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295" windowHeight="5985" activeTab="1"/>
  </bookViews>
  <sheets>
    <sheet name="AZ all" sheetId="1" r:id="rId1"/>
    <sheet name="AZ SRSA" sheetId="2" r:id="rId2"/>
  </sheets>
  <definedNames/>
  <calcPr fullCalcOnLoad="1"/>
</workbook>
</file>

<file path=xl/comments1.xml><?xml version="1.0" encoding="utf-8"?>
<comments xmlns="http://schemas.openxmlformats.org/spreadsheetml/2006/main">
  <authors>
    <author>milagros.lanauze</author>
  </authors>
  <commentList>
    <comment ref="L351" authorId="0">
      <text>
        <r>
          <rPr>
            <b/>
            <sz val="8"/>
            <rFont val="Tahoma"/>
            <family val="0"/>
          </rPr>
          <t>milagros.lanauze:</t>
        </r>
        <r>
          <rPr>
            <sz val="8"/>
            <rFont val="Tahoma"/>
            <family val="0"/>
          </rPr>
          <t xml:space="preserve">
e-mail from SEA 6-23-03
</t>
        </r>
      </text>
    </comment>
    <comment ref="L357" authorId="0">
      <text>
        <r>
          <rPr>
            <b/>
            <sz val="8"/>
            <rFont val="Tahoma"/>
            <family val="0"/>
          </rPr>
          <t>milagros.lanauze:</t>
        </r>
        <r>
          <rPr>
            <sz val="8"/>
            <rFont val="Tahoma"/>
            <family val="0"/>
          </rPr>
          <t xml:space="preserve">
e-mail from SEA 6-23-03
</t>
        </r>
      </text>
    </comment>
    <comment ref="L370" authorId="0">
      <text>
        <r>
          <rPr>
            <b/>
            <sz val="8"/>
            <rFont val="Tahoma"/>
            <family val="0"/>
          </rPr>
          <t>milagros.lanauze:</t>
        </r>
        <r>
          <rPr>
            <sz val="8"/>
            <rFont val="Tahoma"/>
            <family val="0"/>
          </rPr>
          <t xml:space="preserve">
e-mail from SEA 6-23-03
</t>
        </r>
      </text>
    </comment>
    <comment ref="L19" authorId="0">
      <text>
        <r>
          <rPr>
            <b/>
            <sz val="8"/>
            <rFont val="Tahoma"/>
            <family val="0"/>
          </rPr>
          <t>milagros.lanauze:</t>
        </r>
        <r>
          <rPr>
            <sz val="8"/>
            <rFont val="Tahoma"/>
            <family val="0"/>
          </rPr>
          <t xml:space="preserve">
e-mail from SEA 6-23-03
</t>
        </r>
      </text>
    </comment>
    <comment ref="L407" authorId="0">
      <text>
        <r>
          <rPr>
            <b/>
            <sz val="8"/>
            <rFont val="Tahoma"/>
            <family val="0"/>
          </rPr>
          <t>milagros.lanauze:</t>
        </r>
        <r>
          <rPr>
            <sz val="8"/>
            <rFont val="Tahoma"/>
            <family val="0"/>
          </rPr>
          <t xml:space="preserve">
e-mail from SEA 6-23-03
</t>
        </r>
      </text>
    </comment>
    <comment ref="L478" authorId="0">
      <text>
        <r>
          <rPr>
            <b/>
            <sz val="8"/>
            <rFont val="Tahoma"/>
            <family val="0"/>
          </rPr>
          <t>milagros.lanauze:</t>
        </r>
        <r>
          <rPr>
            <sz val="8"/>
            <rFont val="Tahoma"/>
            <family val="0"/>
          </rPr>
          <t xml:space="preserve">
e-mail from SEA 6-23-03
</t>
        </r>
      </text>
    </comment>
    <comment ref="L484" authorId="0">
      <text>
        <r>
          <rPr>
            <b/>
            <sz val="8"/>
            <rFont val="Tahoma"/>
            <family val="0"/>
          </rPr>
          <t>milagros.lanauze:</t>
        </r>
        <r>
          <rPr>
            <sz val="8"/>
            <rFont val="Tahoma"/>
            <family val="0"/>
          </rPr>
          <t xml:space="preserve">
e-mail from SEA 6-23-03
</t>
        </r>
      </text>
    </comment>
  </commentList>
</comments>
</file>

<file path=xl/comments2.xml><?xml version="1.0" encoding="utf-8"?>
<comments xmlns="http://schemas.openxmlformats.org/spreadsheetml/2006/main">
  <authors>
    <author>milagros.lanauze</author>
  </authors>
  <commentList>
    <comment ref="L51" authorId="0">
      <text>
        <r>
          <rPr>
            <b/>
            <sz val="8"/>
            <rFont val="Tahoma"/>
            <family val="0"/>
          </rPr>
          <t>milagros.lanauze:</t>
        </r>
        <r>
          <rPr>
            <sz val="8"/>
            <rFont val="Tahoma"/>
            <family val="0"/>
          </rPr>
          <t xml:space="preserve">
e-mail from SEA 6-23-03
</t>
        </r>
      </text>
    </comment>
    <comment ref="L58" authorId="0">
      <text>
        <r>
          <rPr>
            <b/>
            <sz val="8"/>
            <rFont val="Tahoma"/>
            <family val="0"/>
          </rPr>
          <t>milagros.lanauze:</t>
        </r>
        <r>
          <rPr>
            <sz val="8"/>
            <rFont val="Tahoma"/>
            <family val="0"/>
          </rPr>
          <t xml:space="preserve">
e-mail from SEA 6-23-03
</t>
        </r>
      </text>
    </comment>
    <comment ref="L63" authorId="0">
      <text>
        <r>
          <rPr>
            <b/>
            <sz val="8"/>
            <rFont val="Tahoma"/>
            <family val="0"/>
          </rPr>
          <t>milagros.lanauze:</t>
        </r>
        <r>
          <rPr>
            <sz val="8"/>
            <rFont val="Tahoma"/>
            <family val="0"/>
          </rPr>
          <t xml:space="preserve">
e-mail from SEA 6-23-03
</t>
        </r>
      </text>
    </comment>
    <comment ref="L65" authorId="0">
      <text>
        <r>
          <rPr>
            <b/>
            <sz val="8"/>
            <rFont val="Tahoma"/>
            <family val="0"/>
          </rPr>
          <t>milagros.lanauze:</t>
        </r>
        <r>
          <rPr>
            <sz val="8"/>
            <rFont val="Tahoma"/>
            <family val="0"/>
          </rPr>
          <t xml:space="preserve">
e-mail from SEA 6-23-03
</t>
        </r>
      </text>
    </comment>
    <comment ref="L121" authorId="0">
      <text>
        <r>
          <rPr>
            <b/>
            <sz val="8"/>
            <rFont val="Tahoma"/>
            <family val="0"/>
          </rPr>
          <t>milagros.lanauze:</t>
        </r>
        <r>
          <rPr>
            <sz val="8"/>
            <rFont val="Tahoma"/>
            <family val="0"/>
          </rPr>
          <t xml:space="preserve">
e-mail from SEA 6-23-03
</t>
        </r>
      </text>
    </comment>
  </commentList>
</comments>
</file>

<file path=xl/sharedStrings.xml><?xml version="1.0" encoding="utf-8"?>
<sst xmlns="http://schemas.openxmlformats.org/spreadsheetml/2006/main" count="7202" uniqueCount="1205">
  <si>
    <r>
      <t xml:space="preserve">LEAs that are SHADED or highlighted MUST apply using the e-Grants system (http://e-grants.ed.gov) to receive funds for the next year. Highlighted districts are those that are newly eligible for the program this year, or districts that were eligible for the program last year, and did not apply or receive funds.
</t>
    </r>
    <r>
      <rPr>
        <b/>
        <sz val="9"/>
        <rFont val="Arial"/>
        <family val="2"/>
      </rPr>
      <t xml:space="preserve">PLEASE NOTE: In some instances, it is possible for the funding formula to yield a grant award of $0.  </t>
    </r>
    <r>
      <rPr>
        <sz val="9"/>
        <rFont val="Arial"/>
        <family val="2"/>
      </rPr>
      <t>Under the statutory formula, an eligible district that received more than $60,000 from Title II-A (Improving Teacher Quality Grants); Title II-D (Educational Technology Grants); Title IV-A (Safe and Drug Free Schools Grants); and Title V-A (Innovative Programs Grants) combined during SY 2002-03 will not receive an SRSA grant allocation.  (However, even if it does not receive an SRSA grant award, that district could still exercise REAP-Flex authority). See the section in the webpage entitled Allocation Formula for an explanation of the formula.</t>
    </r>
  </si>
  <si>
    <t>FISCAL YEAR 2003 SPREADSHEET FOR SMALL, RURAL SCHOOL ACHIEVEMENT PROGRAM AND RURAL LOW-INCOME SCHOOL PROGRAM</t>
  </si>
  <si>
    <t>Arizona public school districts</t>
  </si>
  <si>
    <t>NCES LEA ID</t>
  </si>
  <si>
    <t>State ID</t>
  </si>
  <si>
    <t>District Name</t>
  </si>
  <si>
    <t>Mailing Address</t>
  </si>
  <si>
    <t>City</t>
  </si>
  <si>
    <t>Zip Code</t>
  </si>
  <si>
    <t>Zip +4</t>
  </si>
  <si>
    <t>Telephone</t>
  </si>
  <si>
    <t>Locale codes of schools in the LEA</t>
  </si>
  <si>
    <t>Does each school have a locale code of 7 or 8?</t>
  </si>
  <si>
    <t>Is this a change in the preceding column from the FY2002 REAP</t>
  </si>
  <si>
    <t>Is the LEA defined as rural by the State?  (YES/NO/NA)</t>
  </si>
  <si>
    <t>Average Daily Attendance</t>
  </si>
  <si>
    <t>Is county population density less than 10 persons/sq. mile  (YES/NO/NA)</t>
  </si>
  <si>
    <t>Is LEA eligible for SRSA Program Grant? (YES/NO)</t>
  </si>
  <si>
    <t>Percentage of children from families below poverty line</t>
  </si>
  <si>
    <t>Does LEA meet low-income poverty requirement? (YES/NO)</t>
  </si>
  <si>
    <t>Does each school in LEA have locale code of 6,7, or 8?</t>
  </si>
  <si>
    <t>Is LEA eligible for Rural and Low-Income School grant? (YES/NO)</t>
  </si>
  <si>
    <t>FY 2002 Title II, Part A allocation amount</t>
  </si>
  <si>
    <t>FY 2002 Title II, Part D formula allocation amount</t>
  </si>
  <si>
    <t>FY 2002 Title IV, Part A allocation amount</t>
  </si>
  <si>
    <t>FY 2002 Title V allocation amount</t>
  </si>
  <si>
    <t>CAVE CREEK UNIFIED DISTRICT</t>
  </si>
  <si>
    <t>P O BOX 426</t>
  </si>
  <si>
    <t>CAVE CREEK</t>
  </si>
  <si>
    <t xml:space="preserve"> </t>
  </si>
  <si>
    <t>1,2,3</t>
  </si>
  <si>
    <t>NO</t>
  </si>
  <si>
    <t>CHINO VALLEY UNIFIED DISTRICT</t>
  </si>
  <si>
    <t>P O BOX 225</t>
  </si>
  <si>
    <t>CHINO VALLEY</t>
  </si>
  <si>
    <t>yes</t>
  </si>
  <si>
    <t>no</t>
  </si>
  <si>
    <t>YES</t>
  </si>
  <si>
    <t>CLARKDALE-JEROME ELEMENTARY DISTRICT</t>
  </si>
  <si>
    <t>P O BOX 248</t>
  </si>
  <si>
    <t>CLARKDALE</t>
  </si>
  <si>
    <t>M</t>
  </si>
  <si>
    <t>SALOME CONSOLIDATED ELEMENTARY DISTRICT</t>
  </si>
  <si>
    <t>P O BOX 339</t>
  </si>
  <si>
    <t>SALOME</t>
  </si>
  <si>
    <t xml:space="preserve">yes </t>
  </si>
  <si>
    <t>COCHISE PRIVATE INDUSTRY COUNCIL</t>
  </si>
  <si>
    <t>650 E WILCOX DR</t>
  </si>
  <si>
    <t>SIERRA VISTA</t>
  </si>
  <si>
    <t>5,6</t>
  </si>
  <si>
    <t>TUBA CITY HIGH SCHOOL BOARD, INC.</t>
  </si>
  <si>
    <t>P.O. BOX 160</t>
  </si>
  <si>
    <t>TUBA CITY</t>
  </si>
  <si>
    <t>N/A</t>
  </si>
  <si>
    <t>PINE FOREST EDUCATION ASSOCIATION, INC.</t>
  </si>
  <si>
    <t>1120 WEST KAIBAB LANE</t>
  </si>
  <si>
    <t>FLAGSTAFF</t>
  </si>
  <si>
    <t>FLAGSTAFF ARTS AND LEADERSHIP ACADEMY</t>
  </si>
  <si>
    <t>3100 NORTH FORT VALLEY</t>
  </si>
  <si>
    <t>MONTESSORI CHARTER SCHOOL OF FLAGSTAFF, INC.</t>
  </si>
  <si>
    <t>850 N. LOCUST</t>
  </si>
  <si>
    <t>2,N</t>
  </si>
  <si>
    <t>COLORADO CITY UNIFIED DISTRICT</t>
  </si>
  <si>
    <t>P O BOX 309</t>
  </si>
  <si>
    <t>COLORADO CITY</t>
  </si>
  <si>
    <t>VERNON ELEMENTARY DISTRICT</t>
  </si>
  <si>
    <t>P O BOX 89</t>
  </si>
  <si>
    <t>VERNON</t>
  </si>
  <si>
    <t>PINON UNIFIED DISTRICT</t>
  </si>
  <si>
    <t>P O BOX 839</t>
  </si>
  <si>
    <t>PINON</t>
  </si>
  <si>
    <t>HEBER-OVERGAARD UNIFIED DISTRICT</t>
  </si>
  <si>
    <t>P O BOX 547</t>
  </si>
  <si>
    <t>HEBER</t>
  </si>
  <si>
    <t>LAKE POWELL ACADEMY, INC.</t>
  </si>
  <si>
    <t>P.O. BOX 580</t>
  </si>
  <si>
    <t>PAGE</t>
  </si>
  <si>
    <t>TRIUMPHANT LEARNING CENTER</t>
  </si>
  <si>
    <t>201 E. MAIN ST.</t>
  </si>
  <si>
    <t>SAFFORD</t>
  </si>
  <si>
    <t>ARIZONA CAREER ACADEMY</t>
  </si>
  <si>
    <t>4700 S. MCCLINTOCK DRIVE,SUITE</t>
  </si>
  <si>
    <t>TEMPE</t>
  </si>
  <si>
    <t>VENTANA ACADEMIC CHARTER SCHOOL</t>
  </si>
  <si>
    <t>P.O. BOX 1589</t>
  </si>
  <si>
    <t>MESA ARTS ACADEMY</t>
  </si>
  <si>
    <t>221 WEST SIXTH AVENUE</t>
  </si>
  <si>
    <t>MESA</t>
  </si>
  <si>
    <t>VALLEY ACADEMY, INC.</t>
  </si>
  <si>
    <t>1520 WEST ROSE GARDEN LANE</t>
  </si>
  <si>
    <t>PHOENIX</t>
  </si>
  <si>
    <t>FOOTHILLS ACADEMY</t>
  </si>
  <si>
    <t>P.O. BOX 4229</t>
  </si>
  <si>
    <t>TWENTY FIRST CENTURY CHARTER SCHOOL, INC.</t>
  </si>
  <si>
    <t>7000 NORTH CENTRAL AVENUE</t>
  </si>
  <si>
    <t>CASY COUNTRY DAY SCHOOL</t>
  </si>
  <si>
    <t>7214 E. JENAN DR.</t>
  </si>
  <si>
    <t>SCOTTSDALE</t>
  </si>
  <si>
    <t>DRAGONFLEYE SCIENCE, INC.</t>
  </si>
  <si>
    <t>10202 N. 19TH AVE.</t>
  </si>
  <si>
    <t>EDU-PRIZE, INC.</t>
  </si>
  <si>
    <t>580 W  MELODY</t>
  </si>
  <si>
    <t>GILBERT</t>
  </si>
  <si>
    <t>GATEWAY COMMUNITY HIGH SCHOOL</t>
  </si>
  <si>
    <t>108 NORTH 40TH STREET</t>
  </si>
  <si>
    <t>NEW SCHOOL FOR THE ARTS</t>
  </si>
  <si>
    <t>7475 EAST MCDOWELL ROAD</t>
  </si>
  <si>
    <t>INTERNATIONAL STUDIES ACADEMY</t>
  </si>
  <si>
    <t>4744 W. GROVERS AVENUE</t>
  </si>
  <si>
    <t>GLENDALE</t>
  </si>
  <si>
    <t>SALT RIVER PIMA-MARICOPA INDIAN COMMUNITY SCHOOLS</t>
  </si>
  <si>
    <t>10005 EAST OSBORN ROAD</t>
  </si>
  <si>
    <t>KACHINA COUNTRY DAY SCHOOL</t>
  </si>
  <si>
    <t>6603 EAST MALCOMB DRIVE</t>
  </si>
  <si>
    <t>PARADISE VALLEY</t>
  </si>
  <si>
    <t>2,3</t>
  </si>
  <si>
    <t>GAN YELADEEM:  THE LOOKING GLASS SCHOOL</t>
  </si>
  <si>
    <t>3916 EAST PARADISE LANE</t>
  </si>
  <si>
    <t>ARIZONA MONTESSORI CHARTER SCHOOLS</t>
  </si>
  <si>
    <t>10620 N 43RD AVE</t>
  </si>
  <si>
    <t>1,6</t>
  </si>
  <si>
    <t>CARMEL COMMUNITY, INC.</t>
  </si>
  <si>
    <t>97 W. OAKLAND</t>
  </si>
  <si>
    <t>CHANDLER</t>
  </si>
  <si>
    <t>3,6</t>
  </si>
  <si>
    <t>ESPIRITU COMMUNITY DEVELOPMENT CORP.</t>
  </si>
  <si>
    <t>4848 SOUTH 2ND STREET</t>
  </si>
  <si>
    <t>HERITAGE ACADEMY, INC.</t>
  </si>
  <si>
    <t>32 SOUTH CENTER</t>
  </si>
  <si>
    <t>VILLA MONTESSORI CHARTER SCHOOL</t>
  </si>
  <si>
    <t>4535 NORTH 28TH STREET</t>
  </si>
  <si>
    <t>1,2</t>
  </si>
  <si>
    <t>EDUPRENEURSHIP, INC.</t>
  </si>
  <si>
    <t>1201 N 85TH PLACE</t>
  </si>
  <si>
    <t>ARIZONA SCHOOL FOR THE ARTS</t>
  </si>
  <si>
    <t>1313 N 2ND ST</t>
  </si>
  <si>
    <t>ARIZONA CALL-A-TEEN YOUTH RESOURCES, INC.</t>
  </si>
  <si>
    <t>649 N 6TH AVE</t>
  </si>
  <si>
    <t>BLACK FAMILY &amp; CHILD SERVICES, INC.</t>
  </si>
  <si>
    <t>1522 EAST SOUTHERN AVENUE</t>
  </si>
  <si>
    <t>SCOTTSDALE HORIZONS CHARTER SCHOOL</t>
  </si>
  <si>
    <t>7425 EAST CULVER</t>
  </si>
  <si>
    <t>1,2,3,N</t>
  </si>
  <si>
    <t>ABC ALTERNATIVE LEARNING CENTER, INC.</t>
  </si>
  <si>
    <t>4530 N CENTRAL AVE</t>
  </si>
  <si>
    <t>INTELLI-SCHOOL, INC.</t>
  </si>
  <si>
    <t>3101 W. PEORIA AVE.</t>
  </si>
  <si>
    <t>1,3,N</t>
  </si>
  <si>
    <t>TERTULIA: A LEARNING COMMUNITY</t>
  </si>
  <si>
    <t>812 SOUTH 6TH AVENUE</t>
  </si>
  <si>
    <t>LAKE HAVASU CHARTER SCHOOL, INC.</t>
  </si>
  <si>
    <t>1055 EMPIRE DRIVE</t>
  </si>
  <si>
    <t>LAKE HAVASU CITY</t>
  </si>
  <si>
    <t>BENJAMIN FRANKLIN CHARTER SCHOOL</t>
  </si>
  <si>
    <t>13732 E WARNER</t>
  </si>
  <si>
    <t>1,3,8</t>
  </si>
  <si>
    <t>FUTURE DEVELOPMENT EDUCATION &amp; PERFORMING ARTS ACADEMY</t>
  </si>
  <si>
    <t>1522 E. SOUTHERN AVE.</t>
  </si>
  <si>
    <t>VICTORY HIGH SCHOOL, INC.</t>
  </si>
  <si>
    <t>P.O. BOX 8374</t>
  </si>
  <si>
    <t>MONTESSORI DAY PUBLIC SCHOOLS CHARTERED, INC.</t>
  </si>
  <si>
    <t>9201 NORTH 7TH AVENUE</t>
  </si>
  <si>
    <t>KHALSA MONTESSORI ELEMENTARY SCHOOLS</t>
  </si>
  <si>
    <t>346 EAST CORONADO ROAD</t>
  </si>
  <si>
    <t>1,N</t>
  </si>
  <si>
    <t>TEMPE PREPARATORY ACADEMY</t>
  </si>
  <si>
    <t>1251 E. SOUTHERN AVE.</t>
  </si>
  <si>
    <t>BRIGHT BEGINNINGS SCHOOL, INC.</t>
  </si>
  <si>
    <t>400 N. ANDERSON BLVD.</t>
  </si>
  <si>
    <t>MONTESSORI EDUCATION CENTRE CHARTER SCHOOL</t>
  </si>
  <si>
    <t>2834 EAST SOUTHERN AVE</t>
  </si>
  <si>
    <t>ECOTECH ACADEMY OF SCIENCE AND AGRICULTURE</t>
  </si>
  <si>
    <t>12221 E. PECOS RD.</t>
  </si>
  <si>
    <t>KINGMAN ACADEMY OF LEARNING</t>
  </si>
  <si>
    <t>2299 BEVERLY AVE.</t>
  </si>
  <si>
    <t>KINGMAN</t>
  </si>
  <si>
    <t>YOUNG SCHOLARS ACADEMY CHARTER SCHOOL CORP.</t>
  </si>
  <si>
    <t>1501 EAST VALENCIA</t>
  </si>
  <si>
    <t>BULLHEAD CITY</t>
  </si>
  <si>
    <t>HOPI JR/SR HIGH SCHOOL</t>
  </si>
  <si>
    <t>P.O. BOX 337</t>
  </si>
  <si>
    <t>KEAMS CANYON</t>
  </si>
  <si>
    <t>NORTHERN ARIZONA ACADEMY FOR CAREER DEVELOPMENT, INC.</t>
  </si>
  <si>
    <t>155 WEST CENTER STREET</t>
  </si>
  <si>
    <t>SNOWFLAKE</t>
  </si>
  <si>
    <t>6,7,N</t>
  </si>
  <si>
    <t>EDGE SCHOOL  INC. THE</t>
  </si>
  <si>
    <t>2555 E FIRST STREET</t>
  </si>
  <si>
    <t>TUCSON</t>
  </si>
  <si>
    <t>1,3</t>
  </si>
  <si>
    <t>TUCSON YOUTH DEVELOPMENT</t>
  </si>
  <si>
    <t>1901 NORTH STONE</t>
  </si>
  <si>
    <t>CHARTER FOUNDATION, INC.</t>
  </si>
  <si>
    <t>7454 E. BROADWAY BLVD.</t>
  </si>
  <si>
    <t>PRESIDIO SCHOOL</t>
  </si>
  <si>
    <t>1695 E. FORT LOWELL ROAD</t>
  </si>
  <si>
    <t>COLORADO RIVER UNION HIGH SCHOOL DISTRICT</t>
  </si>
  <si>
    <t>P O BOX 21479</t>
  </si>
  <si>
    <t>3,8,N</t>
  </si>
  <si>
    <t>PPEP &amp; AFFILIATES</t>
  </si>
  <si>
    <t>1840 E. BENSON HWY</t>
  </si>
  <si>
    <t>1,3,4,5,6,N</t>
  </si>
  <si>
    <t>LAURENT CLERC ELEMENTARY SCHOOL</t>
  </si>
  <si>
    <t>3902 N. FLOWING WELLS ROAD</t>
  </si>
  <si>
    <t>TUCSON URBAN LEAGUE, INC.</t>
  </si>
  <si>
    <t>2323 SOUTH PARK AVENUE,  AZ  8</t>
  </si>
  <si>
    <t>CALLI OLIN ACADEMY</t>
  </si>
  <si>
    <t>P.O. BOX 588</t>
  </si>
  <si>
    <t>GREEN VALLEY</t>
  </si>
  <si>
    <t>3,N</t>
  </si>
  <si>
    <t>MINGUS MOUNTAIN ESTATE RESIDENTIAL CENTER, INC.</t>
  </si>
  <si>
    <t>P. O. BOX 26485</t>
  </si>
  <si>
    <t>PRESCOTT VALLEY</t>
  </si>
  <si>
    <t>SEDONA CHARTER SCHOOL, INC.</t>
  </si>
  <si>
    <t>165 KACHINA DRIVE</t>
  </si>
  <si>
    <t>SEDONA</t>
  </si>
  <si>
    <t>6,N</t>
  </si>
  <si>
    <t>MINGUS SPRINGS CHARTER SCHOOL</t>
  </si>
  <si>
    <t>P.O. BOX 827</t>
  </si>
  <si>
    <t>EXCEL EDUCATION CENTERS, INC.</t>
  </si>
  <si>
    <t>1040 WHIPPLE STREET</t>
  </si>
  <si>
    <t>PRESCOTT</t>
  </si>
  <si>
    <t>2,3,5,6,7</t>
  </si>
  <si>
    <t>FRANKLIN PHONETIC PRIMARY SCHOOL, INC.</t>
  </si>
  <si>
    <t>6151 N. COPPER HILL</t>
  </si>
  <si>
    <t>SKYVIEW SCHOOL, INC.</t>
  </si>
  <si>
    <t>125 S. RUSH STREET</t>
  </si>
  <si>
    <t>AZ-TEC HIGH SCHOOL</t>
  </si>
  <si>
    <t>2330 SOUTH 28TH STREET</t>
  </si>
  <si>
    <t>YUMA</t>
  </si>
  <si>
    <t>YUMA PRIVATE INDUSTRY COUNCIL, INC.</t>
  </si>
  <si>
    <t>3834 W 16TH ST</t>
  </si>
  <si>
    <t>MOUNTAIN SCHOOL, INC.</t>
  </si>
  <si>
    <t>2148 NORTH TALKINGTON DRIVE</t>
  </si>
  <si>
    <t>NORTHLAND PREPARATORY ACADEMY</t>
  </si>
  <si>
    <t>2290 EAST ROUTE 66</t>
  </si>
  <si>
    <t>FLAGSTAFF JUNIOR ACADEMY</t>
  </si>
  <si>
    <t>306 W. CEDAR AVENUE</t>
  </si>
  <si>
    <t>LIBERTY HIGH SCHOOL</t>
  </si>
  <si>
    <t>P O BOX 2343</t>
  </si>
  <si>
    <t>GLOBE</t>
  </si>
  <si>
    <t>BALL CHARTER SCHOOL (HEARN)</t>
  </si>
  <si>
    <t>1055 E. HEARN RD</t>
  </si>
  <si>
    <t>OMEGA ACADEMY, INC.</t>
  </si>
  <si>
    <t>1951 W. CAMELBACK RD.</t>
  </si>
  <si>
    <t>FRIENDLY HOUSE, INC.</t>
  </si>
  <si>
    <t>P. O. BOX 3695</t>
  </si>
  <si>
    <t>OMBUDSMAN EDUCATIONAL SERVICES, LTD.</t>
  </si>
  <si>
    <t>1585 N. MILWAUKEE AVE.</t>
  </si>
  <si>
    <t>LIBERTYVILLE</t>
  </si>
  <si>
    <t>GLOBAL RENAISSANCE ACADEMY OF DISTINGUISHED EDUCATION</t>
  </si>
  <si>
    <t>5801 SOUTH RURAL ROAD</t>
  </si>
  <si>
    <t>DCS PARTNER, INC. DBA DESTINY COMMUNITY SCHOOL.</t>
  </si>
  <si>
    <t>P.O. BOX 3320</t>
  </si>
  <si>
    <t>ARIZONA AGRIBUSINESS &amp; EQUINE CENTER, INC.</t>
  </si>
  <si>
    <t>3900 EAST CAMELBACK ROAD</t>
  </si>
  <si>
    <t>HUMANITIES &amp; SCIENCES INSTITUTE, INC.</t>
  </si>
  <si>
    <t>5201 NORTH 7TH STREET</t>
  </si>
  <si>
    <t>HUMANITIES AND SCIENCES ACADEMY OF THE UNITED STATES, INC.</t>
  </si>
  <si>
    <t>5201 N. 7TH STREET</t>
  </si>
  <si>
    <t>1,2,7</t>
  </si>
  <si>
    <t>PHOENIX ADVANTAGE CHARTER SCHOOL, INC.</t>
  </si>
  <si>
    <t>3738 N. 16TH STREET</t>
  </si>
  <si>
    <t>PHOENIX BIRTHING PROJECT DBA THE VILLAGE HS</t>
  </si>
  <si>
    <t>301 WEST ROOSEVELT</t>
  </si>
  <si>
    <t>ALLEN-COCHRAN ENTERPRISES, INC.</t>
  </si>
  <si>
    <t>1700 EAST ELLIOT,</t>
  </si>
  <si>
    <t>EAGLES AERIE SCHOOLS</t>
  </si>
  <si>
    <t>17019 S GREENFIELD ROAD</t>
  </si>
  <si>
    <t>FOUNTAIN HILLS CHARTER SCHOOL</t>
  </si>
  <si>
    <t>15055 N. FOUNTAIN HILLS BOULEV</t>
  </si>
  <si>
    <t>FOUNTAIN HILLS</t>
  </si>
  <si>
    <t>CALLI OLLIN ACADEMY CHARTER SCHOOL</t>
  </si>
  <si>
    <t>200 NORTH STONE AVENUE</t>
  </si>
  <si>
    <t>HERMOSA MONTESSORI CHARTER</t>
  </si>
  <si>
    <t>12051 E FORT LOWELL</t>
  </si>
  <si>
    <t>CASA BLANCA MIDDLE SCHOOL</t>
  </si>
  <si>
    <t>P.O. BOX 10885</t>
  </si>
  <si>
    <t>BAPCHULE</t>
  </si>
  <si>
    <t>TERRA ROSA CHARTER SCHOOL</t>
  </si>
  <si>
    <t>45 BIRCH BOULEVARD</t>
  </si>
  <si>
    <t>PITMAN RESOURCES, LLC</t>
  </si>
  <si>
    <t>P.O. BOX 909</t>
  </si>
  <si>
    <t>MAYER</t>
  </si>
  <si>
    <t>3,7</t>
  </si>
  <si>
    <t>YUMA COUNTY ACCOMMODATION DISTRICT</t>
  </si>
  <si>
    <t>200 WEST 24TH STREET</t>
  </si>
  <si>
    <t>AZ DEPT. OF CORRECTIONS</t>
  </si>
  <si>
    <t>1601 W. JEFFERSON</t>
  </si>
  <si>
    <t>1,2,3,6,7,8</t>
  </si>
  <si>
    <t>ACCELERATED LEARNING CENTER</t>
  </si>
  <si>
    <t>4101 E. SHEA BLVD</t>
  </si>
  <si>
    <t>ACCLAIM CHARTER SCHOOL</t>
  </si>
  <si>
    <t>5350 W INDIAN SCHOOL ROAD</t>
  </si>
  <si>
    <t>GENESIS ACADEMY</t>
  </si>
  <si>
    <t>640 NORTH 1ST AVENUE</t>
  </si>
  <si>
    <t>LUZ SOCIAL SERVICES, INC.</t>
  </si>
  <si>
    <t>2797 N. INTROSPECT DR.</t>
  </si>
  <si>
    <t>MONTESSORI SCHOOLHOUSE OF TUCSON, INC.</t>
  </si>
  <si>
    <t>1301 EAST FORT LOWELL ROAD</t>
  </si>
  <si>
    <t>ACADEMY OF EXCELLENCE, INC.</t>
  </si>
  <si>
    <t>425 N 36TH STREET</t>
  </si>
  <si>
    <t>ACCELERATED LEARNING CENTER (LABORATORY)</t>
  </si>
  <si>
    <t>5245 N. CAMINO DE OESTE</t>
  </si>
  <si>
    <t>AMERICAN HERITAGE ACADEMY</t>
  </si>
  <si>
    <t>2030 E. CHERRY ST.</t>
  </si>
  <si>
    <t>COTTONWOOD</t>
  </si>
  <si>
    <t>IDEABANC, INC.</t>
  </si>
  <si>
    <t>2950 E. THIRD ST.</t>
  </si>
  <si>
    <t>GENERAL HEALTH CORP. DBA ARIZONA YOUTH ASSOCIATES</t>
  </si>
  <si>
    <t>4242 N. 19TH AVENUE</t>
  </si>
  <si>
    <t>BASIS SCHOOL, INC.</t>
  </si>
  <si>
    <t>3825 E. 2ND ST.</t>
  </si>
  <si>
    <t>CHALLENGE SCHOOL, INC.</t>
  </si>
  <si>
    <t>5801 W. GREENBRIAR DR.</t>
  </si>
  <si>
    <t>CHESTER-NEWTON CHARTER AND MONTESSORI SCHOOL</t>
  </si>
  <si>
    <t>P.O. BOX 2166</t>
  </si>
  <si>
    <t>CAMP VERDE</t>
  </si>
  <si>
    <t>3,6,N</t>
  </si>
  <si>
    <t>CLASSICAL KIDS ACADEMY</t>
  </si>
  <si>
    <t>2015 NORTH DOBSON ROAD</t>
  </si>
  <si>
    <t>D.W. HIGGINS INSTITUTE</t>
  </si>
  <si>
    <t>1805 EAST ELLIOT</t>
  </si>
  <si>
    <t>DAVIS EDUCATION CENTER</t>
  </si>
  <si>
    <t>P.O. BOX 11039</t>
  </si>
  <si>
    <t>DISCOVERY PLUS ACADEMY</t>
  </si>
  <si>
    <t>P.O. BOX 1089</t>
  </si>
  <si>
    <t>PIMA</t>
  </si>
  <si>
    <t>E.Q. SCHOLARS, INC.</t>
  </si>
  <si>
    <t>P.O. BOX 130</t>
  </si>
  <si>
    <t>EHRENBERG</t>
  </si>
  <si>
    <t>ENTERPRISE ACADEMY</t>
  </si>
  <si>
    <t>415 W GRANT STREET</t>
  </si>
  <si>
    <t>FLORENCE CRITTENTON SERVICES OF ARIZONA, INC.</t>
  </si>
  <si>
    <t>4820 N. 7TH AVENUE</t>
  </si>
  <si>
    <t>GEM CHARTER SCHOOL, INC.</t>
  </si>
  <si>
    <t>1704 NORTH CENTER STREET</t>
  </si>
  <si>
    <t>GLOBAL EDUCATION FOUNDATION</t>
  </si>
  <si>
    <t>210 EAST BROADWAY BLVD</t>
  </si>
  <si>
    <t>HA:SAN PREPARATORY &amp; LEADERSHIP CHARTER SCHOOL, INC.</t>
  </si>
  <si>
    <t>1333 EAST 10TH STREET</t>
  </si>
  <si>
    <t>EAST VALLEY FAMILY &amp; YOUTH SUPPORT CENTERS</t>
  </si>
  <si>
    <t>367 N. 21ST AVE.</t>
  </si>
  <si>
    <t>LEONA GROUP ARIZONA LLC THE</t>
  </si>
  <si>
    <t>1313 EAST OSBORN ROAD</t>
  </si>
  <si>
    <t>MEXICAYOTL ACADEMY, INC.</t>
  </si>
  <si>
    <t>338 N. MORLEY</t>
  </si>
  <si>
    <t>NOGALES</t>
  </si>
  <si>
    <t>NEW HORIZON SCHOOL FOR THE PERFORMING ARTS</t>
  </si>
  <si>
    <t>446 E. BROADWAY</t>
  </si>
  <si>
    <t>NEW WEST CHARTER SCHOOL, INC.</t>
  </si>
  <si>
    <t>9660 E. SHETLAND PLACE</t>
  </si>
  <si>
    <t>PHOENIX SCHOOL OF ACADEMIC EXCELLENCE THE</t>
  </si>
  <si>
    <t>4635 E. THOMAS RD.</t>
  </si>
  <si>
    <t>SHONTO GOVERNING BOARD OF EDUCATION, INC.</t>
  </si>
  <si>
    <t>P.O. BOX 7900</t>
  </si>
  <si>
    <t>SHONTO</t>
  </si>
  <si>
    <t>RENAISSANCE EDUCATIONAL CONSORTIUM, INC.</t>
  </si>
  <si>
    <t>P.O. BOX 2741</t>
  </si>
  <si>
    <t>PINETOP</t>
  </si>
  <si>
    <t>6,7</t>
  </si>
  <si>
    <t>S.A.G.E. (SCHOOL FOR THE ADVANCEMENT OF GIFTED EDUCATION)</t>
  </si>
  <si>
    <t>4231 N. 34TH PLACE</t>
  </si>
  <si>
    <t>SEQUOIA CHOICE LLP</t>
  </si>
  <si>
    <t>1460 SOUTH HORNE</t>
  </si>
  <si>
    <t>TUCSON PREPARATORY SCHOOL</t>
  </si>
  <si>
    <t>1525 N. ORACLE RD.</t>
  </si>
  <si>
    <t>VISION CHARTER SCHOOLS, INC.</t>
  </si>
  <si>
    <t>P.O. BOX 23455</t>
  </si>
  <si>
    <t>WESTWIND ACADEMY</t>
  </si>
  <si>
    <t>2045 WEST NORTHERN AVENUE</t>
  </si>
  <si>
    <t>WILSON CHARTER HIGH SCHOOL</t>
  </si>
  <si>
    <t>3005 E. FILLMORE</t>
  </si>
  <si>
    <t>ESPERANZA ACCOMMODATION DISTRICT</t>
  </si>
  <si>
    <t>110 E. CHERRY AVENUE</t>
  </si>
  <si>
    <t>ARIZONA ACADEMY OF SCIENCE AND TECHNOLOGY, INC.</t>
  </si>
  <si>
    <t>1111 N. FIRST STREET</t>
  </si>
  <si>
    <t>KEYSTONE MONTESSORI CHARTER SCHOOL, INC.</t>
  </si>
  <si>
    <t>P.O. BOX 93185</t>
  </si>
  <si>
    <t>WIDE RUINS COMMUNITY SCHOOL, INC</t>
  </si>
  <si>
    <t>CHAMBERS</t>
  </si>
  <si>
    <t>BENCHMARK SCHOOL, INC.</t>
  </si>
  <si>
    <t>3110 E. CHERYL  DR</t>
  </si>
  <si>
    <t>CAMBRIDGE ACADEMY, INC</t>
  </si>
  <si>
    <t>1201 N 66TH ST</t>
  </si>
  <si>
    <t>C. I. WILSON ACADEMY</t>
  </si>
  <si>
    <t>2019 E. SOUTHERN AVE.</t>
  </si>
  <si>
    <t>BALL CHARTER SCHOOLS (DOBSON)</t>
  </si>
  <si>
    <t>2207 N. DOBSON RD.</t>
  </si>
  <si>
    <t>PHOENIX EDUCATION MANAGEMENT, LLC,</t>
  </si>
  <si>
    <t>1903 EAST ROESER</t>
  </si>
  <si>
    <t>PHOENIX,</t>
  </si>
  <si>
    <t>COUNTRY DAY ACADEMY</t>
  </si>
  <si>
    <t>6753 W. PINNACLE PEAK RD.</t>
  </si>
  <si>
    <t>STEPPING STONES ACADEMY</t>
  </si>
  <si>
    <t>35812 N. 7TH STREET</t>
  </si>
  <si>
    <t>ADVANCED EDUCATION SERVICES, INC.</t>
  </si>
  <si>
    <t>P.O. BOX 848</t>
  </si>
  <si>
    <t>COLTON</t>
  </si>
  <si>
    <t>EAST VALLEY ACADEMY</t>
  </si>
  <si>
    <t>910 N. 85TH PLACE</t>
  </si>
  <si>
    <t>LIBERTY TRADITIONAL CHARTER SCHOOL</t>
  </si>
  <si>
    <t>4027 N. 45TH AVE.</t>
  </si>
  <si>
    <t>APEX EDUCATION SYSTEMS, INC.</t>
  </si>
  <si>
    <t>SONORAN DESERT SCHOOL</t>
  </si>
  <si>
    <t>4448 E MAIN STREET</t>
  </si>
  <si>
    <t>NAVIT</t>
  </si>
  <si>
    <t>1001 WEST DEUCE OF CLUBS</t>
  </si>
  <si>
    <t>SHOW LOW</t>
  </si>
  <si>
    <t>SHONTO GOVERNING BOARD OF EDUCATION,   INC.</t>
  </si>
  <si>
    <t>PIMA COUNTY BOARD OF SUPERVISORS</t>
  </si>
  <si>
    <t>2801 EAST AJO WAY</t>
  </si>
  <si>
    <t>ACADEMY OF TUCSON, INC.</t>
  </si>
  <si>
    <t>2300 N. TANQUE VERDE LOOP RD.</t>
  </si>
  <si>
    <t>MOUNTAIN ROSE ACADEMY, INC.</t>
  </si>
  <si>
    <t>3686 W.ORANGE GROVE RD.</t>
  </si>
  <si>
    <t>GREAT EXPECTATIONS ACADEMY</t>
  </si>
  <si>
    <t>1466 WEST CAMINO ANTIGUA</t>
  </si>
  <si>
    <t>SAHUARITA</t>
  </si>
  <si>
    <t>DESERT SPRINGS ACADEMY</t>
  </si>
  <si>
    <t>10355 E. 29TH ST.</t>
  </si>
  <si>
    <t>VECHIJ HIMDAG ALTERNATIVE SCHOOL, INC.</t>
  </si>
  <si>
    <t>P.O. BOX 220</t>
  </si>
  <si>
    <t>SACATON</t>
  </si>
  <si>
    <t>MOUNTAIN OAK CHARTER SCHOOL, INC</t>
  </si>
  <si>
    <t>124 N VIRGINIA ST</t>
  </si>
  <si>
    <t>PARK VIEW SCHOOL, INC.</t>
  </si>
  <si>
    <t>8300 E DANA DR</t>
  </si>
  <si>
    <t>PAINTED PONY RANCH CHARTER SCHOOL</t>
  </si>
  <si>
    <t>2100 WILLOW CREEK ROAD</t>
  </si>
  <si>
    <t>MARY ELLEN HALVORSON EDUCATIONAL FOUNDATION</t>
  </si>
  <si>
    <t>ERAU BOX 8991</t>
  </si>
  <si>
    <t>BENSON UNIFIED SCHOOL DISTRICT</t>
  </si>
  <si>
    <t>360 S. PATAGONIA STREET</t>
  </si>
  <si>
    <t>BENSON</t>
  </si>
  <si>
    <t>PAINTED DESERT DEMONSTRATION PROJECTS, INC.</t>
  </si>
  <si>
    <t>77 LEUPP RD.</t>
  </si>
  <si>
    <t>SHELBY SCHOOL THE</t>
  </si>
  <si>
    <t>HC7 BOX 191-T</t>
  </si>
  <si>
    <t>PAYSON</t>
  </si>
  <si>
    <t>PRECISION ACADEMY SYSTEMS, INC</t>
  </si>
  <si>
    <t>3906 E. BROADWAY</t>
  </si>
  <si>
    <t>1,8</t>
  </si>
  <si>
    <t>MISSION MONTESSORI ACADEMY</t>
  </si>
  <si>
    <t>12990 E. SHEA BLVD.</t>
  </si>
  <si>
    <t>AMERICAN BASIC SCHOOLS LLC</t>
  </si>
  <si>
    <t>131 E. SOUTHERN AVE</t>
  </si>
  <si>
    <t>CAREER SUCCESS HIGH SCHOOL</t>
  </si>
  <si>
    <t>1777 W. CAMELBACK RD</t>
  </si>
  <si>
    <t>VALLEY VOCATIONAL SERVICES</t>
  </si>
  <si>
    <t>7107 N. BLACK CANYON HWY.</t>
  </si>
  <si>
    <t>SCOTTSDALE EDUCATIONAL ENRICHMENT SCHOOL</t>
  </si>
  <si>
    <t>7501 E. OAK ST.</t>
  </si>
  <si>
    <t>DAISY EDUCATION CORPORATION</t>
  </si>
  <si>
    <t>2131 WEST INA RD.</t>
  </si>
  <si>
    <t>TERRA NOVA ACADEMY</t>
  </si>
  <si>
    <t>5702 N. 35TH AVE.</t>
  </si>
  <si>
    <t>HORIZON COMMUNITY LEARNING CENTER, INC.</t>
  </si>
  <si>
    <t>16233 S. 48TH STREET</t>
  </si>
  <si>
    <t>SUN VALLEY PUBLIC CHARTER MIDDLE SCHOOL</t>
  </si>
  <si>
    <t>PROGRESSIVE LEADERSHIP ACADEMY</t>
  </si>
  <si>
    <t>1529 W. MCDOWELL RD.</t>
  </si>
  <si>
    <t>MILESTONES CHARTER SCHOOL</t>
  </si>
  <si>
    <t>5334 E. THUNDERBIRD RD.</t>
  </si>
  <si>
    <t>JAMES MADISON PREPARATORY SCHOOL</t>
  </si>
  <si>
    <t>5815 S. MCCLINTOCK</t>
  </si>
  <si>
    <t>SELF DEVELOPMENT CHARTER SCHOOL</t>
  </si>
  <si>
    <t>1709 N. GREENFIELD RD.</t>
  </si>
  <si>
    <t>EVERGREEN CHARTER SCHOOL CORP.</t>
  </si>
  <si>
    <t>1244 EAST CHANDLER BLVD.</t>
  </si>
  <si>
    <t>ACADEMY OF ARIZONA</t>
  </si>
  <si>
    <t>20755 GREENFIELD RD.</t>
  </si>
  <si>
    <t>SOUTHFIELD</t>
  </si>
  <si>
    <t>EXCALIBUR CHARTER SCHOOL INC</t>
  </si>
  <si>
    <t>10839 E. APACHE TRAIL</t>
  </si>
  <si>
    <t>APACHE JUNCTION</t>
  </si>
  <si>
    <t>MISSION CHARTER SCHOOL, INC.</t>
  </si>
  <si>
    <t>7000 N. CENTRAL AVE.</t>
  </si>
  <si>
    <t>PARAMOUNT EDUCATION STUDIES INC</t>
  </si>
  <si>
    <t>P.O. BOX 2456</t>
  </si>
  <si>
    <t>METROPOLITAN ARTS INSTITUTE, INC.</t>
  </si>
  <si>
    <t>660 EAST VAN BUREN</t>
  </si>
  <si>
    <t>P.L.C. CHARTER SCHOOLS</t>
  </si>
  <si>
    <t>4039 EAST RAYMOND STREET</t>
  </si>
  <si>
    <t>LIFE SCHOOL COLLEGE PREPARATORY, INC.</t>
  </si>
  <si>
    <t>459 N. GILBERT RD.</t>
  </si>
  <si>
    <t>1,2,3,6,7,N</t>
  </si>
  <si>
    <t>PARAGON MANAGEMENT, INC.</t>
  </si>
  <si>
    <t>15533 W. PARADISE LANE</t>
  </si>
  <si>
    <t>SURPRISE</t>
  </si>
  <si>
    <t>SHADOW RIDGE</t>
  </si>
  <si>
    <t>1145 E. WASHINGTON</t>
  </si>
  <si>
    <t>SKYLINE TECHNICAL HIGH SCHOOL</t>
  </si>
  <si>
    <t>1138 W. WINDJAMMER DR.</t>
  </si>
  <si>
    <t>SEQUOIA CHARTER SCHOOL</t>
  </si>
  <si>
    <t>1460 S. HORNE</t>
  </si>
  <si>
    <t>LEARNING CROSSROADS BASIC ACADEMY</t>
  </si>
  <si>
    <t>SEQUOIA VILLAGE SCHOOL</t>
  </si>
  <si>
    <t>TELESIS PREPARATORY ACADEMY, INC.</t>
  </si>
  <si>
    <t>2598 STARLITE LANE</t>
  </si>
  <si>
    <t>E.A.G.L.E. ACADEMY, INC.</t>
  </si>
  <si>
    <t>423 S. COLORADO RD.</t>
  </si>
  <si>
    <t>GOLDEN VALLEY</t>
  </si>
  <si>
    <t>DESERT TECHNOLOGY SCHOOLS, INC.</t>
  </si>
  <si>
    <t>2818 SWEETWATER AVE</t>
  </si>
  <si>
    <t>LITTLE SINGER COMMUNITY SCHOOL BOARD INC.</t>
  </si>
  <si>
    <t>P.O. BOX 310</t>
  </si>
  <si>
    <t>WINSLOW</t>
  </si>
  <si>
    <t>CESAR CHAVEZ MIDDLE SCHOOLS, INC.</t>
  </si>
  <si>
    <t>100 WEST 37TH ST.</t>
  </si>
  <si>
    <t>SOUTH TUCSON</t>
  </si>
  <si>
    <t>SOUTHERN ARIZONA COMMUNITY ACADEMY, INC.</t>
  </si>
  <si>
    <t>2470 N. TUCSON BLVD.</t>
  </si>
  <si>
    <t>TUCSON COUNTRY DAY SCHOOL, INC.</t>
  </si>
  <si>
    <t>9239 E. WRIGHTSTOWN RD.</t>
  </si>
  <si>
    <t>MULTIDIMENSIONAL LITERACY CORP.</t>
  </si>
  <si>
    <t>5757 WEST AJO WAY</t>
  </si>
  <si>
    <t>CHILDRENS SUCCESS ACADEMY</t>
  </si>
  <si>
    <t>P.O. BOX 11368</t>
  </si>
  <si>
    <t>CARDEN OF TUCSON, INC.</t>
  </si>
  <si>
    <t>5260 N ROYAL PALM DR</t>
  </si>
  <si>
    <t>SOUTHGATE COMMUNITY DEVELOPMENT CORP.</t>
  </si>
  <si>
    <t>850 WEST VALENCIA ROAD</t>
  </si>
  <si>
    <t>TAG ELEMENTARY, INC.</t>
  </si>
  <si>
    <t>5564 E. PASEO CIMARRON</t>
  </si>
  <si>
    <t>EASTPOINTE HIGH SCHOOL, INC.</t>
  </si>
  <si>
    <t>8495 EAST BROADWAY</t>
  </si>
  <si>
    <t>PATAGONIA COMMUNITY MONTESSORI SCHOOL</t>
  </si>
  <si>
    <t>P.O. BOX 1008</t>
  </si>
  <si>
    <t>PATAGONIA</t>
  </si>
  <si>
    <t>SANTA CRUZ VALLEY OPPORTUNITIES IN EDUCATION, INC.</t>
  </si>
  <si>
    <t>P.O. 4706</t>
  </si>
  <si>
    <t>TUBAC</t>
  </si>
  <si>
    <t>PACE PREPARATORY ACADEMY, INC.</t>
  </si>
  <si>
    <t>P.O. BOX 2681</t>
  </si>
  <si>
    <t>KESTREL SCHOOLS, INC.</t>
  </si>
  <si>
    <t>P.O. BOX 11028</t>
  </si>
  <si>
    <t>JUNIPER TREE ACADEMY</t>
  </si>
  <si>
    <t>2363 SOUTH KENNEDY LANE</t>
  </si>
  <si>
    <t>GAR, LLC</t>
  </si>
  <si>
    <t>1833 N. SCOTTSDALE RD.</t>
  </si>
  <si>
    <t>AIBT CHARTER HIGH SCHOOL, INC.</t>
  </si>
  <si>
    <t>6049 N.43RD AVE.</t>
  </si>
  <si>
    <t>HIGHLAND FREE SCHOOL</t>
  </si>
  <si>
    <t>510 SOUTH HIGHLAND AVENUE</t>
  </si>
  <si>
    <t>ACADEMY WITH COMMUNITY PARTNERS  INC</t>
  </si>
  <si>
    <t>433 NORTH HALL</t>
  </si>
  <si>
    <t>NEW JOY CHARTER SCHOOL</t>
  </si>
  <si>
    <t>13226 NORTH 113TH AVENUE</t>
  </si>
  <si>
    <t>YOUNGTOWN</t>
  </si>
  <si>
    <t>DEER VALLEY CHARTER SCHOOLS, INC.</t>
  </si>
  <si>
    <t>20402 N. 15TH AVENUE</t>
  </si>
  <si>
    <t>CHANCELLOR ACADEMIES ARIZONA, LLC.</t>
  </si>
  <si>
    <t>18052 N. BLACK CANYON HIGHWAY</t>
  </si>
  <si>
    <t>MOHAVE ACCLERATED LEARNING CENTER</t>
  </si>
  <si>
    <t>922A MARINA BLVD</t>
  </si>
  <si>
    <t>MASADA CHARTER SCHOOL, INC.</t>
  </si>
  <si>
    <t>P.O. BOX 2277</t>
  </si>
  <si>
    <t>CENTENNIAL PARK</t>
  </si>
  <si>
    <t>HARVEST POWER COMMUNITY DEVELOPMENT GROUP, INC.</t>
  </si>
  <si>
    <t>P.O. BOX 6826</t>
  </si>
  <si>
    <t>OLD PUEBLO CHILDREN'S ACADEMY</t>
  </si>
  <si>
    <t>PMB 380 8987 EAST TANQUE VERDE</t>
  </si>
  <si>
    <t>OMEGA ALPHA ACADEMY</t>
  </si>
  <si>
    <t>35 EAST WILCOX DRIVE</t>
  </si>
  <si>
    <t>MONTESSORI HOUSE, INC.</t>
  </si>
  <si>
    <t>2415 NORTH TERRACE CIRCLE</t>
  </si>
  <si>
    <t>ADVANCED EDUCATION SERVICES</t>
  </si>
  <si>
    <t>AIR ACADEMY CHARTER HIGH SCHOOL</t>
  </si>
  <si>
    <t>7544 W. INDIAN SCHOOL RD.</t>
  </si>
  <si>
    <t>PREMIER CHARTER HIGH SCHOOL</t>
  </si>
  <si>
    <t>7544 WEST INDIAN SCHOOL ROAD</t>
  </si>
  <si>
    <t>ROLLING HILLS CHARTER SCHOOL</t>
  </si>
  <si>
    <t>1120 WEST SKYVIEW DRIVE</t>
  </si>
  <si>
    <t>PAN-AMERICAN ELEMENTARY CHARTER</t>
  </si>
  <si>
    <t>3001 W. INDIAN SCHOOL RD.</t>
  </si>
  <si>
    <t>PHOENIX COLLEGE PREPARATORY HIGH SCHOOL</t>
  </si>
  <si>
    <t>2019 EAST SOUTHERN AVENUE</t>
  </si>
  <si>
    <t>C. I. WILSON ACADEMY II</t>
  </si>
  <si>
    <t>2019 E.SOUTHERN AVE.</t>
  </si>
  <si>
    <t>SOUTH MOUNTAIN COLLEGE PREPARATORY HIGH</t>
  </si>
  <si>
    <t>CESAR CHAVEZ LEARNING COMMUNITY, INC.</t>
  </si>
  <si>
    <t>100 W. 37TH ST.</t>
  </si>
  <si>
    <t>KINGMAN UNIFIED SCHOOL DISTRICT</t>
  </si>
  <si>
    <t>3033 MACDONALD AVE.</t>
  </si>
  <si>
    <t>3,8</t>
  </si>
  <si>
    <t>EL CENTRO FOR THE STUDY OF PRIMARY AND SECONDARY EDUCATION,</t>
  </si>
  <si>
    <t>SIERRA SUMMIT ACADEMY</t>
  </si>
  <si>
    <t>P.O. BOX 1360</t>
  </si>
  <si>
    <t>HEREFORD</t>
  </si>
  <si>
    <t>LEGACY SCHOOLS</t>
  </si>
  <si>
    <t>7464 E. MAIN ST.</t>
  </si>
  <si>
    <t>VISIONS UNLIMITED ACADEMY, INC.</t>
  </si>
  <si>
    <t>636 S. HIGHWAY 80</t>
  </si>
  <si>
    <t>SWEETWATER HEALTH SERVICES, INC.</t>
  </si>
  <si>
    <t>14240 N. 43RD AVE.</t>
  </si>
  <si>
    <t>NEW CENTURY ACADEMY, LLC</t>
  </si>
  <si>
    <t>10215 N. 43RD AVENUE</t>
  </si>
  <si>
    <t>NORTH STAR CHARTER SCHOOL, INC.</t>
  </si>
  <si>
    <t>10610 W. CLAIR DRIVE</t>
  </si>
  <si>
    <t>SUN  CITY</t>
  </si>
  <si>
    <t>CARDEN ELEMENTARY SCHOOL</t>
  </si>
  <si>
    <t>4744 W. GROVERS AVE.</t>
  </si>
  <si>
    <t>E-INSTITUTE CHARTER SCHOOLS, INC.</t>
  </si>
  <si>
    <t>IRA H. HAYES MEMORIAL APPLIED LEARNING CENTER, INC.</t>
  </si>
  <si>
    <t>P.O. BOX 10899</t>
  </si>
  <si>
    <t>NEW VISIONS ACADEMY, INC.</t>
  </si>
  <si>
    <t>P.O. BOX 1539</t>
  </si>
  <si>
    <t>DEVELOPING INNOVATIONS IN NAVAJO EDUCATION, INC. (DINE, INC.</t>
  </si>
  <si>
    <t>HC 63, BOX H</t>
  </si>
  <si>
    <t>YAVAPAI ACCOMMODATION SCHOOL DISTRICT</t>
  </si>
  <si>
    <t>PO BOX 26326</t>
  </si>
  <si>
    <t>COBRE VALLEY INSTITUTE OF TECHNOLOGY DISTRICT</t>
  </si>
  <si>
    <t>P.O. BOX 409</t>
  </si>
  <si>
    <t>WINKELMAN</t>
  </si>
  <si>
    <t>KHALSA FAMILY SERVICES</t>
  </si>
  <si>
    <t>3701 EAST RIVER ROAD</t>
  </si>
  <si>
    <t>APRENDER TUCSON</t>
  </si>
  <si>
    <t>2701 SOUTH CAMPBELL AVENUE</t>
  </si>
  <si>
    <t>TLC CHARTER SCHOOLS, INC,</t>
  </si>
  <si>
    <t>P.O. BOX 5310</t>
  </si>
  <si>
    <t>ACORN MONTESSORI CHARTER SCHOOL</t>
  </si>
  <si>
    <t>8556 E. LOOS ROAD</t>
  </si>
  <si>
    <t>PINNACLE EDUCATION, INC.</t>
  </si>
  <si>
    <t>4700 SOUTH MCCLINTOCK</t>
  </si>
  <si>
    <t>DESERT ROSE ACADEMY,INC.</t>
  </si>
  <si>
    <t>20 WEST FORT LOWELL ROAD</t>
  </si>
  <si>
    <t>CROWN CHARTER SCHOOL, INC</t>
  </si>
  <si>
    <t>P.O. BOX 363</t>
  </si>
  <si>
    <t>LITCHFIELD</t>
  </si>
  <si>
    <t>NEW EDUCATION IN THE WORKPLACE</t>
  </si>
  <si>
    <t>2000 NORTH SANTA FE</t>
  </si>
  <si>
    <t>VISTA</t>
  </si>
  <si>
    <t>SUPERIOR SCHOOL</t>
  </si>
  <si>
    <t>P.O. 1929</t>
  </si>
  <si>
    <t>SUCCESS SCHOOL</t>
  </si>
  <si>
    <t>P.O. BOX 1929</t>
  </si>
  <si>
    <t>POINTE EDUCATIONAL SERVICES</t>
  </si>
  <si>
    <t>4941 WEST UNION HILLS</t>
  </si>
  <si>
    <t>CENTER FOR CREATIVE EDUCATION, INC</t>
  </si>
  <si>
    <t>698 SUNRISE BLVD</t>
  </si>
  <si>
    <t>PRIMAVERA TECHNICAL LEARNING CENTER</t>
  </si>
  <si>
    <t>3029 NORTH ALMA SCHOOL</t>
  </si>
  <si>
    <t>COMPASS HIGH SCHOOL, INC.</t>
  </si>
  <si>
    <t>5855 NORTH KOLB ROAD</t>
  </si>
  <si>
    <t>JAMES SANDOVAL PREPARATORY HIGH SCHOOL</t>
  </si>
  <si>
    <t>3830 NORTH 67TH AVENUE</t>
  </si>
  <si>
    <t>NORTHERN ARIZONA COUNCIL OF GOVERNMENT</t>
  </si>
  <si>
    <t>221 NORTH MARINA STREET</t>
  </si>
  <si>
    <t>WESTWIND MIDDLE SCHOOL ACADEMY</t>
  </si>
  <si>
    <t>TRI-CITY VO/TECH HIGH SCHOOL</t>
  </si>
  <si>
    <t>2957 HIGHWAY 89</t>
  </si>
  <si>
    <t>TOLCHII' KOOH, INC.</t>
  </si>
  <si>
    <t>HC-61, BOX 300</t>
  </si>
  <si>
    <t>ACADEMY OF HOPE, THE</t>
  </si>
  <si>
    <t>P.O. BOX 435</t>
  </si>
  <si>
    <t>ASH FORK</t>
  </si>
  <si>
    <t>ACCELERATED LEARNING CHARTER SCHOOL, INC.</t>
  </si>
  <si>
    <t>320 SOUTH MAIN STREET</t>
  </si>
  <si>
    <t>DESTINY SCHOOL, INC.</t>
  </si>
  <si>
    <t>22 PRICKLY PEAR DRIVE</t>
  </si>
  <si>
    <t>NOAH WEBSTER BASIC SCHOOL</t>
  </si>
  <si>
    <t>8350 EAST BASELINE ROAD</t>
  </si>
  <si>
    <t>AGUA FRIA UNION HIGH SCHOOL DISTRICT</t>
  </si>
  <si>
    <t>750 E RILEY DR</t>
  </si>
  <si>
    <t>AVONDALE</t>
  </si>
  <si>
    <t>AGUILA ELEMENTARY DISTRICT</t>
  </si>
  <si>
    <t>P O BOX 218</t>
  </si>
  <si>
    <t>AGUILA</t>
  </si>
  <si>
    <t>AJO UNIFIED DISTRICT</t>
  </si>
  <si>
    <t>P O BOX 68</t>
  </si>
  <si>
    <t>AJO</t>
  </si>
  <si>
    <t>ALHAMBRA ELEMENTARY DISTRICT</t>
  </si>
  <si>
    <t>4510 N 37TH AVE</t>
  </si>
  <si>
    <t>ALPINE ELEMENTARY DISTRICT</t>
  </si>
  <si>
    <t>P O BOX 170</t>
  </si>
  <si>
    <t>ALPINE</t>
  </si>
  <si>
    <t>AMPHITHEATER UNIFIED DISTRICT</t>
  </si>
  <si>
    <t>701 W  WETMORE</t>
  </si>
  <si>
    <t>ANTELOPE UNION HIGH SCHOOL DISTRICT</t>
  </si>
  <si>
    <t>9168 S AVE 36 E</t>
  </si>
  <si>
    <t>WELLTON</t>
  </si>
  <si>
    <t>APACHE ELEMENTARY DISTRICT</t>
  </si>
  <si>
    <t>P O BOX 16435</t>
  </si>
  <si>
    <t>PORTAL</t>
  </si>
  <si>
    <t>APACHE JUNCTION UNIFIED DISTRICT</t>
  </si>
  <si>
    <t>1575 W SOUTHERN AVE</t>
  </si>
  <si>
    <t>ARLINGTON ELEMENTARY DISTRICT</t>
  </si>
  <si>
    <t>16351 S. ARLINGTON SCHOOL RD</t>
  </si>
  <si>
    <t>ARLINGTON</t>
  </si>
  <si>
    <t>ASH CREEK ELEMENTARY DISTRICT</t>
  </si>
  <si>
    <t>6460 EAST HIGHWAY 181</t>
  </si>
  <si>
    <t>PEARCE</t>
  </si>
  <si>
    <t>ASH FORK JOINT UNIFIED DISTRICT</t>
  </si>
  <si>
    <t>P O BOX 247</t>
  </si>
  <si>
    <t>AVONDALE ELEMENTARY DISTRICT</t>
  </si>
  <si>
    <t>235 W  WESTERN AVE</t>
  </si>
  <si>
    <t>BAGDAD UNIFIED DISTRICT</t>
  </si>
  <si>
    <t>P O BOX 427</t>
  </si>
  <si>
    <t>BAGDAD</t>
  </si>
  <si>
    <t>BALSZ ELEMENTARY DISTRICT</t>
  </si>
  <si>
    <t>4825 E. ROOSEVELT</t>
  </si>
  <si>
    <t>BEAVER CREEK ELEMENTARY DISTRICT</t>
  </si>
  <si>
    <t>P O BOX 190</t>
  </si>
  <si>
    <t>RIMROCK</t>
  </si>
  <si>
    <t>BICENTENNIAL UNION HIGH SCHOOL DISTRICT</t>
  </si>
  <si>
    <t>P O BOX 519</t>
  </si>
  <si>
    <t>BISBEE UNIFIED DISTRICT</t>
  </si>
  <si>
    <t>100 OLD DOUGLAS ROAD</t>
  </si>
  <si>
    <t>BISBEE</t>
  </si>
  <si>
    <t>BLUE ELEMENTARY DISTRICT</t>
  </si>
  <si>
    <t>BOX 80</t>
  </si>
  <si>
    <t>BLUE</t>
  </si>
  <si>
    <t>BONITA ELEMENTARY DISTRICT</t>
  </si>
  <si>
    <t>18008 S. FT GRANT RD</t>
  </si>
  <si>
    <t>BONITA</t>
  </si>
  <si>
    <t>BOUSE ELEMENTARY DISTRICT</t>
  </si>
  <si>
    <t>P O BOX S</t>
  </si>
  <si>
    <t>BOUSE</t>
  </si>
  <si>
    <t>BOWIE UNIFIED DISTRICT</t>
  </si>
  <si>
    <t>P O BOX 157</t>
  </si>
  <si>
    <t>BOWIE</t>
  </si>
  <si>
    <t>BUCKEYE ELEMENTARY DISTRICT</t>
  </si>
  <si>
    <t>210 S 6TH ST</t>
  </si>
  <si>
    <t>BUCKEYE</t>
  </si>
  <si>
    <t>BUCKEYE UNION HIGH SCHOOL DISTRICT</t>
  </si>
  <si>
    <t>902 EASON AVE</t>
  </si>
  <si>
    <t>SIERRA VISTA UNIFIED DISTRICT</t>
  </si>
  <si>
    <t>3555 FRY BLVD</t>
  </si>
  <si>
    <t>BULLHEAD CITY ELEMENTARY DISTRICT</t>
  </si>
  <si>
    <t>1004 HANCOCK RD</t>
  </si>
  <si>
    <t>CAMP VERDE UNIFIED DISTRICT</t>
  </si>
  <si>
    <t>P O BOX 728</t>
  </si>
  <si>
    <t>CANON ELEMENTARY DISTRICT</t>
  </si>
  <si>
    <t>BLACK CANYON CITY</t>
  </si>
  <si>
    <t>CARTWRIGHT ELEMENTARY DISTRICT</t>
  </si>
  <si>
    <t>3401 N 67TH AVE</t>
  </si>
  <si>
    <t>CASA GRANDE ELEMENTARY DISTRICT</t>
  </si>
  <si>
    <t>1460 N PINAL AVE</t>
  </si>
  <si>
    <t>CASA GRANDE</t>
  </si>
  <si>
    <t>CASA GRANDE UNION HIGH SCHOOL DISTRICT</t>
  </si>
  <si>
    <t>1362 N. CASA GRANDE AVE.</t>
  </si>
  <si>
    <t>CATALINA FOOTHILLS UNIFIED DISTRICT</t>
  </si>
  <si>
    <t>2101 E RIVER RD</t>
  </si>
  <si>
    <t>CEDAR UNIFIED DISTRICT</t>
  </si>
  <si>
    <t>P O BOX 367</t>
  </si>
  <si>
    <t>7,N</t>
  </si>
  <si>
    <t>CHANDLER UNIFIED DISTRICT</t>
  </si>
  <si>
    <t>1525 W FRYE RD</t>
  </si>
  <si>
    <t>CHINLE UNIFIED DISTRICT</t>
  </si>
  <si>
    <t>P O BOX 587</t>
  </si>
  <si>
    <t>CHINLE</t>
  </si>
  <si>
    <t>CHLORIDE ELEMENTARY DISTRICT</t>
  </si>
  <si>
    <t>DOLAN SPRINGS</t>
  </si>
  <si>
    <t>CLIFTON UNIFIED DISTRICT</t>
  </si>
  <si>
    <t>P O BOX 1567</t>
  </si>
  <si>
    <t>CLIFTON</t>
  </si>
  <si>
    <t>COCHISE ELEMENTARY DISTRICT</t>
  </si>
  <si>
    <t>P O BOX 1088</t>
  </si>
  <si>
    <t>COCHISE</t>
  </si>
  <si>
    <t>CONCHO ELEMENTARY DISTRICT</t>
  </si>
  <si>
    <t>P O BOX 200</t>
  </si>
  <si>
    <t>CONCHO</t>
  </si>
  <si>
    <t>CONGRESS ELEMENTARY DISTRICT</t>
  </si>
  <si>
    <t>CONGRESS</t>
  </si>
  <si>
    <t>CONTINENTAL ELEMENTARY DISTRICT</t>
  </si>
  <si>
    <t>COOLIDGE UNIFIED DISTRICT</t>
  </si>
  <si>
    <t>221 W. CENTRAL AVE.</t>
  </si>
  <si>
    <t>COOLIDGE</t>
  </si>
  <si>
    <t>COTTONWOOD-OAK CREEK ELEMENTARY DISTRICT</t>
  </si>
  <si>
    <t>1 N WILLARD ST</t>
  </si>
  <si>
    <t>CRANE ELEMENTARY DISTRICT</t>
  </si>
  <si>
    <t>4250 W 16TH ST</t>
  </si>
  <si>
    <t>CREIGHTON ELEMENTARY DISTRICT</t>
  </si>
  <si>
    <t>2702 E FLOWER ST</t>
  </si>
  <si>
    <t>CROWN KING ELEMENTARY DISTRICT</t>
  </si>
  <si>
    <t>P O BOX 188</t>
  </si>
  <si>
    <t>CROWN KING</t>
  </si>
  <si>
    <t>GRAHAM COUNTY SPECIAL SERVICES</t>
  </si>
  <si>
    <t>P O BOX 488</t>
  </si>
  <si>
    <t>DOUBLE ADOBE ELEMENTARY DISTRICT</t>
  </si>
  <si>
    <t>7081 N CENTRAL HWY</t>
  </si>
  <si>
    <t>MCNEAL</t>
  </si>
  <si>
    <t>DOUGLAS UNIFIED DISTRICT</t>
  </si>
  <si>
    <t>P O BOX 1237</t>
  </si>
  <si>
    <t>DOUGLAS</t>
  </si>
  <si>
    <t>DUNCAN UNIFIED DISTRICT</t>
  </si>
  <si>
    <t>P O BOX 710</t>
  </si>
  <si>
    <t>DUNCAN</t>
  </si>
  <si>
    <t>DYSART UNIFIED DISTRICT</t>
  </si>
  <si>
    <t>11405 N DYSART RD</t>
  </si>
  <si>
    <t>EL MIRAGE</t>
  </si>
  <si>
    <t>MARY C O'BRIEN ACCOMMODATION DISTRICT</t>
  </si>
  <si>
    <t>P O BOX 769</t>
  </si>
  <si>
    <t>FLORENCE</t>
  </si>
  <si>
    <t>ELFRIDA ELEMENTARY DISTRICT</t>
  </si>
  <si>
    <t>P O BOX 328</t>
  </si>
  <si>
    <t>ELFRIDA</t>
  </si>
  <si>
    <t>ELOY ELEMENTARY DISTRICT</t>
  </si>
  <si>
    <t>1011 N SUNSHINE BLVD</t>
  </si>
  <si>
    <t>ELOY</t>
  </si>
  <si>
    <t>FLAGSTAFF UNIFIED DISTRICT</t>
  </si>
  <si>
    <t>3285 E SPARROW AVE</t>
  </si>
  <si>
    <t>2,8</t>
  </si>
  <si>
    <t>FLORENCE UNIFIED SCHOOL DISTRICT</t>
  </si>
  <si>
    <t>P O BOX 2850</t>
  </si>
  <si>
    <t>FLOWING WELLS UNIFIED DISTRICT</t>
  </si>
  <si>
    <t>1556 W PRINCE RD</t>
  </si>
  <si>
    <t>FORREST ELEMENTARY DISTRICT</t>
  </si>
  <si>
    <t>4132 W JEFFERSON RD</t>
  </si>
  <si>
    <t>FOUNTAIN HILLS UNIFIED DISTRICT</t>
  </si>
  <si>
    <t>15414 N. MCDOWELL MOUNTAIN ROA</t>
  </si>
  <si>
    <t>FOWLER ELEMENTARY DISTRICT</t>
  </si>
  <si>
    <t>1617 S 67TH AVE</t>
  </si>
  <si>
    <t>FREDONIA-MOCCASIN UNIFIED DISTRICT</t>
  </si>
  <si>
    <t>FREDONIA</t>
  </si>
  <si>
    <t>FT HUACHUCA ACCOMMODATION DISTRICT</t>
  </si>
  <si>
    <t>P O BOX 12954</t>
  </si>
  <si>
    <t>FT HUACHUCA</t>
  </si>
  <si>
    <t>FT THOMAS UNIFIED DISTRICT</t>
  </si>
  <si>
    <t>P O BOX 28</t>
  </si>
  <si>
    <t>FT THOMAS</t>
  </si>
  <si>
    <t>GADSDEN ELEMENTARY DISTRICT</t>
  </si>
  <si>
    <t>P O BOX 6870</t>
  </si>
  <si>
    <t>SAN LUIS</t>
  </si>
  <si>
    <t>GANADO UNIFIED DISTRICT</t>
  </si>
  <si>
    <t>P O BOX 1757</t>
  </si>
  <si>
    <t>GANADO</t>
  </si>
  <si>
    <t>GILA BEND UNIFIED DISTRICT</t>
  </si>
  <si>
    <t>P O BOX V</t>
  </si>
  <si>
    <t>GILA BEND</t>
  </si>
  <si>
    <t>GILBERT UNIFIED DISTRICT</t>
  </si>
  <si>
    <t>140 S GILBERT RD</t>
  </si>
  <si>
    <t>GLENDALE ELEMENTARY DISTRICT</t>
  </si>
  <si>
    <t>7301 N 58TH AVE</t>
  </si>
  <si>
    <t>GLENDALE UNION HIGH SCHOOL DISTRICT</t>
  </si>
  <si>
    <t>7650 N 43RD AVE</t>
  </si>
  <si>
    <t>GLOBE UNIFIED DISTRICT</t>
  </si>
  <si>
    <t>455 WILLOW</t>
  </si>
  <si>
    <t>GRAND CANYON UNIFIED DISTRICT</t>
  </si>
  <si>
    <t>GRAND CANYON</t>
  </si>
  <si>
    <t>GREENLEE COUNTY ACCOMMODATION DISTRICT</t>
  </si>
  <si>
    <t>P O BOX 1595</t>
  </si>
  <si>
    <t>HACKBERRY SCHOOL DISTRICT</t>
  </si>
  <si>
    <t>HC 30 BOX 101</t>
  </si>
  <si>
    <t>HAYDEN-WINKELMAN UNIFIED DISTRICT</t>
  </si>
  <si>
    <t>P O BOX 409</t>
  </si>
  <si>
    <t>WINKLEMAN</t>
  </si>
  <si>
    <t>HIGLEY UNIFIED DISTRICT</t>
  </si>
  <si>
    <t>15201 S. HIGLEY ROAD</t>
  </si>
  <si>
    <t>HIGLEY</t>
  </si>
  <si>
    <t>1,2,3,6,8,N</t>
  </si>
  <si>
    <t>HOLBROOK UNIFIED DISTRICT</t>
  </si>
  <si>
    <t>P O BOX 640</t>
  </si>
  <si>
    <t>HOLBROOK</t>
  </si>
  <si>
    <t>MARICOPA COUNTY REGIONAL DISTRICT</t>
  </si>
  <si>
    <t>358 N 5TH AVE</t>
  </si>
  <si>
    <t>HUMBOLDT UNIFIED DISTRICT</t>
  </si>
  <si>
    <t>8766 E. HWY 69</t>
  </si>
  <si>
    <t>HYDER ELEMENTARY DISTRICT</t>
  </si>
  <si>
    <t>P O BOX 3001</t>
  </si>
  <si>
    <t>DATELAND</t>
  </si>
  <si>
    <t>INDIAN OASIS-BABOQUIVARI UNIFIED DISTRICT</t>
  </si>
  <si>
    <t>PO BOX 248</t>
  </si>
  <si>
    <t>SELLS</t>
  </si>
  <si>
    <t>ISAAC ELEMENTARY DISTRICT</t>
  </si>
  <si>
    <t>3348 W MCDOWELL RD</t>
  </si>
  <si>
    <t>J O COMBS ELEMENTARY DISTRICT</t>
  </si>
  <si>
    <t>301 E COMBS RD</t>
  </si>
  <si>
    <t>QUEEN CREEK</t>
  </si>
  <si>
    <t>JOSEPH CITY UNIFIED DISTRICT</t>
  </si>
  <si>
    <t>P O BOX 8</t>
  </si>
  <si>
    <t>JOSEPH CITY</t>
  </si>
  <si>
    <t>KAYENTA UNIFIED DISTRICT</t>
  </si>
  <si>
    <t>P O BOX 337</t>
  </si>
  <si>
    <t>KAYENTA</t>
  </si>
  <si>
    <t>KIRKLAND ELEMENTARY DISTRICT</t>
  </si>
  <si>
    <t>P O BOX 150</t>
  </si>
  <si>
    <t>KIRKLAND</t>
  </si>
  <si>
    <t>KLONDYKE ELEMENTARY DISTRICT</t>
  </si>
  <si>
    <t>921 THATCHER BLVD</t>
  </si>
  <si>
    <t>KYRENE ELEMENTARY DISTRICT</t>
  </si>
  <si>
    <t>8700 S KYRENE RD</t>
  </si>
  <si>
    <t>LAKE HAVASU UNIFIED DISTRICT</t>
  </si>
  <si>
    <t>2200 HAVASUPAI BLVD</t>
  </si>
  <si>
    <t>LAVEEN ELEMENTARY DISTRICT</t>
  </si>
  <si>
    <t>P O BOX 29</t>
  </si>
  <si>
    <t>LAVEEN</t>
  </si>
  <si>
    <t>LIBERTY ELEMENTARY DISTRICT</t>
  </si>
  <si>
    <t>19818 W HWY 85</t>
  </si>
  <si>
    <t>LITCHFIELD ELEMENTARY DISTRICT</t>
  </si>
  <si>
    <t>553 PLAZA CIRCLE</t>
  </si>
  <si>
    <t>LITCHFIELD PARK</t>
  </si>
  <si>
    <t>LITTLEFIELD UNIFIED DISTRICT</t>
  </si>
  <si>
    <t>P O BOX 730</t>
  </si>
  <si>
    <t>LITTLEFIELD</t>
  </si>
  <si>
    <t>LITTLETON ELEMENTARY DISTRICT</t>
  </si>
  <si>
    <t>P O BOX 280</t>
  </si>
  <si>
    <t>CASHION</t>
  </si>
  <si>
    <t>MADISON ELEMENTARY DISTRICT</t>
  </si>
  <si>
    <t>5601 N 16TH ST</t>
  </si>
  <si>
    <t>MAINE CONSOLIDATED DISTRICT</t>
  </si>
  <si>
    <t>P O BOX 50010</t>
  </si>
  <si>
    <t>PARKS</t>
  </si>
  <si>
    <t>MAMMOTH-SAN MANUEL UNIFIED DISTRICT</t>
  </si>
  <si>
    <t>P O BOX 406</t>
  </si>
  <si>
    <t>SAN MANUEL</t>
  </si>
  <si>
    <t>MARANA UNIFIED DISTRICT</t>
  </si>
  <si>
    <t>11279 W GRIER RD SUITE 106</t>
  </si>
  <si>
    <t>MARANA</t>
  </si>
  <si>
    <t>1,3,8,N</t>
  </si>
  <si>
    <t>MARICOPA UNIFIED SCHOOL DISTRICT</t>
  </si>
  <si>
    <t>45012 W. HONEYCUTT AVE</t>
  </si>
  <si>
    <t>MARICOPA</t>
  </si>
  <si>
    <t>ALTAR VALLEY ELEMENTARY DISTRICT</t>
  </si>
  <si>
    <t>HCR 1 BOX 130</t>
  </si>
  <si>
    <t>MAYER UNIFIED DISTRICT</t>
  </si>
  <si>
    <t>17300 E MULE DEER DR</t>
  </si>
  <si>
    <t>MCNARY ELEMENTARY DISTRICT</t>
  </si>
  <si>
    <t>P O BOX 598</t>
  </si>
  <si>
    <t>MCNARY</t>
  </si>
  <si>
    <t>MCNEAL ELEMENTARY DISTRICT</t>
  </si>
  <si>
    <t>MESA UNIFIED DISTRICT</t>
  </si>
  <si>
    <t>63 E. MAIN STREET, #101</t>
  </si>
  <si>
    <t>MIAMI UNIFIED DISTRICT</t>
  </si>
  <si>
    <t>P O  DRAWER H</t>
  </si>
  <si>
    <t>MIAMI</t>
  </si>
  <si>
    <t>MINGUS UNION HIGH SCHOOL DISTRICT</t>
  </si>
  <si>
    <t>1801 E FIR ST</t>
  </si>
  <si>
    <t>MOBILE ELEMENTARY DISTRICT</t>
  </si>
  <si>
    <t>42798 S 99TH AVE</t>
  </si>
  <si>
    <t>MOHAVE VALLEY ELEMENTARY DISTRICT</t>
  </si>
  <si>
    <t>P O BOX 5070</t>
  </si>
  <si>
    <t>MOHAVE VALLEY</t>
  </si>
  <si>
    <t>MOHAWK VALLEY ELEMENTARY DISTRICT</t>
  </si>
  <si>
    <t>5151 S AVE 39E</t>
  </si>
  <si>
    <t>ROLL</t>
  </si>
  <si>
    <t>MORENCI UNIFIED DISTRICT</t>
  </si>
  <si>
    <t>P O BOX 1060</t>
  </si>
  <si>
    <t>MORENCI</t>
  </si>
  <si>
    <t>MORRISTOWN ELEMENTARY DISTRICT</t>
  </si>
  <si>
    <t>P O BOX 98</t>
  </si>
  <si>
    <t>MORRISTOWN</t>
  </si>
  <si>
    <t>PIMA ACCOMMODATION DISTRICT</t>
  </si>
  <si>
    <t>130 W CONGRESS ST</t>
  </si>
  <si>
    <t>MURPHY ELEMENTARY DISTRICT</t>
  </si>
  <si>
    <t>2615 W BUCKEYE RD</t>
  </si>
  <si>
    <t>NACO ELEMENTARY DISTRICT</t>
  </si>
  <si>
    <t>P O BOX 397</t>
  </si>
  <si>
    <t>NACO</t>
  </si>
  <si>
    <t>NADABURG ELEMENTARY DISTRICT</t>
  </si>
  <si>
    <t>32919 CENTER ST</t>
  </si>
  <si>
    <t>WITTMANN</t>
  </si>
  <si>
    <t>RAINBOW ACCOMMODATION SCHOOL</t>
  </si>
  <si>
    <t>PO BOX 668</t>
  </si>
  <si>
    <t>NOGALES UNIFIED DISTRICT</t>
  </si>
  <si>
    <t>310 W PLUM ST</t>
  </si>
  <si>
    <t>ORACLE ELEMENTARY DISTRICT</t>
  </si>
  <si>
    <t>HCR BOX 2743</t>
  </si>
  <si>
    <t>ORACLE</t>
  </si>
  <si>
    <t>OSBORN ELEMENTARY DISTRICT</t>
  </si>
  <si>
    <t>1226 W OSBORN RD</t>
  </si>
  <si>
    <t>OWENS-WHITNEY ELEMENTARY DISTRICT</t>
  </si>
  <si>
    <t>P O BOX 38</t>
  </si>
  <si>
    <t>WIKIEUP</t>
  </si>
  <si>
    <t>TONTO BASIN ELEMENTARY DISTRICT</t>
  </si>
  <si>
    <t>TONTO BASIN</t>
  </si>
  <si>
    <t>PAGE UNIFIED DISTRICT</t>
  </si>
  <si>
    <t>P O BOX 1927</t>
  </si>
  <si>
    <t>PALO VERDE ELEMENTARY DISTRICT</t>
  </si>
  <si>
    <t>P O BOX 108</t>
  </si>
  <si>
    <t>PALO VERDE</t>
  </si>
  <si>
    <t>PALOMINAS ELEMENTARY DISTRICT</t>
  </si>
  <si>
    <t>PARADISE VALLEY UNIFIED DISTRICT</t>
  </si>
  <si>
    <t>15002 N 32ND ST</t>
  </si>
  <si>
    <t>1,2,N</t>
  </si>
  <si>
    <t>PARKER UNIFIED SCHOOL DISTRICT</t>
  </si>
  <si>
    <t>P O BOX 1090</t>
  </si>
  <si>
    <t>PARKER</t>
  </si>
  <si>
    <t>PATAGONIA ELEMENTARY DISTRICT</t>
  </si>
  <si>
    <t>P O BOX 254</t>
  </si>
  <si>
    <t>PATAGONIA UNION HIGH SCHOOL DISTRICT</t>
  </si>
  <si>
    <t>PAYSON UNIFIED DISTRICT</t>
  </si>
  <si>
    <t>P O BOX 919</t>
  </si>
  <si>
    <t>PEACH SPRINGS UNIFIED DISTRICT</t>
  </si>
  <si>
    <t>P O BOX 360</t>
  </si>
  <si>
    <t>PEACH SPRINGS</t>
  </si>
  <si>
    <t>1,2,3,6,7,8,N</t>
  </si>
  <si>
    <t>PEARCE ELEMENTARY DISTRICT</t>
  </si>
  <si>
    <t>1487 E. SCHOOL ROAD</t>
  </si>
  <si>
    <t>PENDERGAST ELEMENTARY DISTRICT</t>
  </si>
  <si>
    <t>3802 N 91ST AVE</t>
  </si>
  <si>
    <t>PEORIA UNIFIED DISTRICT</t>
  </si>
  <si>
    <t>P O BOX 39</t>
  </si>
  <si>
    <t>PEORIA</t>
  </si>
  <si>
    <t>PHOENIX ELEMENTARY DISTRICT</t>
  </si>
  <si>
    <t>1817 N 7TH ST</t>
  </si>
  <si>
    <t>PHOENIX UNION HIGH SCHOOL DISTRICT</t>
  </si>
  <si>
    <t>4502 N CENTRAL AVE</t>
  </si>
  <si>
    <t>PICACHO ELEMENTARY DISTRICT</t>
  </si>
  <si>
    <t>PICACHO</t>
  </si>
  <si>
    <t>PIMA UNIFIED DISTRICT</t>
  </si>
  <si>
    <t>P O BOX 429</t>
  </si>
  <si>
    <t>PINAL COUNTY SPECIAL EDUCATION PROGRAM</t>
  </si>
  <si>
    <t>PINE STRAWBERRY ELEMENTARY DISTRICT</t>
  </si>
  <si>
    <t>P O BOX 1150</t>
  </si>
  <si>
    <t>PINE</t>
  </si>
  <si>
    <t>BLUE RIDGE UNIFIED DISTRICT</t>
  </si>
  <si>
    <t>1200 W WHITE MOUNTAIN BLVD</t>
  </si>
  <si>
    <t>LAKESIDE</t>
  </si>
  <si>
    <t>POMERENE ELEMENTARY DISTRICT</t>
  </si>
  <si>
    <t>P O BOX 7</t>
  </si>
  <si>
    <t>POMERENE</t>
  </si>
  <si>
    <t>PRESCOTT UNIFIED DISTRICT</t>
  </si>
  <si>
    <t>146 S GRANITE ST</t>
  </si>
  <si>
    <t>5,7</t>
  </si>
  <si>
    <t>SANDERS UNIFIED DISTRICT</t>
  </si>
  <si>
    <t>P O BOX 250</t>
  </si>
  <si>
    <t>SANDERS</t>
  </si>
  <si>
    <t>QUARTZSITE ELEMENTARY DISTRICT</t>
  </si>
  <si>
    <t>P O BOX 130</t>
  </si>
  <si>
    <t>QUEEN CREEK UNIFIED DISTRICT</t>
  </si>
  <si>
    <t>20435 S ELLSWORTH</t>
  </si>
  <si>
    <t>RAY UNIFIED DISTRICT</t>
  </si>
  <si>
    <t>KEARNY</t>
  </si>
  <si>
    <t>RED MESA UNIFIED DISTRICT</t>
  </si>
  <si>
    <t>HC 61 BOX 40</t>
  </si>
  <si>
    <t>TEEC NOS POS</t>
  </si>
  <si>
    <t>RED ROCK ELEMENTARY DISTRICT</t>
  </si>
  <si>
    <t>P O BOX 1010</t>
  </si>
  <si>
    <t>RED ROCK</t>
  </si>
  <si>
    <t>REDINGTON ELEMENTARY DISTRICT</t>
  </si>
  <si>
    <t>P O BOX 2270</t>
  </si>
  <si>
    <t>SAN CARLOS UNIFIED DISTRICT</t>
  </si>
  <si>
    <t>P O BOX 207</t>
  </si>
  <si>
    <t>SAN CARLOS</t>
  </si>
  <si>
    <t>RIVERSIDE ELEMENTARY DISTRICT</t>
  </si>
  <si>
    <t>1414 S 51ST AVE</t>
  </si>
  <si>
    <t>ROOSEVELT ELEMENTARY DISTRICT</t>
  </si>
  <si>
    <t>6000 S 7TH ST</t>
  </si>
  <si>
    <t>ROUND VALLEY UNIFIED DISTRICT</t>
  </si>
  <si>
    <t>P O BOX 610</t>
  </si>
  <si>
    <t>SPRINGERVILLE</t>
  </si>
  <si>
    <t>SADDLE MOUNTAIN UNIFIED SCHOOL DISTRICT</t>
  </si>
  <si>
    <t>38201 W INDIAN SCHOOL RD</t>
  </si>
  <si>
    <t>TONOPAH</t>
  </si>
  <si>
    <t>SACATON ELEMENTARY DISTRICT</t>
  </si>
  <si>
    <t>SAFFORD UNIFIED DISTRICT</t>
  </si>
  <si>
    <t>734 11TH ST</t>
  </si>
  <si>
    <t>SAHUARITA UNIFIED DISTRICT</t>
  </si>
  <si>
    <t>350 W SAHUARITA RD</t>
  </si>
  <si>
    <t>SAN FERNANDO ELEMENTARY DISTRICT</t>
  </si>
  <si>
    <t>P O BOX 80</t>
  </si>
  <si>
    <t>SASABE</t>
  </si>
  <si>
    <t>SAN SIMON UNIFIED DISTRICT</t>
  </si>
  <si>
    <t>SAN SIMON</t>
  </si>
  <si>
    <t>SANTA CRUZ ELEMENTARY DISTRICT</t>
  </si>
  <si>
    <t>HC2 BOX 50</t>
  </si>
  <si>
    <t>SANTA CRUZ VALLEY UNIFIED DISTRICT</t>
  </si>
  <si>
    <t>1374 W. FRONTAGE RD.</t>
  </si>
  <si>
    <t>RIO RICO</t>
  </si>
  <si>
    <t>SANTA CRUZ VALLEY UNION HIGH SCHOOL DISTRICT</t>
  </si>
  <si>
    <t>900 N MAIN ST</t>
  </si>
  <si>
    <t>SCOTTSDALE UNIFIED DISTRICT</t>
  </si>
  <si>
    <t>3811 N 44TH ST</t>
  </si>
  <si>
    <t>SELIGMAN UNIFIED DISTRICT</t>
  </si>
  <si>
    <t>P O BOX 278</t>
  </si>
  <si>
    <t>SELIGMAN</t>
  </si>
  <si>
    <t>SENTINEL ELEMENTARY DISTRICT</t>
  </si>
  <si>
    <t>HC 1 BOX 57</t>
  </si>
  <si>
    <t>SHOW LOW UNIFIED DISTRICT</t>
  </si>
  <si>
    <t>500 W OLD LINDEN RD</t>
  </si>
  <si>
    <t>DEER VALLEY UNIFIED DISTRICT</t>
  </si>
  <si>
    <t>20402 N 15TH AVE</t>
  </si>
  <si>
    <t>SKULL VALLEY ELEMENTARY DISTRICT</t>
  </si>
  <si>
    <t>P O BOX 127</t>
  </si>
  <si>
    <t>SKULL VALLEY</t>
  </si>
  <si>
    <t>SNOWFLAKE UNIFIED DISTRICT</t>
  </si>
  <si>
    <t>682 SCHOOL BUS LN.</t>
  </si>
  <si>
    <t>3,6,7,N</t>
  </si>
  <si>
    <t>SOLOMON ELEMENTARY DISTRICT</t>
  </si>
  <si>
    <t>P O BOX 167</t>
  </si>
  <si>
    <t>SOLOMON</t>
  </si>
  <si>
    <t>SOMERTON ELEMENTARY DISTRICT</t>
  </si>
  <si>
    <t>P O BOX 3200</t>
  </si>
  <si>
    <t>SOMERTON</t>
  </si>
  <si>
    <t>4,8</t>
  </si>
  <si>
    <t>SONOITA ELEMENTARY DISTRICT</t>
  </si>
  <si>
    <t>HC 1 BOX 36</t>
  </si>
  <si>
    <t>ELGIN</t>
  </si>
  <si>
    <t>ST DAVID UNIFIED DISTRICT</t>
  </si>
  <si>
    <t>P O BOX 70</t>
  </si>
  <si>
    <t>ST DAVID</t>
  </si>
  <si>
    <t>ST JOHNS UNIFIED DISTRICT</t>
  </si>
  <si>
    <t>P O BOX 3030</t>
  </si>
  <si>
    <t>ST JOHNS</t>
  </si>
  <si>
    <t>STANFIELD ELEMENTARY DISTRICT</t>
  </si>
  <si>
    <t>515 S STANFIELD RD</t>
  </si>
  <si>
    <t>STANFIELD</t>
  </si>
  <si>
    <t>SUNNYSIDE UNIFIED DISTRICT</t>
  </si>
  <si>
    <t>2238 E GINTER RD</t>
  </si>
  <si>
    <t>SUPERIOR UNIFIED DISTRICT</t>
  </si>
  <si>
    <t>199 LOBB AVE</t>
  </si>
  <si>
    <t>SUPERIOR</t>
  </si>
  <si>
    <t>TANQUE VERDE UNIFIED DISTRICT</t>
  </si>
  <si>
    <t>11150 E TANQUE VERDE ROAD</t>
  </si>
  <si>
    <t>TEMPE ELEMENTARY DISTRICT</t>
  </si>
  <si>
    <t>P O BOX 27708</t>
  </si>
  <si>
    <t>TEMPE UNION HIGH SCHOOL DISTRICT</t>
  </si>
  <si>
    <t>500 W GUADALUPE RD</t>
  </si>
  <si>
    <t>THATCHER UNIFIED DISTRICT</t>
  </si>
  <si>
    <t>THATCHER</t>
  </si>
  <si>
    <t>PALOMA ELEMENTARY DISTRICT</t>
  </si>
  <si>
    <t>HCO 1 P O BOX 172</t>
  </si>
  <si>
    <t>HILLSIDE ELEMENTARY DISTRICT</t>
  </si>
  <si>
    <t>HC 01 BOX 3056</t>
  </si>
  <si>
    <t>HILLSIDE</t>
  </si>
  <si>
    <t>TOLLESON ELEMENTARY DISTRICT</t>
  </si>
  <si>
    <t>9261 W VAN BUREN</t>
  </si>
  <si>
    <t>TOLLESON</t>
  </si>
  <si>
    <t>TOLLESON UNION HIGH SCHOOL DISTRICT</t>
  </si>
  <si>
    <t>9419 W VAN BUREN ST</t>
  </si>
  <si>
    <t>TOLTEC ELEMENTARY DISTRICT</t>
  </si>
  <si>
    <t>3315 N TOLTEC RD</t>
  </si>
  <si>
    <t>TOMBSTONE UNIFIED DISTRICT</t>
  </si>
  <si>
    <t>P O BOX 1000</t>
  </si>
  <si>
    <t>TOMBSTONE</t>
  </si>
  <si>
    <t>TOPOCK ELEMENTARY DISTRICT</t>
  </si>
  <si>
    <t>P O BOX 370</t>
  </si>
  <si>
    <t>TOPOCK</t>
  </si>
  <si>
    <t>TUBA CITY UNIFIED DISTRICT</t>
  </si>
  <si>
    <t>P O BOX 67</t>
  </si>
  <si>
    <t>TUCSON UNIFIED DISTRICT</t>
  </si>
  <si>
    <t>P O BOX 40400</t>
  </si>
  <si>
    <t>UNION ELEMENTARY DISTRICT</t>
  </si>
  <si>
    <t>3834 S 91ST AVE</t>
  </si>
  <si>
    <t>VAIL UNIFIED DISTRICT</t>
  </si>
  <si>
    <t>P O BOX 800</t>
  </si>
  <si>
    <t>VAIL</t>
  </si>
  <si>
    <t>VALENTINE ELEMENTARY DISTRICT</t>
  </si>
  <si>
    <t>HC 35 BOX 50</t>
  </si>
  <si>
    <t>VALLEY UNION HIGH SCHOOL DISTRICT</t>
  </si>
  <si>
    <t>P O BOX 158</t>
  </si>
  <si>
    <t>WASHINGTON ELEMENTARY DISTRICT</t>
  </si>
  <si>
    <t>8610 N 19TH AVE</t>
  </si>
  <si>
    <t>WELLTON ELEMENTARY DISTRICT</t>
  </si>
  <si>
    <t>P O BOX 517</t>
  </si>
  <si>
    <t>WENDEN ELEMENTARY DISTRICT</t>
  </si>
  <si>
    <t>WENDEN</t>
  </si>
  <si>
    <t>WHITERIVER UNIFIED DISTRICT</t>
  </si>
  <si>
    <t>WHITERIVER</t>
  </si>
  <si>
    <t>WICKENBURG UNIFIED DISTRICT</t>
  </si>
  <si>
    <t>40 W YAVAPAI ST</t>
  </si>
  <si>
    <t>WICKENBURG</t>
  </si>
  <si>
    <t>WILLCOX UNIFIED DISTRICT</t>
  </si>
  <si>
    <t>480 N. BISBEE</t>
  </si>
  <si>
    <t>WILLCOX</t>
  </si>
  <si>
    <t>WILLIAMS UNIFIED DISTRICT</t>
  </si>
  <si>
    <t>WILLIAMS</t>
  </si>
  <si>
    <t>WILSON ELEMENTARY DISTRICT</t>
  </si>
  <si>
    <t>3025 E FILLMORE</t>
  </si>
  <si>
    <t>WINDOW ROCK UNIFIED DISTRICT</t>
  </si>
  <si>
    <t>P O BOX 559</t>
  </si>
  <si>
    <t>FT DEFIANCE</t>
  </si>
  <si>
    <t>WINSLOW UNIFIED DISTRICT</t>
  </si>
  <si>
    <t>P O BOX 580</t>
  </si>
  <si>
    <t>YARNELL ELEMENTARY DISTRICT</t>
  </si>
  <si>
    <t>P O BOX 575</t>
  </si>
  <si>
    <t>YARNELL</t>
  </si>
  <si>
    <t>YOUNG ELEMENTARY DISTRICT</t>
  </si>
  <si>
    <t>P O BOX 390</t>
  </si>
  <si>
    <t>YOUNG</t>
  </si>
  <si>
    <t>YUCCA ELEMENTARY DISTRICT</t>
  </si>
  <si>
    <t>P O BOX 128</t>
  </si>
  <si>
    <t>YUCCA</t>
  </si>
  <si>
    <t>YUMA ELEMENTARY DISTRICT</t>
  </si>
  <si>
    <t>450 6TH ST</t>
  </si>
  <si>
    <t>YUMA UNION HIGH SCHOOL DISTRICT</t>
  </si>
  <si>
    <t>3150 AVE</t>
  </si>
  <si>
    <t>MARICOPA COUNTY REGIONAL SPECIAL SERVICES DISTRICT</t>
  </si>
  <si>
    <t>EAST VALLEY INSTITUTE OF TECHNOLOGY</t>
  </si>
  <si>
    <t>1601 W MAIN STREET</t>
  </si>
  <si>
    <t>SEDONA-OAK CREEK JOINT UNIFIED DISTRICT</t>
  </si>
  <si>
    <t>221 BREWER RD STE 100</t>
  </si>
  <si>
    <t>4,6,7</t>
  </si>
  <si>
    <t>AZ DEPT OF JUVENILE CORRECTIONS</t>
  </si>
  <si>
    <t>1554 W. VAN BUREN</t>
  </si>
  <si>
    <t>SRSA rural eligible</t>
  </si>
  <si>
    <t>SRSA small eligible</t>
  </si>
  <si>
    <t>should be SRSA rural eligible</t>
  </si>
  <si>
    <t>should be SRSA small eligible</t>
  </si>
  <si>
    <t>Incorrectly identified as SRSA rural eligible</t>
  </si>
  <si>
    <t>Incorrectly identified as SRSA small eligible</t>
  </si>
  <si>
    <t>SRSA eligible</t>
  </si>
  <si>
    <t>State misidentified SRSA eligible</t>
  </si>
  <si>
    <t>State misidentified not eligible</t>
  </si>
  <si>
    <t>RLIS rural eligible</t>
  </si>
  <si>
    <t>RLIS pov. Eligible</t>
  </si>
  <si>
    <t>Initial RLIS eligible</t>
  </si>
  <si>
    <t>SRSA and RLIS eligible</t>
  </si>
  <si>
    <t>RLIS eligible</t>
  </si>
  <si>
    <t>State misidentified RLIS eligible</t>
  </si>
  <si>
    <t>State misidentified not RLIS eligible</t>
  </si>
  <si>
    <t>Sum of Allocations (to be subtracted)</t>
  </si>
  <si>
    <t>LEAs ELIGIBLE  FOR THE SMALL RURAL SCHOOL ACHIEVEMENT PROGRAM</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</si>
</sst>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0"/>
    <numFmt numFmtId="166" formatCode="0000"/>
    <numFmt numFmtId="167" formatCode="0.0"/>
    <numFmt numFmtId="168" formatCode="00000"/>
    <numFmt numFmtId="169" formatCode="0000000000"/>
    <numFmt numFmtId="170" formatCode="&quot;$&quot;#,##0"/>
  </numFmts>
  <fonts count="10">
    <font>
      <sz val="10"/>
      <name val="Arial"/>
      <family val="0"/>
    </font>
    <font>
      <b/>
      <sz val="10"/>
      <name val="Arial"/>
      <family val="2"/>
    </font>
    <font>
      <b/>
      <sz val="12"/>
      <name val="Arial"/>
      <family val="2"/>
    </font>
    <font>
      <sz val="8"/>
      <name val="Tahoma"/>
      <family val="0"/>
    </font>
    <font>
      <b/>
      <sz val="8"/>
      <name val="Tahoma"/>
      <family val="0"/>
    </font>
    <font>
      <sz val="12"/>
      <name val="Arial"/>
      <family val="2"/>
    </font>
    <font>
      <b/>
      <sz val="12"/>
      <color indexed="8"/>
      <name val="Arial"/>
      <family val="2"/>
    </font>
    <font>
      <sz val="9"/>
      <name val="Arial"/>
      <family val="2"/>
    </font>
    <font>
      <b/>
      <sz val="9"/>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5">
    <border>
      <left/>
      <right/>
      <top/>
      <bottom/>
      <diagonal/>
    </border>
    <border>
      <left style="thin">
        <color indexed="55"/>
      </left>
      <right style="thin">
        <color indexed="55"/>
      </right>
      <top style="thin">
        <color indexed="55"/>
      </top>
      <bottom style="thin">
        <color indexed="55"/>
      </bottom>
    </border>
    <border>
      <left>
        <color indexed="63"/>
      </left>
      <right>
        <color indexed="63"/>
      </right>
      <top style="medium"/>
      <bottom>
        <color indexed="63"/>
      </bottom>
    </border>
    <border>
      <left style="thin">
        <color indexed="55"/>
      </left>
      <right>
        <color indexed="63"/>
      </right>
      <top>
        <color indexed="63"/>
      </top>
      <bottom>
        <color indexed="63"/>
      </bottom>
    </border>
    <border>
      <left>
        <color indexed="63"/>
      </left>
      <right>
        <color indexed="63"/>
      </right>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8">
    <xf numFmtId="0" fontId="0" fillId="0" borderId="0" xfId="0" applyAlignment="1">
      <alignment/>
    </xf>
    <xf numFmtId="164" fontId="1" fillId="0" borderId="0" xfId="0" applyNumberFormat="1" applyFont="1" applyAlignment="1">
      <alignment/>
    </xf>
    <xf numFmtId="165" fontId="0" fillId="0" borderId="0" xfId="0" applyNumberFormat="1" applyAlignment="1">
      <alignment/>
    </xf>
    <xf numFmtId="166" fontId="0" fillId="0" borderId="0" xfId="0" applyNumberFormat="1" applyAlignment="1">
      <alignment/>
    </xf>
    <xf numFmtId="0" fontId="0" fillId="0" borderId="0" xfId="0" applyAlignment="1">
      <alignment horizontal="left"/>
    </xf>
    <xf numFmtId="0" fontId="0" fillId="0" borderId="0" xfId="0" applyAlignment="1" applyProtection="1">
      <alignment/>
      <protection locked="0"/>
    </xf>
    <xf numFmtId="0" fontId="0" fillId="0" borderId="0" xfId="0" applyFill="1" applyAlignment="1" applyProtection="1">
      <alignment/>
      <protection locked="0"/>
    </xf>
    <xf numFmtId="167" fontId="0" fillId="0" borderId="0" xfId="0" applyNumberFormat="1" applyAlignment="1">
      <alignment/>
    </xf>
    <xf numFmtId="164" fontId="1" fillId="0" borderId="0" xfId="0" applyNumberFormat="1" applyFont="1" applyAlignment="1">
      <alignment horizontal="center"/>
    </xf>
    <xf numFmtId="0" fontId="1" fillId="0" borderId="0" xfId="0" applyNumberFormat="1" applyFont="1" applyAlignment="1">
      <alignment horizontal="center"/>
    </xf>
    <xf numFmtId="0" fontId="1" fillId="0" borderId="0" xfId="0" applyFont="1" applyAlignment="1">
      <alignment horizontal="center"/>
    </xf>
    <xf numFmtId="166" fontId="1" fillId="0" borderId="0" xfId="0" applyNumberFormat="1" applyFont="1" applyAlignment="1">
      <alignment horizontal="center"/>
    </xf>
    <xf numFmtId="0" fontId="1" fillId="0" borderId="0" xfId="0" applyFont="1" applyAlignment="1">
      <alignment horizontal="left"/>
    </xf>
    <xf numFmtId="0" fontId="1" fillId="0" borderId="0" xfId="0" applyFont="1" applyAlignment="1" applyProtection="1">
      <alignment horizontal="center"/>
      <protection locked="0"/>
    </xf>
    <xf numFmtId="0" fontId="1" fillId="0" borderId="0" xfId="0" applyFont="1" applyFill="1" applyAlignment="1" applyProtection="1">
      <alignment horizontal="center"/>
      <protection locked="0"/>
    </xf>
    <xf numFmtId="167" fontId="1" fillId="0" borderId="0" xfId="0" applyNumberFormat="1" applyFont="1" applyAlignment="1">
      <alignment horizontal="center"/>
    </xf>
    <xf numFmtId="0" fontId="1" fillId="0" borderId="0" xfId="0" applyFont="1" applyFill="1" applyAlignment="1">
      <alignment horizontal="center"/>
    </xf>
    <xf numFmtId="164" fontId="1" fillId="2" borderId="0" xfId="0" applyNumberFormat="1" applyFont="1" applyFill="1" applyBorder="1" applyAlignment="1">
      <alignment wrapText="1"/>
    </xf>
    <xf numFmtId="165" fontId="1" fillId="2" borderId="0" xfId="0" applyNumberFormat="1" applyFont="1" applyFill="1" applyBorder="1" applyAlignment="1">
      <alignment wrapText="1"/>
    </xf>
    <xf numFmtId="0" fontId="1" fillId="2" borderId="0" xfId="0" applyFont="1" applyFill="1" applyBorder="1" applyAlignment="1">
      <alignment wrapText="1"/>
    </xf>
    <xf numFmtId="166" fontId="1" fillId="2" borderId="0" xfId="0" applyNumberFormat="1" applyFont="1" applyFill="1" applyBorder="1" applyAlignment="1">
      <alignment wrapText="1"/>
    </xf>
    <xf numFmtId="0" fontId="1" fillId="2" borderId="1" xfId="0" applyFont="1" applyFill="1" applyBorder="1" applyAlignment="1">
      <alignment horizontal="left" textRotation="75" wrapText="1"/>
    </xf>
    <xf numFmtId="0" fontId="1" fillId="3" borderId="1" xfId="0" applyFont="1" applyFill="1" applyBorder="1" applyAlignment="1">
      <alignment horizontal="left" textRotation="75" wrapText="1"/>
    </xf>
    <xf numFmtId="0" fontId="1" fillId="0" borderId="1" xfId="0" applyFont="1" applyFill="1" applyBorder="1" applyAlignment="1" applyProtection="1">
      <alignment horizontal="left" textRotation="75" wrapText="1"/>
      <protection locked="0"/>
    </xf>
    <xf numFmtId="14" fontId="1" fillId="0" borderId="1" xfId="0" applyNumberFormat="1" applyFont="1" applyFill="1" applyBorder="1" applyAlignment="1" applyProtection="1">
      <alignment horizontal="left" textRotation="75" wrapText="1"/>
      <protection locked="0"/>
    </xf>
    <xf numFmtId="167" fontId="1" fillId="2" borderId="1" xfId="0" applyNumberFormat="1" applyFont="1" applyFill="1" applyBorder="1" applyAlignment="1">
      <alignment horizontal="left" textRotation="75" wrapText="1"/>
    </xf>
    <xf numFmtId="0" fontId="1" fillId="0" borderId="1" xfId="0" applyFont="1" applyBorder="1" applyAlignment="1" applyProtection="1">
      <alignment horizontal="left" textRotation="75" wrapText="1"/>
      <protection locked="0"/>
    </xf>
    <xf numFmtId="1" fontId="1" fillId="0" borderId="0" xfId="0" applyNumberFormat="1" applyFont="1" applyAlignment="1">
      <alignment horizontal="center"/>
    </xf>
    <xf numFmtId="0" fontId="1" fillId="3" borderId="0" xfId="0" applyFont="1" applyFill="1" applyAlignment="1">
      <alignment horizontal="center"/>
    </xf>
    <xf numFmtId="164" fontId="0" fillId="0" borderId="2" xfId="0" applyNumberFormat="1" applyBorder="1" applyAlignment="1">
      <alignment/>
    </xf>
    <xf numFmtId="0" fontId="0" fillId="0" borderId="2" xfId="0" applyBorder="1" applyAlignment="1">
      <alignment/>
    </xf>
    <xf numFmtId="168" fontId="0" fillId="0" borderId="2" xfId="0" applyNumberFormat="1" applyBorder="1" applyAlignment="1">
      <alignment/>
    </xf>
    <xf numFmtId="166" fontId="0" fillId="0" borderId="2" xfId="0" applyNumberFormat="1" applyBorder="1" applyAlignment="1">
      <alignment/>
    </xf>
    <xf numFmtId="169" fontId="0" fillId="0" borderId="2" xfId="0" applyNumberFormat="1" applyBorder="1" applyAlignment="1">
      <alignment/>
    </xf>
    <xf numFmtId="0" fontId="0" fillId="0" borderId="2" xfId="0" applyBorder="1" applyAlignment="1">
      <alignment horizontal="left"/>
    </xf>
    <xf numFmtId="0" fontId="0" fillId="0" borderId="2" xfId="0" applyBorder="1" applyAlignment="1" applyProtection="1">
      <alignment/>
      <protection locked="0"/>
    </xf>
    <xf numFmtId="167" fontId="0" fillId="0" borderId="2" xfId="0" applyNumberFormat="1" applyBorder="1" applyAlignment="1">
      <alignment horizontal="lef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167" fontId="0" fillId="0" borderId="0" xfId="0" applyNumberFormat="1" applyAlignment="1">
      <alignment horizontal="left"/>
    </xf>
    <xf numFmtId="170" fontId="0" fillId="0" borderId="0" xfId="0" applyNumberFormat="1" applyFont="1" applyBorder="1" applyAlignment="1">
      <alignment/>
    </xf>
    <xf numFmtId="170" fontId="0" fillId="0" borderId="0" xfId="0" applyNumberFormat="1" applyFont="1" applyAlignment="1">
      <alignment/>
    </xf>
    <xf numFmtId="0" fontId="0" fillId="0" borderId="0" xfId="0" applyBorder="1" applyAlignment="1" applyProtection="1">
      <alignment/>
      <protection locked="0"/>
    </xf>
    <xf numFmtId="170" fontId="2" fillId="0" borderId="0" xfId="0" applyNumberFormat="1" applyFont="1" applyBorder="1" applyAlignment="1">
      <alignment/>
    </xf>
    <xf numFmtId="0" fontId="1" fillId="0" borderId="3" xfId="0" applyFont="1" applyFill="1" applyBorder="1" applyAlignment="1" applyProtection="1">
      <alignment horizontal="left" textRotation="75" wrapText="1"/>
      <protection locked="0"/>
    </xf>
    <xf numFmtId="0" fontId="1" fillId="0" borderId="3" xfId="0" applyFont="1" applyFill="1" applyBorder="1" applyAlignment="1" applyProtection="1">
      <alignment horizontal="right" textRotation="75" wrapText="1"/>
      <protection locked="0"/>
    </xf>
    <xf numFmtId="0" fontId="1" fillId="0" borderId="4" xfId="0" applyFont="1" applyBorder="1" applyAlignment="1">
      <alignment horizontal="center"/>
    </xf>
    <xf numFmtId="0" fontId="0" fillId="0" borderId="4" xfId="0" applyBorder="1" applyAlignment="1">
      <alignment/>
    </xf>
    <xf numFmtId="0" fontId="0" fillId="0" borderId="4" xfId="0" applyBorder="1" applyAlignment="1">
      <alignment horizontal="right"/>
    </xf>
    <xf numFmtId="0" fontId="0" fillId="0" borderId="0" xfId="0" applyAlignment="1">
      <alignment horizontal="right"/>
    </xf>
    <xf numFmtId="164" fontId="0" fillId="3" borderId="0" xfId="0" applyNumberFormat="1" applyFill="1" applyAlignment="1">
      <alignment/>
    </xf>
    <xf numFmtId="0" fontId="0" fillId="3" borderId="0" xfId="0" applyFill="1" applyAlignment="1">
      <alignment/>
    </xf>
    <xf numFmtId="168" fontId="0" fillId="3" borderId="0" xfId="0" applyNumberFormat="1" applyFill="1" applyAlignment="1">
      <alignment/>
    </xf>
    <xf numFmtId="166" fontId="0" fillId="3" borderId="0" xfId="0" applyNumberFormat="1" applyFill="1" applyAlignment="1">
      <alignment/>
    </xf>
    <xf numFmtId="169" fontId="0" fillId="3" borderId="0" xfId="0" applyNumberFormat="1" applyFill="1" applyAlignment="1">
      <alignment/>
    </xf>
    <xf numFmtId="0" fontId="0" fillId="3" borderId="0" xfId="0" applyFill="1" applyAlignment="1">
      <alignment horizontal="left"/>
    </xf>
    <xf numFmtId="0" fontId="0" fillId="3" borderId="0" xfId="0" applyFill="1" applyAlignment="1" applyProtection="1">
      <alignment/>
      <protection locked="0"/>
    </xf>
    <xf numFmtId="0" fontId="0" fillId="3" borderId="2" xfId="0" applyFill="1" applyBorder="1" applyAlignment="1" applyProtection="1">
      <alignment/>
      <protection locked="0"/>
    </xf>
    <xf numFmtId="167" fontId="0" fillId="3" borderId="0" xfId="0" applyNumberFormat="1" applyFill="1" applyAlignment="1">
      <alignment horizontal="left"/>
    </xf>
    <xf numFmtId="170" fontId="0" fillId="3" borderId="0" xfId="0" applyNumberFormat="1" applyFont="1" applyFill="1" applyAlignment="1">
      <alignment/>
    </xf>
    <xf numFmtId="0" fontId="0" fillId="3" borderId="0" xfId="0" applyFill="1" applyAlignment="1">
      <alignment horizontal="right"/>
    </xf>
    <xf numFmtId="170" fontId="0" fillId="3" borderId="0" xfId="0" applyNumberFormat="1" applyFont="1" applyFill="1" applyBorder="1" applyAlignment="1">
      <alignment/>
    </xf>
    <xf numFmtId="0" fontId="0" fillId="0" borderId="2" xfId="0" applyFill="1" applyBorder="1" applyAlignment="1" applyProtection="1">
      <alignment/>
      <protection locked="0"/>
    </xf>
    <xf numFmtId="0" fontId="0" fillId="0" borderId="0" xfId="0" applyFill="1" applyAlignment="1">
      <alignment/>
    </xf>
    <xf numFmtId="0" fontId="0" fillId="0" borderId="0" xfId="0" applyFill="1" applyAlignment="1">
      <alignment horizontal="right"/>
    </xf>
    <xf numFmtId="164" fontId="0" fillId="0" borderId="0" xfId="0" applyNumberFormat="1" applyFill="1" applyAlignment="1">
      <alignment/>
    </xf>
    <xf numFmtId="168" fontId="0" fillId="0" borderId="0" xfId="0" applyNumberFormat="1" applyFill="1" applyAlignment="1">
      <alignment/>
    </xf>
    <xf numFmtId="166" fontId="0" fillId="0" borderId="0" xfId="0" applyNumberFormat="1" applyFill="1" applyAlignment="1">
      <alignment/>
    </xf>
    <xf numFmtId="169" fontId="0" fillId="0" borderId="0" xfId="0" applyNumberFormat="1" applyFill="1" applyAlignment="1">
      <alignment/>
    </xf>
    <xf numFmtId="0" fontId="0" fillId="0" borderId="0" xfId="0" applyFill="1" applyAlignment="1">
      <alignment horizontal="left"/>
    </xf>
    <xf numFmtId="167" fontId="0" fillId="0" borderId="0" xfId="0" applyNumberFormat="1" applyFill="1" applyAlignment="1">
      <alignment horizontal="left"/>
    </xf>
    <xf numFmtId="170" fontId="0" fillId="0" borderId="0" xfId="0" applyNumberFormat="1" applyFont="1" applyFill="1" applyAlignment="1">
      <alignment/>
    </xf>
    <xf numFmtId="170" fontId="0" fillId="0" borderId="0" xfId="0" applyNumberFormat="1" applyFont="1" applyFill="1" applyBorder="1" applyAlignment="1">
      <alignment/>
    </xf>
    <xf numFmtId="164" fontId="0" fillId="3" borderId="2" xfId="0" applyNumberFormat="1" applyFill="1" applyBorder="1" applyAlignment="1">
      <alignment/>
    </xf>
    <xf numFmtId="0" fontId="0" fillId="3" borderId="2" xfId="0" applyFill="1" applyBorder="1" applyAlignment="1">
      <alignment/>
    </xf>
    <xf numFmtId="168" fontId="0" fillId="3" borderId="2" xfId="0" applyNumberFormat="1" applyFill="1" applyBorder="1" applyAlignment="1">
      <alignment/>
    </xf>
    <xf numFmtId="166" fontId="0" fillId="3" borderId="2" xfId="0" applyNumberFormat="1" applyFill="1" applyBorder="1" applyAlignment="1">
      <alignment/>
    </xf>
    <xf numFmtId="169" fontId="0" fillId="3" borderId="2" xfId="0" applyNumberFormat="1" applyFill="1" applyBorder="1" applyAlignment="1">
      <alignment/>
    </xf>
    <xf numFmtId="0" fontId="0" fillId="3" borderId="2" xfId="0" applyFill="1" applyBorder="1" applyAlignment="1">
      <alignment horizontal="left"/>
    </xf>
    <xf numFmtId="167" fontId="0" fillId="3" borderId="2" xfId="0" applyNumberFormat="1" applyFill="1" applyBorder="1" applyAlignment="1">
      <alignment horizontal="left"/>
    </xf>
    <xf numFmtId="170" fontId="5" fillId="3" borderId="2" xfId="0" applyNumberFormat="1" applyFont="1" applyFill="1" applyBorder="1" applyAlignment="1">
      <alignment/>
    </xf>
    <xf numFmtId="0" fontId="0" fillId="3" borderId="0" xfId="0" applyFill="1" applyBorder="1" applyAlignment="1" applyProtection="1">
      <alignment/>
      <protection locked="0"/>
    </xf>
    <xf numFmtId="0" fontId="1" fillId="0" borderId="0" xfId="0" applyFont="1" applyAlignment="1">
      <alignment textRotation="75"/>
    </xf>
    <xf numFmtId="170" fontId="0" fillId="3" borderId="2" xfId="0" applyNumberFormat="1" applyFill="1" applyBorder="1" applyAlignment="1">
      <alignment/>
    </xf>
    <xf numFmtId="0" fontId="6" fillId="0" borderId="0" xfId="0" applyFont="1" applyAlignment="1">
      <alignment/>
    </xf>
    <xf numFmtId="164" fontId="7" fillId="0" borderId="0" xfId="0" applyNumberFormat="1" applyFont="1"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490"/>
  <sheetViews>
    <sheetView zoomScale="75" zoomScaleNormal="75" workbookViewId="0" topLeftCell="A1">
      <pane ySplit="5" topLeftCell="BM6" activePane="bottomLeft" state="frozen"/>
      <selection pane="topLeft" activeCell="A1" sqref="A1"/>
      <selection pane="bottomLeft" activeCell="L15" sqref="L15"/>
    </sheetView>
  </sheetViews>
  <sheetFormatPr defaultColWidth="9.140625" defaultRowHeight="12.75"/>
  <cols>
    <col min="1" max="2" width="9.28125" style="0" bestFit="1" customWidth="1"/>
    <col min="3" max="3" width="46.57421875" style="0" customWidth="1"/>
    <col min="4" max="5" width="0" style="0" hidden="1" customWidth="1"/>
    <col min="6" max="7" width="9.28125" style="0" hidden="1" customWidth="1"/>
    <col min="8" max="8" width="11.57421875" style="0" hidden="1" customWidth="1"/>
    <col min="9" max="9" width="9.28125" style="0" bestFit="1" customWidth="1"/>
    <col min="14" max="14" width="12.28125" style="0" customWidth="1"/>
    <col min="15" max="15" width="13.57421875" style="0" customWidth="1"/>
    <col min="16" max="16" width="9.28125" style="7" bestFit="1" customWidth="1"/>
  </cols>
  <sheetData>
    <row r="1" spans="1:25" ht="12.75">
      <c r="A1" s="1" t="s">
        <v>1</v>
      </c>
      <c r="B1" s="2"/>
      <c r="G1" s="3"/>
      <c r="I1" s="4"/>
      <c r="L1" s="5"/>
      <c r="M1" s="5"/>
      <c r="N1" s="5"/>
      <c r="O1" s="6"/>
      <c r="U1" s="6"/>
      <c r="V1" s="5"/>
      <c r="W1" s="5"/>
      <c r="X1" s="5"/>
      <c r="Y1" s="5"/>
    </row>
    <row r="2" spans="1:25" ht="12.75">
      <c r="A2" s="1" t="s">
        <v>2</v>
      </c>
      <c r="B2" s="2"/>
      <c r="G2" s="3"/>
      <c r="I2" s="4"/>
      <c r="L2" s="5"/>
      <c r="M2" s="5"/>
      <c r="N2" s="5"/>
      <c r="O2" s="6"/>
      <c r="U2" s="6"/>
      <c r="V2" s="5"/>
      <c r="W2" s="5"/>
      <c r="X2" s="5"/>
      <c r="Y2" s="5"/>
    </row>
    <row r="3" spans="1:26" ht="12.75">
      <c r="A3" s="8"/>
      <c r="B3" s="9"/>
      <c r="C3" s="10"/>
      <c r="D3" s="10"/>
      <c r="E3" s="10"/>
      <c r="F3" s="10"/>
      <c r="G3" s="11"/>
      <c r="H3" s="10"/>
      <c r="I3" s="12"/>
      <c r="J3" s="10"/>
      <c r="K3" s="10"/>
      <c r="L3" s="13"/>
      <c r="M3" s="13"/>
      <c r="N3" s="14"/>
      <c r="O3" s="14"/>
      <c r="P3" s="15"/>
      <c r="Q3" s="10"/>
      <c r="R3" s="16"/>
      <c r="S3" s="10"/>
      <c r="T3" s="16"/>
      <c r="U3" s="14"/>
      <c r="V3" s="13"/>
      <c r="W3" s="13"/>
      <c r="X3" s="13"/>
      <c r="Y3" s="13"/>
      <c r="Z3" s="10"/>
    </row>
    <row r="4" spans="1:41" ht="133.5" customHeight="1">
      <c r="A4" s="17" t="s">
        <v>3</v>
      </c>
      <c r="B4" s="18" t="s">
        <v>4</v>
      </c>
      <c r="C4" s="19" t="s">
        <v>5</v>
      </c>
      <c r="D4" s="19" t="s">
        <v>6</v>
      </c>
      <c r="E4" s="19" t="s">
        <v>7</v>
      </c>
      <c r="F4" s="19" t="s">
        <v>8</v>
      </c>
      <c r="G4" s="20" t="s">
        <v>9</v>
      </c>
      <c r="H4" s="19" t="s">
        <v>10</v>
      </c>
      <c r="I4" s="21" t="s">
        <v>11</v>
      </c>
      <c r="J4" s="21" t="s">
        <v>12</v>
      </c>
      <c r="K4" s="22" t="s">
        <v>13</v>
      </c>
      <c r="L4" s="23" t="s">
        <v>14</v>
      </c>
      <c r="M4" s="24" t="s">
        <v>15</v>
      </c>
      <c r="N4" s="23" t="s">
        <v>16</v>
      </c>
      <c r="O4" s="23" t="s">
        <v>17</v>
      </c>
      <c r="P4" s="25" t="s">
        <v>18</v>
      </c>
      <c r="Q4" s="21" t="s">
        <v>19</v>
      </c>
      <c r="R4" s="22" t="s">
        <v>13</v>
      </c>
      <c r="S4" s="21" t="s">
        <v>20</v>
      </c>
      <c r="T4" s="22" t="s">
        <v>13</v>
      </c>
      <c r="U4" s="23" t="s">
        <v>21</v>
      </c>
      <c r="V4" s="26" t="s">
        <v>22</v>
      </c>
      <c r="W4" s="26" t="s">
        <v>23</v>
      </c>
      <c r="X4" s="26" t="s">
        <v>24</v>
      </c>
      <c r="Y4" s="26" t="s">
        <v>25</v>
      </c>
      <c r="Z4" s="45" t="s">
        <v>1187</v>
      </c>
      <c r="AA4" s="45" t="s">
        <v>1188</v>
      </c>
      <c r="AB4" s="45" t="s">
        <v>1189</v>
      </c>
      <c r="AC4" s="45" t="s">
        <v>1190</v>
      </c>
      <c r="AD4" s="45" t="s">
        <v>1191</v>
      </c>
      <c r="AE4" s="45" t="s">
        <v>1192</v>
      </c>
      <c r="AF4" s="46" t="s">
        <v>1193</v>
      </c>
      <c r="AG4" s="46" t="s">
        <v>1194</v>
      </c>
      <c r="AH4" s="46" t="s">
        <v>1195</v>
      </c>
      <c r="AI4" s="45" t="s">
        <v>1196</v>
      </c>
      <c r="AJ4" s="45" t="s">
        <v>1197</v>
      </c>
      <c r="AK4" s="45" t="s">
        <v>1198</v>
      </c>
      <c r="AL4" s="45" t="s">
        <v>1199</v>
      </c>
      <c r="AM4" s="45" t="s">
        <v>1200</v>
      </c>
      <c r="AN4" s="45" t="s">
        <v>1201</v>
      </c>
      <c r="AO4" s="45" t="s">
        <v>1202</v>
      </c>
    </row>
    <row r="5" spans="1:41" ht="13.5" thickBot="1">
      <c r="A5" s="27">
        <v>1</v>
      </c>
      <c r="B5" s="9">
        <v>2</v>
      </c>
      <c r="C5" s="10">
        <v>3</v>
      </c>
      <c r="D5" s="10"/>
      <c r="E5" s="10"/>
      <c r="F5" s="10"/>
      <c r="G5" s="11"/>
      <c r="H5" s="10"/>
      <c r="I5" s="12">
        <v>4</v>
      </c>
      <c r="J5" s="10">
        <v>5</v>
      </c>
      <c r="K5" s="10">
        <v>6</v>
      </c>
      <c r="L5" s="13">
        <v>7</v>
      </c>
      <c r="M5" s="13">
        <v>8</v>
      </c>
      <c r="N5" s="14">
        <v>9</v>
      </c>
      <c r="O5" s="14">
        <v>10</v>
      </c>
      <c r="P5" s="15">
        <v>11</v>
      </c>
      <c r="Q5" s="10">
        <v>12</v>
      </c>
      <c r="R5" s="28">
        <v>13</v>
      </c>
      <c r="S5" s="10">
        <v>14</v>
      </c>
      <c r="T5" s="28">
        <v>15</v>
      </c>
      <c r="U5" s="14">
        <v>16</v>
      </c>
      <c r="V5" s="13">
        <v>17</v>
      </c>
      <c r="W5" s="13">
        <v>18</v>
      </c>
      <c r="X5" s="13">
        <v>19</v>
      </c>
      <c r="Y5" s="13">
        <v>20</v>
      </c>
      <c r="Z5" s="47"/>
      <c r="AA5" s="48"/>
      <c r="AB5" s="48"/>
      <c r="AC5" s="48"/>
      <c r="AD5" s="48"/>
      <c r="AE5" s="48"/>
      <c r="AF5" s="49"/>
      <c r="AG5" s="49"/>
      <c r="AH5" s="49"/>
      <c r="AI5" s="48"/>
      <c r="AJ5" s="48"/>
      <c r="AK5" s="48"/>
      <c r="AL5" s="48"/>
      <c r="AM5" s="48"/>
      <c r="AN5" s="48"/>
      <c r="AO5" s="48"/>
    </row>
    <row r="6" spans="1:41" s="30" customFormat="1" ht="13.5" thickBot="1">
      <c r="A6" s="29">
        <v>400001</v>
      </c>
      <c r="B6" s="30">
        <v>70293</v>
      </c>
      <c r="C6" s="30" t="s">
        <v>26</v>
      </c>
      <c r="D6" s="30" t="s">
        <v>27</v>
      </c>
      <c r="E6" s="30" t="s">
        <v>28</v>
      </c>
      <c r="F6" s="31">
        <v>85327</v>
      </c>
      <c r="G6" s="32" t="s">
        <v>29</v>
      </c>
      <c r="H6" s="33">
        <v>4805752000</v>
      </c>
      <c r="I6" s="34" t="s">
        <v>30</v>
      </c>
      <c r="J6" s="34" t="s">
        <v>31</v>
      </c>
      <c r="K6" s="30" t="s">
        <v>31</v>
      </c>
      <c r="L6" s="35"/>
      <c r="M6" s="5"/>
      <c r="N6" s="35"/>
      <c r="O6" s="35"/>
      <c r="P6" s="36">
        <v>5.3166069295</v>
      </c>
      <c r="Q6" s="30" t="s">
        <v>31</v>
      </c>
      <c r="R6" s="30" t="s">
        <v>31</v>
      </c>
      <c r="S6" s="30" t="s">
        <v>31</v>
      </c>
      <c r="T6" s="30" t="s">
        <v>31</v>
      </c>
      <c r="U6" s="35"/>
      <c r="V6" s="35"/>
      <c r="W6" s="35"/>
      <c r="X6" s="35"/>
      <c r="Y6" s="35"/>
      <c r="Z6">
        <f>IF(OR(J6="YES",L6="YES"),1,0)</f>
        <v>0</v>
      </c>
      <c r="AA6">
        <f>IF(OR(M6&lt;600,N6="YES"),1,0)</f>
        <v>1</v>
      </c>
      <c r="AB6">
        <f>IF(AND(OR(J6="YES",L6="YES"),(Z6=0)),"Trouble",0)</f>
        <v>0</v>
      </c>
      <c r="AC6">
        <f>IF(AND(OR(M6&lt;600,N6="YES"),(AA6=0)),"Trouble",0)</f>
        <v>0</v>
      </c>
      <c r="AD6">
        <f>IF(AND(AND(J6="NO",L6="NO"),(O6="YES")),"Trouble",0)</f>
        <v>0</v>
      </c>
      <c r="AE6">
        <f>IF(AND(AND(M6&gt;=600,N6="NO"),(O6="YES")),"Trouble",0)</f>
        <v>0</v>
      </c>
      <c r="AF6" s="50">
        <f>IF(AND(Z6=1,AA6=1),"SRSA",0)</f>
        <v>0</v>
      </c>
      <c r="AG6" s="50">
        <f>IF(AND(AF6=0,O6="YES"),"Trouble",0)</f>
        <v>0</v>
      </c>
      <c r="AH6" s="50">
        <f>IF(AND(AF6="SRSA",O6="NO"),"Trouble",0)</f>
        <v>0</v>
      </c>
      <c r="AI6">
        <f>IF(S6="YES",1,0)</f>
        <v>0</v>
      </c>
      <c r="AJ6">
        <f>IF(P6&gt;=20,1,0)</f>
        <v>0</v>
      </c>
      <c r="AK6">
        <f>IF(AND(AI6=1,AJ6=1),"Initial",0)</f>
        <v>0</v>
      </c>
      <c r="AL6">
        <f>IF(AND(AF6="SRSA",AK6="Initial"),"SRSA",0)</f>
        <v>0</v>
      </c>
      <c r="AM6">
        <f>IF(AND(AK6="Initial",AL6=0),"RLIS",0)</f>
        <v>0</v>
      </c>
      <c r="AN6">
        <f>IF(AND(AM6=0,U6="YES"),"Trouble",0)</f>
        <v>0</v>
      </c>
      <c r="AO6">
        <f>IF(AND(U6="NO",AM6="RLIS"),"Trouble",0)</f>
        <v>0</v>
      </c>
    </row>
    <row r="7" spans="1:41" ht="13.5" thickBot="1">
      <c r="A7" s="37">
        <v>400003</v>
      </c>
      <c r="B7">
        <v>130251</v>
      </c>
      <c r="C7" t="s">
        <v>32</v>
      </c>
      <c r="D7" t="s">
        <v>33</v>
      </c>
      <c r="E7" t="s">
        <v>34</v>
      </c>
      <c r="F7" s="38">
        <v>86323</v>
      </c>
      <c r="G7" s="3">
        <v>225</v>
      </c>
      <c r="H7" s="39">
        <v>9286362458</v>
      </c>
      <c r="I7" s="4">
        <v>6</v>
      </c>
      <c r="J7" s="4" t="s">
        <v>31</v>
      </c>
      <c r="K7" t="s">
        <v>31</v>
      </c>
      <c r="L7" s="5" t="s">
        <v>35</v>
      </c>
      <c r="M7" s="5">
        <v>2430.875</v>
      </c>
      <c r="N7" s="35" t="s">
        <v>36</v>
      </c>
      <c r="O7" s="35" t="s">
        <v>36</v>
      </c>
      <c r="P7" s="40">
        <v>18.143074581</v>
      </c>
      <c r="Q7" t="s">
        <v>31</v>
      </c>
      <c r="R7" t="s">
        <v>37</v>
      </c>
      <c r="S7" t="s">
        <v>37</v>
      </c>
      <c r="T7" t="s">
        <v>31</v>
      </c>
      <c r="U7" s="5" t="s">
        <v>36</v>
      </c>
      <c r="V7" s="41">
        <v>114648.22792142104</v>
      </c>
      <c r="W7" s="41">
        <v>19448.9997488774</v>
      </c>
      <c r="X7" s="41">
        <v>12965.070739259205</v>
      </c>
      <c r="Y7" s="41">
        <v>16276.478841133885</v>
      </c>
      <c r="Z7">
        <f aca="true" t="shared" si="0" ref="Z7:Z70">IF(OR(J7="YES",L7="YES"),1,0)</f>
        <v>1</v>
      </c>
      <c r="AA7">
        <f aca="true" t="shared" si="1" ref="AA7:AA70">IF(OR(M7&lt;600,N7="YES"),1,0)</f>
        <v>0</v>
      </c>
      <c r="AB7">
        <f aca="true" t="shared" si="2" ref="AB7:AB70">IF(AND(OR(J7="YES",L7="YES"),(Z7=0)),"Trouble",0)</f>
        <v>0</v>
      </c>
      <c r="AC7">
        <f aca="true" t="shared" si="3" ref="AC7:AC70">IF(AND(OR(M7&lt;600,N7="YES"),(AA7=0)),"Trouble",0)</f>
        <v>0</v>
      </c>
      <c r="AD7">
        <f aca="true" t="shared" si="4" ref="AD7:AD70">IF(AND(AND(J7="NO",L7="NO"),(O7="YES")),"Trouble",0)</f>
        <v>0</v>
      </c>
      <c r="AE7">
        <f aca="true" t="shared" si="5" ref="AE7:AE70">IF(AND(AND(M7&gt;=600,N7="NO"),(O7="YES")),"Trouble",0)</f>
        <v>0</v>
      </c>
      <c r="AF7" s="50">
        <f aca="true" t="shared" si="6" ref="AF7:AF70">IF(AND(Z7=1,AA7=1),"SRSA",0)</f>
        <v>0</v>
      </c>
      <c r="AG7" s="50">
        <f aca="true" t="shared" si="7" ref="AG7:AG70">IF(AND(AF7=0,O7="YES"),"Trouble",0)</f>
        <v>0</v>
      </c>
      <c r="AH7" s="50">
        <f aca="true" t="shared" si="8" ref="AH7:AH70">IF(AND(AF7="SRSA",O7="NO"),"Trouble",0)</f>
        <v>0</v>
      </c>
      <c r="AI7">
        <f aca="true" t="shared" si="9" ref="AI7:AI70">IF(S7="YES",1,0)</f>
        <v>1</v>
      </c>
      <c r="AJ7">
        <f aca="true" t="shared" si="10" ref="AJ7:AJ70">IF(P7&gt;=20,1,0)</f>
        <v>0</v>
      </c>
      <c r="AK7">
        <f aca="true" t="shared" si="11" ref="AK7:AK70">IF(AND(AI7=1,AJ7=1),"Initial",0)</f>
        <v>0</v>
      </c>
      <c r="AL7">
        <f aca="true" t="shared" si="12" ref="AL7:AL70">IF(AND(AF7="SRSA",AK7="Initial"),"SRSA",0)</f>
        <v>0</v>
      </c>
      <c r="AM7">
        <f aca="true" t="shared" si="13" ref="AM7:AM70">IF(AND(AK7="Initial",AL7=0),"RLIS",0)</f>
        <v>0</v>
      </c>
      <c r="AN7">
        <f aca="true" t="shared" si="14" ref="AN7:AN70">IF(AND(AM7=0,U7="YES"),"Trouble",0)</f>
        <v>0</v>
      </c>
      <c r="AO7">
        <f aca="true" t="shared" si="15" ref="AO7:AO70">IF(AND(U7="NO",AM7="RLIS"),"Trouble",0)</f>
        <v>0</v>
      </c>
    </row>
    <row r="8" spans="1:41" ht="13.5" thickBot="1">
      <c r="A8" s="37">
        <v>400004</v>
      </c>
      <c r="B8">
        <v>130403</v>
      </c>
      <c r="C8" t="s">
        <v>38</v>
      </c>
      <c r="D8" t="s">
        <v>39</v>
      </c>
      <c r="E8" t="s">
        <v>40</v>
      </c>
      <c r="F8" s="38">
        <v>86324</v>
      </c>
      <c r="G8" s="3">
        <v>248</v>
      </c>
      <c r="H8" s="39">
        <v>9286345035</v>
      </c>
      <c r="I8" s="4">
        <v>7</v>
      </c>
      <c r="J8" s="4" t="s">
        <v>37</v>
      </c>
      <c r="K8" t="s">
        <v>31</v>
      </c>
      <c r="L8" s="5" t="s">
        <v>35</v>
      </c>
      <c r="M8" s="5">
        <v>356.57</v>
      </c>
      <c r="N8" s="35" t="s">
        <v>36</v>
      </c>
      <c r="O8" s="35" t="s">
        <v>35</v>
      </c>
      <c r="P8" s="40">
        <v>18</v>
      </c>
      <c r="Q8" s="40" t="s">
        <v>41</v>
      </c>
      <c r="R8" t="s">
        <v>37</v>
      </c>
      <c r="S8" t="s">
        <v>37</v>
      </c>
      <c r="T8" t="s">
        <v>31</v>
      </c>
      <c r="U8" s="5" t="s">
        <v>36</v>
      </c>
      <c r="V8" s="41">
        <v>18142.313076181425</v>
      </c>
      <c r="W8" s="41">
        <v>2487.899134692598</v>
      </c>
      <c r="X8" s="41">
        <v>3295.5877513494065</v>
      </c>
      <c r="Y8" s="41">
        <v>2940.8702015373756</v>
      </c>
      <c r="Z8">
        <f t="shared" si="0"/>
        <v>1</v>
      </c>
      <c r="AA8">
        <f t="shared" si="1"/>
        <v>1</v>
      </c>
      <c r="AB8">
        <f t="shared" si="2"/>
        <v>0</v>
      </c>
      <c r="AC8">
        <f t="shared" si="3"/>
        <v>0</v>
      </c>
      <c r="AD8">
        <f t="shared" si="4"/>
        <v>0</v>
      </c>
      <c r="AE8">
        <f t="shared" si="5"/>
        <v>0</v>
      </c>
      <c r="AF8" s="50" t="str">
        <f t="shared" si="6"/>
        <v>SRSA</v>
      </c>
      <c r="AG8" s="50">
        <f t="shared" si="7"/>
        <v>0</v>
      </c>
      <c r="AH8" s="50">
        <f t="shared" si="8"/>
        <v>0</v>
      </c>
      <c r="AI8">
        <f t="shared" si="9"/>
        <v>1</v>
      </c>
      <c r="AJ8">
        <f t="shared" si="10"/>
        <v>0</v>
      </c>
      <c r="AK8">
        <f t="shared" si="11"/>
        <v>0</v>
      </c>
      <c r="AL8">
        <f t="shared" si="12"/>
        <v>0</v>
      </c>
      <c r="AM8">
        <f t="shared" si="13"/>
        <v>0</v>
      </c>
      <c r="AN8">
        <f t="shared" si="14"/>
        <v>0</v>
      </c>
      <c r="AO8">
        <f t="shared" si="15"/>
        <v>0</v>
      </c>
    </row>
    <row r="9" spans="1:41" ht="13.5" thickBot="1">
      <c r="A9" s="37">
        <v>400005</v>
      </c>
      <c r="B9">
        <v>150430</v>
      </c>
      <c r="C9" t="s">
        <v>42</v>
      </c>
      <c r="D9" t="s">
        <v>43</v>
      </c>
      <c r="E9" t="s">
        <v>44</v>
      </c>
      <c r="F9" s="38">
        <v>85348</v>
      </c>
      <c r="G9" s="3">
        <v>339</v>
      </c>
      <c r="H9" s="39">
        <v>9288593339</v>
      </c>
      <c r="I9" s="4">
        <v>7</v>
      </c>
      <c r="J9" s="4" t="s">
        <v>37</v>
      </c>
      <c r="K9" t="s">
        <v>31</v>
      </c>
      <c r="L9" s="5" t="s">
        <v>35</v>
      </c>
      <c r="M9" s="5">
        <v>109.525</v>
      </c>
      <c r="N9" s="35" t="s">
        <v>45</v>
      </c>
      <c r="O9" s="35" t="s">
        <v>35</v>
      </c>
      <c r="P9" s="40">
        <v>29.326923077</v>
      </c>
      <c r="Q9" t="s">
        <v>37</v>
      </c>
      <c r="R9" t="s">
        <v>31</v>
      </c>
      <c r="S9" t="s">
        <v>37</v>
      </c>
      <c r="T9" t="s">
        <v>31</v>
      </c>
      <c r="U9" s="5" t="s">
        <v>36</v>
      </c>
      <c r="V9" s="42">
        <v>7730.823559533134</v>
      </c>
      <c r="W9" s="42">
        <v>819.8421906327388</v>
      </c>
      <c r="X9" s="42">
        <v>960.1432104560945</v>
      </c>
      <c r="Y9" s="42">
        <v>995.1242169977248</v>
      </c>
      <c r="Z9">
        <f t="shared" si="0"/>
        <v>1</v>
      </c>
      <c r="AA9">
        <f t="shared" si="1"/>
        <v>1</v>
      </c>
      <c r="AB9">
        <f t="shared" si="2"/>
        <v>0</v>
      </c>
      <c r="AC9">
        <f t="shared" si="3"/>
        <v>0</v>
      </c>
      <c r="AD9">
        <f t="shared" si="4"/>
        <v>0</v>
      </c>
      <c r="AE9">
        <f t="shared" si="5"/>
        <v>0</v>
      </c>
      <c r="AF9" s="50" t="str">
        <f t="shared" si="6"/>
        <v>SRSA</v>
      </c>
      <c r="AG9" s="50">
        <f t="shared" si="7"/>
        <v>0</v>
      </c>
      <c r="AH9" s="50">
        <f t="shared" si="8"/>
        <v>0</v>
      </c>
      <c r="AI9">
        <f t="shared" si="9"/>
        <v>1</v>
      </c>
      <c r="AJ9">
        <f t="shared" si="10"/>
        <v>1</v>
      </c>
      <c r="AK9" t="str">
        <f t="shared" si="11"/>
        <v>Initial</v>
      </c>
      <c r="AL9" t="str">
        <f t="shared" si="12"/>
        <v>SRSA</v>
      </c>
      <c r="AM9">
        <f t="shared" si="13"/>
        <v>0</v>
      </c>
      <c r="AN9">
        <f t="shared" si="14"/>
        <v>0</v>
      </c>
      <c r="AO9">
        <f t="shared" si="15"/>
        <v>0</v>
      </c>
    </row>
    <row r="10" spans="1:41" ht="13.5" thickBot="1">
      <c r="A10" s="37">
        <v>400016</v>
      </c>
      <c r="B10">
        <v>28750</v>
      </c>
      <c r="C10" t="s">
        <v>46</v>
      </c>
      <c r="D10" t="s">
        <v>47</v>
      </c>
      <c r="E10" t="s">
        <v>48</v>
      </c>
      <c r="F10" s="38">
        <v>85635</v>
      </c>
      <c r="G10" s="3">
        <v>2534</v>
      </c>
      <c r="H10" s="39">
        <v>5204584200</v>
      </c>
      <c r="I10" s="4" t="s">
        <v>49</v>
      </c>
      <c r="J10" s="4" t="s">
        <v>31</v>
      </c>
      <c r="K10" t="s">
        <v>31</v>
      </c>
      <c r="L10" s="5"/>
      <c r="M10" s="5"/>
      <c r="N10" s="35"/>
      <c r="O10" s="35"/>
      <c r="P10" s="40" t="s">
        <v>41</v>
      </c>
      <c r="Q10" s="40" t="s">
        <v>41</v>
      </c>
      <c r="R10" t="s">
        <v>31</v>
      </c>
      <c r="S10" t="s">
        <v>31</v>
      </c>
      <c r="T10" t="s">
        <v>31</v>
      </c>
      <c r="U10" s="5"/>
      <c r="V10" s="43"/>
      <c r="W10" s="43"/>
      <c r="X10" s="43"/>
      <c r="Y10" s="43"/>
      <c r="Z10">
        <f t="shared" si="0"/>
        <v>0</v>
      </c>
      <c r="AA10">
        <f t="shared" si="1"/>
        <v>1</v>
      </c>
      <c r="AB10">
        <f t="shared" si="2"/>
        <v>0</v>
      </c>
      <c r="AC10">
        <f t="shared" si="3"/>
        <v>0</v>
      </c>
      <c r="AD10">
        <f t="shared" si="4"/>
        <v>0</v>
      </c>
      <c r="AE10">
        <f t="shared" si="5"/>
        <v>0</v>
      </c>
      <c r="AF10" s="50">
        <f t="shared" si="6"/>
        <v>0</v>
      </c>
      <c r="AG10" s="50">
        <f t="shared" si="7"/>
        <v>0</v>
      </c>
      <c r="AH10" s="50">
        <f t="shared" si="8"/>
        <v>0</v>
      </c>
      <c r="AI10">
        <f t="shared" si="9"/>
        <v>0</v>
      </c>
      <c r="AJ10">
        <f t="shared" si="10"/>
        <v>1</v>
      </c>
      <c r="AK10">
        <f t="shared" si="11"/>
        <v>0</v>
      </c>
      <c r="AL10">
        <f t="shared" si="12"/>
        <v>0</v>
      </c>
      <c r="AM10">
        <f t="shared" si="13"/>
        <v>0</v>
      </c>
      <c r="AN10">
        <f t="shared" si="14"/>
        <v>0</v>
      </c>
      <c r="AO10">
        <f t="shared" si="15"/>
        <v>0</v>
      </c>
    </row>
    <row r="11" spans="1:41" ht="13.5" thickBot="1">
      <c r="A11" s="37">
        <v>400017</v>
      </c>
      <c r="B11">
        <v>33903</v>
      </c>
      <c r="C11" t="s">
        <v>50</v>
      </c>
      <c r="D11" t="s">
        <v>51</v>
      </c>
      <c r="E11" t="s">
        <v>52</v>
      </c>
      <c r="F11" s="38">
        <v>86045</v>
      </c>
      <c r="G11" s="3">
        <v>160</v>
      </c>
      <c r="H11" s="39">
        <v>9282836271</v>
      </c>
      <c r="I11" s="4">
        <v>4</v>
      </c>
      <c r="J11" s="4" t="s">
        <v>31</v>
      </c>
      <c r="K11" t="s">
        <v>53</v>
      </c>
      <c r="L11" s="5"/>
      <c r="M11" s="5"/>
      <c r="N11" s="35"/>
      <c r="O11" s="35"/>
      <c r="P11" s="40" t="s">
        <v>41</v>
      </c>
      <c r="Q11" s="40" t="s">
        <v>41</v>
      </c>
      <c r="R11" t="s">
        <v>53</v>
      </c>
      <c r="S11" t="s">
        <v>31</v>
      </c>
      <c r="T11" t="s">
        <v>53</v>
      </c>
      <c r="U11" s="5"/>
      <c r="V11" s="5"/>
      <c r="W11" s="5"/>
      <c r="X11" s="5"/>
      <c r="Y11" s="5"/>
      <c r="Z11">
        <f t="shared" si="0"/>
        <v>0</v>
      </c>
      <c r="AA11">
        <f t="shared" si="1"/>
        <v>1</v>
      </c>
      <c r="AB11">
        <f t="shared" si="2"/>
        <v>0</v>
      </c>
      <c r="AC11">
        <f t="shared" si="3"/>
        <v>0</v>
      </c>
      <c r="AD11">
        <f t="shared" si="4"/>
        <v>0</v>
      </c>
      <c r="AE11">
        <f t="shared" si="5"/>
        <v>0</v>
      </c>
      <c r="AF11" s="50">
        <f t="shared" si="6"/>
        <v>0</v>
      </c>
      <c r="AG11" s="50">
        <f t="shared" si="7"/>
        <v>0</v>
      </c>
      <c r="AH11" s="50">
        <f t="shared" si="8"/>
        <v>0</v>
      </c>
      <c r="AI11">
        <f t="shared" si="9"/>
        <v>0</v>
      </c>
      <c r="AJ11">
        <f t="shared" si="10"/>
        <v>1</v>
      </c>
      <c r="AK11">
        <f t="shared" si="11"/>
        <v>0</v>
      </c>
      <c r="AL11">
        <f t="shared" si="12"/>
        <v>0</v>
      </c>
      <c r="AM11">
        <f t="shared" si="13"/>
        <v>0</v>
      </c>
      <c r="AN11">
        <f t="shared" si="14"/>
        <v>0</v>
      </c>
      <c r="AO11">
        <f t="shared" si="15"/>
        <v>0</v>
      </c>
    </row>
    <row r="12" spans="1:41" ht="13.5" thickBot="1">
      <c r="A12" s="37">
        <v>400018</v>
      </c>
      <c r="B12">
        <v>38638</v>
      </c>
      <c r="C12" t="s">
        <v>54</v>
      </c>
      <c r="D12" t="s">
        <v>55</v>
      </c>
      <c r="E12" t="s">
        <v>56</v>
      </c>
      <c r="F12" s="38">
        <v>86001</v>
      </c>
      <c r="G12" s="3">
        <v>6217</v>
      </c>
      <c r="H12" s="39">
        <v>9287799880</v>
      </c>
      <c r="I12" s="4">
        <v>2</v>
      </c>
      <c r="J12" s="4" t="s">
        <v>31</v>
      </c>
      <c r="K12" t="s">
        <v>31</v>
      </c>
      <c r="L12" s="5"/>
      <c r="M12" s="5"/>
      <c r="N12" s="35"/>
      <c r="O12" s="5"/>
      <c r="P12" s="40" t="s">
        <v>41</v>
      </c>
      <c r="Q12" s="40" t="s">
        <v>41</v>
      </c>
      <c r="R12" t="s">
        <v>31</v>
      </c>
      <c r="S12" t="s">
        <v>31</v>
      </c>
      <c r="T12" t="s">
        <v>31</v>
      </c>
      <c r="U12" s="5"/>
      <c r="V12" s="5"/>
      <c r="W12" s="5"/>
      <c r="X12" s="5"/>
      <c r="Y12" s="5"/>
      <c r="Z12">
        <f t="shared" si="0"/>
        <v>0</v>
      </c>
      <c r="AA12">
        <f t="shared" si="1"/>
        <v>1</v>
      </c>
      <c r="AB12">
        <f t="shared" si="2"/>
        <v>0</v>
      </c>
      <c r="AC12">
        <f t="shared" si="3"/>
        <v>0</v>
      </c>
      <c r="AD12">
        <f t="shared" si="4"/>
        <v>0</v>
      </c>
      <c r="AE12">
        <f t="shared" si="5"/>
        <v>0</v>
      </c>
      <c r="AF12" s="50">
        <f t="shared" si="6"/>
        <v>0</v>
      </c>
      <c r="AG12" s="50">
        <f t="shared" si="7"/>
        <v>0</v>
      </c>
      <c r="AH12" s="50">
        <f t="shared" si="8"/>
        <v>0</v>
      </c>
      <c r="AI12">
        <f t="shared" si="9"/>
        <v>0</v>
      </c>
      <c r="AJ12">
        <f t="shared" si="10"/>
        <v>1</v>
      </c>
      <c r="AK12">
        <f t="shared" si="11"/>
        <v>0</v>
      </c>
      <c r="AL12">
        <f t="shared" si="12"/>
        <v>0</v>
      </c>
      <c r="AM12">
        <f t="shared" si="13"/>
        <v>0</v>
      </c>
      <c r="AN12">
        <f t="shared" si="14"/>
        <v>0</v>
      </c>
      <c r="AO12">
        <f t="shared" si="15"/>
        <v>0</v>
      </c>
    </row>
    <row r="13" spans="1:41" ht="13.5" thickBot="1">
      <c r="A13" s="37">
        <v>400019</v>
      </c>
      <c r="B13">
        <v>38650</v>
      </c>
      <c r="C13" t="s">
        <v>57</v>
      </c>
      <c r="D13" t="s">
        <v>58</v>
      </c>
      <c r="E13" t="s">
        <v>56</v>
      </c>
      <c r="F13" s="38">
        <v>86001</v>
      </c>
      <c r="G13" s="3">
        <v>8349</v>
      </c>
      <c r="H13" s="39">
        <v>9287797233</v>
      </c>
      <c r="I13" s="4">
        <v>2</v>
      </c>
      <c r="J13" s="4" t="s">
        <v>31</v>
      </c>
      <c r="K13" t="s">
        <v>31</v>
      </c>
      <c r="L13" s="5"/>
      <c r="M13" s="5"/>
      <c r="N13" s="35"/>
      <c r="O13" s="5"/>
      <c r="P13" s="40" t="s">
        <v>41</v>
      </c>
      <c r="Q13" s="40" t="s">
        <v>41</v>
      </c>
      <c r="R13" t="s">
        <v>31</v>
      </c>
      <c r="S13" t="s">
        <v>31</v>
      </c>
      <c r="T13" t="s">
        <v>31</v>
      </c>
      <c r="U13" s="5"/>
      <c r="V13" s="5"/>
      <c r="W13" s="5"/>
      <c r="X13" s="5"/>
      <c r="Y13" s="5"/>
      <c r="Z13">
        <f t="shared" si="0"/>
        <v>0</v>
      </c>
      <c r="AA13">
        <f t="shared" si="1"/>
        <v>1</v>
      </c>
      <c r="AB13">
        <f t="shared" si="2"/>
        <v>0</v>
      </c>
      <c r="AC13">
        <f t="shared" si="3"/>
        <v>0</v>
      </c>
      <c r="AD13">
        <f t="shared" si="4"/>
        <v>0</v>
      </c>
      <c r="AE13">
        <f t="shared" si="5"/>
        <v>0</v>
      </c>
      <c r="AF13" s="50">
        <f t="shared" si="6"/>
        <v>0</v>
      </c>
      <c r="AG13" s="50">
        <f t="shared" si="7"/>
        <v>0</v>
      </c>
      <c r="AH13" s="50">
        <f t="shared" si="8"/>
        <v>0</v>
      </c>
      <c r="AI13">
        <f t="shared" si="9"/>
        <v>0</v>
      </c>
      <c r="AJ13">
        <f t="shared" si="10"/>
        <v>1</v>
      </c>
      <c r="AK13">
        <f t="shared" si="11"/>
        <v>0</v>
      </c>
      <c r="AL13">
        <f t="shared" si="12"/>
        <v>0</v>
      </c>
      <c r="AM13">
        <f t="shared" si="13"/>
        <v>0</v>
      </c>
      <c r="AN13">
        <f t="shared" si="14"/>
        <v>0</v>
      </c>
      <c r="AO13">
        <f t="shared" si="15"/>
        <v>0</v>
      </c>
    </row>
    <row r="14" spans="1:41" ht="13.5" thickBot="1">
      <c r="A14" s="37">
        <v>400020</v>
      </c>
      <c r="B14">
        <v>38705</v>
      </c>
      <c r="C14" t="s">
        <v>59</v>
      </c>
      <c r="D14" t="s">
        <v>60</v>
      </c>
      <c r="E14" t="s">
        <v>56</v>
      </c>
      <c r="F14" s="38">
        <v>86001</v>
      </c>
      <c r="G14" s="3" t="s">
        <v>29</v>
      </c>
      <c r="H14" s="39">
        <v>9282261212</v>
      </c>
      <c r="I14" s="4" t="s">
        <v>61</v>
      </c>
      <c r="J14" s="4" t="s">
        <v>31</v>
      </c>
      <c r="K14" t="s">
        <v>31</v>
      </c>
      <c r="L14" s="5"/>
      <c r="M14" s="5"/>
      <c r="N14" s="35"/>
      <c r="O14" s="5"/>
      <c r="P14" s="40" t="s">
        <v>41</v>
      </c>
      <c r="Q14" s="40" t="s">
        <v>41</v>
      </c>
      <c r="R14" t="s">
        <v>31</v>
      </c>
      <c r="S14" t="s">
        <v>31</v>
      </c>
      <c r="T14" t="s">
        <v>31</v>
      </c>
      <c r="U14" s="5"/>
      <c r="V14" s="43"/>
      <c r="W14" s="43"/>
      <c r="X14" s="43"/>
      <c r="Y14" s="43"/>
      <c r="Z14">
        <f t="shared" si="0"/>
        <v>0</v>
      </c>
      <c r="AA14">
        <f t="shared" si="1"/>
        <v>1</v>
      </c>
      <c r="AB14">
        <f t="shared" si="2"/>
        <v>0</v>
      </c>
      <c r="AC14">
        <f t="shared" si="3"/>
        <v>0</v>
      </c>
      <c r="AD14">
        <f t="shared" si="4"/>
        <v>0</v>
      </c>
      <c r="AE14">
        <f t="shared" si="5"/>
        <v>0</v>
      </c>
      <c r="AF14" s="50">
        <f t="shared" si="6"/>
        <v>0</v>
      </c>
      <c r="AG14" s="50">
        <f t="shared" si="7"/>
        <v>0</v>
      </c>
      <c r="AH14" s="50">
        <f t="shared" si="8"/>
        <v>0</v>
      </c>
      <c r="AI14">
        <f t="shared" si="9"/>
        <v>0</v>
      </c>
      <c r="AJ14">
        <f t="shared" si="10"/>
        <v>1</v>
      </c>
      <c r="AK14">
        <f t="shared" si="11"/>
        <v>0</v>
      </c>
      <c r="AL14">
        <f t="shared" si="12"/>
        <v>0</v>
      </c>
      <c r="AM14">
        <f t="shared" si="13"/>
        <v>0</v>
      </c>
      <c r="AN14">
        <f t="shared" si="14"/>
        <v>0</v>
      </c>
      <c r="AO14">
        <f t="shared" si="15"/>
        <v>0</v>
      </c>
    </row>
    <row r="15" spans="1:41" ht="13.5" thickBot="1">
      <c r="A15" s="37">
        <v>400021</v>
      </c>
      <c r="B15">
        <v>80214</v>
      </c>
      <c r="C15" t="s">
        <v>62</v>
      </c>
      <c r="D15" t="s">
        <v>63</v>
      </c>
      <c r="E15" t="s">
        <v>64</v>
      </c>
      <c r="F15" s="38">
        <v>86021</v>
      </c>
      <c r="G15" s="3">
        <v>309</v>
      </c>
      <c r="H15" s="39">
        <v>9288759000</v>
      </c>
      <c r="I15" s="4">
        <v>8</v>
      </c>
      <c r="J15" s="4" t="s">
        <v>37</v>
      </c>
      <c r="K15" t="s">
        <v>31</v>
      </c>
      <c r="L15" s="5" t="s">
        <v>36</v>
      </c>
      <c r="M15" s="5">
        <v>304.415</v>
      </c>
      <c r="N15" s="35" t="s">
        <v>36</v>
      </c>
      <c r="O15" s="5" t="s">
        <v>35</v>
      </c>
      <c r="P15" s="40">
        <v>39.154411765</v>
      </c>
      <c r="Q15" t="s">
        <v>37</v>
      </c>
      <c r="R15" t="s">
        <v>31</v>
      </c>
      <c r="S15" t="s">
        <v>37</v>
      </c>
      <c r="T15" t="s">
        <v>31</v>
      </c>
      <c r="U15" s="5" t="s">
        <v>36</v>
      </c>
      <c r="V15" s="42">
        <v>78492.11648224387</v>
      </c>
      <c r="W15" s="42">
        <v>16115.673748197049</v>
      </c>
      <c r="X15" s="42">
        <v>18628.40751411502</v>
      </c>
      <c r="Y15" s="42">
        <v>2994.0259050540244</v>
      </c>
      <c r="Z15">
        <f t="shared" si="0"/>
        <v>1</v>
      </c>
      <c r="AA15">
        <f t="shared" si="1"/>
        <v>1</v>
      </c>
      <c r="AB15">
        <f t="shared" si="2"/>
        <v>0</v>
      </c>
      <c r="AC15">
        <f t="shared" si="3"/>
        <v>0</v>
      </c>
      <c r="AD15">
        <f t="shared" si="4"/>
        <v>0</v>
      </c>
      <c r="AE15">
        <f t="shared" si="5"/>
        <v>0</v>
      </c>
      <c r="AF15" s="50" t="str">
        <f t="shared" si="6"/>
        <v>SRSA</v>
      </c>
      <c r="AG15" s="50">
        <f t="shared" si="7"/>
        <v>0</v>
      </c>
      <c r="AH15" s="50">
        <f t="shared" si="8"/>
        <v>0</v>
      </c>
      <c r="AI15">
        <f t="shared" si="9"/>
        <v>1</v>
      </c>
      <c r="AJ15">
        <f t="shared" si="10"/>
        <v>1</v>
      </c>
      <c r="AK15" t="str">
        <f t="shared" si="11"/>
        <v>Initial</v>
      </c>
      <c r="AL15" t="str">
        <f t="shared" si="12"/>
        <v>SRSA</v>
      </c>
      <c r="AM15">
        <f t="shared" si="13"/>
        <v>0</v>
      </c>
      <c r="AN15">
        <f t="shared" si="14"/>
        <v>0</v>
      </c>
      <c r="AO15">
        <f t="shared" si="15"/>
        <v>0</v>
      </c>
    </row>
    <row r="16" spans="1:41" ht="13.5" thickBot="1">
      <c r="A16" s="37">
        <v>400022</v>
      </c>
      <c r="B16">
        <v>10309</v>
      </c>
      <c r="C16" t="s">
        <v>65</v>
      </c>
      <c r="D16" t="s">
        <v>66</v>
      </c>
      <c r="E16" t="s">
        <v>67</v>
      </c>
      <c r="F16" s="38">
        <v>85940</v>
      </c>
      <c r="G16" s="3">
        <v>6</v>
      </c>
      <c r="H16" s="39">
        <v>9285375463</v>
      </c>
      <c r="I16" s="4">
        <v>7</v>
      </c>
      <c r="J16" s="4" t="s">
        <v>37</v>
      </c>
      <c r="K16" t="s">
        <v>31</v>
      </c>
      <c r="L16" s="5" t="s">
        <v>35</v>
      </c>
      <c r="M16" s="5">
        <v>62.445</v>
      </c>
      <c r="N16" s="35" t="s">
        <v>35</v>
      </c>
      <c r="O16" s="5" t="s">
        <v>35</v>
      </c>
      <c r="P16" s="40">
        <v>16.551724138</v>
      </c>
      <c r="Q16" t="s">
        <v>31</v>
      </c>
      <c r="R16" t="s">
        <v>31</v>
      </c>
      <c r="S16" t="s">
        <v>37</v>
      </c>
      <c r="T16" t="s">
        <v>31</v>
      </c>
      <c r="U16" s="5" t="s">
        <v>36</v>
      </c>
      <c r="V16" s="42">
        <v>4562.773485979077</v>
      </c>
      <c r="W16" s="42">
        <v>511.31598067622946</v>
      </c>
      <c r="X16" s="42">
        <v>483.6615644066396</v>
      </c>
      <c r="Y16" s="42">
        <v>554.4580276332694</v>
      </c>
      <c r="Z16">
        <f t="shared" si="0"/>
        <v>1</v>
      </c>
      <c r="AA16">
        <f t="shared" si="1"/>
        <v>1</v>
      </c>
      <c r="AB16">
        <f t="shared" si="2"/>
        <v>0</v>
      </c>
      <c r="AC16">
        <f t="shared" si="3"/>
        <v>0</v>
      </c>
      <c r="AD16">
        <f t="shared" si="4"/>
        <v>0</v>
      </c>
      <c r="AE16">
        <f t="shared" si="5"/>
        <v>0</v>
      </c>
      <c r="AF16" s="50" t="str">
        <f t="shared" si="6"/>
        <v>SRSA</v>
      </c>
      <c r="AG16" s="50">
        <f t="shared" si="7"/>
        <v>0</v>
      </c>
      <c r="AH16" s="50">
        <f t="shared" si="8"/>
        <v>0</v>
      </c>
      <c r="AI16">
        <f t="shared" si="9"/>
        <v>1</v>
      </c>
      <c r="AJ16">
        <f t="shared" si="10"/>
        <v>0</v>
      </c>
      <c r="AK16">
        <f t="shared" si="11"/>
        <v>0</v>
      </c>
      <c r="AL16">
        <f t="shared" si="12"/>
        <v>0</v>
      </c>
      <c r="AM16">
        <f t="shared" si="13"/>
        <v>0</v>
      </c>
      <c r="AN16">
        <f t="shared" si="14"/>
        <v>0</v>
      </c>
      <c r="AO16">
        <f t="shared" si="15"/>
        <v>0</v>
      </c>
    </row>
    <row r="17" spans="1:41" ht="13.5" thickBot="1">
      <c r="A17" s="37">
        <v>400023</v>
      </c>
      <c r="B17">
        <v>90204</v>
      </c>
      <c r="C17" t="s">
        <v>68</v>
      </c>
      <c r="D17" t="s">
        <v>69</v>
      </c>
      <c r="E17" t="s">
        <v>70</v>
      </c>
      <c r="F17" s="38">
        <v>86510</v>
      </c>
      <c r="G17" s="3">
        <v>839</v>
      </c>
      <c r="H17" s="39">
        <v>9287253450</v>
      </c>
      <c r="I17" s="4">
        <v>7</v>
      </c>
      <c r="J17" s="4" t="s">
        <v>37</v>
      </c>
      <c r="K17" t="s">
        <v>31</v>
      </c>
      <c r="L17" s="5" t="s">
        <v>35</v>
      </c>
      <c r="M17" s="5">
        <v>1483.36</v>
      </c>
      <c r="N17" s="35" t="s">
        <v>35</v>
      </c>
      <c r="O17" s="5" t="s">
        <v>35</v>
      </c>
      <c r="P17" s="40">
        <v>40.290674203</v>
      </c>
      <c r="Q17" t="s">
        <v>37</v>
      </c>
      <c r="R17" t="s">
        <v>31</v>
      </c>
      <c r="S17" t="s">
        <v>37</v>
      </c>
      <c r="T17" t="s">
        <v>31</v>
      </c>
      <c r="U17" s="5" t="s">
        <v>36</v>
      </c>
      <c r="V17" s="42">
        <v>145436.2895570327</v>
      </c>
      <c r="W17" s="42">
        <v>24744.27249451745</v>
      </c>
      <c r="X17" s="42">
        <v>25339.959549633906</v>
      </c>
      <c r="Y17" s="42">
        <v>11188.039411102993</v>
      </c>
      <c r="Z17">
        <f t="shared" si="0"/>
        <v>1</v>
      </c>
      <c r="AA17">
        <f t="shared" si="1"/>
        <v>1</v>
      </c>
      <c r="AB17">
        <f t="shared" si="2"/>
        <v>0</v>
      </c>
      <c r="AC17">
        <f t="shared" si="3"/>
        <v>0</v>
      </c>
      <c r="AD17">
        <f t="shared" si="4"/>
        <v>0</v>
      </c>
      <c r="AE17">
        <f t="shared" si="5"/>
        <v>0</v>
      </c>
      <c r="AF17" s="50" t="str">
        <f t="shared" si="6"/>
        <v>SRSA</v>
      </c>
      <c r="AG17" s="50">
        <f t="shared" si="7"/>
        <v>0</v>
      </c>
      <c r="AH17" s="50">
        <f t="shared" si="8"/>
        <v>0</v>
      </c>
      <c r="AI17">
        <f t="shared" si="9"/>
        <v>1</v>
      </c>
      <c r="AJ17">
        <f t="shared" si="10"/>
        <v>1</v>
      </c>
      <c r="AK17" t="str">
        <f t="shared" si="11"/>
        <v>Initial</v>
      </c>
      <c r="AL17" t="str">
        <f t="shared" si="12"/>
        <v>SRSA</v>
      </c>
      <c r="AM17">
        <f t="shared" si="13"/>
        <v>0</v>
      </c>
      <c r="AN17">
        <f t="shared" si="14"/>
        <v>0</v>
      </c>
      <c r="AO17">
        <f t="shared" si="15"/>
        <v>0</v>
      </c>
    </row>
    <row r="18" spans="1:41" ht="12.75">
      <c r="A18" s="37">
        <v>400026</v>
      </c>
      <c r="B18">
        <v>90206</v>
      </c>
      <c r="C18" t="s">
        <v>71</v>
      </c>
      <c r="D18" t="s">
        <v>72</v>
      </c>
      <c r="E18" t="s">
        <v>73</v>
      </c>
      <c r="F18" s="38">
        <v>85928</v>
      </c>
      <c r="G18" s="3">
        <v>547</v>
      </c>
      <c r="H18" s="39">
        <v>9285354622</v>
      </c>
      <c r="I18" s="4">
        <v>7</v>
      </c>
      <c r="J18" s="4" t="s">
        <v>37</v>
      </c>
      <c r="K18" t="s">
        <v>31</v>
      </c>
      <c r="L18" s="5" t="s">
        <v>35</v>
      </c>
      <c r="M18" s="5">
        <v>540.72</v>
      </c>
      <c r="N18" s="35" t="s">
        <v>35</v>
      </c>
      <c r="O18" s="5" t="s">
        <v>35</v>
      </c>
      <c r="P18" s="40">
        <v>14.088820827</v>
      </c>
      <c r="Q18" t="s">
        <v>31</v>
      </c>
      <c r="R18" t="s">
        <v>37</v>
      </c>
      <c r="S18" t="s">
        <v>37</v>
      </c>
      <c r="T18" t="s">
        <v>31</v>
      </c>
      <c r="U18" s="5" t="s">
        <v>36</v>
      </c>
      <c r="V18" s="41">
        <v>38162.87711891656</v>
      </c>
      <c r="W18" s="41">
        <v>6143.40037758469</v>
      </c>
      <c r="X18" s="41">
        <v>4006.512498104455</v>
      </c>
      <c r="Y18" s="41">
        <v>4491.038857581037</v>
      </c>
      <c r="Z18">
        <f t="shared" si="0"/>
        <v>1</v>
      </c>
      <c r="AA18">
        <f t="shared" si="1"/>
        <v>1</v>
      </c>
      <c r="AB18">
        <f t="shared" si="2"/>
        <v>0</v>
      </c>
      <c r="AC18">
        <f t="shared" si="3"/>
        <v>0</v>
      </c>
      <c r="AD18">
        <f t="shared" si="4"/>
        <v>0</v>
      </c>
      <c r="AE18">
        <f t="shared" si="5"/>
        <v>0</v>
      </c>
      <c r="AF18" s="50" t="str">
        <f t="shared" si="6"/>
        <v>SRSA</v>
      </c>
      <c r="AG18" s="50">
        <f t="shared" si="7"/>
        <v>0</v>
      </c>
      <c r="AH18" s="50">
        <f t="shared" si="8"/>
        <v>0</v>
      </c>
      <c r="AI18">
        <f t="shared" si="9"/>
        <v>1</v>
      </c>
      <c r="AJ18">
        <f t="shared" si="10"/>
        <v>0</v>
      </c>
      <c r="AK18">
        <f t="shared" si="11"/>
        <v>0</v>
      </c>
      <c r="AL18">
        <f t="shared" si="12"/>
        <v>0</v>
      </c>
      <c r="AM18">
        <f t="shared" si="13"/>
        <v>0</v>
      </c>
      <c r="AN18">
        <f t="shared" si="14"/>
        <v>0</v>
      </c>
      <c r="AO18">
        <f t="shared" si="15"/>
        <v>0</v>
      </c>
    </row>
    <row r="19" spans="1:41" ht="12.75">
      <c r="A19" s="37">
        <v>400027</v>
      </c>
      <c r="B19">
        <v>38735</v>
      </c>
      <c r="C19" t="s">
        <v>74</v>
      </c>
      <c r="D19" t="s">
        <v>75</v>
      </c>
      <c r="E19" t="s">
        <v>76</v>
      </c>
      <c r="F19" s="38">
        <v>86040</v>
      </c>
      <c r="G19" s="3">
        <v>580</v>
      </c>
      <c r="H19" s="39">
        <v>9286459448</v>
      </c>
      <c r="I19" s="4">
        <v>4</v>
      </c>
      <c r="J19" s="4" t="s">
        <v>31</v>
      </c>
      <c r="K19" t="s">
        <v>31</v>
      </c>
      <c r="L19" s="5" t="s">
        <v>35</v>
      </c>
      <c r="M19" s="5">
        <v>131.97</v>
      </c>
      <c r="N19" s="5"/>
      <c r="O19" s="5" t="s">
        <v>35</v>
      </c>
      <c r="P19" s="40" t="s">
        <v>41</v>
      </c>
      <c r="Q19" s="40" t="s">
        <v>41</v>
      </c>
      <c r="R19" t="s">
        <v>31</v>
      </c>
      <c r="S19" t="s">
        <v>31</v>
      </c>
      <c r="T19" t="s">
        <v>31</v>
      </c>
      <c r="U19" s="5"/>
      <c r="V19" s="43">
        <v>8738</v>
      </c>
      <c r="W19" s="43">
        <v>1374.6</v>
      </c>
      <c r="X19" s="43">
        <v>577.07</v>
      </c>
      <c r="Y19" s="43">
        <v>1470</v>
      </c>
      <c r="Z19">
        <f t="shared" si="0"/>
        <v>1</v>
      </c>
      <c r="AA19">
        <f t="shared" si="1"/>
        <v>1</v>
      </c>
      <c r="AB19">
        <f t="shared" si="2"/>
        <v>0</v>
      </c>
      <c r="AC19">
        <f t="shared" si="3"/>
        <v>0</v>
      </c>
      <c r="AD19">
        <f t="shared" si="4"/>
        <v>0</v>
      </c>
      <c r="AE19">
        <f t="shared" si="5"/>
        <v>0</v>
      </c>
      <c r="AF19" s="50" t="str">
        <f t="shared" si="6"/>
        <v>SRSA</v>
      </c>
      <c r="AG19" s="50">
        <f t="shared" si="7"/>
        <v>0</v>
      </c>
      <c r="AH19" s="50">
        <f t="shared" si="8"/>
        <v>0</v>
      </c>
      <c r="AI19">
        <f t="shared" si="9"/>
        <v>0</v>
      </c>
      <c r="AJ19">
        <f t="shared" si="10"/>
        <v>1</v>
      </c>
      <c r="AK19">
        <f t="shared" si="11"/>
        <v>0</v>
      </c>
      <c r="AL19">
        <f t="shared" si="12"/>
        <v>0</v>
      </c>
      <c r="AM19">
        <f t="shared" si="13"/>
        <v>0</v>
      </c>
      <c r="AN19">
        <f t="shared" si="14"/>
        <v>0</v>
      </c>
      <c r="AO19">
        <f t="shared" si="15"/>
        <v>0</v>
      </c>
    </row>
    <row r="20" spans="1:41" ht="12.75">
      <c r="A20" s="37">
        <v>400028</v>
      </c>
      <c r="B20">
        <v>58650</v>
      </c>
      <c r="C20" t="s">
        <v>77</v>
      </c>
      <c r="D20" t="s">
        <v>78</v>
      </c>
      <c r="E20" t="s">
        <v>79</v>
      </c>
      <c r="F20" s="38">
        <v>85546</v>
      </c>
      <c r="G20" s="3">
        <v>2051</v>
      </c>
      <c r="H20" s="39">
        <v>9283488422</v>
      </c>
      <c r="I20" s="4">
        <v>6</v>
      </c>
      <c r="J20" s="4" t="s">
        <v>31</v>
      </c>
      <c r="K20" t="s">
        <v>31</v>
      </c>
      <c r="L20" s="5" t="s">
        <v>36</v>
      </c>
      <c r="M20" s="5">
        <v>89.145</v>
      </c>
      <c r="N20" s="5" t="s">
        <v>35</v>
      </c>
      <c r="O20" s="5" t="s">
        <v>36</v>
      </c>
      <c r="P20" s="40" t="s">
        <v>41</v>
      </c>
      <c r="Q20" s="40" t="s">
        <v>41</v>
      </c>
      <c r="R20" t="s">
        <v>31</v>
      </c>
      <c r="S20" t="s">
        <v>37</v>
      </c>
      <c r="T20" t="s">
        <v>31</v>
      </c>
      <c r="U20" s="5" t="s">
        <v>36</v>
      </c>
      <c r="V20" s="42"/>
      <c r="W20" s="42"/>
      <c r="X20" s="42"/>
      <c r="Y20" s="42"/>
      <c r="Z20">
        <f t="shared" si="0"/>
        <v>0</v>
      </c>
      <c r="AA20">
        <f t="shared" si="1"/>
        <v>1</v>
      </c>
      <c r="AB20">
        <f t="shared" si="2"/>
        <v>0</v>
      </c>
      <c r="AC20">
        <f t="shared" si="3"/>
        <v>0</v>
      </c>
      <c r="AD20">
        <f t="shared" si="4"/>
        <v>0</v>
      </c>
      <c r="AE20">
        <f t="shared" si="5"/>
        <v>0</v>
      </c>
      <c r="AF20" s="50">
        <f t="shared" si="6"/>
        <v>0</v>
      </c>
      <c r="AG20" s="50">
        <f t="shared" si="7"/>
        <v>0</v>
      </c>
      <c r="AH20" s="50">
        <f t="shared" si="8"/>
        <v>0</v>
      </c>
      <c r="AI20">
        <f t="shared" si="9"/>
        <v>1</v>
      </c>
      <c r="AJ20">
        <f t="shared" si="10"/>
        <v>1</v>
      </c>
      <c r="AK20" t="str">
        <f t="shared" si="11"/>
        <v>Initial</v>
      </c>
      <c r="AL20">
        <f t="shared" si="12"/>
        <v>0</v>
      </c>
      <c r="AM20" t="str">
        <f t="shared" si="13"/>
        <v>RLIS</v>
      </c>
      <c r="AN20">
        <f t="shared" si="14"/>
        <v>0</v>
      </c>
      <c r="AO20" t="str">
        <f t="shared" si="15"/>
        <v>Trouble</v>
      </c>
    </row>
    <row r="21" spans="1:41" ht="12.75">
      <c r="A21" s="37">
        <v>400030</v>
      </c>
      <c r="B21">
        <v>78932</v>
      </c>
      <c r="C21" t="s">
        <v>80</v>
      </c>
      <c r="D21" t="s">
        <v>81</v>
      </c>
      <c r="E21" t="s">
        <v>82</v>
      </c>
      <c r="F21" s="38">
        <v>85282</v>
      </c>
      <c r="G21" s="3" t="s">
        <v>29</v>
      </c>
      <c r="H21" s="39">
        <v>4807558222</v>
      </c>
      <c r="I21" s="4" t="s">
        <v>30</v>
      </c>
      <c r="J21" s="4" t="s">
        <v>31</v>
      </c>
      <c r="K21" t="s">
        <v>31</v>
      </c>
      <c r="L21" s="5"/>
      <c r="M21" s="5"/>
      <c r="N21" s="5"/>
      <c r="O21" s="5"/>
      <c r="P21" s="40" t="s">
        <v>41</v>
      </c>
      <c r="Q21" s="40" t="s">
        <v>41</v>
      </c>
      <c r="R21" t="s">
        <v>31</v>
      </c>
      <c r="S21" t="s">
        <v>31</v>
      </c>
      <c r="T21" t="s">
        <v>31</v>
      </c>
      <c r="U21" s="5"/>
      <c r="V21" s="43"/>
      <c r="W21" s="43"/>
      <c r="X21" s="43"/>
      <c r="Y21" s="43"/>
      <c r="Z21">
        <f t="shared" si="0"/>
        <v>0</v>
      </c>
      <c r="AA21">
        <f t="shared" si="1"/>
        <v>1</v>
      </c>
      <c r="AB21">
        <f t="shared" si="2"/>
        <v>0</v>
      </c>
      <c r="AC21">
        <f t="shared" si="3"/>
        <v>0</v>
      </c>
      <c r="AD21">
        <f t="shared" si="4"/>
        <v>0</v>
      </c>
      <c r="AE21">
        <f t="shared" si="5"/>
        <v>0</v>
      </c>
      <c r="AF21" s="50">
        <f t="shared" si="6"/>
        <v>0</v>
      </c>
      <c r="AG21" s="50">
        <f t="shared" si="7"/>
        <v>0</v>
      </c>
      <c r="AH21" s="50">
        <f t="shared" si="8"/>
        <v>0</v>
      </c>
      <c r="AI21">
        <f t="shared" si="9"/>
        <v>0</v>
      </c>
      <c r="AJ21">
        <f t="shared" si="10"/>
        <v>1</v>
      </c>
      <c r="AK21">
        <f t="shared" si="11"/>
        <v>0</v>
      </c>
      <c r="AL21">
        <f t="shared" si="12"/>
        <v>0</v>
      </c>
      <c r="AM21">
        <f t="shared" si="13"/>
        <v>0</v>
      </c>
      <c r="AN21">
        <f t="shared" si="14"/>
        <v>0</v>
      </c>
      <c r="AO21">
        <f t="shared" si="15"/>
        <v>0</v>
      </c>
    </row>
    <row r="22" spans="1:41" ht="12.75">
      <c r="A22" s="37">
        <v>400031</v>
      </c>
      <c r="B22">
        <v>78609</v>
      </c>
      <c r="C22" t="s">
        <v>83</v>
      </c>
      <c r="D22" t="s">
        <v>84</v>
      </c>
      <c r="E22" t="s">
        <v>28</v>
      </c>
      <c r="F22" s="38">
        <v>85327</v>
      </c>
      <c r="G22" s="3" t="s">
        <v>29</v>
      </c>
      <c r="H22" s="39">
        <v>4804889362</v>
      </c>
      <c r="I22" s="4">
        <v>3</v>
      </c>
      <c r="J22" s="4" t="s">
        <v>31</v>
      </c>
      <c r="K22" t="s">
        <v>31</v>
      </c>
      <c r="L22" s="5"/>
      <c r="M22" s="5"/>
      <c r="N22" s="5"/>
      <c r="O22" s="5"/>
      <c r="P22" s="40" t="s">
        <v>41</v>
      </c>
      <c r="Q22" s="40" t="s">
        <v>41</v>
      </c>
      <c r="R22" t="s">
        <v>31</v>
      </c>
      <c r="S22" t="s">
        <v>31</v>
      </c>
      <c r="T22" t="s">
        <v>31</v>
      </c>
      <c r="U22" s="5"/>
      <c r="V22" s="43"/>
      <c r="W22" s="43"/>
      <c r="X22" s="43"/>
      <c r="Y22" s="43"/>
      <c r="Z22">
        <f t="shared" si="0"/>
        <v>0</v>
      </c>
      <c r="AA22">
        <f t="shared" si="1"/>
        <v>1</v>
      </c>
      <c r="AB22">
        <f t="shared" si="2"/>
        <v>0</v>
      </c>
      <c r="AC22">
        <f t="shared" si="3"/>
        <v>0</v>
      </c>
      <c r="AD22">
        <f t="shared" si="4"/>
        <v>0</v>
      </c>
      <c r="AE22">
        <f t="shared" si="5"/>
        <v>0</v>
      </c>
      <c r="AF22" s="50">
        <f t="shared" si="6"/>
        <v>0</v>
      </c>
      <c r="AG22" s="50">
        <f t="shared" si="7"/>
        <v>0</v>
      </c>
      <c r="AH22" s="50">
        <f t="shared" si="8"/>
        <v>0</v>
      </c>
      <c r="AI22">
        <f t="shared" si="9"/>
        <v>0</v>
      </c>
      <c r="AJ22">
        <f t="shared" si="10"/>
        <v>1</v>
      </c>
      <c r="AK22">
        <f t="shared" si="11"/>
        <v>0</v>
      </c>
      <c r="AL22">
        <f t="shared" si="12"/>
        <v>0</v>
      </c>
      <c r="AM22">
        <f t="shared" si="13"/>
        <v>0</v>
      </c>
      <c r="AN22">
        <f t="shared" si="14"/>
        <v>0</v>
      </c>
      <c r="AO22">
        <f t="shared" si="15"/>
        <v>0</v>
      </c>
    </row>
    <row r="23" spans="1:41" ht="12.75">
      <c r="A23" s="37">
        <v>400033</v>
      </c>
      <c r="B23">
        <v>78613</v>
      </c>
      <c r="C23" t="s">
        <v>85</v>
      </c>
      <c r="D23" t="s">
        <v>86</v>
      </c>
      <c r="E23" t="s">
        <v>87</v>
      </c>
      <c r="F23" s="38">
        <v>85210</v>
      </c>
      <c r="G23" s="3" t="s">
        <v>29</v>
      </c>
      <c r="H23" s="39">
        <v>4808443965</v>
      </c>
      <c r="I23" s="4">
        <v>1</v>
      </c>
      <c r="J23" s="4" t="s">
        <v>31</v>
      </c>
      <c r="K23" t="s">
        <v>31</v>
      </c>
      <c r="L23" s="5"/>
      <c r="M23" s="5"/>
      <c r="N23" s="5"/>
      <c r="O23" s="5"/>
      <c r="P23" s="40" t="s">
        <v>41</v>
      </c>
      <c r="Q23" s="40" t="s">
        <v>41</v>
      </c>
      <c r="R23" t="s">
        <v>31</v>
      </c>
      <c r="S23" t="s">
        <v>31</v>
      </c>
      <c r="T23" t="s">
        <v>31</v>
      </c>
      <c r="U23" s="5"/>
      <c r="V23" s="43"/>
      <c r="W23" s="43"/>
      <c r="X23" s="43"/>
      <c r="Y23" s="43"/>
      <c r="Z23">
        <f t="shared" si="0"/>
        <v>0</v>
      </c>
      <c r="AA23">
        <f t="shared" si="1"/>
        <v>1</v>
      </c>
      <c r="AB23">
        <f t="shared" si="2"/>
        <v>0</v>
      </c>
      <c r="AC23">
        <f t="shared" si="3"/>
        <v>0</v>
      </c>
      <c r="AD23">
        <f t="shared" si="4"/>
        <v>0</v>
      </c>
      <c r="AE23">
        <f t="shared" si="5"/>
        <v>0</v>
      </c>
      <c r="AF23" s="50">
        <f t="shared" si="6"/>
        <v>0</v>
      </c>
      <c r="AG23" s="50">
        <f t="shared" si="7"/>
        <v>0</v>
      </c>
      <c r="AH23" s="50">
        <f t="shared" si="8"/>
        <v>0</v>
      </c>
      <c r="AI23">
        <f t="shared" si="9"/>
        <v>0</v>
      </c>
      <c r="AJ23">
        <f t="shared" si="10"/>
        <v>1</v>
      </c>
      <c r="AK23">
        <f t="shared" si="11"/>
        <v>0</v>
      </c>
      <c r="AL23">
        <f t="shared" si="12"/>
        <v>0</v>
      </c>
      <c r="AM23">
        <f t="shared" si="13"/>
        <v>0</v>
      </c>
      <c r="AN23">
        <f t="shared" si="14"/>
        <v>0</v>
      </c>
      <c r="AO23">
        <f t="shared" si="15"/>
        <v>0</v>
      </c>
    </row>
    <row r="24" spans="1:41" ht="12.75">
      <c r="A24" s="37">
        <v>400034</v>
      </c>
      <c r="B24">
        <v>78618</v>
      </c>
      <c r="C24" t="s">
        <v>88</v>
      </c>
      <c r="D24" t="s">
        <v>89</v>
      </c>
      <c r="E24" t="s">
        <v>90</v>
      </c>
      <c r="F24" s="38">
        <v>85027</v>
      </c>
      <c r="G24" s="3">
        <v>3529</v>
      </c>
      <c r="H24" s="39">
        <v>6235167747</v>
      </c>
      <c r="I24" s="4">
        <v>1</v>
      </c>
      <c r="J24" s="4" t="s">
        <v>31</v>
      </c>
      <c r="K24" t="s">
        <v>31</v>
      </c>
      <c r="L24" s="5"/>
      <c r="M24" s="5"/>
      <c r="N24" s="5"/>
      <c r="O24" s="5"/>
      <c r="P24" s="40" t="s">
        <v>41</v>
      </c>
      <c r="Q24" s="40" t="s">
        <v>41</v>
      </c>
      <c r="R24" t="s">
        <v>31</v>
      </c>
      <c r="S24" t="s">
        <v>31</v>
      </c>
      <c r="T24" t="s">
        <v>31</v>
      </c>
      <c r="U24" s="5"/>
      <c r="V24" s="43"/>
      <c r="W24" s="43"/>
      <c r="X24" s="43"/>
      <c r="Y24" s="43"/>
      <c r="Z24">
        <f t="shared" si="0"/>
        <v>0</v>
      </c>
      <c r="AA24">
        <f t="shared" si="1"/>
        <v>1</v>
      </c>
      <c r="AB24">
        <f t="shared" si="2"/>
        <v>0</v>
      </c>
      <c r="AC24">
        <f t="shared" si="3"/>
        <v>0</v>
      </c>
      <c r="AD24">
        <f t="shared" si="4"/>
        <v>0</v>
      </c>
      <c r="AE24">
        <f t="shared" si="5"/>
        <v>0</v>
      </c>
      <c r="AF24" s="50">
        <f t="shared" si="6"/>
        <v>0</v>
      </c>
      <c r="AG24" s="50">
        <f t="shared" si="7"/>
        <v>0</v>
      </c>
      <c r="AH24" s="50">
        <f t="shared" si="8"/>
        <v>0</v>
      </c>
      <c r="AI24">
        <f t="shared" si="9"/>
        <v>0</v>
      </c>
      <c r="AJ24">
        <f t="shared" si="10"/>
        <v>1</v>
      </c>
      <c r="AK24">
        <f t="shared" si="11"/>
        <v>0</v>
      </c>
      <c r="AL24">
        <f t="shared" si="12"/>
        <v>0</v>
      </c>
      <c r="AM24">
        <f t="shared" si="13"/>
        <v>0</v>
      </c>
      <c r="AN24">
        <f t="shared" si="14"/>
        <v>0</v>
      </c>
      <c r="AO24">
        <f t="shared" si="15"/>
        <v>0</v>
      </c>
    </row>
    <row r="25" spans="1:41" ht="12.75">
      <c r="A25" s="37">
        <v>400036</v>
      </c>
      <c r="B25">
        <v>78628</v>
      </c>
      <c r="C25" t="s">
        <v>91</v>
      </c>
      <c r="D25" t="s">
        <v>92</v>
      </c>
      <c r="E25" t="s">
        <v>28</v>
      </c>
      <c r="F25" s="38">
        <v>85327</v>
      </c>
      <c r="G25" s="3">
        <v>4229</v>
      </c>
      <c r="H25" s="39">
        <v>4804885583</v>
      </c>
      <c r="I25" s="4">
        <v>3</v>
      </c>
      <c r="J25" s="4" t="s">
        <v>31</v>
      </c>
      <c r="K25" t="s">
        <v>31</v>
      </c>
      <c r="L25" s="5"/>
      <c r="M25" s="5"/>
      <c r="N25" s="5"/>
      <c r="O25" s="5"/>
      <c r="P25" s="40" t="s">
        <v>41</v>
      </c>
      <c r="Q25" s="40" t="s">
        <v>41</v>
      </c>
      <c r="R25" t="s">
        <v>31</v>
      </c>
      <c r="S25" t="s">
        <v>31</v>
      </c>
      <c r="T25" t="s">
        <v>31</v>
      </c>
      <c r="U25" s="5"/>
      <c r="V25" s="43"/>
      <c r="W25" s="43"/>
      <c r="X25" s="43"/>
      <c r="Y25" s="43"/>
      <c r="Z25">
        <f t="shared" si="0"/>
        <v>0</v>
      </c>
      <c r="AA25">
        <f t="shared" si="1"/>
        <v>1</v>
      </c>
      <c r="AB25">
        <f t="shared" si="2"/>
        <v>0</v>
      </c>
      <c r="AC25">
        <f t="shared" si="3"/>
        <v>0</v>
      </c>
      <c r="AD25">
        <f t="shared" si="4"/>
        <v>0</v>
      </c>
      <c r="AE25">
        <f t="shared" si="5"/>
        <v>0</v>
      </c>
      <c r="AF25" s="50">
        <f t="shared" si="6"/>
        <v>0</v>
      </c>
      <c r="AG25" s="50">
        <f t="shared" si="7"/>
        <v>0</v>
      </c>
      <c r="AH25" s="50">
        <f t="shared" si="8"/>
        <v>0</v>
      </c>
      <c r="AI25">
        <f t="shared" si="9"/>
        <v>0</v>
      </c>
      <c r="AJ25">
        <f t="shared" si="10"/>
        <v>1</v>
      </c>
      <c r="AK25">
        <f t="shared" si="11"/>
        <v>0</v>
      </c>
      <c r="AL25">
        <f t="shared" si="12"/>
        <v>0</v>
      </c>
      <c r="AM25">
        <f t="shared" si="13"/>
        <v>0</v>
      </c>
      <c r="AN25">
        <f t="shared" si="14"/>
        <v>0</v>
      </c>
      <c r="AO25">
        <f t="shared" si="15"/>
        <v>0</v>
      </c>
    </row>
    <row r="26" spans="1:41" ht="12.75">
      <c r="A26" s="37">
        <v>400037</v>
      </c>
      <c r="B26">
        <v>78630</v>
      </c>
      <c r="C26" t="s">
        <v>93</v>
      </c>
      <c r="D26" t="s">
        <v>94</v>
      </c>
      <c r="E26" t="s">
        <v>90</v>
      </c>
      <c r="F26" s="38">
        <v>85020</v>
      </c>
      <c r="G26" s="3">
        <v>48</v>
      </c>
      <c r="H26" s="39">
        <v>6029431317</v>
      </c>
      <c r="I26" s="4">
        <v>1</v>
      </c>
      <c r="J26" s="4" t="s">
        <v>31</v>
      </c>
      <c r="K26" t="s">
        <v>31</v>
      </c>
      <c r="L26" s="5"/>
      <c r="M26" s="5"/>
      <c r="N26" s="5"/>
      <c r="O26" s="5"/>
      <c r="P26" s="40" t="s">
        <v>41</v>
      </c>
      <c r="Q26" s="40" t="s">
        <v>41</v>
      </c>
      <c r="R26" t="s">
        <v>31</v>
      </c>
      <c r="S26" t="s">
        <v>31</v>
      </c>
      <c r="T26" t="s">
        <v>31</v>
      </c>
      <c r="U26" s="5"/>
      <c r="V26" s="43"/>
      <c r="W26" s="43"/>
      <c r="X26" s="43"/>
      <c r="Y26" s="43"/>
      <c r="Z26">
        <f t="shared" si="0"/>
        <v>0</v>
      </c>
      <c r="AA26">
        <f t="shared" si="1"/>
        <v>1</v>
      </c>
      <c r="AB26">
        <f t="shared" si="2"/>
        <v>0</v>
      </c>
      <c r="AC26">
        <f t="shared" si="3"/>
        <v>0</v>
      </c>
      <c r="AD26">
        <f t="shared" si="4"/>
        <v>0</v>
      </c>
      <c r="AE26">
        <f t="shared" si="5"/>
        <v>0</v>
      </c>
      <c r="AF26" s="50">
        <f t="shared" si="6"/>
        <v>0</v>
      </c>
      <c r="AG26" s="50">
        <f t="shared" si="7"/>
        <v>0</v>
      </c>
      <c r="AH26" s="50">
        <f t="shared" si="8"/>
        <v>0</v>
      </c>
      <c r="AI26">
        <f t="shared" si="9"/>
        <v>0</v>
      </c>
      <c r="AJ26">
        <f t="shared" si="10"/>
        <v>1</v>
      </c>
      <c r="AK26">
        <f t="shared" si="11"/>
        <v>0</v>
      </c>
      <c r="AL26">
        <f t="shared" si="12"/>
        <v>0</v>
      </c>
      <c r="AM26">
        <f t="shared" si="13"/>
        <v>0</v>
      </c>
      <c r="AN26">
        <f t="shared" si="14"/>
        <v>0</v>
      </c>
      <c r="AO26">
        <f t="shared" si="15"/>
        <v>0</v>
      </c>
    </row>
    <row r="27" spans="1:41" ht="12.75">
      <c r="A27" s="37">
        <v>400038</v>
      </c>
      <c r="B27">
        <v>78908</v>
      </c>
      <c r="C27" t="s">
        <v>95</v>
      </c>
      <c r="D27" t="s">
        <v>96</v>
      </c>
      <c r="E27" t="s">
        <v>97</v>
      </c>
      <c r="F27" s="38">
        <v>85260</v>
      </c>
      <c r="G27" s="3">
        <v>5416</v>
      </c>
      <c r="H27" s="39">
        <v>4809513190</v>
      </c>
      <c r="I27" s="4">
        <v>2</v>
      </c>
      <c r="J27" s="4" t="s">
        <v>31</v>
      </c>
      <c r="K27" t="s">
        <v>31</v>
      </c>
      <c r="L27" s="5"/>
      <c r="M27" s="5"/>
      <c r="N27" s="5"/>
      <c r="O27" s="5"/>
      <c r="P27" s="40" t="s">
        <v>41</v>
      </c>
      <c r="Q27" s="40" t="s">
        <v>41</v>
      </c>
      <c r="R27" t="s">
        <v>31</v>
      </c>
      <c r="S27" t="s">
        <v>31</v>
      </c>
      <c r="T27" t="s">
        <v>31</v>
      </c>
      <c r="U27" s="5"/>
      <c r="V27" s="5"/>
      <c r="W27" s="5"/>
      <c r="X27" s="5"/>
      <c r="Y27" s="5"/>
      <c r="Z27">
        <f t="shared" si="0"/>
        <v>0</v>
      </c>
      <c r="AA27">
        <f t="shared" si="1"/>
        <v>1</v>
      </c>
      <c r="AB27">
        <f t="shared" si="2"/>
        <v>0</v>
      </c>
      <c r="AC27">
        <f t="shared" si="3"/>
        <v>0</v>
      </c>
      <c r="AD27">
        <f t="shared" si="4"/>
        <v>0</v>
      </c>
      <c r="AE27">
        <f t="shared" si="5"/>
        <v>0</v>
      </c>
      <c r="AF27" s="50">
        <f t="shared" si="6"/>
        <v>0</v>
      </c>
      <c r="AG27" s="50">
        <f t="shared" si="7"/>
        <v>0</v>
      </c>
      <c r="AH27" s="50">
        <f t="shared" si="8"/>
        <v>0</v>
      </c>
      <c r="AI27">
        <f t="shared" si="9"/>
        <v>0</v>
      </c>
      <c r="AJ27">
        <f t="shared" si="10"/>
        <v>1</v>
      </c>
      <c r="AK27">
        <f t="shared" si="11"/>
        <v>0</v>
      </c>
      <c r="AL27">
        <f t="shared" si="12"/>
        <v>0</v>
      </c>
      <c r="AM27">
        <f t="shared" si="13"/>
        <v>0</v>
      </c>
      <c r="AN27">
        <f t="shared" si="14"/>
        <v>0</v>
      </c>
      <c r="AO27">
        <f t="shared" si="15"/>
        <v>0</v>
      </c>
    </row>
    <row r="28" spans="1:41" ht="12.75">
      <c r="A28" s="37">
        <v>400039</v>
      </c>
      <c r="B28">
        <v>78632</v>
      </c>
      <c r="C28" t="s">
        <v>98</v>
      </c>
      <c r="D28" t="s">
        <v>99</v>
      </c>
      <c r="E28" t="s">
        <v>90</v>
      </c>
      <c r="F28" s="38">
        <v>85021</v>
      </c>
      <c r="G28" s="3">
        <v>1910</v>
      </c>
      <c r="H28" s="39">
        <v>6029444322</v>
      </c>
      <c r="I28" s="4">
        <v>1</v>
      </c>
      <c r="J28" s="4" t="s">
        <v>31</v>
      </c>
      <c r="K28" t="s">
        <v>31</v>
      </c>
      <c r="L28" s="5"/>
      <c r="M28" s="5"/>
      <c r="N28" s="5"/>
      <c r="O28" s="5"/>
      <c r="P28" s="40" t="s">
        <v>41</v>
      </c>
      <c r="Q28" s="40" t="s">
        <v>41</v>
      </c>
      <c r="R28" t="s">
        <v>31</v>
      </c>
      <c r="S28" t="s">
        <v>31</v>
      </c>
      <c r="T28" t="s">
        <v>31</v>
      </c>
      <c r="U28" s="5"/>
      <c r="V28" s="43"/>
      <c r="W28" s="43"/>
      <c r="X28" s="43"/>
      <c r="Y28" s="43"/>
      <c r="Z28">
        <f t="shared" si="0"/>
        <v>0</v>
      </c>
      <c r="AA28">
        <f t="shared" si="1"/>
        <v>1</v>
      </c>
      <c r="AB28">
        <f t="shared" si="2"/>
        <v>0</v>
      </c>
      <c r="AC28">
        <f t="shared" si="3"/>
        <v>0</v>
      </c>
      <c r="AD28">
        <f t="shared" si="4"/>
        <v>0</v>
      </c>
      <c r="AE28">
        <f t="shared" si="5"/>
        <v>0</v>
      </c>
      <c r="AF28" s="50">
        <f t="shared" si="6"/>
        <v>0</v>
      </c>
      <c r="AG28" s="50">
        <f t="shared" si="7"/>
        <v>0</v>
      </c>
      <c r="AH28" s="50">
        <f t="shared" si="8"/>
        <v>0</v>
      </c>
      <c r="AI28">
        <f t="shared" si="9"/>
        <v>0</v>
      </c>
      <c r="AJ28">
        <f t="shared" si="10"/>
        <v>1</v>
      </c>
      <c r="AK28">
        <f t="shared" si="11"/>
        <v>0</v>
      </c>
      <c r="AL28">
        <f t="shared" si="12"/>
        <v>0</v>
      </c>
      <c r="AM28">
        <f t="shared" si="13"/>
        <v>0</v>
      </c>
      <c r="AN28">
        <f t="shared" si="14"/>
        <v>0</v>
      </c>
      <c r="AO28">
        <f t="shared" si="15"/>
        <v>0</v>
      </c>
    </row>
    <row r="29" spans="1:41" ht="12.75">
      <c r="A29" s="37">
        <v>400040</v>
      </c>
      <c r="B29">
        <v>78634</v>
      </c>
      <c r="C29" t="s">
        <v>100</v>
      </c>
      <c r="D29" t="s">
        <v>101</v>
      </c>
      <c r="E29" t="s">
        <v>102</v>
      </c>
      <c r="F29" s="38">
        <v>85233</v>
      </c>
      <c r="G29" s="3" t="s">
        <v>29</v>
      </c>
      <c r="H29" s="39">
        <v>4808139537</v>
      </c>
      <c r="I29" s="4">
        <v>3</v>
      </c>
      <c r="J29" s="4" t="s">
        <v>31</v>
      </c>
      <c r="K29" t="s">
        <v>31</v>
      </c>
      <c r="L29" s="5"/>
      <c r="M29" s="5"/>
      <c r="N29" s="5"/>
      <c r="O29" s="5"/>
      <c r="P29" s="40" t="s">
        <v>41</v>
      </c>
      <c r="Q29" s="40" t="s">
        <v>41</v>
      </c>
      <c r="R29" t="s">
        <v>31</v>
      </c>
      <c r="S29" t="s">
        <v>31</v>
      </c>
      <c r="T29" t="s">
        <v>31</v>
      </c>
      <c r="U29" s="5"/>
      <c r="V29" s="43"/>
      <c r="W29" s="43"/>
      <c r="X29" s="43"/>
      <c r="Y29" s="43"/>
      <c r="Z29">
        <f t="shared" si="0"/>
        <v>0</v>
      </c>
      <c r="AA29">
        <f t="shared" si="1"/>
        <v>1</v>
      </c>
      <c r="AB29">
        <f t="shared" si="2"/>
        <v>0</v>
      </c>
      <c r="AC29">
        <f t="shared" si="3"/>
        <v>0</v>
      </c>
      <c r="AD29">
        <f t="shared" si="4"/>
        <v>0</v>
      </c>
      <c r="AE29">
        <f t="shared" si="5"/>
        <v>0</v>
      </c>
      <c r="AF29" s="50">
        <f t="shared" si="6"/>
        <v>0</v>
      </c>
      <c r="AG29" s="50">
        <f t="shared" si="7"/>
        <v>0</v>
      </c>
      <c r="AH29" s="50">
        <f t="shared" si="8"/>
        <v>0</v>
      </c>
      <c r="AI29">
        <f t="shared" si="9"/>
        <v>0</v>
      </c>
      <c r="AJ29">
        <f t="shared" si="10"/>
        <v>1</v>
      </c>
      <c r="AK29">
        <f t="shared" si="11"/>
        <v>0</v>
      </c>
      <c r="AL29">
        <f t="shared" si="12"/>
        <v>0</v>
      </c>
      <c r="AM29">
        <f t="shared" si="13"/>
        <v>0</v>
      </c>
      <c r="AN29">
        <f t="shared" si="14"/>
        <v>0</v>
      </c>
      <c r="AO29">
        <f t="shared" si="15"/>
        <v>0</v>
      </c>
    </row>
    <row r="30" spans="1:41" ht="12.75">
      <c r="A30" s="37">
        <v>400041</v>
      </c>
      <c r="B30">
        <v>78647</v>
      </c>
      <c r="C30" t="s">
        <v>103</v>
      </c>
      <c r="D30" t="s">
        <v>104</v>
      </c>
      <c r="E30" t="s">
        <v>90</v>
      </c>
      <c r="F30" s="38">
        <v>85034</v>
      </c>
      <c r="G30" s="3">
        <v>1704</v>
      </c>
      <c r="H30" s="39">
        <v>6023925237</v>
      </c>
      <c r="I30" s="4">
        <v>1</v>
      </c>
      <c r="J30" s="4" t="s">
        <v>31</v>
      </c>
      <c r="K30" t="s">
        <v>31</v>
      </c>
      <c r="L30" s="5"/>
      <c r="M30" s="5"/>
      <c r="N30" s="5"/>
      <c r="O30" s="5"/>
      <c r="P30" s="40" t="s">
        <v>41</v>
      </c>
      <c r="Q30" s="40" t="s">
        <v>41</v>
      </c>
      <c r="R30" t="s">
        <v>31</v>
      </c>
      <c r="S30" t="s">
        <v>31</v>
      </c>
      <c r="T30" t="s">
        <v>31</v>
      </c>
      <c r="U30" s="5"/>
      <c r="V30" s="5"/>
      <c r="W30" s="5"/>
      <c r="X30" s="5"/>
      <c r="Y30" s="5"/>
      <c r="Z30">
        <f t="shared" si="0"/>
        <v>0</v>
      </c>
      <c r="AA30">
        <f t="shared" si="1"/>
        <v>1</v>
      </c>
      <c r="AB30">
        <f t="shared" si="2"/>
        <v>0</v>
      </c>
      <c r="AC30">
        <f t="shared" si="3"/>
        <v>0</v>
      </c>
      <c r="AD30">
        <f t="shared" si="4"/>
        <v>0</v>
      </c>
      <c r="AE30">
        <f t="shared" si="5"/>
        <v>0</v>
      </c>
      <c r="AF30" s="50">
        <f t="shared" si="6"/>
        <v>0</v>
      </c>
      <c r="AG30" s="50">
        <f t="shared" si="7"/>
        <v>0</v>
      </c>
      <c r="AH30" s="50">
        <f t="shared" si="8"/>
        <v>0</v>
      </c>
      <c r="AI30">
        <f t="shared" si="9"/>
        <v>0</v>
      </c>
      <c r="AJ30">
        <f t="shared" si="10"/>
        <v>1</v>
      </c>
      <c r="AK30">
        <f t="shared" si="11"/>
        <v>0</v>
      </c>
      <c r="AL30">
        <f t="shared" si="12"/>
        <v>0</v>
      </c>
      <c r="AM30">
        <f t="shared" si="13"/>
        <v>0</v>
      </c>
      <c r="AN30">
        <f t="shared" si="14"/>
        <v>0</v>
      </c>
      <c r="AO30">
        <f t="shared" si="15"/>
        <v>0</v>
      </c>
    </row>
    <row r="31" spans="1:41" ht="12.75">
      <c r="A31" s="37">
        <v>400043</v>
      </c>
      <c r="B31">
        <v>78903</v>
      </c>
      <c r="C31" t="s">
        <v>105</v>
      </c>
      <c r="D31" t="s">
        <v>106</v>
      </c>
      <c r="E31" t="s">
        <v>97</v>
      </c>
      <c r="F31" s="38">
        <v>85257</v>
      </c>
      <c r="G31" s="3">
        <v>3511</v>
      </c>
      <c r="H31" s="39">
        <v>4809473917</v>
      </c>
      <c r="I31" s="4">
        <v>2</v>
      </c>
      <c r="J31" s="4" t="s">
        <v>31</v>
      </c>
      <c r="K31" t="s">
        <v>31</v>
      </c>
      <c r="L31" s="5"/>
      <c r="M31" s="5"/>
      <c r="N31" s="5"/>
      <c r="O31" s="5"/>
      <c r="P31" s="40" t="s">
        <v>41</v>
      </c>
      <c r="Q31" s="40" t="s">
        <v>41</v>
      </c>
      <c r="R31" t="s">
        <v>31</v>
      </c>
      <c r="S31" t="s">
        <v>31</v>
      </c>
      <c r="T31" t="s">
        <v>31</v>
      </c>
      <c r="U31" s="5"/>
      <c r="V31" s="5"/>
      <c r="W31" s="5"/>
      <c r="X31" s="5"/>
      <c r="Y31" s="5"/>
      <c r="Z31">
        <f t="shared" si="0"/>
        <v>0</v>
      </c>
      <c r="AA31">
        <f t="shared" si="1"/>
        <v>1</v>
      </c>
      <c r="AB31">
        <f t="shared" si="2"/>
        <v>0</v>
      </c>
      <c r="AC31">
        <f t="shared" si="3"/>
        <v>0</v>
      </c>
      <c r="AD31">
        <f t="shared" si="4"/>
        <v>0</v>
      </c>
      <c r="AE31">
        <f t="shared" si="5"/>
        <v>0</v>
      </c>
      <c r="AF31" s="50">
        <f t="shared" si="6"/>
        <v>0</v>
      </c>
      <c r="AG31" s="50">
        <f t="shared" si="7"/>
        <v>0</v>
      </c>
      <c r="AH31" s="50">
        <f t="shared" si="8"/>
        <v>0</v>
      </c>
      <c r="AI31">
        <f t="shared" si="9"/>
        <v>0</v>
      </c>
      <c r="AJ31">
        <f t="shared" si="10"/>
        <v>1</v>
      </c>
      <c r="AK31">
        <f t="shared" si="11"/>
        <v>0</v>
      </c>
      <c r="AL31">
        <f t="shared" si="12"/>
        <v>0</v>
      </c>
      <c r="AM31">
        <f t="shared" si="13"/>
        <v>0</v>
      </c>
      <c r="AN31">
        <f t="shared" si="14"/>
        <v>0</v>
      </c>
      <c r="AO31">
        <f t="shared" si="15"/>
        <v>0</v>
      </c>
    </row>
    <row r="32" spans="1:41" ht="12.75">
      <c r="A32" s="37">
        <v>400045</v>
      </c>
      <c r="B32">
        <v>78902</v>
      </c>
      <c r="C32" t="s">
        <v>107</v>
      </c>
      <c r="D32" t="s">
        <v>108</v>
      </c>
      <c r="E32" t="s">
        <v>109</v>
      </c>
      <c r="F32" s="38">
        <v>85308</v>
      </c>
      <c r="G32" s="3">
        <v>3453</v>
      </c>
      <c r="H32" s="39">
        <v>6025478806</v>
      </c>
      <c r="I32" s="4">
        <v>1</v>
      </c>
      <c r="J32" s="4" t="s">
        <v>31</v>
      </c>
      <c r="K32" t="s">
        <v>31</v>
      </c>
      <c r="L32" s="5"/>
      <c r="M32" s="5"/>
      <c r="N32" s="5"/>
      <c r="O32" s="5"/>
      <c r="P32" s="40" t="s">
        <v>41</v>
      </c>
      <c r="Q32" s="40" t="s">
        <v>41</v>
      </c>
      <c r="R32" t="s">
        <v>31</v>
      </c>
      <c r="S32" t="s">
        <v>31</v>
      </c>
      <c r="T32" t="s">
        <v>31</v>
      </c>
      <c r="U32" s="5"/>
      <c r="V32" s="43"/>
      <c r="W32" s="43"/>
      <c r="X32" s="43"/>
      <c r="Y32" s="43"/>
      <c r="Z32">
        <f t="shared" si="0"/>
        <v>0</v>
      </c>
      <c r="AA32">
        <f t="shared" si="1"/>
        <v>1</v>
      </c>
      <c r="AB32">
        <f t="shared" si="2"/>
        <v>0</v>
      </c>
      <c r="AC32">
        <f t="shared" si="3"/>
        <v>0</v>
      </c>
      <c r="AD32">
        <f t="shared" si="4"/>
        <v>0</v>
      </c>
      <c r="AE32">
        <f t="shared" si="5"/>
        <v>0</v>
      </c>
      <c r="AF32" s="50">
        <f t="shared" si="6"/>
        <v>0</v>
      </c>
      <c r="AG32" s="50">
        <f t="shared" si="7"/>
        <v>0</v>
      </c>
      <c r="AH32" s="50">
        <f t="shared" si="8"/>
        <v>0</v>
      </c>
      <c r="AI32">
        <f t="shared" si="9"/>
        <v>0</v>
      </c>
      <c r="AJ32">
        <f t="shared" si="10"/>
        <v>1</v>
      </c>
      <c r="AK32">
        <f t="shared" si="11"/>
        <v>0</v>
      </c>
      <c r="AL32">
        <f t="shared" si="12"/>
        <v>0</v>
      </c>
      <c r="AM32">
        <f t="shared" si="13"/>
        <v>0</v>
      </c>
      <c r="AN32">
        <f t="shared" si="14"/>
        <v>0</v>
      </c>
      <c r="AO32">
        <f t="shared" si="15"/>
        <v>0</v>
      </c>
    </row>
    <row r="33" spans="1:41" ht="12.75">
      <c r="A33" s="37">
        <v>400047</v>
      </c>
      <c r="B33">
        <v>78656</v>
      </c>
      <c r="C33" t="s">
        <v>110</v>
      </c>
      <c r="D33" t="s">
        <v>111</v>
      </c>
      <c r="E33" t="s">
        <v>97</v>
      </c>
      <c r="F33" s="38">
        <v>85256</v>
      </c>
      <c r="G33" s="3">
        <v>5201</v>
      </c>
      <c r="H33" s="39">
        <v>4808507663</v>
      </c>
      <c r="I33" s="4">
        <v>8</v>
      </c>
      <c r="J33" s="4" t="s">
        <v>37</v>
      </c>
      <c r="K33" t="s">
        <v>31</v>
      </c>
      <c r="L33" s="5" t="s">
        <v>36</v>
      </c>
      <c r="M33" s="5">
        <v>174.858</v>
      </c>
      <c r="N33" s="5" t="s">
        <v>36</v>
      </c>
      <c r="O33" s="5" t="s">
        <v>35</v>
      </c>
      <c r="P33" s="40">
        <v>18</v>
      </c>
      <c r="Q33" s="40" t="s">
        <v>41</v>
      </c>
      <c r="R33" t="s">
        <v>31</v>
      </c>
      <c r="S33" t="s">
        <v>37</v>
      </c>
      <c r="T33" t="s">
        <v>31</v>
      </c>
      <c r="U33" s="5" t="s">
        <v>36</v>
      </c>
      <c r="V33" s="42">
        <v>9732.877769041277</v>
      </c>
      <c r="W33" s="42">
        <v>1409.393262576178</v>
      </c>
      <c r="X33" s="42">
        <v>1813.9246394201182</v>
      </c>
      <c r="Y33" s="42">
        <v>1393.1739037968148</v>
      </c>
      <c r="Z33">
        <f t="shared" si="0"/>
        <v>1</v>
      </c>
      <c r="AA33">
        <f t="shared" si="1"/>
        <v>1</v>
      </c>
      <c r="AB33">
        <f t="shared" si="2"/>
        <v>0</v>
      </c>
      <c r="AC33">
        <f t="shared" si="3"/>
        <v>0</v>
      </c>
      <c r="AD33">
        <f t="shared" si="4"/>
        <v>0</v>
      </c>
      <c r="AE33">
        <f t="shared" si="5"/>
        <v>0</v>
      </c>
      <c r="AF33" s="50" t="str">
        <f t="shared" si="6"/>
        <v>SRSA</v>
      </c>
      <c r="AG33" s="50">
        <f t="shared" si="7"/>
        <v>0</v>
      </c>
      <c r="AH33" s="50">
        <f t="shared" si="8"/>
        <v>0</v>
      </c>
      <c r="AI33">
        <f t="shared" si="9"/>
        <v>1</v>
      </c>
      <c r="AJ33">
        <f t="shared" si="10"/>
        <v>0</v>
      </c>
      <c r="AK33">
        <f t="shared" si="11"/>
        <v>0</v>
      </c>
      <c r="AL33">
        <f t="shared" si="12"/>
        <v>0</v>
      </c>
      <c r="AM33">
        <f t="shared" si="13"/>
        <v>0</v>
      </c>
      <c r="AN33">
        <f t="shared" si="14"/>
        <v>0</v>
      </c>
      <c r="AO33">
        <f t="shared" si="15"/>
        <v>0</v>
      </c>
    </row>
    <row r="34" spans="1:41" ht="12.75">
      <c r="A34" s="37">
        <v>400048</v>
      </c>
      <c r="B34">
        <v>78657</v>
      </c>
      <c r="C34" t="s">
        <v>112</v>
      </c>
      <c r="D34" t="s">
        <v>113</v>
      </c>
      <c r="E34" t="s">
        <v>114</v>
      </c>
      <c r="F34" s="38">
        <v>85253</v>
      </c>
      <c r="G34" s="3">
        <v>5317</v>
      </c>
      <c r="H34" s="39">
        <v>4809510745</v>
      </c>
      <c r="I34" s="4" t="s">
        <v>115</v>
      </c>
      <c r="J34" s="4" t="s">
        <v>31</v>
      </c>
      <c r="K34" t="s">
        <v>31</v>
      </c>
      <c r="L34" s="5"/>
      <c r="M34" s="5"/>
      <c r="N34" s="5"/>
      <c r="O34" s="5"/>
      <c r="P34" s="40" t="s">
        <v>41</v>
      </c>
      <c r="Q34" s="40" t="s">
        <v>41</v>
      </c>
      <c r="R34" t="s">
        <v>31</v>
      </c>
      <c r="S34" t="s">
        <v>31</v>
      </c>
      <c r="T34" t="s">
        <v>31</v>
      </c>
      <c r="U34" s="5"/>
      <c r="V34" s="43"/>
      <c r="W34" s="43"/>
      <c r="X34" s="43"/>
      <c r="Y34" s="43"/>
      <c r="Z34">
        <f t="shared" si="0"/>
        <v>0</v>
      </c>
      <c r="AA34">
        <f t="shared" si="1"/>
        <v>1</v>
      </c>
      <c r="AB34">
        <f t="shared" si="2"/>
        <v>0</v>
      </c>
      <c r="AC34">
        <f t="shared" si="3"/>
        <v>0</v>
      </c>
      <c r="AD34">
        <f t="shared" si="4"/>
        <v>0</v>
      </c>
      <c r="AE34">
        <f t="shared" si="5"/>
        <v>0</v>
      </c>
      <c r="AF34" s="50">
        <f t="shared" si="6"/>
        <v>0</v>
      </c>
      <c r="AG34" s="50">
        <f t="shared" si="7"/>
        <v>0</v>
      </c>
      <c r="AH34" s="50">
        <f t="shared" si="8"/>
        <v>0</v>
      </c>
      <c r="AI34">
        <f t="shared" si="9"/>
        <v>0</v>
      </c>
      <c r="AJ34">
        <f t="shared" si="10"/>
        <v>1</v>
      </c>
      <c r="AK34">
        <f t="shared" si="11"/>
        <v>0</v>
      </c>
      <c r="AL34">
        <f t="shared" si="12"/>
        <v>0</v>
      </c>
      <c r="AM34">
        <f t="shared" si="13"/>
        <v>0</v>
      </c>
      <c r="AN34">
        <f t="shared" si="14"/>
        <v>0</v>
      </c>
      <c r="AO34">
        <f t="shared" si="15"/>
        <v>0</v>
      </c>
    </row>
    <row r="35" spans="1:41" ht="12.75">
      <c r="A35" s="37">
        <v>400049</v>
      </c>
      <c r="B35">
        <v>78660</v>
      </c>
      <c r="C35" t="s">
        <v>116</v>
      </c>
      <c r="D35" t="s">
        <v>117</v>
      </c>
      <c r="E35" t="s">
        <v>90</v>
      </c>
      <c r="F35" s="38">
        <v>85032</v>
      </c>
      <c r="G35" s="3" t="s">
        <v>29</v>
      </c>
      <c r="H35" s="39">
        <v>6024938301</v>
      </c>
      <c r="I35" s="4">
        <v>1</v>
      </c>
      <c r="J35" s="4" t="s">
        <v>31</v>
      </c>
      <c r="K35" t="s">
        <v>31</v>
      </c>
      <c r="L35" s="5"/>
      <c r="M35" s="5"/>
      <c r="N35" s="5"/>
      <c r="O35" s="5"/>
      <c r="P35" s="40" t="s">
        <v>41</v>
      </c>
      <c r="Q35" s="40" t="s">
        <v>41</v>
      </c>
      <c r="R35" t="s">
        <v>31</v>
      </c>
      <c r="S35" t="s">
        <v>31</v>
      </c>
      <c r="T35" t="s">
        <v>31</v>
      </c>
      <c r="U35" s="5"/>
      <c r="V35" s="5"/>
      <c r="W35" s="5"/>
      <c r="X35" s="5"/>
      <c r="Y35" s="5"/>
      <c r="Z35">
        <f t="shared" si="0"/>
        <v>0</v>
      </c>
      <c r="AA35">
        <f t="shared" si="1"/>
        <v>1</v>
      </c>
      <c r="AB35">
        <f t="shared" si="2"/>
        <v>0</v>
      </c>
      <c r="AC35">
        <f t="shared" si="3"/>
        <v>0</v>
      </c>
      <c r="AD35">
        <f t="shared" si="4"/>
        <v>0</v>
      </c>
      <c r="AE35">
        <f t="shared" si="5"/>
        <v>0</v>
      </c>
      <c r="AF35" s="50">
        <f t="shared" si="6"/>
        <v>0</v>
      </c>
      <c r="AG35" s="50">
        <f t="shared" si="7"/>
        <v>0</v>
      </c>
      <c r="AH35" s="50">
        <f t="shared" si="8"/>
        <v>0</v>
      </c>
      <c r="AI35">
        <f t="shared" si="9"/>
        <v>0</v>
      </c>
      <c r="AJ35">
        <f t="shared" si="10"/>
        <v>1</v>
      </c>
      <c r="AK35">
        <f t="shared" si="11"/>
        <v>0</v>
      </c>
      <c r="AL35">
        <f t="shared" si="12"/>
        <v>0</v>
      </c>
      <c r="AM35">
        <f t="shared" si="13"/>
        <v>0</v>
      </c>
      <c r="AN35">
        <f t="shared" si="14"/>
        <v>0</v>
      </c>
      <c r="AO35">
        <f t="shared" si="15"/>
        <v>0</v>
      </c>
    </row>
    <row r="36" spans="1:41" ht="12.75">
      <c r="A36" s="37">
        <v>400050</v>
      </c>
      <c r="B36">
        <v>78706</v>
      </c>
      <c r="C36" t="s">
        <v>118</v>
      </c>
      <c r="D36" t="s">
        <v>119</v>
      </c>
      <c r="E36" t="s">
        <v>109</v>
      </c>
      <c r="F36" s="38">
        <v>85304</v>
      </c>
      <c r="G36" s="3">
        <v>4147</v>
      </c>
      <c r="H36" s="39">
        <v>6029780011</v>
      </c>
      <c r="I36" s="4" t="s">
        <v>120</v>
      </c>
      <c r="J36" s="4" t="s">
        <v>31</v>
      </c>
      <c r="K36" t="s">
        <v>31</v>
      </c>
      <c r="L36" s="5"/>
      <c r="M36" s="5"/>
      <c r="N36" s="5"/>
      <c r="O36" s="5"/>
      <c r="P36" s="40" t="s">
        <v>41</v>
      </c>
      <c r="Q36" s="40" t="s">
        <v>41</v>
      </c>
      <c r="R36" t="s">
        <v>31</v>
      </c>
      <c r="S36" t="s">
        <v>31</v>
      </c>
      <c r="T36" t="s">
        <v>31</v>
      </c>
      <c r="U36" s="5"/>
      <c r="V36" s="5"/>
      <c r="W36" s="5"/>
      <c r="X36" s="5"/>
      <c r="Y36" s="5"/>
      <c r="Z36">
        <f t="shared" si="0"/>
        <v>0</v>
      </c>
      <c r="AA36">
        <f t="shared" si="1"/>
        <v>1</v>
      </c>
      <c r="AB36">
        <f t="shared" si="2"/>
        <v>0</v>
      </c>
      <c r="AC36">
        <f t="shared" si="3"/>
        <v>0</v>
      </c>
      <c r="AD36">
        <f t="shared" si="4"/>
        <v>0</v>
      </c>
      <c r="AE36">
        <f t="shared" si="5"/>
        <v>0</v>
      </c>
      <c r="AF36" s="50">
        <f t="shared" si="6"/>
        <v>0</v>
      </c>
      <c r="AG36" s="50">
        <f t="shared" si="7"/>
        <v>0</v>
      </c>
      <c r="AH36" s="50">
        <f t="shared" si="8"/>
        <v>0</v>
      </c>
      <c r="AI36">
        <f t="shared" si="9"/>
        <v>0</v>
      </c>
      <c r="AJ36">
        <f t="shared" si="10"/>
        <v>1</v>
      </c>
      <c r="AK36">
        <f t="shared" si="11"/>
        <v>0</v>
      </c>
      <c r="AL36">
        <f t="shared" si="12"/>
        <v>0</v>
      </c>
      <c r="AM36">
        <f t="shared" si="13"/>
        <v>0</v>
      </c>
      <c r="AN36">
        <f t="shared" si="14"/>
        <v>0</v>
      </c>
      <c r="AO36">
        <f t="shared" si="15"/>
        <v>0</v>
      </c>
    </row>
    <row r="37" spans="1:41" ht="12.75">
      <c r="A37" s="37">
        <v>400051</v>
      </c>
      <c r="B37">
        <v>78709</v>
      </c>
      <c r="C37" t="s">
        <v>121</v>
      </c>
      <c r="D37" t="s">
        <v>122</v>
      </c>
      <c r="E37" t="s">
        <v>123</v>
      </c>
      <c r="F37" s="38">
        <v>85225</v>
      </c>
      <c r="G37" s="3" t="s">
        <v>29</v>
      </c>
      <c r="H37" s="39">
        <v>4808996600</v>
      </c>
      <c r="I37" s="4" t="s">
        <v>124</v>
      </c>
      <c r="J37" s="4" t="s">
        <v>31</v>
      </c>
      <c r="K37" t="s">
        <v>31</v>
      </c>
      <c r="L37" s="5"/>
      <c r="M37" s="5"/>
      <c r="N37" s="5"/>
      <c r="O37" s="5"/>
      <c r="P37" s="40" t="s">
        <v>41</v>
      </c>
      <c r="Q37" s="40" t="s">
        <v>41</v>
      </c>
      <c r="R37" t="s">
        <v>31</v>
      </c>
      <c r="S37" t="s">
        <v>31</v>
      </c>
      <c r="T37" t="s">
        <v>31</v>
      </c>
      <c r="U37" s="5"/>
      <c r="V37" s="43"/>
      <c r="W37" s="43"/>
      <c r="X37" s="43"/>
      <c r="Y37" s="43"/>
      <c r="Z37">
        <f t="shared" si="0"/>
        <v>0</v>
      </c>
      <c r="AA37">
        <f t="shared" si="1"/>
        <v>1</v>
      </c>
      <c r="AB37">
        <f t="shared" si="2"/>
        <v>0</v>
      </c>
      <c r="AC37">
        <f t="shared" si="3"/>
        <v>0</v>
      </c>
      <c r="AD37">
        <f t="shared" si="4"/>
        <v>0</v>
      </c>
      <c r="AE37">
        <f t="shared" si="5"/>
        <v>0</v>
      </c>
      <c r="AF37" s="50">
        <f t="shared" si="6"/>
        <v>0</v>
      </c>
      <c r="AG37" s="50">
        <f t="shared" si="7"/>
        <v>0</v>
      </c>
      <c r="AH37" s="50">
        <f t="shared" si="8"/>
        <v>0</v>
      </c>
      <c r="AI37">
        <f t="shared" si="9"/>
        <v>0</v>
      </c>
      <c r="AJ37">
        <f t="shared" si="10"/>
        <v>1</v>
      </c>
      <c r="AK37">
        <f t="shared" si="11"/>
        <v>0</v>
      </c>
      <c r="AL37">
        <f t="shared" si="12"/>
        <v>0</v>
      </c>
      <c r="AM37">
        <f t="shared" si="13"/>
        <v>0</v>
      </c>
      <c r="AN37">
        <f t="shared" si="14"/>
        <v>0</v>
      </c>
      <c r="AO37">
        <f t="shared" si="15"/>
        <v>0</v>
      </c>
    </row>
    <row r="38" spans="1:41" ht="12.75">
      <c r="A38" s="37">
        <v>400052</v>
      </c>
      <c r="B38">
        <v>78711</v>
      </c>
      <c r="C38" t="s">
        <v>125</v>
      </c>
      <c r="D38" t="s">
        <v>126</v>
      </c>
      <c r="E38" t="s">
        <v>90</v>
      </c>
      <c r="F38" s="38">
        <v>85040</v>
      </c>
      <c r="G38" s="3">
        <v>2122</v>
      </c>
      <c r="H38" s="39">
        <v>6022437788</v>
      </c>
      <c r="I38" s="4" t="s">
        <v>120</v>
      </c>
      <c r="J38" s="4" t="s">
        <v>31</v>
      </c>
      <c r="K38" t="s">
        <v>31</v>
      </c>
      <c r="L38" s="5"/>
      <c r="M38" s="5"/>
      <c r="N38" s="5"/>
      <c r="O38" s="5"/>
      <c r="P38" s="40" t="s">
        <v>41</v>
      </c>
      <c r="Q38" s="40" t="s">
        <v>41</v>
      </c>
      <c r="R38" t="s">
        <v>31</v>
      </c>
      <c r="S38" t="s">
        <v>31</v>
      </c>
      <c r="T38" t="s">
        <v>31</v>
      </c>
      <c r="U38" s="5"/>
      <c r="V38" s="43"/>
      <c r="W38" s="43"/>
      <c r="X38" s="43"/>
      <c r="Y38" s="43"/>
      <c r="Z38">
        <f t="shared" si="0"/>
        <v>0</v>
      </c>
      <c r="AA38">
        <f t="shared" si="1"/>
        <v>1</v>
      </c>
      <c r="AB38">
        <f t="shared" si="2"/>
        <v>0</v>
      </c>
      <c r="AC38">
        <f t="shared" si="3"/>
        <v>0</v>
      </c>
      <c r="AD38">
        <f t="shared" si="4"/>
        <v>0</v>
      </c>
      <c r="AE38">
        <f t="shared" si="5"/>
        <v>0</v>
      </c>
      <c r="AF38" s="50">
        <f t="shared" si="6"/>
        <v>0</v>
      </c>
      <c r="AG38" s="50">
        <f t="shared" si="7"/>
        <v>0</v>
      </c>
      <c r="AH38" s="50">
        <f t="shared" si="8"/>
        <v>0</v>
      </c>
      <c r="AI38">
        <f t="shared" si="9"/>
        <v>0</v>
      </c>
      <c r="AJ38">
        <f t="shared" si="10"/>
        <v>1</v>
      </c>
      <c r="AK38">
        <f t="shared" si="11"/>
        <v>0</v>
      </c>
      <c r="AL38">
        <f t="shared" si="12"/>
        <v>0</v>
      </c>
      <c r="AM38">
        <f t="shared" si="13"/>
        <v>0</v>
      </c>
      <c r="AN38">
        <f t="shared" si="14"/>
        <v>0</v>
      </c>
      <c r="AO38">
        <f t="shared" si="15"/>
        <v>0</v>
      </c>
    </row>
    <row r="39" spans="1:41" ht="12.75">
      <c r="A39" s="37">
        <v>400053</v>
      </c>
      <c r="B39">
        <v>78712</v>
      </c>
      <c r="C39" t="s">
        <v>127</v>
      </c>
      <c r="D39" t="s">
        <v>128</v>
      </c>
      <c r="E39" t="s">
        <v>87</v>
      </c>
      <c r="F39" s="38">
        <v>85210</v>
      </c>
      <c r="G39" s="3" t="s">
        <v>29</v>
      </c>
      <c r="H39" s="39">
        <v>4809695641</v>
      </c>
      <c r="I39" s="4">
        <v>1</v>
      </c>
      <c r="J39" s="4" t="s">
        <v>31</v>
      </c>
      <c r="K39" t="s">
        <v>31</v>
      </c>
      <c r="L39" s="5"/>
      <c r="M39" s="5"/>
      <c r="N39" s="5"/>
      <c r="O39" s="5"/>
      <c r="P39" s="40" t="s">
        <v>41</v>
      </c>
      <c r="Q39" s="40" t="s">
        <v>41</v>
      </c>
      <c r="R39" t="s">
        <v>31</v>
      </c>
      <c r="S39" t="s">
        <v>31</v>
      </c>
      <c r="T39" t="s">
        <v>31</v>
      </c>
      <c r="U39" s="5"/>
      <c r="V39" s="5"/>
      <c r="W39" s="5"/>
      <c r="X39" s="5"/>
      <c r="Y39" s="5"/>
      <c r="Z39">
        <f t="shared" si="0"/>
        <v>0</v>
      </c>
      <c r="AA39">
        <f t="shared" si="1"/>
        <v>1</v>
      </c>
      <c r="AB39">
        <f t="shared" si="2"/>
        <v>0</v>
      </c>
      <c r="AC39">
        <f t="shared" si="3"/>
        <v>0</v>
      </c>
      <c r="AD39">
        <f t="shared" si="4"/>
        <v>0</v>
      </c>
      <c r="AE39">
        <f t="shared" si="5"/>
        <v>0</v>
      </c>
      <c r="AF39" s="50">
        <f t="shared" si="6"/>
        <v>0</v>
      </c>
      <c r="AG39" s="50">
        <f t="shared" si="7"/>
        <v>0</v>
      </c>
      <c r="AH39" s="50">
        <f t="shared" si="8"/>
        <v>0</v>
      </c>
      <c r="AI39">
        <f t="shared" si="9"/>
        <v>0</v>
      </c>
      <c r="AJ39">
        <f t="shared" si="10"/>
        <v>1</v>
      </c>
      <c r="AK39">
        <f t="shared" si="11"/>
        <v>0</v>
      </c>
      <c r="AL39">
        <f t="shared" si="12"/>
        <v>0</v>
      </c>
      <c r="AM39">
        <f t="shared" si="13"/>
        <v>0</v>
      </c>
      <c r="AN39">
        <f t="shared" si="14"/>
        <v>0</v>
      </c>
      <c r="AO39">
        <f t="shared" si="15"/>
        <v>0</v>
      </c>
    </row>
    <row r="40" spans="1:41" ht="12.75">
      <c r="A40" s="37">
        <v>400054</v>
      </c>
      <c r="B40">
        <v>78715</v>
      </c>
      <c r="C40" t="s">
        <v>129</v>
      </c>
      <c r="D40" t="s">
        <v>130</v>
      </c>
      <c r="E40" t="s">
        <v>90</v>
      </c>
      <c r="F40" s="38">
        <v>85016</v>
      </c>
      <c r="G40" s="3">
        <v>4930</v>
      </c>
      <c r="H40" s="39">
        <v>6029552210</v>
      </c>
      <c r="I40" s="4" t="s">
        <v>131</v>
      </c>
      <c r="J40" s="4" t="s">
        <v>31</v>
      </c>
      <c r="K40" t="s">
        <v>31</v>
      </c>
      <c r="L40" s="5"/>
      <c r="M40" s="5"/>
      <c r="N40" s="5"/>
      <c r="O40" s="5"/>
      <c r="P40" s="40" t="s">
        <v>41</v>
      </c>
      <c r="Q40" s="40" t="s">
        <v>41</v>
      </c>
      <c r="R40" t="s">
        <v>31</v>
      </c>
      <c r="S40" t="s">
        <v>31</v>
      </c>
      <c r="T40" t="s">
        <v>31</v>
      </c>
      <c r="U40" s="5"/>
      <c r="V40" s="43"/>
      <c r="W40" s="43"/>
      <c r="X40" s="43"/>
      <c r="Y40" s="43"/>
      <c r="Z40">
        <f t="shared" si="0"/>
        <v>0</v>
      </c>
      <c r="AA40">
        <f t="shared" si="1"/>
        <v>1</v>
      </c>
      <c r="AB40">
        <f t="shared" si="2"/>
        <v>0</v>
      </c>
      <c r="AC40">
        <f t="shared" si="3"/>
        <v>0</v>
      </c>
      <c r="AD40">
        <f t="shared" si="4"/>
        <v>0</v>
      </c>
      <c r="AE40">
        <f t="shared" si="5"/>
        <v>0</v>
      </c>
      <c r="AF40" s="50">
        <f t="shared" si="6"/>
        <v>0</v>
      </c>
      <c r="AG40" s="50">
        <f t="shared" si="7"/>
        <v>0</v>
      </c>
      <c r="AH40" s="50">
        <f t="shared" si="8"/>
        <v>0</v>
      </c>
      <c r="AI40">
        <f t="shared" si="9"/>
        <v>0</v>
      </c>
      <c r="AJ40">
        <f t="shared" si="10"/>
        <v>1</v>
      </c>
      <c r="AK40">
        <f t="shared" si="11"/>
        <v>0</v>
      </c>
      <c r="AL40">
        <f t="shared" si="12"/>
        <v>0</v>
      </c>
      <c r="AM40">
        <f t="shared" si="13"/>
        <v>0</v>
      </c>
      <c r="AN40">
        <f t="shared" si="14"/>
        <v>0</v>
      </c>
      <c r="AO40">
        <f t="shared" si="15"/>
        <v>0</v>
      </c>
    </row>
    <row r="41" spans="1:41" ht="12.75">
      <c r="A41" s="37">
        <v>400055</v>
      </c>
      <c r="B41">
        <v>78717</v>
      </c>
      <c r="C41" t="s">
        <v>132</v>
      </c>
      <c r="D41" t="s">
        <v>133</v>
      </c>
      <c r="E41" t="s">
        <v>97</v>
      </c>
      <c r="F41" s="38">
        <v>85257</v>
      </c>
      <c r="G41" s="3">
        <v>4196</v>
      </c>
      <c r="H41" s="39">
        <v>4809902475</v>
      </c>
      <c r="I41" s="4" t="s">
        <v>131</v>
      </c>
      <c r="J41" s="4" t="s">
        <v>31</v>
      </c>
      <c r="K41" t="s">
        <v>31</v>
      </c>
      <c r="L41" s="5"/>
      <c r="M41" s="5"/>
      <c r="N41" s="5"/>
      <c r="O41" s="5"/>
      <c r="P41" s="40" t="s">
        <v>41</v>
      </c>
      <c r="Q41" s="40" t="s">
        <v>41</v>
      </c>
      <c r="R41" t="s">
        <v>31</v>
      </c>
      <c r="S41" t="s">
        <v>31</v>
      </c>
      <c r="T41" t="s">
        <v>31</v>
      </c>
      <c r="U41" s="5"/>
      <c r="V41" s="5"/>
      <c r="W41" s="5"/>
      <c r="X41" s="5"/>
      <c r="Y41" s="5"/>
      <c r="Z41">
        <f t="shared" si="0"/>
        <v>0</v>
      </c>
      <c r="AA41">
        <f t="shared" si="1"/>
        <v>1</v>
      </c>
      <c r="AB41">
        <f t="shared" si="2"/>
        <v>0</v>
      </c>
      <c r="AC41">
        <f t="shared" si="3"/>
        <v>0</v>
      </c>
      <c r="AD41">
        <f t="shared" si="4"/>
        <v>0</v>
      </c>
      <c r="AE41">
        <f t="shared" si="5"/>
        <v>0</v>
      </c>
      <c r="AF41" s="50">
        <f t="shared" si="6"/>
        <v>0</v>
      </c>
      <c r="AG41" s="50">
        <f t="shared" si="7"/>
        <v>0</v>
      </c>
      <c r="AH41" s="50">
        <f t="shared" si="8"/>
        <v>0</v>
      </c>
      <c r="AI41">
        <f t="shared" si="9"/>
        <v>0</v>
      </c>
      <c r="AJ41">
        <f t="shared" si="10"/>
        <v>1</v>
      </c>
      <c r="AK41">
        <f t="shared" si="11"/>
        <v>0</v>
      </c>
      <c r="AL41">
        <f t="shared" si="12"/>
        <v>0</v>
      </c>
      <c r="AM41">
        <f t="shared" si="13"/>
        <v>0</v>
      </c>
      <c r="AN41">
        <f t="shared" si="14"/>
        <v>0</v>
      </c>
      <c r="AO41">
        <f t="shared" si="15"/>
        <v>0</v>
      </c>
    </row>
    <row r="42" spans="1:41" ht="12.75">
      <c r="A42" s="37">
        <v>400056</v>
      </c>
      <c r="B42">
        <v>78722</v>
      </c>
      <c r="C42" t="s">
        <v>134</v>
      </c>
      <c r="D42" t="s">
        <v>135</v>
      </c>
      <c r="E42" t="s">
        <v>90</v>
      </c>
      <c r="F42" s="38">
        <v>85004</v>
      </c>
      <c r="G42" s="3">
        <v>1718</v>
      </c>
      <c r="H42" s="39">
        <v>6022571444</v>
      </c>
      <c r="I42" s="4">
        <v>1</v>
      </c>
      <c r="J42" s="4" t="s">
        <v>31</v>
      </c>
      <c r="K42" t="s">
        <v>31</v>
      </c>
      <c r="L42" s="5"/>
      <c r="M42" s="5"/>
      <c r="N42" s="5"/>
      <c r="O42" s="5"/>
      <c r="P42" s="40" t="s">
        <v>41</v>
      </c>
      <c r="Q42" s="40" t="s">
        <v>41</v>
      </c>
      <c r="R42" t="s">
        <v>31</v>
      </c>
      <c r="S42" t="s">
        <v>31</v>
      </c>
      <c r="T42" t="s">
        <v>31</v>
      </c>
      <c r="U42" s="5"/>
      <c r="V42" s="5"/>
      <c r="W42" s="5"/>
      <c r="X42" s="5"/>
      <c r="Y42" s="5"/>
      <c r="Z42">
        <f t="shared" si="0"/>
        <v>0</v>
      </c>
      <c r="AA42">
        <f t="shared" si="1"/>
        <v>1</v>
      </c>
      <c r="AB42">
        <f t="shared" si="2"/>
        <v>0</v>
      </c>
      <c r="AC42">
        <f t="shared" si="3"/>
        <v>0</v>
      </c>
      <c r="AD42">
        <f t="shared" si="4"/>
        <v>0</v>
      </c>
      <c r="AE42">
        <f t="shared" si="5"/>
        <v>0</v>
      </c>
      <c r="AF42" s="50">
        <f t="shared" si="6"/>
        <v>0</v>
      </c>
      <c r="AG42" s="50">
        <f t="shared" si="7"/>
        <v>0</v>
      </c>
      <c r="AH42" s="50">
        <f t="shared" si="8"/>
        <v>0</v>
      </c>
      <c r="AI42">
        <f t="shared" si="9"/>
        <v>0</v>
      </c>
      <c r="AJ42">
        <f t="shared" si="10"/>
        <v>1</v>
      </c>
      <c r="AK42">
        <f t="shared" si="11"/>
        <v>0</v>
      </c>
      <c r="AL42">
        <f t="shared" si="12"/>
        <v>0</v>
      </c>
      <c r="AM42">
        <f t="shared" si="13"/>
        <v>0</v>
      </c>
      <c r="AN42">
        <f t="shared" si="14"/>
        <v>0</v>
      </c>
      <c r="AO42">
        <f t="shared" si="15"/>
        <v>0</v>
      </c>
    </row>
    <row r="43" spans="1:41" ht="12.75">
      <c r="A43" s="37">
        <v>400057</v>
      </c>
      <c r="B43">
        <v>78723</v>
      </c>
      <c r="C43" t="s">
        <v>136</v>
      </c>
      <c r="D43" t="s">
        <v>137</v>
      </c>
      <c r="E43" t="s">
        <v>90</v>
      </c>
      <c r="F43" s="38">
        <v>85003</v>
      </c>
      <c r="G43" s="3">
        <v>1530</v>
      </c>
      <c r="H43" s="39">
        <v>6022526721</v>
      </c>
      <c r="I43" s="4">
        <v>1</v>
      </c>
      <c r="J43" s="4" t="s">
        <v>31</v>
      </c>
      <c r="K43" t="s">
        <v>31</v>
      </c>
      <c r="L43" s="5"/>
      <c r="M43" s="5"/>
      <c r="N43" s="5"/>
      <c r="O43" s="5"/>
      <c r="P43" s="40" t="s">
        <v>41</v>
      </c>
      <c r="Q43" s="40" t="s">
        <v>41</v>
      </c>
      <c r="R43" t="s">
        <v>31</v>
      </c>
      <c r="S43" t="s">
        <v>31</v>
      </c>
      <c r="T43" t="s">
        <v>31</v>
      </c>
      <c r="U43" s="5"/>
      <c r="V43" s="5"/>
      <c r="W43" s="5"/>
      <c r="X43" s="5"/>
      <c r="Y43" s="5"/>
      <c r="Z43">
        <f t="shared" si="0"/>
        <v>0</v>
      </c>
      <c r="AA43">
        <f t="shared" si="1"/>
        <v>1</v>
      </c>
      <c r="AB43">
        <f t="shared" si="2"/>
        <v>0</v>
      </c>
      <c r="AC43">
        <f t="shared" si="3"/>
        <v>0</v>
      </c>
      <c r="AD43">
        <f t="shared" si="4"/>
        <v>0</v>
      </c>
      <c r="AE43">
        <f t="shared" si="5"/>
        <v>0</v>
      </c>
      <c r="AF43" s="50">
        <f t="shared" si="6"/>
        <v>0</v>
      </c>
      <c r="AG43" s="50">
        <f t="shared" si="7"/>
        <v>0</v>
      </c>
      <c r="AH43" s="50">
        <f t="shared" si="8"/>
        <v>0</v>
      </c>
      <c r="AI43">
        <f t="shared" si="9"/>
        <v>0</v>
      </c>
      <c r="AJ43">
        <f t="shared" si="10"/>
        <v>1</v>
      </c>
      <c r="AK43">
        <f t="shared" si="11"/>
        <v>0</v>
      </c>
      <c r="AL43">
        <f t="shared" si="12"/>
        <v>0</v>
      </c>
      <c r="AM43">
        <f t="shared" si="13"/>
        <v>0</v>
      </c>
      <c r="AN43">
        <f t="shared" si="14"/>
        <v>0</v>
      </c>
      <c r="AO43">
        <f t="shared" si="15"/>
        <v>0</v>
      </c>
    </row>
    <row r="44" spans="1:41" ht="12.75">
      <c r="A44" s="37">
        <v>400058</v>
      </c>
      <c r="B44">
        <v>78727</v>
      </c>
      <c r="C44" t="s">
        <v>138</v>
      </c>
      <c r="D44" t="s">
        <v>139</v>
      </c>
      <c r="E44" t="s">
        <v>90</v>
      </c>
      <c r="F44" s="38">
        <v>85040</v>
      </c>
      <c r="G44" s="3" t="s">
        <v>29</v>
      </c>
      <c r="H44" s="39">
        <v>6022431773</v>
      </c>
      <c r="I44" s="4">
        <v>1</v>
      </c>
      <c r="J44" s="4" t="s">
        <v>31</v>
      </c>
      <c r="K44" t="s">
        <v>31</v>
      </c>
      <c r="L44" s="5"/>
      <c r="M44" s="5"/>
      <c r="N44" s="5"/>
      <c r="O44" s="5"/>
      <c r="P44" s="40" t="s">
        <v>41</v>
      </c>
      <c r="Q44" s="40" t="s">
        <v>41</v>
      </c>
      <c r="R44" t="s">
        <v>31</v>
      </c>
      <c r="S44" t="s">
        <v>31</v>
      </c>
      <c r="T44" t="s">
        <v>31</v>
      </c>
      <c r="U44" s="5"/>
      <c r="V44" s="43"/>
      <c r="W44" s="43"/>
      <c r="X44" s="43"/>
      <c r="Y44" s="43"/>
      <c r="Z44">
        <f t="shared" si="0"/>
        <v>0</v>
      </c>
      <c r="AA44">
        <f t="shared" si="1"/>
        <v>1</v>
      </c>
      <c r="AB44">
        <f t="shared" si="2"/>
        <v>0</v>
      </c>
      <c r="AC44">
        <f t="shared" si="3"/>
        <v>0</v>
      </c>
      <c r="AD44">
        <f t="shared" si="4"/>
        <v>0</v>
      </c>
      <c r="AE44">
        <f t="shared" si="5"/>
        <v>0</v>
      </c>
      <c r="AF44" s="50">
        <f t="shared" si="6"/>
        <v>0</v>
      </c>
      <c r="AG44" s="50">
        <f t="shared" si="7"/>
        <v>0</v>
      </c>
      <c r="AH44" s="50">
        <f t="shared" si="8"/>
        <v>0</v>
      </c>
      <c r="AI44">
        <f t="shared" si="9"/>
        <v>0</v>
      </c>
      <c r="AJ44">
        <f t="shared" si="10"/>
        <v>1</v>
      </c>
      <c r="AK44">
        <f t="shared" si="11"/>
        <v>0</v>
      </c>
      <c r="AL44">
        <f t="shared" si="12"/>
        <v>0</v>
      </c>
      <c r="AM44">
        <f t="shared" si="13"/>
        <v>0</v>
      </c>
      <c r="AN44">
        <f t="shared" si="14"/>
        <v>0</v>
      </c>
      <c r="AO44">
        <f t="shared" si="15"/>
        <v>0</v>
      </c>
    </row>
    <row r="45" spans="1:41" ht="12.75">
      <c r="A45" s="37">
        <v>400059</v>
      </c>
      <c r="B45">
        <v>78734</v>
      </c>
      <c r="C45" t="s">
        <v>140</v>
      </c>
      <c r="D45" t="s">
        <v>141</v>
      </c>
      <c r="E45" t="s">
        <v>97</v>
      </c>
      <c r="F45" s="38">
        <v>85257</v>
      </c>
      <c r="G45" s="3">
        <v>3503</v>
      </c>
      <c r="H45" s="39">
        <v>4809907223</v>
      </c>
      <c r="I45" s="4" t="s">
        <v>142</v>
      </c>
      <c r="J45" s="4" t="s">
        <v>31</v>
      </c>
      <c r="K45" t="s">
        <v>31</v>
      </c>
      <c r="L45" s="5"/>
      <c r="M45" s="5"/>
      <c r="N45" s="5"/>
      <c r="O45" s="5"/>
      <c r="P45" s="40" t="s">
        <v>41</v>
      </c>
      <c r="Q45" s="40" t="s">
        <v>41</v>
      </c>
      <c r="R45" t="s">
        <v>31</v>
      </c>
      <c r="S45" t="s">
        <v>31</v>
      </c>
      <c r="T45" t="s">
        <v>31</v>
      </c>
      <c r="U45" s="5"/>
      <c r="V45" s="43"/>
      <c r="W45" s="43"/>
      <c r="X45" s="43"/>
      <c r="Y45" s="43"/>
      <c r="Z45">
        <f t="shared" si="0"/>
        <v>0</v>
      </c>
      <c r="AA45">
        <f t="shared" si="1"/>
        <v>1</v>
      </c>
      <c r="AB45">
        <f t="shared" si="2"/>
        <v>0</v>
      </c>
      <c r="AC45">
        <f t="shared" si="3"/>
        <v>0</v>
      </c>
      <c r="AD45">
        <f t="shared" si="4"/>
        <v>0</v>
      </c>
      <c r="AE45">
        <f t="shared" si="5"/>
        <v>0</v>
      </c>
      <c r="AF45" s="50">
        <f t="shared" si="6"/>
        <v>0</v>
      </c>
      <c r="AG45" s="50">
        <f t="shared" si="7"/>
        <v>0</v>
      </c>
      <c r="AH45" s="50">
        <f t="shared" si="8"/>
        <v>0</v>
      </c>
      <c r="AI45">
        <f t="shared" si="9"/>
        <v>0</v>
      </c>
      <c r="AJ45">
        <f t="shared" si="10"/>
        <v>1</v>
      </c>
      <c r="AK45">
        <f t="shared" si="11"/>
        <v>0</v>
      </c>
      <c r="AL45">
        <f t="shared" si="12"/>
        <v>0</v>
      </c>
      <c r="AM45">
        <f t="shared" si="13"/>
        <v>0</v>
      </c>
      <c r="AN45">
        <f t="shared" si="14"/>
        <v>0</v>
      </c>
      <c r="AO45">
        <f t="shared" si="15"/>
        <v>0</v>
      </c>
    </row>
    <row r="46" spans="1:41" ht="12.75">
      <c r="A46" s="37">
        <v>400060</v>
      </c>
      <c r="B46">
        <v>78738</v>
      </c>
      <c r="C46" t="s">
        <v>143</v>
      </c>
      <c r="D46" t="s">
        <v>144</v>
      </c>
      <c r="E46" t="s">
        <v>90</v>
      </c>
      <c r="F46" s="38">
        <v>85012</v>
      </c>
      <c r="G46" s="3">
        <v>1817</v>
      </c>
      <c r="H46" s="39">
        <v>6026319390</v>
      </c>
      <c r="I46" s="4">
        <v>1</v>
      </c>
      <c r="J46" s="4" t="s">
        <v>31</v>
      </c>
      <c r="K46" t="s">
        <v>31</v>
      </c>
      <c r="L46" s="5"/>
      <c r="M46" s="5"/>
      <c r="N46" s="5"/>
      <c r="O46" s="5"/>
      <c r="P46" s="40" t="s">
        <v>41</v>
      </c>
      <c r="Q46" s="40" t="s">
        <v>41</v>
      </c>
      <c r="R46" t="s">
        <v>31</v>
      </c>
      <c r="S46" t="s">
        <v>31</v>
      </c>
      <c r="T46" t="s">
        <v>31</v>
      </c>
      <c r="U46" s="5"/>
      <c r="V46" s="43"/>
      <c r="W46" s="43"/>
      <c r="X46" s="43"/>
      <c r="Y46" s="43"/>
      <c r="Z46">
        <f t="shared" si="0"/>
        <v>0</v>
      </c>
      <c r="AA46">
        <f t="shared" si="1"/>
        <v>1</v>
      </c>
      <c r="AB46">
        <f t="shared" si="2"/>
        <v>0</v>
      </c>
      <c r="AC46">
        <f t="shared" si="3"/>
        <v>0</v>
      </c>
      <c r="AD46">
        <f t="shared" si="4"/>
        <v>0</v>
      </c>
      <c r="AE46">
        <f t="shared" si="5"/>
        <v>0</v>
      </c>
      <c r="AF46" s="50">
        <f t="shared" si="6"/>
        <v>0</v>
      </c>
      <c r="AG46" s="50">
        <f t="shared" si="7"/>
        <v>0</v>
      </c>
      <c r="AH46" s="50">
        <f t="shared" si="8"/>
        <v>0</v>
      </c>
      <c r="AI46">
        <f t="shared" si="9"/>
        <v>0</v>
      </c>
      <c r="AJ46">
        <f t="shared" si="10"/>
        <v>1</v>
      </c>
      <c r="AK46">
        <f t="shared" si="11"/>
        <v>0</v>
      </c>
      <c r="AL46">
        <f t="shared" si="12"/>
        <v>0</v>
      </c>
      <c r="AM46">
        <f t="shared" si="13"/>
        <v>0</v>
      </c>
      <c r="AN46">
        <f t="shared" si="14"/>
        <v>0</v>
      </c>
      <c r="AO46">
        <f t="shared" si="15"/>
        <v>0</v>
      </c>
    </row>
    <row r="47" spans="1:41" ht="12.75">
      <c r="A47" s="37">
        <v>400061</v>
      </c>
      <c r="B47">
        <v>78741</v>
      </c>
      <c r="C47" t="s">
        <v>145</v>
      </c>
      <c r="D47" t="s">
        <v>146</v>
      </c>
      <c r="E47" t="s">
        <v>90</v>
      </c>
      <c r="F47" s="38">
        <v>85029</v>
      </c>
      <c r="G47" s="3" t="s">
        <v>29</v>
      </c>
      <c r="H47" s="39">
        <v>6025647300</v>
      </c>
      <c r="I47" s="4" t="s">
        <v>147</v>
      </c>
      <c r="J47" s="4" t="s">
        <v>31</v>
      </c>
      <c r="K47" t="s">
        <v>31</v>
      </c>
      <c r="L47" s="5"/>
      <c r="M47" s="5"/>
      <c r="N47" s="5"/>
      <c r="O47" s="5"/>
      <c r="P47" s="40" t="s">
        <v>41</v>
      </c>
      <c r="Q47" s="40" t="s">
        <v>41</v>
      </c>
      <c r="R47" t="s">
        <v>31</v>
      </c>
      <c r="S47" t="s">
        <v>31</v>
      </c>
      <c r="T47" t="s">
        <v>31</v>
      </c>
      <c r="U47" s="5"/>
      <c r="V47" s="5"/>
      <c r="W47" s="5"/>
      <c r="X47" s="5"/>
      <c r="Y47" s="5"/>
      <c r="Z47">
        <f t="shared" si="0"/>
        <v>0</v>
      </c>
      <c r="AA47">
        <f t="shared" si="1"/>
        <v>1</v>
      </c>
      <c r="AB47">
        <f t="shared" si="2"/>
        <v>0</v>
      </c>
      <c r="AC47">
        <f t="shared" si="3"/>
        <v>0</v>
      </c>
      <c r="AD47">
        <f t="shared" si="4"/>
        <v>0</v>
      </c>
      <c r="AE47">
        <f t="shared" si="5"/>
        <v>0</v>
      </c>
      <c r="AF47" s="50">
        <f t="shared" si="6"/>
        <v>0</v>
      </c>
      <c r="AG47" s="50">
        <f t="shared" si="7"/>
        <v>0</v>
      </c>
      <c r="AH47" s="50">
        <f t="shared" si="8"/>
        <v>0</v>
      </c>
      <c r="AI47">
        <f t="shared" si="9"/>
        <v>0</v>
      </c>
      <c r="AJ47">
        <f t="shared" si="10"/>
        <v>1</v>
      </c>
      <c r="AK47">
        <f t="shared" si="11"/>
        <v>0</v>
      </c>
      <c r="AL47">
        <f t="shared" si="12"/>
        <v>0</v>
      </c>
      <c r="AM47">
        <f t="shared" si="13"/>
        <v>0</v>
      </c>
      <c r="AN47">
        <f t="shared" si="14"/>
        <v>0</v>
      </c>
      <c r="AO47">
        <f t="shared" si="15"/>
        <v>0</v>
      </c>
    </row>
    <row r="48" spans="1:41" ht="12.75">
      <c r="A48" s="37">
        <v>400062</v>
      </c>
      <c r="B48">
        <v>78747</v>
      </c>
      <c r="C48" t="s">
        <v>148</v>
      </c>
      <c r="D48" t="s">
        <v>149</v>
      </c>
      <c r="E48" t="s">
        <v>90</v>
      </c>
      <c r="F48" s="38">
        <v>85003</v>
      </c>
      <c r="G48" s="3">
        <v>2528</v>
      </c>
      <c r="H48" s="39">
        <v>6022622200</v>
      </c>
      <c r="I48" s="4">
        <v>1</v>
      </c>
      <c r="J48" s="4" t="s">
        <v>31</v>
      </c>
      <c r="K48" t="s">
        <v>31</v>
      </c>
      <c r="L48" s="5"/>
      <c r="M48" s="5"/>
      <c r="N48" s="5"/>
      <c r="O48" s="5"/>
      <c r="P48" s="40" t="s">
        <v>41</v>
      </c>
      <c r="Q48" s="40" t="s">
        <v>41</v>
      </c>
      <c r="R48" t="s">
        <v>31</v>
      </c>
      <c r="S48" t="s">
        <v>31</v>
      </c>
      <c r="T48" t="s">
        <v>31</v>
      </c>
      <c r="U48" s="5"/>
      <c r="V48" s="43"/>
      <c r="W48" s="43"/>
      <c r="X48" s="43"/>
      <c r="Y48" s="43"/>
      <c r="Z48">
        <f t="shared" si="0"/>
        <v>0</v>
      </c>
      <c r="AA48">
        <f t="shared" si="1"/>
        <v>1</v>
      </c>
      <c r="AB48">
        <f t="shared" si="2"/>
        <v>0</v>
      </c>
      <c r="AC48">
        <f t="shared" si="3"/>
        <v>0</v>
      </c>
      <c r="AD48">
        <f t="shared" si="4"/>
        <v>0</v>
      </c>
      <c r="AE48">
        <f t="shared" si="5"/>
        <v>0</v>
      </c>
      <c r="AF48" s="50">
        <f t="shared" si="6"/>
        <v>0</v>
      </c>
      <c r="AG48" s="50">
        <f t="shared" si="7"/>
        <v>0</v>
      </c>
      <c r="AH48" s="50">
        <f t="shared" si="8"/>
        <v>0</v>
      </c>
      <c r="AI48">
        <f t="shared" si="9"/>
        <v>0</v>
      </c>
      <c r="AJ48">
        <f t="shared" si="10"/>
        <v>1</v>
      </c>
      <c r="AK48">
        <f t="shared" si="11"/>
        <v>0</v>
      </c>
      <c r="AL48">
        <f t="shared" si="12"/>
        <v>0</v>
      </c>
      <c r="AM48">
        <f t="shared" si="13"/>
        <v>0</v>
      </c>
      <c r="AN48">
        <f t="shared" si="14"/>
        <v>0</v>
      </c>
      <c r="AO48">
        <f t="shared" si="15"/>
        <v>0</v>
      </c>
    </row>
    <row r="49" spans="1:41" ht="12.75">
      <c r="A49" s="37">
        <v>400064</v>
      </c>
      <c r="B49">
        <v>88750</v>
      </c>
      <c r="C49" t="s">
        <v>150</v>
      </c>
      <c r="D49" t="s">
        <v>151</v>
      </c>
      <c r="E49" t="s">
        <v>152</v>
      </c>
      <c r="F49" s="38">
        <v>86404</v>
      </c>
      <c r="G49" s="3">
        <v>2400</v>
      </c>
      <c r="H49" s="39">
        <v>9285055427</v>
      </c>
      <c r="I49" s="4">
        <v>3</v>
      </c>
      <c r="J49" s="4" t="s">
        <v>31</v>
      </c>
      <c r="K49" t="s">
        <v>31</v>
      </c>
      <c r="L49" s="5"/>
      <c r="M49" s="5"/>
      <c r="N49" s="5"/>
      <c r="O49" s="5"/>
      <c r="P49" s="40" t="s">
        <v>41</v>
      </c>
      <c r="Q49" s="40" t="s">
        <v>41</v>
      </c>
      <c r="R49" t="s">
        <v>31</v>
      </c>
      <c r="S49" t="s">
        <v>31</v>
      </c>
      <c r="T49" t="s">
        <v>31</v>
      </c>
      <c r="U49" s="5"/>
      <c r="V49" s="5"/>
      <c r="W49" s="5"/>
      <c r="X49" s="5"/>
      <c r="Y49" s="5"/>
      <c r="Z49">
        <f t="shared" si="0"/>
        <v>0</v>
      </c>
      <c r="AA49">
        <f t="shared" si="1"/>
        <v>1</v>
      </c>
      <c r="AB49">
        <f t="shared" si="2"/>
        <v>0</v>
      </c>
      <c r="AC49">
        <f t="shared" si="3"/>
        <v>0</v>
      </c>
      <c r="AD49">
        <f t="shared" si="4"/>
        <v>0</v>
      </c>
      <c r="AE49">
        <f t="shared" si="5"/>
        <v>0</v>
      </c>
      <c r="AF49" s="50">
        <f t="shared" si="6"/>
        <v>0</v>
      </c>
      <c r="AG49" s="50">
        <f t="shared" si="7"/>
        <v>0</v>
      </c>
      <c r="AH49" s="50">
        <f t="shared" si="8"/>
        <v>0</v>
      </c>
      <c r="AI49">
        <f t="shared" si="9"/>
        <v>0</v>
      </c>
      <c r="AJ49">
        <f t="shared" si="10"/>
        <v>1</v>
      </c>
      <c r="AK49">
        <f t="shared" si="11"/>
        <v>0</v>
      </c>
      <c r="AL49">
        <f t="shared" si="12"/>
        <v>0</v>
      </c>
      <c r="AM49">
        <f t="shared" si="13"/>
        <v>0</v>
      </c>
      <c r="AN49">
        <f t="shared" si="14"/>
        <v>0</v>
      </c>
      <c r="AO49">
        <f t="shared" si="15"/>
        <v>0</v>
      </c>
    </row>
    <row r="50" spans="1:41" ht="12.75">
      <c r="A50" s="37">
        <v>400065</v>
      </c>
      <c r="B50">
        <v>78754</v>
      </c>
      <c r="C50" t="s">
        <v>153</v>
      </c>
      <c r="D50" t="s">
        <v>154</v>
      </c>
      <c r="E50" t="s">
        <v>102</v>
      </c>
      <c r="F50" s="38">
        <v>85296</v>
      </c>
      <c r="G50" s="3">
        <v>2808</v>
      </c>
      <c r="H50" s="39">
        <v>4804978822</v>
      </c>
      <c r="I50" s="4" t="s">
        <v>155</v>
      </c>
      <c r="J50" s="4" t="s">
        <v>31</v>
      </c>
      <c r="K50" t="s">
        <v>31</v>
      </c>
      <c r="L50" s="5"/>
      <c r="M50" s="5"/>
      <c r="N50" s="5"/>
      <c r="O50" s="5"/>
      <c r="P50" s="40" t="s">
        <v>41</v>
      </c>
      <c r="Q50" s="40" t="s">
        <v>41</v>
      </c>
      <c r="R50" t="s">
        <v>31</v>
      </c>
      <c r="S50" t="s">
        <v>31</v>
      </c>
      <c r="T50" t="s">
        <v>31</v>
      </c>
      <c r="U50" s="5"/>
      <c r="V50" s="43"/>
      <c r="W50" s="43"/>
      <c r="X50" s="43"/>
      <c r="Y50" s="43"/>
      <c r="Z50">
        <f t="shared" si="0"/>
        <v>0</v>
      </c>
      <c r="AA50">
        <f t="shared" si="1"/>
        <v>1</v>
      </c>
      <c r="AB50">
        <f t="shared" si="2"/>
        <v>0</v>
      </c>
      <c r="AC50">
        <f t="shared" si="3"/>
        <v>0</v>
      </c>
      <c r="AD50">
        <f t="shared" si="4"/>
        <v>0</v>
      </c>
      <c r="AE50">
        <f t="shared" si="5"/>
        <v>0</v>
      </c>
      <c r="AF50" s="50">
        <f t="shared" si="6"/>
        <v>0</v>
      </c>
      <c r="AG50" s="50">
        <f t="shared" si="7"/>
        <v>0</v>
      </c>
      <c r="AH50" s="50">
        <f t="shared" si="8"/>
        <v>0</v>
      </c>
      <c r="AI50">
        <f t="shared" si="9"/>
        <v>0</v>
      </c>
      <c r="AJ50">
        <f t="shared" si="10"/>
        <v>1</v>
      </c>
      <c r="AK50">
        <f t="shared" si="11"/>
        <v>0</v>
      </c>
      <c r="AL50">
        <f t="shared" si="12"/>
        <v>0</v>
      </c>
      <c r="AM50">
        <f t="shared" si="13"/>
        <v>0</v>
      </c>
      <c r="AN50">
        <f t="shared" si="14"/>
        <v>0</v>
      </c>
      <c r="AO50">
        <f t="shared" si="15"/>
        <v>0</v>
      </c>
    </row>
    <row r="51" spans="1:41" ht="12.75">
      <c r="A51" s="37">
        <v>400066</v>
      </c>
      <c r="B51">
        <v>78756</v>
      </c>
      <c r="C51" t="s">
        <v>156</v>
      </c>
      <c r="D51" t="s">
        <v>157</v>
      </c>
      <c r="E51" t="s">
        <v>90</v>
      </c>
      <c r="F51" s="38">
        <v>85040</v>
      </c>
      <c r="G51" s="3" t="s">
        <v>29</v>
      </c>
      <c r="H51" s="39">
        <v>6022761223</v>
      </c>
      <c r="I51" s="4">
        <v>1</v>
      </c>
      <c r="J51" s="4" t="s">
        <v>31</v>
      </c>
      <c r="K51" t="s">
        <v>31</v>
      </c>
      <c r="L51" s="5"/>
      <c r="M51" s="5"/>
      <c r="N51" s="5"/>
      <c r="O51" s="5"/>
      <c r="P51" s="40" t="s">
        <v>41</v>
      </c>
      <c r="Q51" s="40" t="s">
        <v>41</v>
      </c>
      <c r="R51" t="s">
        <v>31</v>
      </c>
      <c r="S51" t="s">
        <v>31</v>
      </c>
      <c r="T51" t="s">
        <v>31</v>
      </c>
      <c r="U51" s="5"/>
      <c r="V51" s="5"/>
      <c r="W51" s="5"/>
      <c r="X51" s="5"/>
      <c r="Y51" s="5"/>
      <c r="Z51">
        <f t="shared" si="0"/>
        <v>0</v>
      </c>
      <c r="AA51">
        <f t="shared" si="1"/>
        <v>1</v>
      </c>
      <c r="AB51">
        <f t="shared" si="2"/>
        <v>0</v>
      </c>
      <c r="AC51">
        <f t="shared" si="3"/>
        <v>0</v>
      </c>
      <c r="AD51">
        <f t="shared" si="4"/>
        <v>0</v>
      </c>
      <c r="AE51">
        <f t="shared" si="5"/>
        <v>0</v>
      </c>
      <c r="AF51" s="50">
        <f t="shared" si="6"/>
        <v>0</v>
      </c>
      <c r="AG51" s="50">
        <f t="shared" si="7"/>
        <v>0</v>
      </c>
      <c r="AH51" s="50">
        <f t="shared" si="8"/>
        <v>0</v>
      </c>
      <c r="AI51">
        <f t="shared" si="9"/>
        <v>0</v>
      </c>
      <c r="AJ51">
        <f t="shared" si="10"/>
        <v>1</v>
      </c>
      <c r="AK51">
        <f t="shared" si="11"/>
        <v>0</v>
      </c>
      <c r="AL51">
        <f t="shared" si="12"/>
        <v>0</v>
      </c>
      <c r="AM51">
        <f t="shared" si="13"/>
        <v>0</v>
      </c>
      <c r="AN51">
        <f t="shared" si="14"/>
        <v>0</v>
      </c>
      <c r="AO51">
        <f t="shared" si="15"/>
        <v>0</v>
      </c>
    </row>
    <row r="52" spans="1:41" ht="12.75">
      <c r="A52" s="37">
        <v>400067</v>
      </c>
      <c r="B52">
        <v>78757</v>
      </c>
      <c r="C52" t="s">
        <v>158</v>
      </c>
      <c r="D52" t="s">
        <v>159</v>
      </c>
      <c r="E52" t="s">
        <v>90</v>
      </c>
      <c r="F52" s="38">
        <v>85066</v>
      </c>
      <c r="G52" s="3" t="s">
        <v>29</v>
      </c>
      <c r="H52" s="39">
        <v>6022437583</v>
      </c>
      <c r="I52" s="4">
        <v>1</v>
      </c>
      <c r="J52" s="4" t="s">
        <v>31</v>
      </c>
      <c r="K52" t="s">
        <v>31</v>
      </c>
      <c r="L52" s="5"/>
      <c r="M52" s="5"/>
      <c r="N52" s="5"/>
      <c r="O52" s="5"/>
      <c r="P52" s="40" t="s">
        <v>41</v>
      </c>
      <c r="Q52" s="40" t="s">
        <v>41</v>
      </c>
      <c r="R52" t="s">
        <v>31</v>
      </c>
      <c r="S52" t="s">
        <v>31</v>
      </c>
      <c r="T52" t="s">
        <v>31</v>
      </c>
      <c r="U52" s="5"/>
      <c r="V52" s="43"/>
      <c r="W52" s="43"/>
      <c r="X52" s="43"/>
      <c r="Y52" s="43"/>
      <c r="Z52">
        <f t="shared" si="0"/>
        <v>0</v>
      </c>
      <c r="AA52">
        <f t="shared" si="1"/>
        <v>1</v>
      </c>
      <c r="AB52">
        <f t="shared" si="2"/>
        <v>0</v>
      </c>
      <c r="AC52">
        <f t="shared" si="3"/>
        <v>0</v>
      </c>
      <c r="AD52">
        <f t="shared" si="4"/>
        <v>0</v>
      </c>
      <c r="AE52">
        <f t="shared" si="5"/>
        <v>0</v>
      </c>
      <c r="AF52" s="50">
        <f t="shared" si="6"/>
        <v>0</v>
      </c>
      <c r="AG52" s="50">
        <f t="shared" si="7"/>
        <v>0</v>
      </c>
      <c r="AH52" s="50">
        <f t="shared" si="8"/>
        <v>0</v>
      </c>
      <c r="AI52">
        <f t="shared" si="9"/>
        <v>0</v>
      </c>
      <c r="AJ52">
        <f t="shared" si="10"/>
        <v>1</v>
      </c>
      <c r="AK52">
        <f t="shared" si="11"/>
        <v>0</v>
      </c>
      <c r="AL52">
        <f t="shared" si="12"/>
        <v>0</v>
      </c>
      <c r="AM52">
        <f t="shared" si="13"/>
        <v>0</v>
      </c>
      <c r="AN52">
        <f t="shared" si="14"/>
        <v>0</v>
      </c>
      <c r="AO52">
        <f t="shared" si="15"/>
        <v>0</v>
      </c>
    </row>
    <row r="53" spans="1:41" ht="12.75">
      <c r="A53" s="37">
        <v>400068</v>
      </c>
      <c r="B53">
        <v>78758</v>
      </c>
      <c r="C53" t="s">
        <v>160</v>
      </c>
      <c r="D53" t="s">
        <v>161</v>
      </c>
      <c r="E53" t="s">
        <v>90</v>
      </c>
      <c r="F53" s="38">
        <v>85021</v>
      </c>
      <c r="G53" s="3">
        <v>2713</v>
      </c>
      <c r="H53" s="39">
        <v>6029437672</v>
      </c>
      <c r="I53" s="4" t="s">
        <v>131</v>
      </c>
      <c r="J53" s="4" t="s">
        <v>31</v>
      </c>
      <c r="K53" t="s">
        <v>31</v>
      </c>
      <c r="L53" s="5"/>
      <c r="M53" s="5"/>
      <c r="N53" s="5"/>
      <c r="O53" s="5"/>
      <c r="P53" s="40" t="s">
        <v>41</v>
      </c>
      <c r="Q53" s="40" t="s">
        <v>41</v>
      </c>
      <c r="R53" t="s">
        <v>31</v>
      </c>
      <c r="S53" t="s">
        <v>31</v>
      </c>
      <c r="T53" t="s">
        <v>31</v>
      </c>
      <c r="U53" s="5"/>
      <c r="V53" s="43"/>
      <c r="W53" s="43"/>
      <c r="X53" s="43"/>
      <c r="Y53" s="43"/>
      <c r="Z53">
        <f t="shared" si="0"/>
        <v>0</v>
      </c>
      <c r="AA53">
        <f t="shared" si="1"/>
        <v>1</v>
      </c>
      <c r="AB53">
        <f t="shared" si="2"/>
        <v>0</v>
      </c>
      <c r="AC53">
        <f t="shared" si="3"/>
        <v>0</v>
      </c>
      <c r="AD53">
        <f t="shared" si="4"/>
        <v>0</v>
      </c>
      <c r="AE53">
        <f t="shared" si="5"/>
        <v>0</v>
      </c>
      <c r="AF53" s="50">
        <f t="shared" si="6"/>
        <v>0</v>
      </c>
      <c r="AG53" s="50">
        <f t="shared" si="7"/>
        <v>0</v>
      </c>
      <c r="AH53" s="50">
        <f t="shared" si="8"/>
        <v>0</v>
      </c>
      <c r="AI53">
        <f t="shared" si="9"/>
        <v>0</v>
      </c>
      <c r="AJ53">
        <f t="shared" si="10"/>
        <v>1</v>
      </c>
      <c r="AK53">
        <f t="shared" si="11"/>
        <v>0</v>
      </c>
      <c r="AL53">
        <f t="shared" si="12"/>
        <v>0</v>
      </c>
      <c r="AM53">
        <f t="shared" si="13"/>
        <v>0</v>
      </c>
      <c r="AN53">
        <f t="shared" si="14"/>
        <v>0</v>
      </c>
      <c r="AO53">
        <f t="shared" si="15"/>
        <v>0</v>
      </c>
    </row>
    <row r="54" spans="1:41" ht="12.75">
      <c r="A54" s="37">
        <v>400069</v>
      </c>
      <c r="B54">
        <v>78759</v>
      </c>
      <c r="C54" t="s">
        <v>162</v>
      </c>
      <c r="D54" t="s">
        <v>163</v>
      </c>
      <c r="E54" t="s">
        <v>90</v>
      </c>
      <c r="F54" s="38">
        <v>85004</v>
      </c>
      <c r="G54" s="3">
        <v>1308</v>
      </c>
      <c r="H54" s="39">
        <v>6023221050</v>
      </c>
      <c r="I54" s="4" t="s">
        <v>164</v>
      </c>
      <c r="J54" s="4" t="s">
        <v>31</v>
      </c>
      <c r="K54" t="s">
        <v>31</v>
      </c>
      <c r="L54" s="5"/>
      <c r="M54" s="5"/>
      <c r="N54" s="5"/>
      <c r="O54" s="5"/>
      <c r="P54" s="40" t="s">
        <v>41</v>
      </c>
      <c r="Q54" s="40" t="s">
        <v>41</v>
      </c>
      <c r="R54" t="s">
        <v>31</v>
      </c>
      <c r="S54" t="s">
        <v>31</v>
      </c>
      <c r="T54" t="s">
        <v>31</v>
      </c>
      <c r="U54" s="5"/>
      <c r="V54" s="43"/>
      <c r="W54" s="43"/>
      <c r="X54" s="43"/>
      <c r="Y54" s="43"/>
      <c r="Z54">
        <f t="shared" si="0"/>
        <v>0</v>
      </c>
      <c r="AA54">
        <f t="shared" si="1"/>
        <v>1</v>
      </c>
      <c r="AB54">
        <f t="shared" si="2"/>
        <v>0</v>
      </c>
      <c r="AC54">
        <f t="shared" si="3"/>
        <v>0</v>
      </c>
      <c r="AD54">
        <f t="shared" si="4"/>
        <v>0</v>
      </c>
      <c r="AE54">
        <f t="shared" si="5"/>
        <v>0</v>
      </c>
      <c r="AF54" s="50">
        <f t="shared" si="6"/>
        <v>0</v>
      </c>
      <c r="AG54" s="50">
        <f t="shared" si="7"/>
        <v>0</v>
      </c>
      <c r="AH54" s="50">
        <f t="shared" si="8"/>
        <v>0</v>
      </c>
      <c r="AI54">
        <f t="shared" si="9"/>
        <v>0</v>
      </c>
      <c r="AJ54">
        <f t="shared" si="10"/>
        <v>1</v>
      </c>
      <c r="AK54">
        <f t="shared" si="11"/>
        <v>0</v>
      </c>
      <c r="AL54">
        <f t="shared" si="12"/>
        <v>0</v>
      </c>
      <c r="AM54">
        <f t="shared" si="13"/>
        <v>0</v>
      </c>
      <c r="AN54">
        <f t="shared" si="14"/>
        <v>0</v>
      </c>
      <c r="AO54">
        <f t="shared" si="15"/>
        <v>0</v>
      </c>
    </row>
    <row r="55" spans="1:41" ht="12.75">
      <c r="A55" s="37">
        <v>400070</v>
      </c>
      <c r="B55">
        <v>78761</v>
      </c>
      <c r="C55" t="s">
        <v>165</v>
      </c>
      <c r="D55" t="s">
        <v>166</v>
      </c>
      <c r="E55" t="s">
        <v>82</v>
      </c>
      <c r="F55" s="38">
        <v>85282</v>
      </c>
      <c r="G55" s="3" t="s">
        <v>29</v>
      </c>
      <c r="H55" s="39">
        <v>4808393402</v>
      </c>
      <c r="I55" s="4">
        <v>2</v>
      </c>
      <c r="J55" s="4" t="s">
        <v>31</v>
      </c>
      <c r="K55" t="s">
        <v>31</v>
      </c>
      <c r="L55" s="5"/>
      <c r="M55" s="5"/>
      <c r="N55" s="5"/>
      <c r="O55" s="5"/>
      <c r="P55" s="40" t="s">
        <v>41</v>
      </c>
      <c r="Q55" s="40" t="s">
        <v>41</v>
      </c>
      <c r="R55" t="s">
        <v>31</v>
      </c>
      <c r="S55" t="s">
        <v>31</v>
      </c>
      <c r="T55" t="s">
        <v>31</v>
      </c>
      <c r="U55" s="5"/>
      <c r="V55" s="43"/>
      <c r="W55" s="43"/>
      <c r="X55" s="43"/>
      <c r="Y55" s="43"/>
      <c r="Z55">
        <f t="shared" si="0"/>
        <v>0</v>
      </c>
      <c r="AA55">
        <f t="shared" si="1"/>
        <v>1</v>
      </c>
      <c r="AB55">
        <f t="shared" si="2"/>
        <v>0</v>
      </c>
      <c r="AC55">
        <f t="shared" si="3"/>
        <v>0</v>
      </c>
      <c r="AD55">
        <f t="shared" si="4"/>
        <v>0</v>
      </c>
      <c r="AE55">
        <f t="shared" si="5"/>
        <v>0</v>
      </c>
      <c r="AF55" s="50">
        <f t="shared" si="6"/>
        <v>0</v>
      </c>
      <c r="AG55" s="50">
        <f t="shared" si="7"/>
        <v>0</v>
      </c>
      <c r="AH55" s="50">
        <f t="shared" si="8"/>
        <v>0</v>
      </c>
      <c r="AI55">
        <f t="shared" si="9"/>
        <v>0</v>
      </c>
      <c r="AJ55">
        <f t="shared" si="10"/>
        <v>1</v>
      </c>
      <c r="AK55">
        <f t="shared" si="11"/>
        <v>0</v>
      </c>
      <c r="AL55">
        <f t="shared" si="12"/>
        <v>0</v>
      </c>
      <c r="AM55">
        <f t="shared" si="13"/>
        <v>0</v>
      </c>
      <c r="AN55">
        <f t="shared" si="14"/>
        <v>0</v>
      </c>
      <c r="AO55">
        <f t="shared" si="15"/>
        <v>0</v>
      </c>
    </row>
    <row r="56" spans="1:41" ht="12.75">
      <c r="A56" s="37">
        <v>400071</v>
      </c>
      <c r="B56">
        <v>78762</v>
      </c>
      <c r="C56" t="s">
        <v>167</v>
      </c>
      <c r="D56" t="s">
        <v>168</v>
      </c>
      <c r="E56" t="s">
        <v>123</v>
      </c>
      <c r="F56" s="38">
        <v>85224</v>
      </c>
      <c r="G56" s="3">
        <v>7735</v>
      </c>
      <c r="H56" s="39">
        <v>4808211404</v>
      </c>
      <c r="I56" s="4">
        <v>3</v>
      </c>
      <c r="J56" s="4" t="s">
        <v>31</v>
      </c>
      <c r="K56" t="s">
        <v>31</v>
      </c>
      <c r="L56" s="5"/>
      <c r="M56" s="5"/>
      <c r="N56" s="5"/>
      <c r="O56" s="5"/>
      <c r="P56" s="40" t="s">
        <v>41</v>
      </c>
      <c r="Q56" s="40" t="s">
        <v>41</v>
      </c>
      <c r="R56" t="s">
        <v>31</v>
      </c>
      <c r="S56" t="s">
        <v>31</v>
      </c>
      <c r="T56" t="s">
        <v>31</v>
      </c>
      <c r="U56" s="5"/>
      <c r="V56" s="43"/>
      <c r="W56" s="43"/>
      <c r="X56" s="43"/>
      <c r="Y56" s="43"/>
      <c r="Z56">
        <f t="shared" si="0"/>
        <v>0</v>
      </c>
      <c r="AA56">
        <f t="shared" si="1"/>
        <v>1</v>
      </c>
      <c r="AB56">
        <f t="shared" si="2"/>
        <v>0</v>
      </c>
      <c r="AC56">
        <f t="shared" si="3"/>
        <v>0</v>
      </c>
      <c r="AD56">
        <f t="shared" si="4"/>
        <v>0</v>
      </c>
      <c r="AE56">
        <f t="shared" si="5"/>
        <v>0</v>
      </c>
      <c r="AF56" s="50">
        <f t="shared" si="6"/>
        <v>0</v>
      </c>
      <c r="AG56" s="50">
        <f t="shared" si="7"/>
        <v>0</v>
      </c>
      <c r="AH56" s="50">
        <f t="shared" si="8"/>
        <v>0</v>
      </c>
      <c r="AI56">
        <f t="shared" si="9"/>
        <v>0</v>
      </c>
      <c r="AJ56">
        <f t="shared" si="10"/>
        <v>1</v>
      </c>
      <c r="AK56">
        <f t="shared" si="11"/>
        <v>0</v>
      </c>
      <c r="AL56">
        <f t="shared" si="12"/>
        <v>0</v>
      </c>
      <c r="AM56">
        <f t="shared" si="13"/>
        <v>0</v>
      </c>
      <c r="AN56">
        <f t="shared" si="14"/>
        <v>0</v>
      </c>
      <c r="AO56">
        <f t="shared" si="15"/>
        <v>0</v>
      </c>
    </row>
    <row r="57" spans="1:41" ht="12.75">
      <c r="A57" s="37">
        <v>400072</v>
      </c>
      <c r="B57">
        <v>78763</v>
      </c>
      <c r="C57" t="s">
        <v>169</v>
      </c>
      <c r="D57" t="s">
        <v>170</v>
      </c>
      <c r="E57" t="s">
        <v>87</v>
      </c>
      <c r="F57" s="38">
        <v>85204</v>
      </c>
      <c r="G57" s="3">
        <v>5517</v>
      </c>
      <c r="H57" s="39">
        <v>4809268375</v>
      </c>
      <c r="I57" s="4">
        <v>1</v>
      </c>
      <c r="J57" s="4" t="s">
        <v>31</v>
      </c>
      <c r="K57" t="s">
        <v>31</v>
      </c>
      <c r="L57" s="5"/>
      <c r="M57" s="5"/>
      <c r="N57" s="5"/>
      <c r="O57" s="5"/>
      <c r="P57" s="40" t="s">
        <v>41</v>
      </c>
      <c r="Q57" s="40" t="s">
        <v>41</v>
      </c>
      <c r="R57" t="s">
        <v>31</v>
      </c>
      <c r="S57" t="s">
        <v>31</v>
      </c>
      <c r="T57" t="s">
        <v>31</v>
      </c>
      <c r="U57" s="5"/>
      <c r="V57" s="43"/>
      <c r="W57" s="43"/>
      <c r="X57" s="43"/>
      <c r="Y57" s="43"/>
      <c r="Z57">
        <f t="shared" si="0"/>
        <v>0</v>
      </c>
      <c r="AA57">
        <f t="shared" si="1"/>
        <v>1</v>
      </c>
      <c r="AB57">
        <f t="shared" si="2"/>
        <v>0</v>
      </c>
      <c r="AC57">
        <f t="shared" si="3"/>
        <v>0</v>
      </c>
      <c r="AD57">
        <f t="shared" si="4"/>
        <v>0</v>
      </c>
      <c r="AE57">
        <f t="shared" si="5"/>
        <v>0</v>
      </c>
      <c r="AF57" s="50">
        <f t="shared" si="6"/>
        <v>0</v>
      </c>
      <c r="AG57" s="50">
        <f t="shared" si="7"/>
        <v>0</v>
      </c>
      <c r="AH57" s="50">
        <f t="shared" si="8"/>
        <v>0</v>
      </c>
      <c r="AI57">
        <f t="shared" si="9"/>
        <v>0</v>
      </c>
      <c r="AJ57">
        <f t="shared" si="10"/>
        <v>1</v>
      </c>
      <c r="AK57">
        <f t="shared" si="11"/>
        <v>0</v>
      </c>
      <c r="AL57">
        <f t="shared" si="12"/>
        <v>0</v>
      </c>
      <c r="AM57">
        <f t="shared" si="13"/>
        <v>0</v>
      </c>
      <c r="AN57">
        <f t="shared" si="14"/>
        <v>0</v>
      </c>
      <c r="AO57">
        <f t="shared" si="15"/>
        <v>0</v>
      </c>
    </row>
    <row r="58" spans="1:41" ht="12.75">
      <c r="A58" s="37">
        <v>400073</v>
      </c>
      <c r="B58">
        <v>78764</v>
      </c>
      <c r="C58" t="s">
        <v>171</v>
      </c>
      <c r="D58" t="s">
        <v>172</v>
      </c>
      <c r="E58" t="s">
        <v>123</v>
      </c>
      <c r="F58" s="38">
        <v>85225</v>
      </c>
      <c r="G58" s="3">
        <v>2001</v>
      </c>
      <c r="H58" s="39">
        <v>4808149007</v>
      </c>
      <c r="I58" s="4">
        <v>8</v>
      </c>
      <c r="J58" s="4" t="s">
        <v>37</v>
      </c>
      <c r="K58" t="s">
        <v>31</v>
      </c>
      <c r="L58" s="5" t="s">
        <v>36</v>
      </c>
      <c r="M58" s="5">
        <v>67.725</v>
      </c>
      <c r="N58" s="5" t="s">
        <v>36</v>
      </c>
      <c r="O58" s="5" t="s">
        <v>35</v>
      </c>
      <c r="P58" s="40">
        <v>21</v>
      </c>
      <c r="Q58" s="40" t="s">
        <v>41</v>
      </c>
      <c r="R58" t="s">
        <v>31</v>
      </c>
      <c r="S58" t="s">
        <v>37</v>
      </c>
      <c r="T58" t="s">
        <v>31</v>
      </c>
      <c r="U58" s="5" t="s">
        <v>36</v>
      </c>
      <c r="V58" s="41">
        <v>2342.2459478682267</v>
      </c>
      <c r="W58" s="41">
        <v>309.3393437929912</v>
      </c>
      <c r="X58" s="41">
        <v>479.9895375275951</v>
      </c>
      <c r="Y58" s="41">
        <v>506.2153625597122</v>
      </c>
      <c r="Z58">
        <f t="shared" si="0"/>
        <v>1</v>
      </c>
      <c r="AA58">
        <f t="shared" si="1"/>
        <v>1</v>
      </c>
      <c r="AB58">
        <f t="shared" si="2"/>
        <v>0</v>
      </c>
      <c r="AC58">
        <f t="shared" si="3"/>
        <v>0</v>
      </c>
      <c r="AD58">
        <f t="shared" si="4"/>
        <v>0</v>
      </c>
      <c r="AE58">
        <f t="shared" si="5"/>
        <v>0</v>
      </c>
      <c r="AF58" s="50" t="str">
        <f t="shared" si="6"/>
        <v>SRSA</v>
      </c>
      <c r="AG58" s="50">
        <f t="shared" si="7"/>
        <v>0</v>
      </c>
      <c r="AH58" s="50">
        <f t="shared" si="8"/>
        <v>0</v>
      </c>
      <c r="AI58">
        <f t="shared" si="9"/>
        <v>1</v>
      </c>
      <c r="AJ58">
        <f t="shared" si="10"/>
        <v>1</v>
      </c>
      <c r="AK58" t="str">
        <f t="shared" si="11"/>
        <v>Initial</v>
      </c>
      <c r="AL58" t="str">
        <f t="shared" si="12"/>
        <v>SRSA</v>
      </c>
      <c r="AM58">
        <f t="shared" si="13"/>
        <v>0</v>
      </c>
      <c r="AN58">
        <f t="shared" si="14"/>
        <v>0</v>
      </c>
      <c r="AO58">
        <f t="shared" si="15"/>
        <v>0</v>
      </c>
    </row>
    <row r="59" spans="1:41" ht="12.75">
      <c r="A59" s="37">
        <v>400074</v>
      </c>
      <c r="B59">
        <v>88620</v>
      </c>
      <c r="C59" t="s">
        <v>173</v>
      </c>
      <c r="D59" t="s">
        <v>174</v>
      </c>
      <c r="E59" t="s">
        <v>175</v>
      </c>
      <c r="F59" s="38">
        <v>86401</v>
      </c>
      <c r="G59" s="3">
        <v>6257</v>
      </c>
      <c r="H59" s="39">
        <v>9286812400</v>
      </c>
      <c r="I59" s="4">
        <v>3</v>
      </c>
      <c r="J59" s="4" t="s">
        <v>31</v>
      </c>
      <c r="K59" t="s">
        <v>31</v>
      </c>
      <c r="L59" s="5"/>
      <c r="M59" s="5"/>
      <c r="N59" s="5"/>
      <c r="O59" s="5"/>
      <c r="P59" s="40" t="s">
        <v>41</v>
      </c>
      <c r="Q59" s="40" t="s">
        <v>41</v>
      </c>
      <c r="R59" t="s">
        <v>31</v>
      </c>
      <c r="S59" t="s">
        <v>31</v>
      </c>
      <c r="T59" t="s">
        <v>31</v>
      </c>
      <c r="U59" s="5"/>
      <c r="V59" s="43"/>
      <c r="W59" s="43"/>
      <c r="X59" s="43"/>
      <c r="Y59" s="43"/>
      <c r="Z59">
        <f t="shared" si="0"/>
        <v>0</v>
      </c>
      <c r="AA59">
        <f t="shared" si="1"/>
        <v>1</v>
      </c>
      <c r="AB59">
        <f t="shared" si="2"/>
        <v>0</v>
      </c>
      <c r="AC59">
        <f t="shared" si="3"/>
        <v>0</v>
      </c>
      <c r="AD59">
        <f t="shared" si="4"/>
        <v>0</v>
      </c>
      <c r="AE59">
        <f t="shared" si="5"/>
        <v>0</v>
      </c>
      <c r="AF59" s="50">
        <f t="shared" si="6"/>
        <v>0</v>
      </c>
      <c r="AG59" s="50">
        <f t="shared" si="7"/>
        <v>0</v>
      </c>
      <c r="AH59" s="50">
        <f t="shared" si="8"/>
        <v>0</v>
      </c>
      <c r="AI59">
        <f t="shared" si="9"/>
        <v>0</v>
      </c>
      <c r="AJ59">
        <f t="shared" si="10"/>
        <v>1</v>
      </c>
      <c r="AK59">
        <f t="shared" si="11"/>
        <v>0</v>
      </c>
      <c r="AL59">
        <f t="shared" si="12"/>
        <v>0</v>
      </c>
      <c r="AM59">
        <f t="shared" si="13"/>
        <v>0</v>
      </c>
      <c r="AN59">
        <f t="shared" si="14"/>
        <v>0</v>
      </c>
      <c r="AO59">
        <f t="shared" si="15"/>
        <v>0</v>
      </c>
    </row>
    <row r="60" spans="1:41" ht="12.75">
      <c r="A60" s="37">
        <v>400075</v>
      </c>
      <c r="B60">
        <v>88755</v>
      </c>
      <c r="C60" t="s">
        <v>176</v>
      </c>
      <c r="D60" t="s">
        <v>177</v>
      </c>
      <c r="E60" t="s">
        <v>178</v>
      </c>
      <c r="F60" s="38">
        <v>86426</v>
      </c>
      <c r="G60" s="3">
        <v>9112</v>
      </c>
      <c r="H60" s="39">
        <v>9287041100</v>
      </c>
      <c r="I60" s="4">
        <v>3</v>
      </c>
      <c r="J60" s="4" t="s">
        <v>31</v>
      </c>
      <c r="K60" t="s">
        <v>31</v>
      </c>
      <c r="L60" s="5"/>
      <c r="M60" s="5"/>
      <c r="N60" s="5"/>
      <c r="O60" s="5"/>
      <c r="P60" s="40" t="s">
        <v>41</v>
      </c>
      <c r="Q60" s="40" t="s">
        <v>41</v>
      </c>
      <c r="R60" t="s">
        <v>31</v>
      </c>
      <c r="S60" t="s">
        <v>31</v>
      </c>
      <c r="T60" t="s">
        <v>31</v>
      </c>
      <c r="U60" s="5"/>
      <c r="V60" s="5"/>
      <c r="W60" s="5"/>
      <c r="X60" s="5"/>
      <c r="Y60" s="5"/>
      <c r="Z60">
        <f t="shared" si="0"/>
        <v>0</v>
      </c>
      <c r="AA60">
        <f t="shared" si="1"/>
        <v>1</v>
      </c>
      <c r="AB60">
        <f t="shared" si="2"/>
        <v>0</v>
      </c>
      <c r="AC60">
        <f t="shared" si="3"/>
        <v>0</v>
      </c>
      <c r="AD60">
        <f t="shared" si="4"/>
        <v>0</v>
      </c>
      <c r="AE60">
        <f t="shared" si="5"/>
        <v>0</v>
      </c>
      <c r="AF60" s="50">
        <f t="shared" si="6"/>
        <v>0</v>
      </c>
      <c r="AG60" s="50">
        <f t="shared" si="7"/>
        <v>0</v>
      </c>
      <c r="AH60" s="50">
        <f t="shared" si="8"/>
        <v>0</v>
      </c>
      <c r="AI60">
        <f t="shared" si="9"/>
        <v>0</v>
      </c>
      <c r="AJ60">
        <f t="shared" si="10"/>
        <v>1</v>
      </c>
      <c r="AK60">
        <f t="shared" si="11"/>
        <v>0</v>
      </c>
      <c r="AL60">
        <f t="shared" si="12"/>
        <v>0</v>
      </c>
      <c r="AM60">
        <f t="shared" si="13"/>
        <v>0</v>
      </c>
      <c r="AN60">
        <f t="shared" si="14"/>
        <v>0</v>
      </c>
      <c r="AO60">
        <f t="shared" si="15"/>
        <v>0</v>
      </c>
    </row>
    <row r="61" spans="1:41" ht="12.75">
      <c r="A61" s="37">
        <v>400076</v>
      </c>
      <c r="B61">
        <v>98650</v>
      </c>
      <c r="C61" t="s">
        <v>179</v>
      </c>
      <c r="D61" t="s">
        <v>180</v>
      </c>
      <c r="E61" t="s">
        <v>181</v>
      </c>
      <c r="F61" s="38">
        <v>86034</v>
      </c>
      <c r="G61" s="3">
        <v>337</v>
      </c>
      <c r="H61" s="39">
        <v>9287385111</v>
      </c>
      <c r="I61" s="4">
        <v>7</v>
      </c>
      <c r="J61" s="4" t="s">
        <v>37</v>
      </c>
      <c r="K61" t="s">
        <v>53</v>
      </c>
      <c r="L61" s="5" t="s">
        <v>36</v>
      </c>
      <c r="M61" s="5">
        <v>724.347</v>
      </c>
      <c r="N61" s="5" t="s">
        <v>35</v>
      </c>
      <c r="O61" s="5" t="s">
        <v>35</v>
      </c>
      <c r="P61" s="40" t="s">
        <v>41</v>
      </c>
      <c r="Q61" s="40" t="s">
        <v>41</v>
      </c>
      <c r="R61" t="s">
        <v>53</v>
      </c>
      <c r="S61" t="s">
        <v>37</v>
      </c>
      <c r="T61" t="s">
        <v>53</v>
      </c>
      <c r="U61" s="5" t="s">
        <v>36</v>
      </c>
      <c r="V61" s="42"/>
      <c r="W61" s="42"/>
      <c r="X61" s="42"/>
      <c r="Y61" s="42"/>
      <c r="Z61">
        <f t="shared" si="0"/>
        <v>1</v>
      </c>
      <c r="AA61">
        <f t="shared" si="1"/>
        <v>1</v>
      </c>
      <c r="AB61">
        <f t="shared" si="2"/>
        <v>0</v>
      </c>
      <c r="AC61">
        <f t="shared" si="3"/>
        <v>0</v>
      </c>
      <c r="AD61">
        <f t="shared" si="4"/>
        <v>0</v>
      </c>
      <c r="AE61">
        <f t="shared" si="5"/>
        <v>0</v>
      </c>
      <c r="AF61" s="50" t="str">
        <f t="shared" si="6"/>
        <v>SRSA</v>
      </c>
      <c r="AG61" s="50">
        <f t="shared" si="7"/>
        <v>0</v>
      </c>
      <c r="AH61" s="50">
        <f t="shared" si="8"/>
        <v>0</v>
      </c>
      <c r="AI61">
        <f t="shared" si="9"/>
        <v>1</v>
      </c>
      <c r="AJ61">
        <f t="shared" si="10"/>
        <v>1</v>
      </c>
      <c r="AK61" t="str">
        <f t="shared" si="11"/>
        <v>Initial</v>
      </c>
      <c r="AL61" t="str">
        <f t="shared" si="12"/>
        <v>SRSA</v>
      </c>
      <c r="AM61">
        <f t="shared" si="13"/>
        <v>0</v>
      </c>
      <c r="AN61">
        <f t="shared" si="14"/>
        <v>0</v>
      </c>
      <c r="AO61">
        <f t="shared" si="15"/>
        <v>0</v>
      </c>
    </row>
    <row r="62" spans="1:41" ht="12.75">
      <c r="A62" s="37">
        <v>400077</v>
      </c>
      <c r="B62">
        <v>98745</v>
      </c>
      <c r="C62" t="s">
        <v>182</v>
      </c>
      <c r="D62" t="s">
        <v>183</v>
      </c>
      <c r="E62" t="s">
        <v>184</v>
      </c>
      <c r="F62" s="38">
        <v>85937</v>
      </c>
      <c r="G62" s="3" t="s">
        <v>29</v>
      </c>
      <c r="H62" s="39">
        <v>9285363920</v>
      </c>
      <c r="I62" s="4" t="s">
        <v>185</v>
      </c>
      <c r="J62" s="4" t="s">
        <v>31</v>
      </c>
      <c r="K62" t="s">
        <v>31</v>
      </c>
      <c r="L62" s="5" t="s">
        <v>36</v>
      </c>
      <c r="M62" s="5">
        <v>233.036</v>
      </c>
      <c r="N62" s="5" t="s">
        <v>35</v>
      </c>
      <c r="O62" s="5" t="s">
        <v>36</v>
      </c>
      <c r="P62" s="40" t="s">
        <v>41</v>
      </c>
      <c r="Q62" s="40" t="s">
        <v>41</v>
      </c>
      <c r="R62" t="s">
        <v>31</v>
      </c>
      <c r="S62" t="s">
        <v>37</v>
      </c>
      <c r="T62" t="s">
        <v>37</v>
      </c>
      <c r="U62" s="5" t="s">
        <v>36</v>
      </c>
      <c r="V62" s="41">
        <v>20674.8723417651</v>
      </c>
      <c r="W62" s="41">
        <v>3242.3421324768756</v>
      </c>
      <c r="X62" s="41">
        <v>2480.9477900168977</v>
      </c>
      <c r="Y62" s="41">
        <v>1954.708283388388</v>
      </c>
      <c r="Z62">
        <f t="shared" si="0"/>
        <v>0</v>
      </c>
      <c r="AA62">
        <f t="shared" si="1"/>
        <v>1</v>
      </c>
      <c r="AB62">
        <f t="shared" si="2"/>
        <v>0</v>
      </c>
      <c r="AC62">
        <f t="shared" si="3"/>
        <v>0</v>
      </c>
      <c r="AD62">
        <f t="shared" si="4"/>
        <v>0</v>
      </c>
      <c r="AE62">
        <f t="shared" si="5"/>
        <v>0</v>
      </c>
      <c r="AF62" s="50">
        <f t="shared" si="6"/>
        <v>0</v>
      </c>
      <c r="AG62" s="50">
        <f t="shared" si="7"/>
        <v>0</v>
      </c>
      <c r="AH62" s="50">
        <f t="shared" si="8"/>
        <v>0</v>
      </c>
      <c r="AI62">
        <f t="shared" si="9"/>
        <v>1</v>
      </c>
      <c r="AJ62">
        <f t="shared" si="10"/>
        <v>1</v>
      </c>
      <c r="AK62" t="str">
        <f t="shared" si="11"/>
        <v>Initial</v>
      </c>
      <c r="AL62">
        <f t="shared" si="12"/>
        <v>0</v>
      </c>
      <c r="AM62" t="str">
        <f t="shared" si="13"/>
        <v>RLIS</v>
      </c>
      <c r="AN62">
        <f t="shared" si="14"/>
        <v>0</v>
      </c>
      <c r="AO62" t="str">
        <f t="shared" si="15"/>
        <v>Trouble</v>
      </c>
    </row>
    <row r="63" spans="1:41" ht="12.75">
      <c r="A63" s="37">
        <v>400078</v>
      </c>
      <c r="B63">
        <v>108653</v>
      </c>
      <c r="C63" t="s">
        <v>186</v>
      </c>
      <c r="D63" t="s">
        <v>187</v>
      </c>
      <c r="E63" t="s">
        <v>188</v>
      </c>
      <c r="F63" s="38">
        <v>85716</v>
      </c>
      <c r="G63" s="3">
        <v>4153</v>
      </c>
      <c r="H63" s="39">
        <v>5208811389</v>
      </c>
      <c r="I63" s="4" t="s">
        <v>189</v>
      </c>
      <c r="J63" s="4" t="s">
        <v>31</v>
      </c>
      <c r="K63" t="s">
        <v>31</v>
      </c>
      <c r="L63" s="5"/>
      <c r="M63" s="5"/>
      <c r="N63" s="5"/>
      <c r="O63" s="5"/>
      <c r="P63" s="40" t="s">
        <v>41</v>
      </c>
      <c r="Q63" s="40" t="s">
        <v>41</v>
      </c>
      <c r="R63" t="s">
        <v>31</v>
      </c>
      <c r="S63" t="s">
        <v>31</v>
      </c>
      <c r="T63" t="s">
        <v>31</v>
      </c>
      <c r="U63" s="5"/>
      <c r="V63" s="43"/>
      <c r="W63" s="43"/>
      <c r="X63" s="43"/>
      <c r="Y63" s="43"/>
      <c r="Z63">
        <f t="shared" si="0"/>
        <v>0</v>
      </c>
      <c r="AA63">
        <f t="shared" si="1"/>
        <v>1</v>
      </c>
      <c r="AB63">
        <f t="shared" si="2"/>
        <v>0</v>
      </c>
      <c r="AC63">
        <f t="shared" si="3"/>
        <v>0</v>
      </c>
      <c r="AD63">
        <f t="shared" si="4"/>
        <v>0</v>
      </c>
      <c r="AE63">
        <f t="shared" si="5"/>
        <v>0</v>
      </c>
      <c r="AF63" s="50">
        <f t="shared" si="6"/>
        <v>0</v>
      </c>
      <c r="AG63" s="50">
        <f t="shared" si="7"/>
        <v>0</v>
      </c>
      <c r="AH63" s="50">
        <f t="shared" si="8"/>
        <v>0</v>
      </c>
      <c r="AI63">
        <f t="shared" si="9"/>
        <v>0</v>
      </c>
      <c r="AJ63">
        <f t="shared" si="10"/>
        <v>1</v>
      </c>
      <c r="AK63">
        <f t="shared" si="11"/>
        <v>0</v>
      </c>
      <c r="AL63">
        <f t="shared" si="12"/>
        <v>0</v>
      </c>
      <c r="AM63">
        <f t="shared" si="13"/>
        <v>0</v>
      </c>
      <c r="AN63">
        <f t="shared" si="14"/>
        <v>0</v>
      </c>
      <c r="AO63">
        <f t="shared" si="15"/>
        <v>0</v>
      </c>
    </row>
    <row r="64" spans="1:41" ht="12.75">
      <c r="A64" s="37">
        <v>400079</v>
      </c>
      <c r="B64">
        <v>108660</v>
      </c>
      <c r="C64" t="s">
        <v>190</v>
      </c>
      <c r="D64" t="s">
        <v>191</v>
      </c>
      <c r="E64" t="s">
        <v>188</v>
      </c>
      <c r="F64" s="38">
        <v>85705</v>
      </c>
      <c r="G64" s="3" t="s">
        <v>29</v>
      </c>
      <c r="H64" s="39">
        <v>5206235843</v>
      </c>
      <c r="I64" s="4">
        <v>1</v>
      </c>
      <c r="J64" s="4" t="s">
        <v>31</v>
      </c>
      <c r="K64" t="s">
        <v>31</v>
      </c>
      <c r="L64" s="5"/>
      <c r="M64" s="5"/>
      <c r="N64" s="5"/>
      <c r="O64" s="5"/>
      <c r="P64" s="40" t="s">
        <v>41</v>
      </c>
      <c r="Q64" s="40" t="s">
        <v>41</v>
      </c>
      <c r="R64" t="s">
        <v>31</v>
      </c>
      <c r="S64" t="s">
        <v>31</v>
      </c>
      <c r="T64" t="s">
        <v>31</v>
      </c>
      <c r="U64" s="5"/>
      <c r="V64" s="43"/>
      <c r="W64" s="43"/>
      <c r="X64" s="43"/>
      <c r="Y64" s="43"/>
      <c r="Z64">
        <f t="shared" si="0"/>
        <v>0</v>
      </c>
      <c r="AA64">
        <f t="shared" si="1"/>
        <v>1</v>
      </c>
      <c r="AB64">
        <f t="shared" si="2"/>
        <v>0</v>
      </c>
      <c r="AC64">
        <f t="shared" si="3"/>
        <v>0</v>
      </c>
      <c r="AD64">
        <f t="shared" si="4"/>
        <v>0</v>
      </c>
      <c r="AE64">
        <f t="shared" si="5"/>
        <v>0</v>
      </c>
      <c r="AF64" s="50">
        <f t="shared" si="6"/>
        <v>0</v>
      </c>
      <c r="AG64" s="50">
        <f t="shared" si="7"/>
        <v>0</v>
      </c>
      <c r="AH64" s="50">
        <f t="shared" si="8"/>
        <v>0</v>
      </c>
      <c r="AI64">
        <f t="shared" si="9"/>
        <v>0</v>
      </c>
      <c r="AJ64">
        <f t="shared" si="10"/>
        <v>1</v>
      </c>
      <c r="AK64">
        <f t="shared" si="11"/>
        <v>0</v>
      </c>
      <c r="AL64">
        <f t="shared" si="12"/>
        <v>0</v>
      </c>
      <c r="AM64">
        <f t="shared" si="13"/>
        <v>0</v>
      </c>
      <c r="AN64">
        <f t="shared" si="14"/>
        <v>0</v>
      </c>
      <c r="AO64">
        <f t="shared" si="15"/>
        <v>0</v>
      </c>
    </row>
    <row r="65" spans="1:41" ht="12.75">
      <c r="A65" s="37">
        <v>400080</v>
      </c>
      <c r="B65">
        <v>108662</v>
      </c>
      <c r="C65" t="s">
        <v>192</v>
      </c>
      <c r="D65" t="s">
        <v>193</v>
      </c>
      <c r="E65" t="s">
        <v>188</v>
      </c>
      <c r="F65" s="38">
        <v>85710</v>
      </c>
      <c r="G65" s="3" t="s">
        <v>29</v>
      </c>
      <c r="H65" s="39">
        <v>5202961100</v>
      </c>
      <c r="I65" s="4">
        <v>1</v>
      </c>
      <c r="J65" s="4" t="s">
        <v>31</v>
      </c>
      <c r="K65" t="s">
        <v>31</v>
      </c>
      <c r="L65" s="5"/>
      <c r="M65" s="5"/>
      <c r="N65" s="5"/>
      <c r="O65" s="5"/>
      <c r="P65" s="40" t="s">
        <v>41</v>
      </c>
      <c r="Q65" s="40" t="s">
        <v>41</v>
      </c>
      <c r="R65" t="s">
        <v>31</v>
      </c>
      <c r="S65" t="s">
        <v>31</v>
      </c>
      <c r="T65" t="s">
        <v>31</v>
      </c>
      <c r="U65" s="5"/>
      <c r="V65" s="43"/>
      <c r="W65" s="43"/>
      <c r="X65" s="43"/>
      <c r="Y65" s="43"/>
      <c r="Z65">
        <f t="shared" si="0"/>
        <v>0</v>
      </c>
      <c r="AA65">
        <f t="shared" si="1"/>
        <v>1</v>
      </c>
      <c r="AB65">
        <f t="shared" si="2"/>
        <v>0</v>
      </c>
      <c r="AC65">
        <f t="shared" si="3"/>
        <v>0</v>
      </c>
      <c r="AD65">
        <f t="shared" si="4"/>
        <v>0</v>
      </c>
      <c r="AE65">
        <f t="shared" si="5"/>
        <v>0</v>
      </c>
      <c r="AF65" s="50">
        <f t="shared" si="6"/>
        <v>0</v>
      </c>
      <c r="AG65" s="50">
        <f t="shared" si="7"/>
        <v>0</v>
      </c>
      <c r="AH65" s="50">
        <f t="shared" si="8"/>
        <v>0</v>
      </c>
      <c r="AI65">
        <f t="shared" si="9"/>
        <v>0</v>
      </c>
      <c r="AJ65">
        <f t="shared" si="10"/>
        <v>1</v>
      </c>
      <c r="AK65">
        <f t="shared" si="11"/>
        <v>0</v>
      </c>
      <c r="AL65">
        <f t="shared" si="12"/>
        <v>0</v>
      </c>
      <c r="AM65">
        <f t="shared" si="13"/>
        <v>0</v>
      </c>
      <c r="AN65">
        <f t="shared" si="14"/>
        <v>0</v>
      </c>
      <c r="AO65">
        <f t="shared" si="15"/>
        <v>0</v>
      </c>
    </row>
    <row r="66" spans="1:41" ht="12.75">
      <c r="A66" s="37">
        <v>400081</v>
      </c>
      <c r="B66">
        <v>108778</v>
      </c>
      <c r="C66" t="s">
        <v>194</v>
      </c>
      <c r="D66" t="s">
        <v>195</v>
      </c>
      <c r="E66" t="s">
        <v>188</v>
      </c>
      <c r="F66" s="38">
        <v>85719</v>
      </c>
      <c r="G66" s="3" t="s">
        <v>29</v>
      </c>
      <c r="H66" s="39">
        <v>5208815222</v>
      </c>
      <c r="I66" s="4">
        <v>1</v>
      </c>
      <c r="J66" s="4" t="s">
        <v>31</v>
      </c>
      <c r="K66" t="s">
        <v>31</v>
      </c>
      <c r="L66" s="5"/>
      <c r="M66" s="5"/>
      <c r="N66" s="5"/>
      <c r="O66" s="5"/>
      <c r="P66" s="40" t="s">
        <v>41</v>
      </c>
      <c r="Q66" s="40" t="s">
        <v>41</v>
      </c>
      <c r="R66" t="s">
        <v>31</v>
      </c>
      <c r="S66" t="s">
        <v>31</v>
      </c>
      <c r="T66" t="s">
        <v>31</v>
      </c>
      <c r="U66" s="5"/>
      <c r="V66" s="43"/>
      <c r="W66" s="43"/>
      <c r="X66" s="43"/>
      <c r="Y66" s="43"/>
      <c r="Z66">
        <f t="shared" si="0"/>
        <v>0</v>
      </c>
      <c r="AA66">
        <f t="shared" si="1"/>
        <v>1</v>
      </c>
      <c r="AB66">
        <f t="shared" si="2"/>
        <v>0</v>
      </c>
      <c r="AC66">
        <f t="shared" si="3"/>
        <v>0</v>
      </c>
      <c r="AD66">
        <f t="shared" si="4"/>
        <v>0</v>
      </c>
      <c r="AE66">
        <f t="shared" si="5"/>
        <v>0</v>
      </c>
      <c r="AF66" s="50">
        <f t="shared" si="6"/>
        <v>0</v>
      </c>
      <c r="AG66" s="50">
        <f t="shared" si="7"/>
        <v>0</v>
      </c>
      <c r="AH66" s="50">
        <f t="shared" si="8"/>
        <v>0</v>
      </c>
      <c r="AI66">
        <f t="shared" si="9"/>
        <v>0</v>
      </c>
      <c r="AJ66">
        <f t="shared" si="10"/>
        <v>1</v>
      </c>
      <c r="AK66">
        <f t="shared" si="11"/>
        <v>0</v>
      </c>
      <c r="AL66">
        <f t="shared" si="12"/>
        <v>0</v>
      </c>
      <c r="AM66">
        <f t="shared" si="13"/>
        <v>0</v>
      </c>
      <c r="AN66">
        <f t="shared" si="14"/>
        <v>0</v>
      </c>
      <c r="AO66">
        <f t="shared" si="15"/>
        <v>0</v>
      </c>
    </row>
    <row r="67" spans="1:41" ht="12.75">
      <c r="A67" s="37">
        <v>400082</v>
      </c>
      <c r="B67">
        <v>80502</v>
      </c>
      <c r="C67" t="s">
        <v>196</v>
      </c>
      <c r="D67" t="s">
        <v>197</v>
      </c>
      <c r="E67" t="s">
        <v>178</v>
      </c>
      <c r="F67" s="38">
        <v>86439</v>
      </c>
      <c r="G67" s="3">
        <v>1479</v>
      </c>
      <c r="H67" s="39">
        <v>9287681665</v>
      </c>
      <c r="I67" s="4" t="s">
        <v>198</v>
      </c>
      <c r="J67" s="4" t="s">
        <v>31</v>
      </c>
      <c r="K67" t="s">
        <v>31</v>
      </c>
      <c r="L67" s="5"/>
      <c r="M67" s="5"/>
      <c r="N67" s="5"/>
      <c r="O67" s="5"/>
      <c r="P67" s="40">
        <v>16.782246879</v>
      </c>
      <c r="Q67" t="s">
        <v>31</v>
      </c>
      <c r="R67" t="s">
        <v>37</v>
      </c>
      <c r="S67" t="s">
        <v>31</v>
      </c>
      <c r="T67" t="s">
        <v>31</v>
      </c>
      <c r="U67" s="5"/>
      <c r="V67" s="5"/>
      <c r="W67" s="5"/>
      <c r="X67" s="5"/>
      <c r="Y67" s="5"/>
      <c r="Z67">
        <f t="shared" si="0"/>
        <v>0</v>
      </c>
      <c r="AA67">
        <f t="shared" si="1"/>
        <v>1</v>
      </c>
      <c r="AB67">
        <f t="shared" si="2"/>
        <v>0</v>
      </c>
      <c r="AC67">
        <f t="shared" si="3"/>
        <v>0</v>
      </c>
      <c r="AD67">
        <f t="shared" si="4"/>
        <v>0</v>
      </c>
      <c r="AE67">
        <f t="shared" si="5"/>
        <v>0</v>
      </c>
      <c r="AF67" s="50">
        <f t="shared" si="6"/>
        <v>0</v>
      </c>
      <c r="AG67" s="50">
        <f t="shared" si="7"/>
        <v>0</v>
      </c>
      <c r="AH67" s="50">
        <f t="shared" si="8"/>
        <v>0</v>
      </c>
      <c r="AI67">
        <f t="shared" si="9"/>
        <v>0</v>
      </c>
      <c r="AJ67">
        <f t="shared" si="10"/>
        <v>0</v>
      </c>
      <c r="AK67">
        <f t="shared" si="11"/>
        <v>0</v>
      </c>
      <c r="AL67">
        <f t="shared" si="12"/>
        <v>0</v>
      </c>
      <c r="AM67">
        <f t="shared" si="13"/>
        <v>0</v>
      </c>
      <c r="AN67">
        <f t="shared" si="14"/>
        <v>0</v>
      </c>
      <c r="AO67">
        <f t="shared" si="15"/>
        <v>0</v>
      </c>
    </row>
    <row r="68" spans="1:41" ht="12.75">
      <c r="A68" s="37">
        <v>400083</v>
      </c>
      <c r="B68">
        <v>108744</v>
      </c>
      <c r="C68" t="s">
        <v>199</v>
      </c>
      <c r="D68" t="s">
        <v>200</v>
      </c>
      <c r="E68" t="s">
        <v>188</v>
      </c>
      <c r="F68" s="38">
        <v>85714</v>
      </c>
      <c r="G68" s="3" t="s">
        <v>29</v>
      </c>
      <c r="H68" s="39">
        <v>5202946997</v>
      </c>
      <c r="I68" s="4" t="s">
        <v>201</v>
      </c>
      <c r="J68" s="4" t="s">
        <v>31</v>
      </c>
      <c r="K68" t="s">
        <v>31</v>
      </c>
      <c r="L68" s="5"/>
      <c r="M68" s="5"/>
      <c r="N68" s="5"/>
      <c r="O68" s="5"/>
      <c r="P68" s="40" t="s">
        <v>41</v>
      </c>
      <c r="Q68" s="40" t="s">
        <v>41</v>
      </c>
      <c r="R68" t="s">
        <v>31</v>
      </c>
      <c r="S68" t="s">
        <v>31</v>
      </c>
      <c r="T68" t="s">
        <v>31</v>
      </c>
      <c r="U68" s="5"/>
      <c r="V68" s="43"/>
      <c r="W68" s="43"/>
      <c r="X68" s="43"/>
      <c r="Y68" s="43"/>
      <c r="Z68">
        <f t="shared" si="0"/>
        <v>0</v>
      </c>
      <c r="AA68">
        <f t="shared" si="1"/>
        <v>1</v>
      </c>
      <c r="AB68">
        <f t="shared" si="2"/>
        <v>0</v>
      </c>
      <c r="AC68">
        <f t="shared" si="3"/>
        <v>0</v>
      </c>
      <c r="AD68">
        <f t="shared" si="4"/>
        <v>0</v>
      </c>
      <c r="AE68">
        <f t="shared" si="5"/>
        <v>0</v>
      </c>
      <c r="AF68" s="50">
        <f t="shared" si="6"/>
        <v>0</v>
      </c>
      <c r="AG68" s="50">
        <f t="shared" si="7"/>
        <v>0</v>
      </c>
      <c r="AH68" s="50">
        <f t="shared" si="8"/>
        <v>0</v>
      </c>
      <c r="AI68">
        <f t="shared" si="9"/>
        <v>0</v>
      </c>
      <c r="AJ68">
        <f t="shared" si="10"/>
        <v>1</v>
      </c>
      <c r="AK68">
        <f t="shared" si="11"/>
        <v>0</v>
      </c>
      <c r="AL68">
        <f t="shared" si="12"/>
        <v>0</v>
      </c>
      <c r="AM68">
        <f t="shared" si="13"/>
        <v>0</v>
      </c>
      <c r="AN68">
        <f t="shared" si="14"/>
        <v>0</v>
      </c>
      <c r="AO68">
        <f t="shared" si="15"/>
        <v>0</v>
      </c>
    </row>
    <row r="69" spans="1:41" ht="12.75">
      <c r="A69" s="37">
        <v>400084</v>
      </c>
      <c r="B69">
        <v>108765</v>
      </c>
      <c r="C69" t="s">
        <v>202</v>
      </c>
      <c r="D69" t="s">
        <v>203</v>
      </c>
      <c r="E69" t="s">
        <v>188</v>
      </c>
      <c r="F69" s="38">
        <v>85705</v>
      </c>
      <c r="G69" s="3">
        <v>4436</v>
      </c>
      <c r="H69" s="39">
        <v>5202929554</v>
      </c>
      <c r="I69" s="4">
        <v>1</v>
      </c>
      <c r="J69" s="4" t="s">
        <v>31</v>
      </c>
      <c r="K69" t="s">
        <v>31</v>
      </c>
      <c r="L69" s="5"/>
      <c r="M69" s="5"/>
      <c r="N69" s="5"/>
      <c r="O69" s="5"/>
      <c r="P69" s="40" t="s">
        <v>41</v>
      </c>
      <c r="Q69" s="40" t="s">
        <v>41</v>
      </c>
      <c r="R69" t="s">
        <v>31</v>
      </c>
      <c r="S69" t="s">
        <v>31</v>
      </c>
      <c r="T69" t="s">
        <v>31</v>
      </c>
      <c r="U69" s="5"/>
      <c r="V69" s="43"/>
      <c r="W69" s="43"/>
      <c r="X69" s="43"/>
      <c r="Y69" s="43"/>
      <c r="Z69">
        <f t="shared" si="0"/>
        <v>0</v>
      </c>
      <c r="AA69">
        <f t="shared" si="1"/>
        <v>1</v>
      </c>
      <c r="AB69">
        <f t="shared" si="2"/>
        <v>0</v>
      </c>
      <c r="AC69">
        <f t="shared" si="3"/>
        <v>0</v>
      </c>
      <c r="AD69">
        <f t="shared" si="4"/>
        <v>0</v>
      </c>
      <c r="AE69">
        <f t="shared" si="5"/>
        <v>0</v>
      </c>
      <c r="AF69" s="50">
        <f t="shared" si="6"/>
        <v>0</v>
      </c>
      <c r="AG69" s="50">
        <f t="shared" si="7"/>
        <v>0</v>
      </c>
      <c r="AH69" s="50">
        <f t="shared" si="8"/>
        <v>0</v>
      </c>
      <c r="AI69">
        <f t="shared" si="9"/>
        <v>0</v>
      </c>
      <c r="AJ69">
        <f t="shared" si="10"/>
        <v>1</v>
      </c>
      <c r="AK69">
        <f t="shared" si="11"/>
        <v>0</v>
      </c>
      <c r="AL69">
        <f t="shared" si="12"/>
        <v>0</v>
      </c>
      <c r="AM69">
        <f t="shared" si="13"/>
        <v>0</v>
      </c>
      <c r="AN69">
        <f t="shared" si="14"/>
        <v>0</v>
      </c>
      <c r="AO69">
        <f t="shared" si="15"/>
        <v>0</v>
      </c>
    </row>
    <row r="70" spans="1:41" ht="12.75">
      <c r="A70" s="37">
        <v>400085</v>
      </c>
      <c r="B70">
        <v>108766</v>
      </c>
      <c r="C70" t="s">
        <v>204</v>
      </c>
      <c r="D70" t="s">
        <v>205</v>
      </c>
      <c r="E70" t="s">
        <v>188</v>
      </c>
      <c r="F70" s="38">
        <v>85713</v>
      </c>
      <c r="G70" s="3">
        <v>3644</v>
      </c>
      <c r="H70" s="39">
        <v>5206223651</v>
      </c>
      <c r="I70" s="4">
        <v>1</v>
      </c>
      <c r="J70" s="4" t="s">
        <v>31</v>
      </c>
      <c r="K70" t="s">
        <v>31</v>
      </c>
      <c r="L70" s="5"/>
      <c r="M70" s="5"/>
      <c r="N70" s="5"/>
      <c r="O70" s="5"/>
      <c r="P70" s="40" t="s">
        <v>41</v>
      </c>
      <c r="Q70" s="40" t="s">
        <v>41</v>
      </c>
      <c r="R70" t="s">
        <v>31</v>
      </c>
      <c r="S70" t="s">
        <v>31</v>
      </c>
      <c r="T70" t="s">
        <v>31</v>
      </c>
      <c r="U70" s="5"/>
      <c r="V70" s="5"/>
      <c r="W70" s="5"/>
      <c r="X70" s="5"/>
      <c r="Y70" s="5"/>
      <c r="Z70">
        <f t="shared" si="0"/>
        <v>0</v>
      </c>
      <c r="AA70">
        <f t="shared" si="1"/>
        <v>1</v>
      </c>
      <c r="AB70">
        <f t="shared" si="2"/>
        <v>0</v>
      </c>
      <c r="AC70">
        <f t="shared" si="3"/>
        <v>0</v>
      </c>
      <c r="AD70">
        <f t="shared" si="4"/>
        <v>0</v>
      </c>
      <c r="AE70">
        <f t="shared" si="5"/>
        <v>0</v>
      </c>
      <c r="AF70" s="50">
        <f t="shared" si="6"/>
        <v>0</v>
      </c>
      <c r="AG70" s="50">
        <f t="shared" si="7"/>
        <v>0</v>
      </c>
      <c r="AH70" s="50">
        <f t="shared" si="8"/>
        <v>0</v>
      </c>
      <c r="AI70">
        <f t="shared" si="9"/>
        <v>0</v>
      </c>
      <c r="AJ70">
        <f t="shared" si="10"/>
        <v>1</v>
      </c>
      <c r="AK70">
        <f t="shared" si="11"/>
        <v>0</v>
      </c>
      <c r="AL70">
        <f t="shared" si="12"/>
        <v>0</v>
      </c>
      <c r="AM70">
        <f t="shared" si="13"/>
        <v>0</v>
      </c>
      <c r="AN70">
        <f t="shared" si="14"/>
        <v>0</v>
      </c>
      <c r="AO70">
        <f t="shared" si="15"/>
        <v>0</v>
      </c>
    </row>
    <row r="71" spans="1:41" ht="12.75">
      <c r="A71" s="37">
        <v>400087</v>
      </c>
      <c r="B71">
        <v>128724</v>
      </c>
      <c r="C71" t="s">
        <v>206</v>
      </c>
      <c r="D71" t="s">
        <v>207</v>
      </c>
      <c r="E71" t="s">
        <v>208</v>
      </c>
      <c r="F71" s="38">
        <v>85622</v>
      </c>
      <c r="G71" s="3" t="s">
        <v>29</v>
      </c>
      <c r="H71" s="39">
        <v>5203990135</v>
      </c>
      <c r="I71" s="4" t="s">
        <v>209</v>
      </c>
      <c r="J71" s="4" t="s">
        <v>31</v>
      </c>
      <c r="K71" t="s">
        <v>31</v>
      </c>
      <c r="L71" s="5"/>
      <c r="M71" s="5"/>
      <c r="N71" s="5"/>
      <c r="O71" s="5"/>
      <c r="P71" s="40" t="s">
        <v>41</v>
      </c>
      <c r="Q71" s="40" t="s">
        <v>41</v>
      </c>
      <c r="R71" t="s">
        <v>31</v>
      </c>
      <c r="S71" t="s">
        <v>31</v>
      </c>
      <c r="T71" t="s">
        <v>37</v>
      </c>
      <c r="U71" s="5"/>
      <c r="V71" s="43"/>
      <c r="W71" s="43"/>
      <c r="X71" s="43"/>
      <c r="Y71" s="43"/>
      <c r="Z71">
        <f aca="true" t="shared" si="16" ref="Z71:Z134">IF(OR(J71="YES",L71="YES"),1,0)</f>
        <v>0</v>
      </c>
      <c r="AA71">
        <f aca="true" t="shared" si="17" ref="AA71:AA134">IF(OR(M71&lt;600,N71="YES"),1,0)</f>
        <v>1</v>
      </c>
      <c r="AB71">
        <f aca="true" t="shared" si="18" ref="AB71:AB134">IF(AND(OR(J71="YES",L71="YES"),(Z71=0)),"Trouble",0)</f>
        <v>0</v>
      </c>
      <c r="AC71">
        <f aca="true" t="shared" si="19" ref="AC71:AC134">IF(AND(OR(M71&lt;600,N71="YES"),(AA71=0)),"Trouble",0)</f>
        <v>0</v>
      </c>
      <c r="AD71">
        <f aca="true" t="shared" si="20" ref="AD71:AD134">IF(AND(AND(J71="NO",L71="NO"),(O71="YES")),"Trouble",0)</f>
        <v>0</v>
      </c>
      <c r="AE71">
        <f aca="true" t="shared" si="21" ref="AE71:AE134">IF(AND(AND(M71&gt;=600,N71="NO"),(O71="YES")),"Trouble",0)</f>
        <v>0</v>
      </c>
      <c r="AF71" s="50">
        <f aca="true" t="shared" si="22" ref="AF71:AF134">IF(AND(Z71=1,AA71=1),"SRSA",0)</f>
        <v>0</v>
      </c>
      <c r="AG71" s="50">
        <f aca="true" t="shared" si="23" ref="AG71:AG134">IF(AND(AF71=0,O71="YES"),"Trouble",0)</f>
        <v>0</v>
      </c>
      <c r="AH71" s="50">
        <f aca="true" t="shared" si="24" ref="AH71:AH134">IF(AND(AF71="SRSA",O71="NO"),"Trouble",0)</f>
        <v>0</v>
      </c>
      <c r="AI71">
        <f aca="true" t="shared" si="25" ref="AI71:AI134">IF(S71="YES",1,0)</f>
        <v>0</v>
      </c>
      <c r="AJ71">
        <f aca="true" t="shared" si="26" ref="AJ71:AJ134">IF(P71&gt;=20,1,0)</f>
        <v>1</v>
      </c>
      <c r="AK71">
        <f aca="true" t="shared" si="27" ref="AK71:AK134">IF(AND(AI71=1,AJ71=1),"Initial",0)</f>
        <v>0</v>
      </c>
      <c r="AL71">
        <f aca="true" t="shared" si="28" ref="AL71:AL134">IF(AND(AF71="SRSA",AK71="Initial"),"SRSA",0)</f>
        <v>0</v>
      </c>
      <c r="AM71">
        <f aca="true" t="shared" si="29" ref="AM71:AM134">IF(AND(AK71="Initial",AL71=0),"RLIS",0)</f>
        <v>0</v>
      </c>
      <c r="AN71">
        <f aca="true" t="shared" si="30" ref="AN71:AN134">IF(AND(AM71=0,U71="YES"),"Trouble",0)</f>
        <v>0</v>
      </c>
      <c r="AO71">
        <f aca="true" t="shared" si="31" ref="AO71:AO134">IF(AND(U71="NO",AM71="RLIS"),"Trouble",0)</f>
        <v>0</v>
      </c>
    </row>
    <row r="72" spans="1:41" ht="12.75">
      <c r="A72" s="37">
        <v>400088</v>
      </c>
      <c r="B72">
        <v>138651</v>
      </c>
      <c r="C72" t="s">
        <v>210</v>
      </c>
      <c r="D72" t="s">
        <v>211</v>
      </c>
      <c r="E72" t="s">
        <v>212</v>
      </c>
      <c r="F72" s="38">
        <v>86312</v>
      </c>
      <c r="G72" s="3">
        <v>6485</v>
      </c>
      <c r="H72" s="39">
        <v>6239775891</v>
      </c>
      <c r="I72" s="4">
        <v>6</v>
      </c>
      <c r="J72" s="4" t="s">
        <v>31</v>
      </c>
      <c r="K72" t="s">
        <v>31</v>
      </c>
      <c r="L72" s="5" t="s">
        <v>36</v>
      </c>
      <c r="M72" s="5">
        <v>39.84</v>
      </c>
      <c r="N72" s="5" t="s">
        <v>36</v>
      </c>
      <c r="O72" s="5" t="s">
        <v>36</v>
      </c>
      <c r="P72" s="40" t="s">
        <v>41</v>
      </c>
      <c r="Q72" s="40" t="s">
        <v>41</v>
      </c>
      <c r="R72" t="s">
        <v>31</v>
      </c>
      <c r="S72" t="s">
        <v>37</v>
      </c>
      <c r="T72" t="s">
        <v>31</v>
      </c>
      <c r="U72" s="5" t="s">
        <v>36</v>
      </c>
      <c r="V72" s="42">
        <v>5075.063614581351</v>
      </c>
      <c r="W72" s="42">
        <v>684.832933282606</v>
      </c>
      <c r="X72" s="42">
        <v>318.50853515063494</v>
      </c>
      <c r="Y72" s="42">
        <v>376.725596434853</v>
      </c>
      <c r="Z72">
        <f t="shared" si="16"/>
        <v>0</v>
      </c>
      <c r="AA72">
        <f t="shared" si="17"/>
        <v>1</v>
      </c>
      <c r="AB72">
        <f t="shared" si="18"/>
        <v>0</v>
      </c>
      <c r="AC72">
        <f t="shared" si="19"/>
        <v>0</v>
      </c>
      <c r="AD72">
        <f t="shared" si="20"/>
        <v>0</v>
      </c>
      <c r="AE72">
        <f t="shared" si="21"/>
        <v>0</v>
      </c>
      <c r="AF72" s="50">
        <f t="shared" si="22"/>
        <v>0</v>
      </c>
      <c r="AG72" s="50">
        <f t="shared" si="23"/>
        <v>0</v>
      </c>
      <c r="AH72" s="50">
        <f t="shared" si="24"/>
        <v>0</v>
      </c>
      <c r="AI72">
        <f t="shared" si="25"/>
        <v>1</v>
      </c>
      <c r="AJ72">
        <f t="shared" si="26"/>
        <v>1</v>
      </c>
      <c r="AK72" t="str">
        <f t="shared" si="27"/>
        <v>Initial</v>
      </c>
      <c r="AL72">
        <f t="shared" si="28"/>
        <v>0</v>
      </c>
      <c r="AM72" t="str">
        <f t="shared" si="29"/>
        <v>RLIS</v>
      </c>
      <c r="AN72">
        <f t="shared" si="30"/>
        <v>0</v>
      </c>
      <c r="AO72" t="str">
        <f t="shared" si="31"/>
        <v>Trouble</v>
      </c>
    </row>
    <row r="73" spans="1:41" ht="12.75">
      <c r="A73" s="37">
        <v>400089</v>
      </c>
      <c r="B73">
        <v>138708</v>
      </c>
      <c r="C73" t="s">
        <v>213</v>
      </c>
      <c r="D73" t="s">
        <v>214</v>
      </c>
      <c r="E73" t="s">
        <v>215</v>
      </c>
      <c r="F73" s="38">
        <v>86336</v>
      </c>
      <c r="G73" s="3">
        <v>4337</v>
      </c>
      <c r="H73" s="39">
        <v>9282046464</v>
      </c>
      <c r="I73" s="4" t="s">
        <v>216</v>
      </c>
      <c r="J73" s="4" t="s">
        <v>31</v>
      </c>
      <c r="K73" t="s">
        <v>31</v>
      </c>
      <c r="L73" s="5" t="s">
        <v>36</v>
      </c>
      <c r="M73" s="5">
        <v>133.014</v>
      </c>
      <c r="N73" s="5" t="s">
        <v>36</v>
      </c>
      <c r="O73" s="5" t="s">
        <v>36</v>
      </c>
      <c r="P73" s="40" t="s">
        <v>41</v>
      </c>
      <c r="Q73" s="40" t="s">
        <v>41</v>
      </c>
      <c r="R73" t="s">
        <v>31</v>
      </c>
      <c r="S73" t="s">
        <v>37</v>
      </c>
      <c r="T73" t="s">
        <v>31</v>
      </c>
      <c r="U73" s="5" t="s">
        <v>36</v>
      </c>
      <c r="V73" s="42">
        <v>3230.3312451304623</v>
      </c>
      <c r="W73" s="42">
        <v>417.28286058594546</v>
      </c>
      <c r="X73" s="42">
        <v>758.3276038059314</v>
      </c>
      <c r="Y73" s="42">
        <v>882.6319142066777</v>
      </c>
      <c r="Z73">
        <f t="shared" si="16"/>
        <v>0</v>
      </c>
      <c r="AA73">
        <f t="shared" si="17"/>
        <v>1</v>
      </c>
      <c r="AB73">
        <f t="shared" si="18"/>
        <v>0</v>
      </c>
      <c r="AC73">
        <f t="shared" si="19"/>
        <v>0</v>
      </c>
      <c r="AD73">
        <f t="shared" si="20"/>
        <v>0</v>
      </c>
      <c r="AE73">
        <f t="shared" si="21"/>
        <v>0</v>
      </c>
      <c r="AF73" s="50">
        <f t="shared" si="22"/>
        <v>0</v>
      </c>
      <c r="AG73" s="50">
        <f t="shared" si="23"/>
        <v>0</v>
      </c>
      <c r="AH73" s="50">
        <f t="shared" si="24"/>
        <v>0</v>
      </c>
      <c r="AI73">
        <f t="shared" si="25"/>
        <v>1</v>
      </c>
      <c r="AJ73">
        <f t="shared" si="26"/>
        <v>1</v>
      </c>
      <c r="AK73" t="str">
        <f t="shared" si="27"/>
        <v>Initial</v>
      </c>
      <c r="AL73">
        <f t="shared" si="28"/>
        <v>0</v>
      </c>
      <c r="AM73" t="str">
        <f t="shared" si="29"/>
        <v>RLIS</v>
      </c>
      <c r="AN73">
        <f t="shared" si="30"/>
        <v>0</v>
      </c>
      <c r="AO73" t="str">
        <f t="shared" si="31"/>
        <v>Trouble</v>
      </c>
    </row>
    <row r="74" spans="1:41" ht="12.75">
      <c r="A74" s="37">
        <v>400090</v>
      </c>
      <c r="B74">
        <v>138712</v>
      </c>
      <c r="C74" t="s">
        <v>217</v>
      </c>
      <c r="D74" t="s">
        <v>218</v>
      </c>
      <c r="E74" t="s">
        <v>34</v>
      </c>
      <c r="F74" s="38">
        <v>86323</v>
      </c>
      <c r="G74" s="3">
        <v>827</v>
      </c>
      <c r="H74" s="39">
        <v>9286364766</v>
      </c>
      <c r="I74" s="4">
        <v>6</v>
      </c>
      <c r="J74" s="4" t="s">
        <v>31</v>
      </c>
      <c r="K74" t="s">
        <v>31</v>
      </c>
      <c r="L74" s="5" t="s">
        <v>36</v>
      </c>
      <c r="M74" s="5">
        <v>169.785</v>
      </c>
      <c r="N74" s="5" t="s">
        <v>36</v>
      </c>
      <c r="O74" s="5" t="s">
        <v>36</v>
      </c>
      <c r="P74" s="40">
        <v>24</v>
      </c>
      <c r="Q74" s="40" t="s">
        <v>37</v>
      </c>
      <c r="R74" t="s">
        <v>31</v>
      </c>
      <c r="S74" t="s">
        <v>37</v>
      </c>
      <c r="T74" t="s">
        <v>31</v>
      </c>
      <c r="U74" s="5" t="s">
        <v>35</v>
      </c>
      <c r="V74" s="41">
        <v>6866.001711466959</v>
      </c>
      <c r="W74" s="41">
        <v>766.9884912614242</v>
      </c>
      <c r="X74" s="41">
        <v>708.2166011845609</v>
      </c>
      <c r="Y74" s="41">
        <v>760.5592229911183</v>
      </c>
      <c r="Z74">
        <f t="shared" si="16"/>
        <v>0</v>
      </c>
      <c r="AA74">
        <f t="shared" si="17"/>
        <v>1</v>
      </c>
      <c r="AB74">
        <f t="shared" si="18"/>
        <v>0</v>
      </c>
      <c r="AC74">
        <f t="shared" si="19"/>
        <v>0</v>
      </c>
      <c r="AD74">
        <f t="shared" si="20"/>
        <v>0</v>
      </c>
      <c r="AE74">
        <f t="shared" si="21"/>
        <v>0</v>
      </c>
      <c r="AF74" s="50">
        <f t="shared" si="22"/>
        <v>0</v>
      </c>
      <c r="AG74" s="50">
        <f t="shared" si="23"/>
        <v>0</v>
      </c>
      <c r="AH74" s="50">
        <f t="shared" si="24"/>
        <v>0</v>
      </c>
      <c r="AI74">
        <f t="shared" si="25"/>
        <v>1</v>
      </c>
      <c r="AJ74">
        <f t="shared" si="26"/>
        <v>1</v>
      </c>
      <c r="AK74" t="str">
        <f t="shared" si="27"/>
        <v>Initial</v>
      </c>
      <c r="AL74">
        <f t="shared" si="28"/>
        <v>0</v>
      </c>
      <c r="AM74" t="str">
        <f t="shared" si="29"/>
        <v>RLIS</v>
      </c>
      <c r="AN74">
        <f t="shared" si="30"/>
        <v>0</v>
      </c>
      <c r="AO74">
        <f t="shared" si="31"/>
        <v>0</v>
      </c>
    </row>
    <row r="75" spans="1:41" ht="12.75">
      <c r="A75" s="37">
        <v>400091</v>
      </c>
      <c r="B75">
        <v>138737</v>
      </c>
      <c r="C75" t="s">
        <v>219</v>
      </c>
      <c r="D75" t="s">
        <v>220</v>
      </c>
      <c r="E75" t="s">
        <v>221</v>
      </c>
      <c r="F75" s="38">
        <v>86305</v>
      </c>
      <c r="G75" s="3" t="s">
        <v>29</v>
      </c>
      <c r="H75" s="39">
        <v>9287785764</v>
      </c>
      <c r="I75" s="4" t="s">
        <v>222</v>
      </c>
      <c r="J75" s="4" t="s">
        <v>31</v>
      </c>
      <c r="K75" t="s">
        <v>31</v>
      </c>
      <c r="L75" s="5"/>
      <c r="M75" s="5"/>
      <c r="N75" s="5"/>
      <c r="O75" s="5"/>
      <c r="P75" s="40" t="s">
        <v>41</v>
      </c>
      <c r="Q75" s="40" t="s">
        <v>41</v>
      </c>
      <c r="R75" t="s">
        <v>31</v>
      </c>
      <c r="S75" t="s">
        <v>31</v>
      </c>
      <c r="T75" t="s">
        <v>31</v>
      </c>
      <c r="U75" s="5"/>
      <c r="V75" s="5"/>
      <c r="W75" s="5"/>
      <c r="X75" s="5"/>
      <c r="Y75" s="5"/>
      <c r="Z75">
        <f t="shared" si="16"/>
        <v>0</v>
      </c>
      <c r="AA75">
        <f t="shared" si="17"/>
        <v>1</v>
      </c>
      <c r="AB75">
        <f t="shared" si="18"/>
        <v>0</v>
      </c>
      <c r="AC75">
        <f t="shared" si="19"/>
        <v>0</v>
      </c>
      <c r="AD75">
        <f t="shared" si="20"/>
        <v>0</v>
      </c>
      <c r="AE75">
        <f t="shared" si="21"/>
        <v>0</v>
      </c>
      <c r="AF75" s="50">
        <f t="shared" si="22"/>
        <v>0</v>
      </c>
      <c r="AG75" s="50">
        <f t="shared" si="23"/>
        <v>0</v>
      </c>
      <c r="AH75" s="50">
        <f t="shared" si="24"/>
        <v>0</v>
      </c>
      <c r="AI75">
        <f t="shared" si="25"/>
        <v>0</v>
      </c>
      <c r="AJ75">
        <f t="shared" si="26"/>
        <v>1</v>
      </c>
      <c r="AK75">
        <f t="shared" si="27"/>
        <v>0</v>
      </c>
      <c r="AL75">
        <f t="shared" si="28"/>
        <v>0</v>
      </c>
      <c r="AM75">
        <f t="shared" si="29"/>
        <v>0</v>
      </c>
      <c r="AN75">
        <f t="shared" si="30"/>
        <v>0</v>
      </c>
      <c r="AO75">
        <f t="shared" si="31"/>
        <v>0</v>
      </c>
    </row>
    <row r="76" spans="1:41" ht="12.75">
      <c r="A76" s="37">
        <v>400092</v>
      </c>
      <c r="B76">
        <v>138751</v>
      </c>
      <c r="C76" t="s">
        <v>223</v>
      </c>
      <c r="D76" t="s">
        <v>224</v>
      </c>
      <c r="E76" t="s">
        <v>212</v>
      </c>
      <c r="F76" s="38">
        <v>86314</v>
      </c>
      <c r="G76" s="3">
        <v>2860</v>
      </c>
      <c r="H76" s="39">
        <v>9287756747</v>
      </c>
      <c r="I76" s="4">
        <v>6</v>
      </c>
      <c r="J76" s="4" t="s">
        <v>31</v>
      </c>
      <c r="K76" t="s">
        <v>31</v>
      </c>
      <c r="L76" s="5" t="s">
        <v>36</v>
      </c>
      <c r="M76" s="5">
        <v>211.245</v>
      </c>
      <c r="N76" s="5" t="s">
        <v>36</v>
      </c>
      <c r="O76" s="5" t="s">
        <v>36</v>
      </c>
      <c r="P76" s="40" t="s">
        <v>41</v>
      </c>
      <c r="Q76" s="40" t="s">
        <v>41</v>
      </c>
      <c r="R76" t="s">
        <v>31</v>
      </c>
      <c r="S76" t="s">
        <v>37</v>
      </c>
      <c r="T76" t="s">
        <v>31</v>
      </c>
      <c r="U76" s="5" t="s">
        <v>36</v>
      </c>
      <c r="V76" s="41">
        <v>5709.540881524439</v>
      </c>
      <c r="W76" s="41">
        <v>547.8489223295887</v>
      </c>
      <c r="X76" s="41">
        <v>720.7349874912053</v>
      </c>
      <c r="Y76" s="41">
        <v>1187.6591198516326</v>
      </c>
      <c r="Z76">
        <f t="shared" si="16"/>
        <v>0</v>
      </c>
      <c r="AA76">
        <f t="shared" si="17"/>
        <v>1</v>
      </c>
      <c r="AB76">
        <f t="shared" si="18"/>
        <v>0</v>
      </c>
      <c r="AC76">
        <f t="shared" si="19"/>
        <v>0</v>
      </c>
      <c r="AD76">
        <f t="shared" si="20"/>
        <v>0</v>
      </c>
      <c r="AE76">
        <f t="shared" si="21"/>
        <v>0</v>
      </c>
      <c r="AF76" s="50">
        <f t="shared" si="22"/>
        <v>0</v>
      </c>
      <c r="AG76" s="50">
        <f t="shared" si="23"/>
        <v>0</v>
      </c>
      <c r="AH76" s="50">
        <f t="shared" si="24"/>
        <v>0</v>
      </c>
      <c r="AI76">
        <f t="shared" si="25"/>
        <v>1</v>
      </c>
      <c r="AJ76">
        <f t="shared" si="26"/>
        <v>1</v>
      </c>
      <c r="AK76" t="str">
        <f t="shared" si="27"/>
        <v>Initial</v>
      </c>
      <c r="AL76">
        <f t="shared" si="28"/>
        <v>0</v>
      </c>
      <c r="AM76" t="str">
        <f t="shared" si="29"/>
        <v>RLIS</v>
      </c>
      <c r="AN76">
        <f t="shared" si="30"/>
        <v>0</v>
      </c>
      <c r="AO76" t="str">
        <f t="shared" si="31"/>
        <v>Trouble</v>
      </c>
    </row>
    <row r="77" spans="1:41" ht="12.75">
      <c r="A77" s="37">
        <v>400093</v>
      </c>
      <c r="B77">
        <v>138752</v>
      </c>
      <c r="C77" t="s">
        <v>225</v>
      </c>
      <c r="D77" t="s">
        <v>226</v>
      </c>
      <c r="E77" t="s">
        <v>221</v>
      </c>
      <c r="F77" s="38">
        <v>86303</v>
      </c>
      <c r="G77" s="3" t="s">
        <v>29</v>
      </c>
      <c r="H77" s="39">
        <v>9287761730</v>
      </c>
      <c r="I77" s="4">
        <v>5</v>
      </c>
      <c r="J77" s="4" t="s">
        <v>31</v>
      </c>
      <c r="K77" t="s">
        <v>31</v>
      </c>
      <c r="L77" s="5"/>
      <c r="M77" s="5"/>
      <c r="N77" s="5"/>
      <c r="O77" s="5"/>
      <c r="P77" s="40" t="s">
        <v>41</v>
      </c>
      <c r="Q77" s="40" t="s">
        <v>41</v>
      </c>
      <c r="R77" t="s">
        <v>31</v>
      </c>
      <c r="S77" t="s">
        <v>31</v>
      </c>
      <c r="T77" t="s">
        <v>31</v>
      </c>
      <c r="U77" s="5"/>
      <c r="V77" s="43"/>
      <c r="W77" s="43"/>
      <c r="X77" s="43"/>
      <c r="Y77" s="43"/>
      <c r="Z77">
        <f t="shared" si="16"/>
        <v>0</v>
      </c>
      <c r="AA77">
        <f t="shared" si="17"/>
        <v>1</v>
      </c>
      <c r="AB77">
        <f t="shared" si="18"/>
        <v>0</v>
      </c>
      <c r="AC77">
        <f t="shared" si="19"/>
        <v>0</v>
      </c>
      <c r="AD77">
        <f t="shared" si="20"/>
        <v>0</v>
      </c>
      <c r="AE77">
        <f t="shared" si="21"/>
        <v>0</v>
      </c>
      <c r="AF77" s="50">
        <f t="shared" si="22"/>
        <v>0</v>
      </c>
      <c r="AG77" s="50">
        <f t="shared" si="23"/>
        <v>0</v>
      </c>
      <c r="AH77" s="50">
        <f t="shared" si="24"/>
        <v>0</v>
      </c>
      <c r="AI77">
        <f t="shared" si="25"/>
        <v>0</v>
      </c>
      <c r="AJ77">
        <f t="shared" si="26"/>
        <v>1</v>
      </c>
      <c r="AK77">
        <f t="shared" si="27"/>
        <v>0</v>
      </c>
      <c r="AL77">
        <f t="shared" si="28"/>
        <v>0</v>
      </c>
      <c r="AM77">
        <f t="shared" si="29"/>
        <v>0</v>
      </c>
      <c r="AN77">
        <f t="shared" si="30"/>
        <v>0</v>
      </c>
      <c r="AO77">
        <f t="shared" si="31"/>
        <v>0</v>
      </c>
    </row>
    <row r="78" spans="1:41" ht="12.75">
      <c r="A78" s="37">
        <v>400094</v>
      </c>
      <c r="B78">
        <v>148757</v>
      </c>
      <c r="C78" t="s">
        <v>227</v>
      </c>
      <c r="D78" t="s">
        <v>228</v>
      </c>
      <c r="E78" t="s">
        <v>229</v>
      </c>
      <c r="F78" s="38">
        <v>85364</v>
      </c>
      <c r="G78" s="3">
        <v>6902</v>
      </c>
      <c r="H78" s="39">
        <v>9287262831</v>
      </c>
      <c r="I78" s="4">
        <v>2</v>
      </c>
      <c r="J78" s="4" t="s">
        <v>31</v>
      </c>
      <c r="K78" t="s">
        <v>31</v>
      </c>
      <c r="L78" s="5"/>
      <c r="M78" s="5"/>
      <c r="N78" s="5"/>
      <c r="O78" s="5"/>
      <c r="P78" s="40" t="s">
        <v>41</v>
      </c>
      <c r="Q78" s="40" t="s">
        <v>41</v>
      </c>
      <c r="R78" t="s">
        <v>31</v>
      </c>
      <c r="S78" t="s">
        <v>31</v>
      </c>
      <c r="T78" t="s">
        <v>31</v>
      </c>
      <c r="U78" s="5"/>
      <c r="V78" s="43"/>
      <c r="W78" s="43"/>
      <c r="X78" s="43"/>
      <c r="Y78" s="43"/>
      <c r="Z78">
        <f t="shared" si="16"/>
        <v>0</v>
      </c>
      <c r="AA78">
        <f t="shared" si="17"/>
        <v>1</v>
      </c>
      <c r="AB78">
        <f t="shared" si="18"/>
        <v>0</v>
      </c>
      <c r="AC78">
        <f t="shared" si="19"/>
        <v>0</v>
      </c>
      <c r="AD78">
        <f t="shared" si="20"/>
        <v>0</v>
      </c>
      <c r="AE78">
        <f t="shared" si="21"/>
        <v>0</v>
      </c>
      <c r="AF78" s="50">
        <f t="shared" si="22"/>
        <v>0</v>
      </c>
      <c r="AG78" s="50">
        <f t="shared" si="23"/>
        <v>0</v>
      </c>
      <c r="AH78" s="50">
        <f t="shared" si="24"/>
        <v>0</v>
      </c>
      <c r="AI78">
        <f t="shared" si="25"/>
        <v>0</v>
      </c>
      <c r="AJ78">
        <f t="shared" si="26"/>
        <v>1</v>
      </c>
      <c r="AK78">
        <f t="shared" si="27"/>
        <v>0</v>
      </c>
      <c r="AL78">
        <f t="shared" si="28"/>
        <v>0</v>
      </c>
      <c r="AM78">
        <f t="shared" si="29"/>
        <v>0</v>
      </c>
      <c r="AN78">
        <f t="shared" si="30"/>
        <v>0</v>
      </c>
      <c r="AO78">
        <f t="shared" si="31"/>
        <v>0</v>
      </c>
    </row>
    <row r="79" spans="1:41" ht="12.75">
      <c r="A79" s="37">
        <v>400095</v>
      </c>
      <c r="B79">
        <v>148758</v>
      </c>
      <c r="C79" t="s">
        <v>230</v>
      </c>
      <c r="D79" t="s">
        <v>231</v>
      </c>
      <c r="E79" t="s">
        <v>229</v>
      </c>
      <c r="F79" s="38">
        <v>85364</v>
      </c>
      <c r="G79" s="3">
        <v>4107</v>
      </c>
      <c r="H79" s="39">
        <v>9283290990</v>
      </c>
      <c r="I79" s="4">
        <v>2</v>
      </c>
      <c r="J79" s="4" t="s">
        <v>31</v>
      </c>
      <c r="K79" t="s">
        <v>31</v>
      </c>
      <c r="L79" s="5"/>
      <c r="M79" s="5"/>
      <c r="N79" s="5"/>
      <c r="O79" s="5"/>
      <c r="P79" s="40" t="s">
        <v>41</v>
      </c>
      <c r="Q79" s="40" t="s">
        <v>41</v>
      </c>
      <c r="R79" t="s">
        <v>31</v>
      </c>
      <c r="S79" t="s">
        <v>31</v>
      </c>
      <c r="T79" t="s">
        <v>31</v>
      </c>
      <c r="U79" s="5"/>
      <c r="V79" s="5"/>
      <c r="W79" s="5"/>
      <c r="X79" s="5"/>
      <c r="Y79" s="5"/>
      <c r="Z79">
        <f t="shared" si="16"/>
        <v>0</v>
      </c>
      <c r="AA79">
        <f t="shared" si="17"/>
        <v>1</v>
      </c>
      <c r="AB79">
        <f t="shared" si="18"/>
        <v>0</v>
      </c>
      <c r="AC79">
        <f t="shared" si="19"/>
        <v>0</v>
      </c>
      <c r="AD79">
        <f t="shared" si="20"/>
        <v>0</v>
      </c>
      <c r="AE79">
        <f t="shared" si="21"/>
        <v>0</v>
      </c>
      <c r="AF79" s="50">
        <f t="shared" si="22"/>
        <v>0</v>
      </c>
      <c r="AG79" s="50">
        <f t="shared" si="23"/>
        <v>0</v>
      </c>
      <c r="AH79" s="50">
        <f t="shared" si="24"/>
        <v>0</v>
      </c>
      <c r="AI79">
        <f t="shared" si="25"/>
        <v>0</v>
      </c>
      <c r="AJ79">
        <f t="shared" si="26"/>
        <v>1</v>
      </c>
      <c r="AK79">
        <f t="shared" si="27"/>
        <v>0</v>
      </c>
      <c r="AL79">
        <f t="shared" si="28"/>
        <v>0</v>
      </c>
      <c r="AM79">
        <f t="shared" si="29"/>
        <v>0</v>
      </c>
      <c r="AN79">
        <f t="shared" si="30"/>
        <v>0</v>
      </c>
      <c r="AO79">
        <f t="shared" si="31"/>
        <v>0</v>
      </c>
    </row>
    <row r="80" spans="1:41" ht="12.75">
      <c r="A80" s="37">
        <v>400096</v>
      </c>
      <c r="B80">
        <v>38651</v>
      </c>
      <c r="C80" t="s">
        <v>232</v>
      </c>
      <c r="D80" t="s">
        <v>233</v>
      </c>
      <c r="E80" t="s">
        <v>56</v>
      </c>
      <c r="F80" s="38">
        <v>86001</v>
      </c>
      <c r="G80" s="3">
        <v>3222</v>
      </c>
      <c r="H80" s="39">
        <v>9287792392</v>
      </c>
      <c r="I80" s="4" t="s">
        <v>61</v>
      </c>
      <c r="J80" s="4" t="s">
        <v>31</v>
      </c>
      <c r="K80" t="s">
        <v>31</v>
      </c>
      <c r="L80" s="5"/>
      <c r="M80" s="5"/>
      <c r="N80" s="5"/>
      <c r="O80" s="5"/>
      <c r="P80" s="40" t="s">
        <v>41</v>
      </c>
      <c r="Q80" s="40" t="s">
        <v>41</v>
      </c>
      <c r="R80" t="s">
        <v>31</v>
      </c>
      <c r="S80" t="s">
        <v>31</v>
      </c>
      <c r="T80" t="s">
        <v>31</v>
      </c>
      <c r="U80" s="5"/>
      <c r="V80" s="5"/>
      <c r="W80" s="5"/>
      <c r="X80" s="5"/>
      <c r="Y80" s="5"/>
      <c r="Z80">
        <f t="shared" si="16"/>
        <v>0</v>
      </c>
      <c r="AA80">
        <f t="shared" si="17"/>
        <v>1</v>
      </c>
      <c r="AB80">
        <f t="shared" si="18"/>
        <v>0</v>
      </c>
      <c r="AC80">
        <f t="shared" si="19"/>
        <v>0</v>
      </c>
      <c r="AD80">
        <f t="shared" si="20"/>
        <v>0</v>
      </c>
      <c r="AE80">
        <f t="shared" si="21"/>
        <v>0</v>
      </c>
      <c r="AF80" s="50">
        <f t="shared" si="22"/>
        <v>0</v>
      </c>
      <c r="AG80" s="50">
        <f t="shared" si="23"/>
        <v>0</v>
      </c>
      <c r="AH80" s="50">
        <f t="shared" si="24"/>
        <v>0</v>
      </c>
      <c r="AI80">
        <f t="shared" si="25"/>
        <v>0</v>
      </c>
      <c r="AJ80">
        <f t="shared" si="26"/>
        <v>1</v>
      </c>
      <c r="AK80">
        <f t="shared" si="27"/>
        <v>0</v>
      </c>
      <c r="AL80">
        <f t="shared" si="28"/>
        <v>0</v>
      </c>
      <c r="AM80">
        <f t="shared" si="29"/>
        <v>0</v>
      </c>
      <c r="AN80">
        <f t="shared" si="30"/>
        <v>0</v>
      </c>
      <c r="AO80">
        <f t="shared" si="31"/>
        <v>0</v>
      </c>
    </row>
    <row r="81" spans="1:41" ht="12.75">
      <c r="A81" s="37">
        <v>400097</v>
      </c>
      <c r="B81">
        <v>38701</v>
      </c>
      <c r="C81" t="s">
        <v>234</v>
      </c>
      <c r="D81" t="s">
        <v>235</v>
      </c>
      <c r="E81" t="s">
        <v>56</v>
      </c>
      <c r="F81" s="38">
        <v>86004</v>
      </c>
      <c r="G81" s="3">
        <v>5004</v>
      </c>
      <c r="H81" s="39">
        <v>9282148776</v>
      </c>
      <c r="I81" s="4">
        <v>2</v>
      </c>
      <c r="J81" s="4" t="s">
        <v>31</v>
      </c>
      <c r="K81" t="s">
        <v>31</v>
      </c>
      <c r="L81" s="5"/>
      <c r="M81" s="5"/>
      <c r="N81" s="5"/>
      <c r="O81" s="5"/>
      <c r="P81" s="40" t="s">
        <v>41</v>
      </c>
      <c r="Q81" s="40" t="s">
        <v>41</v>
      </c>
      <c r="R81" t="s">
        <v>31</v>
      </c>
      <c r="S81" t="s">
        <v>31</v>
      </c>
      <c r="T81" t="s">
        <v>31</v>
      </c>
      <c r="U81" s="5"/>
      <c r="V81" s="5"/>
      <c r="W81" s="5"/>
      <c r="X81" s="5"/>
      <c r="Y81" s="5"/>
      <c r="Z81">
        <f t="shared" si="16"/>
        <v>0</v>
      </c>
      <c r="AA81">
        <f t="shared" si="17"/>
        <v>1</v>
      </c>
      <c r="AB81">
        <f t="shared" si="18"/>
        <v>0</v>
      </c>
      <c r="AC81">
        <f t="shared" si="19"/>
        <v>0</v>
      </c>
      <c r="AD81">
        <f t="shared" si="20"/>
        <v>0</v>
      </c>
      <c r="AE81">
        <f t="shared" si="21"/>
        <v>0</v>
      </c>
      <c r="AF81" s="50">
        <f t="shared" si="22"/>
        <v>0</v>
      </c>
      <c r="AG81" s="50">
        <f t="shared" si="23"/>
        <v>0</v>
      </c>
      <c r="AH81" s="50">
        <f t="shared" si="24"/>
        <v>0</v>
      </c>
      <c r="AI81">
        <f t="shared" si="25"/>
        <v>0</v>
      </c>
      <c r="AJ81">
        <f t="shared" si="26"/>
        <v>1</v>
      </c>
      <c r="AK81">
        <f t="shared" si="27"/>
        <v>0</v>
      </c>
      <c r="AL81">
        <f t="shared" si="28"/>
        <v>0</v>
      </c>
      <c r="AM81">
        <f t="shared" si="29"/>
        <v>0</v>
      </c>
      <c r="AN81">
        <f t="shared" si="30"/>
        <v>0</v>
      </c>
      <c r="AO81">
        <f t="shared" si="31"/>
        <v>0</v>
      </c>
    </row>
    <row r="82" spans="1:41" ht="12.75">
      <c r="A82" s="37">
        <v>400098</v>
      </c>
      <c r="B82">
        <v>38752</v>
      </c>
      <c r="C82" t="s">
        <v>236</v>
      </c>
      <c r="D82" t="s">
        <v>237</v>
      </c>
      <c r="E82" t="s">
        <v>56</v>
      </c>
      <c r="F82" s="38">
        <v>86001</v>
      </c>
      <c r="G82" s="3">
        <v>1413</v>
      </c>
      <c r="H82" s="39">
        <v>9287746007</v>
      </c>
      <c r="I82" s="4">
        <v>2</v>
      </c>
      <c r="J82" s="4" t="s">
        <v>31</v>
      </c>
      <c r="K82" t="s">
        <v>31</v>
      </c>
      <c r="L82" s="5"/>
      <c r="M82" s="5"/>
      <c r="N82" s="5"/>
      <c r="O82" s="5"/>
      <c r="P82" s="40" t="s">
        <v>41</v>
      </c>
      <c r="Q82" s="40" t="s">
        <v>41</v>
      </c>
      <c r="R82" t="s">
        <v>31</v>
      </c>
      <c r="S82" t="s">
        <v>31</v>
      </c>
      <c r="T82" t="s">
        <v>31</v>
      </c>
      <c r="U82" s="5"/>
      <c r="V82" s="43"/>
      <c r="W82" s="43"/>
      <c r="X82" s="43"/>
      <c r="Y82" s="43"/>
      <c r="Z82">
        <f t="shared" si="16"/>
        <v>0</v>
      </c>
      <c r="AA82">
        <f t="shared" si="17"/>
        <v>1</v>
      </c>
      <c r="AB82">
        <f t="shared" si="18"/>
        <v>0</v>
      </c>
      <c r="AC82">
        <f t="shared" si="19"/>
        <v>0</v>
      </c>
      <c r="AD82">
        <f t="shared" si="20"/>
        <v>0</v>
      </c>
      <c r="AE82">
        <f t="shared" si="21"/>
        <v>0</v>
      </c>
      <c r="AF82" s="50">
        <f t="shared" si="22"/>
        <v>0</v>
      </c>
      <c r="AG82" s="50">
        <f t="shared" si="23"/>
        <v>0</v>
      </c>
      <c r="AH82" s="50">
        <f t="shared" si="24"/>
        <v>0</v>
      </c>
      <c r="AI82">
        <f t="shared" si="25"/>
        <v>0</v>
      </c>
      <c r="AJ82">
        <f t="shared" si="26"/>
        <v>1</v>
      </c>
      <c r="AK82">
        <f t="shared" si="27"/>
        <v>0</v>
      </c>
      <c r="AL82">
        <f t="shared" si="28"/>
        <v>0</v>
      </c>
      <c r="AM82">
        <f t="shared" si="29"/>
        <v>0</v>
      </c>
      <c r="AN82">
        <f t="shared" si="30"/>
        <v>0</v>
      </c>
      <c r="AO82">
        <f t="shared" si="31"/>
        <v>0</v>
      </c>
    </row>
    <row r="83" spans="1:41" ht="12.75">
      <c r="A83" s="37">
        <v>400099</v>
      </c>
      <c r="B83">
        <v>48650</v>
      </c>
      <c r="C83" t="s">
        <v>238</v>
      </c>
      <c r="D83" t="s">
        <v>239</v>
      </c>
      <c r="E83" t="s">
        <v>240</v>
      </c>
      <c r="F83" s="38">
        <v>85502</v>
      </c>
      <c r="G83" s="3">
        <v>1414</v>
      </c>
      <c r="H83" s="39">
        <v>9284028024</v>
      </c>
      <c r="I83" s="4">
        <v>6</v>
      </c>
      <c r="J83" s="4" t="s">
        <v>31</v>
      </c>
      <c r="K83" t="s">
        <v>31</v>
      </c>
      <c r="L83" s="5" t="s">
        <v>36</v>
      </c>
      <c r="M83" s="5">
        <v>69.21</v>
      </c>
      <c r="N83" s="5" t="s">
        <v>36</v>
      </c>
      <c r="O83" s="5" t="s">
        <v>36</v>
      </c>
      <c r="P83" s="40">
        <v>36</v>
      </c>
      <c r="Q83" s="40" t="s">
        <v>37</v>
      </c>
      <c r="R83" t="s">
        <v>31</v>
      </c>
      <c r="S83" t="s">
        <v>37</v>
      </c>
      <c r="T83" t="s">
        <v>31</v>
      </c>
      <c r="U83" s="5" t="s">
        <v>35</v>
      </c>
      <c r="V83" s="42">
        <v>2633.02417006347</v>
      </c>
      <c r="W83" s="42">
        <v>277.65616466436245</v>
      </c>
      <c r="X83" s="42"/>
      <c r="Y83" s="42">
        <v>369.92661110132815</v>
      </c>
      <c r="Z83">
        <f t="shared" si="16"/>
        <v>0</v>
      </c>
      <c r="AA83">
        <f t="shared" si="17"/>
        <v>1</v>
      </c>
      <c r="AB83">
        <f t="shared" si="18"/>
        <v>0</v>
      </c>
      <c r="AC83">
        <f t="shared" si="19"/>
        <v>0</v>
      </c>
      <c r="AD83">
        <f t="shared" si="20"/>
        <v>0</v>
      </c>
      <c r="AE83">
        <f t="shared" si="21"/>
        <v>0</v>
      </c>
      <c r="AF83" s="50">
        <f t="shared" si="22"/>
        <v>0</v>
      </c>
      <c r="AG83" s="50">
        <f t="shared" si="23"/>
        <v>0</v>
      </c>
      <c r="AH83" s="50">
        <f t="shared" si="24"/>
        <v>0</v>
      </c>
      <c r="AI83">
        <f t="shared" si="25"/>
        <v>1</v>
      </c>
      <c r="AJ83">
        <f t="shared" si="26"/>
        <v>1</v>
      </c>
      <c r="AK83" t="str">
        <f t="shared" si="27"/>
        <v>Initial</v>
      </c>
      <c r="AL83">
        <f t="shared" si="28"/>
        <v>0</v>
      </c>
      <c r="AM83" t="str">
        <f t="shared" si="29"/>
        <v>RLIS</v>
      </c>
      <c r="AN83">
        <f t="shared" si="30"/>
        <v>0</v>
      </c>
      <c r="AO83">
        <f t="shared" si="31"/>
        <v>0</v>
      </c>
    </row>
    <row r="84" spans="1:41" ht="12.75">
      <c r="A84" s="37">
        <v>400100</v>
      </c>
      <c r="B84">
        <v>78602</v>
      </c>
      <c r="C84" t="s">
        <v>241</v>
      </c>
      <c r="D84" t="s">
        <v>242</v>
      </c>
      <c r="E84" t="s">
        <v>90</v>
      </c>
      <c r="F84" s="38">
        <v>85022</v>
      </c>
      <c r="G84" s="3" t="s">
        <v>29</v>
      </c>
      <c r="H84" s="39">
        <v>6028969160</v>
      </c>
      <c r="I84" s="4">
        <v>1</v>
      </c>
      <c r="J84" s="4" t="s">
        <v>31</v>
      </c>
      <c r="K84" t="s">
        <v>31</v>
      </c>
      <c r="L84" s="5"/>
      <c r="M84" s="5"/>
      <c r="N84" s="5"/>
      <c r="O84" s="5"/>
      <c r="P84" s="40" t="s">
        <v>41</v>
      </c>
      <c r="Q84" s="40" t="s">
        <v>41</v>
      </c>
      <c r="R84" t="s">
        <v>31</v>
      </c>
      <c r="S84" t="s">
        <v>31</v>
      </c>
      <c r="T84" t="s">
        <v>31</v>
      </c>
      <c r="U84" s="5"/>
      <c r="V84" s="43"/>
      <c r="W84" s="43"/>
      <c r="X84" s="43"/>
      <c r="Y84" s="43"/>
      <c r="Z84">
        <f t="shared" si="16"/>
        <v>0</v>
      </c>
      <c r="AA84">
        <f t="shared" si="17"/>
        <v>1</v>
      </c>
      <c r="AB84">
        <f t="shared" si="18"/>
        <v>0</v>
      </c>
      <c r="AC84">
        <f t="shared" si="19"/>
        <v>0</v>
      </c>
      <c r="AD84">
        <f t="shared" si="20"/>
        <v>0</v>
      </c>
      <c r="AE84">
        <f t="shared" si="21"/>
        <v>0</v>
      </c>
      <c r="AF84" s="50">
        <f t="shared" si="22"/>
        <v>0</v>
      </c>
      <c r="AG84" s="50">
        <f t="shared" si="23"/>
        <v>0</v>
      </c>
      <c r="AH84" s="50">
        <f t="shared" si="24"/>
        <v>0</v>
      </c>
      <c r="AI84">
        <f t="shared" si="25"/>
        <v>0</v>
      </c>
      <c r="AJ84">
        <f t="shared" si="26"/>
        <v>1</v>
      </c>
      <c r="AK84">
        <f t="shared" si="27"/>
        <v>0</v>
      </c>
      <c r="AL84">
        <f t="shared" si="28"/>
        <v>0</v>
      </c>
      <c r="AM84">
        <f t="shared" si="29"/>
        <v>0</v>
      </c>
      <c r="AN84">
        <f t="shared" si="30"/>
        <v>0</v>
      </c>
      <c r="AO84">
        <f t="shared" si="31"/>
        <v>0</v>
      </c>
    </row>
    <row r="85" spans="1:41" ht="12.75">
      <c r="A85" s="37">
        <v>400101</v>
      </c>
      <c r="B85">
        <v>78603</v>
      </c>
      <c r="C85" t="s">
        <v>243</v>
      </c>
      <c r="D85" t="s">
        <v>244</v>
      </c>
      <c r="E85" t="s">
        <v>90</v>
      </c>
      <c r="F85" s="38">
        <v>85015</v>
      </c>
      <c r="G85" s="3" t="s">
        <v>29</v>
      </c>
      <c r="H85" s="39">
        <v>6029382092</v>
      </c>
      <c r="I85" s="4" t="s">
        <v>189</v>
      </c>
      <c r="J85" s="4" t="s">
        <v>31</v>
      </c>
      <c r="K85" t="s">
        <v>31</v>
      </c>
      <c r="L85" s="5"/>
      <c r="M85" s="5"/>
      <c r="N85" s="5"/>
      <c r="O85" s="5"/>
      <c r="P85" s="40" t="s">
        <v>41</v>
      </c>
      <c r="Q85" s="40" t="s">
        <v>41</v>
      </c>
      <c r="R85" t="s">
        <v>31</v>
      </c>
      <c r="S85" t="s">
        <v>31</v>
      </c>
      <c r="T85" t="s">
        <v>31</v>
      </c>
      <c r="U85" s="5"/>
      <c r="V85" s="5"/>
      <c r="W85" s="5"/>
      <c r="X85" s="5"/>
      <c r="Y85" s="5"/>
      <c r="Z85">
        <f t="shared" si="16"/>
        <v>0</v>
      </c>
      <c r="AA85">
        <f t="shared" si="17"/>
        <v>1</v>
      </c>
      <c r="AB85">
        <f t="shared" si="18"/>
        <v>0</v>
      </c>
      <c r="AC85">
        <f t="shared" si="19"/>
        <v>0</v>
      </c>
      <c r="AD85">
        <f t="shared" si="20"/>
        <v>0</v>
      </c>
      <c r="AE85">
        <f t="shared" si="21"/>
        <v>0</v>
      </c>
      <c r="AF85" s="50">
        <f t="shared" si="22"/>
        <v>0</v>
      </c>
      <c r="AG85" s="50">
        <f t="shared" si="23"/>
        <v>0</v>
      </c>
      <c r="AH85" s="50">
        <f t="shared" si="24"/>
        <v>0</v>
      </c>
      <c r="AI85">
        <f t="shared" si="25"/>
        <v>0</v>
      </c>
      <c r="AJ85">
        <f t="shared" si="26"/>
        <v>1</v>
      </c>
      <c r="AK85">
        <f t="shared" si="27"/>
        <v>0</v>
      </c>
      <c r="AL85">
        <f t="shared" si="28"/>
        <v>0</v>
      </c>
      <c r="AM85">
        <f t="shared" si="29"/>
        <v>0</v>
      </c>
      <c r="AN85">
        <f t="shared" si="30"/>
        <v>0</v>
      </c>
      <c r="AO85">
        <f t="shared" si="31"/>
        <v>0</v>
      </c>
    </row>
    <row r="86" spans="1:41" ht="12.75">
      <c r="A86" s="37">
        <v>400102</v>
      </c>
      <c r="B86">
        <v>78611</v>
      </c>
      <c r="C86" t="s">
        <v>245</v>
      </c>
      <c r="D86" t="s">
        <v>246</v>
      </c>
      <c r="E86" t="s">
        <v>90</v>
      </c>
      <c r="F86" s="38">
        <v>85030</v>
      </c>
      <c r="G86" s="3" t="s">
        <v>29</v>
      </c>
      <c r="H86" s="39">
        <v>6022571870</v>
      </c>
      <c r="I86" s="4">
        <v>1</v>
      </c>
      <c r="J86" s="4" t="s">
        <v>31</v>
      </c>
      <c r="K86" t="s">
        <v>31</v>
      </c>
      <c r="L86" s="5"/>
      <c r="M86" s="5"/>
      <c r="N86" s="5"/>
      <c r="O86" s="5"/>
      <c r="P86" s="40" t="s">
        <v>41</v>
      </c>
      <c r="Q86" s="40" t="s">
        <v>41</v>
      </c>
      <c r="R86" t="s">
        <v>31</v>
      </c>
      <c r="S86" t="s">
        <v>31</v>
      </c>
      <c r="T86" t="s">
        <v>31</v>
      </c>
      <c r="U86" s="5"/>
      <c r="V86" s="5"/>
      <c r="W86" s="5"/>
      <c r="X86" s="5"/>
      <c r="Y86" s="5"/>
      <c r="Z86">
        <f t="shared" si="16"/>
        <v>0</v>
      </c>
      <c r="AA86">
        <f t="shared" si="17"/>
        <v>1</v>
      </c>
      <c r="AB86">
        <f t="shared" si="18"/>
        <v>0</v>
      </c>
      <c r="AC86">
        <f t="shared" si="19"/>
        <v>0</v>
      </c>
      <c r="AD86">
        <f t="shared" si="20"/>
        <v>0</v>
      </c>
      <c r="AE86">
        <f t="shared" si="21"/>
        <v>0</v>
      </c>
      <c r="AF86" s="50">
        <f t="shared" si="22"/>
        <v>0</v>
      </c>
      <c r="AG86" s="50">
        <f t="shared" si="23"/>
        <v>0</v>
      </c>
      <c r="AH86" s="50">
        <f t="shared" si="24"/>
        <v>0</v>
      </c>
      <c r="AI86">
        <f t="shared" si="25"/>
        <v>0</v>
      </c>
      <c r="AJ86">
        <f t="shared" si="26"/>
        <v>1</v>
      </c>
      <c r="AK86">
        <f t="shared" si="27"/>
        <v>0</v>
      </c>
      <c r="AL86">
        <f t="shared" si="28"/>
        <v>0</v>
      </c>
      <c r="AM86">
        <f t="shared" si="29"/>
        <v>0</v>
      </c>
      <c r="AN86">
        <f t="shared" si="30"/>
        <v>0</v>
      </c>
      <c r="AO86">
        <f t="shared" si="31"/>
        <v>0</v>
      </c>
    </row>
    <row r="87" spans="1:41" ht="12.75">
      <c r="A87" s="37">
        <v>400103</v>
      </c>
      <c r="B87">
        <v>78661</v>
      </c>
      <c r="C87" t="s">
        <v>247</v>
      </c>
      <c r="D87" t="s">
        <v>248</v>
      </c>
      <c r="E87" t="s">
        <v>249</v>
      </c>
      <c r="F87" s="38">
        <v>60048</v>
      </c>
      <c r="G87" s="3" t="s">
        <v>29</v>
      </c>
      <c r="H87" s="39">
        <v>8473676383</v>
      </c>
      <c r="I87" s="4">
        <v>1</v>
      </c>
      <c r="J87" s="4" t="s">
        <v>31</v>
      </c>
      <c r="K87" t="s">
        <v>31</v>
      </c>
      <c r="L87" s="5"/>
      <c r="M87" s="5"/>
      <c r="N87" s="5"/>
      <c r="O87" s="5"/>
      <c r="P87" s="40" t="s">
        <v>41</v>
      </c>
      <c r="Q87" s="40" t="s">
        <v>41</v>
      </c>
      <c r="R87" t="s">
        <v>31</v>
      </c>
      <c r="S87" t="s">
        <v>31</v>
      </c>
      <c r="T87" t="s">
        <v>31</v>
      </c>
      <c r="U87" s="5"/>
      <c r="V87" s="43"/>
      <c r="W87" s="43"/>
      <c r="X87" s="43"/>
      <c r="Y87" s="43"/>
      <c r="Z87">
        <f t="shared" si="16"/>
        <v>0</v>
      </c>
      <c r="AA87">
        <f t="shared" si="17"/>
        <v>1</v>
      </c>
      <c r="AB87">
        <f t="shared" si="18"/>
        <v>0</v>
      </c>
      <c r="AC87">
        <f t="shared" si="19"/>
        <v>0</v>
      </c>
      <c r="AD87">
        <f t="shared" si="20"/>
        <v>0</v>
      </c>
      <c r="AE87">
        <f t="shared" si="21"/>
        <v>0</v>
      </c>
      <c r="AF87" s="50">
        <f t="shared" si="22"/>
        <v>0</v>
      </c>
      <c r="AG87" s="50">
        <f t="shared" si="23"/>
        <v>0</v>
      </c>
      <c r="AH87" s="50">
        <f t="shared" si="24"/>
        <v>0</v>
      </c>
      <c r="AI87">
        <f t="shared" si="25"/>
        <v>0</v>
      </c>
      <c r="AJ87">
        <f t="shared" si="26"/>
        <v>1</v>
      </c>
      <c r="AK87">
        <f t="shared" si="27"/>
        <v>0</v>
      </c>
      <c r="AL87">
        <f t="shared" si="28"/>
        <v>0</v>
      </c>
      <c r="AM87">
        <f t="shared" si="29"/>
        <v>0</v>
      </c>
      <c r="AN87">
        <f t="shared" si="30"/>
        <v>0</v>
      </c>
      <c r="AO87">
        <f t="shared" si="31"/>
        <v>0</v>
      </c>
    </row>
    <row r="88" spans="1:41" ht="12.75">
      <c r="A88" s="37">
        <v>400104</v>
      </c>
      <c r="B88">
        <v>78663</v>
      </c>
      <c r="C88" t="s">
        <v>250</v>
      </c>
      <c r="D88" t="s">
        <v>251</v>
      </c>
      <c r="E88" t="s">
        <v>82</v>
      </c>
      <c r="F88" s="38">
        <v>85283</v>
      </c>
      <c r="G88" s="3" t="s">
        <v>29</v>
      </c>
      <c r="H88" s="39">
        <v>6024339964</v>
      </c>
      <c r="I88" s="4">
        <v>3</v>
      </c>
      <c r="J88" s="4" t="s">
        <v>31</v>
      </c>
      <c r="K88" t="s">
        <v>31</v>
      </c>
      <c r="L88" s="5"/>
      <c r="M88" s="5"/>
      <c r="N88" s="5"/>
      <c r="O88" s="5"/>
      <c r="P88" s="40" t="s">
        <v>41</v>
      </c>
      <c r="Q88" s="40" t="s">
        <v>41</v>
      </c>
      <c r="R88" t="s">
        <v>31</v>
      </c>
      <c r="S88" t="s">
        <v>31</v>
      </c>
      <c r="T88" t="s">
        <v>31</v>
      </c>
      <c r="U88" s="5"/>
      <c r="V88" s="43"/>
      <c r="W88" s="43"/>
      <c r="X88" s="43"/>
      <c r="Y88" s="43"/>
      <c r="Z88">
        <f t="shared" si="16"/>
        <v>0</v>
      </c>
      <c r="AA88">
        <f t="shared" si="17"/>
        <v>1</v>
      </c>
      <c r="AB88">
        <f t="shared" si="18"/>
        <v>0</v>
      </c>
      <c r="AC88">
        <f t="shared" si="19"/>
        <v>0</v>
      </c>
      <c r="AD88">
        <f t="shared" si="20"/>
        <v>0</v>
      </c>
      <c r="AE88">
        <f t="shared" si="21"/>
        <v>0</v>
      </c>
      <c r="AF88" s="50">
        <f t="shared" si="22"/>
        <v>0</v>
      </c>
      <c r="AG88" s="50">
        <f t="shared" si="23"/>
        <v>0</v>
      </c>
      <c r="AH88" s="50">
        <f t="shared" si="24"/>
        <v>0</v>
      </c>
      <c r="AI88">
        <f t="shared" si="25"/>
        <v>0</v>
      </c>
      <c r="AJ88">
        <f t="shared" si="26"/>
        <v>1</v>
      </c>
      <c r="AK88">
        <f t="shared" si="27"/>
        <v>0</v>
      </c>
      <c r="AL88">
        <f t="shared" si="28"/>
        <v>0</v>
      </c>
      <c r="AM88">
        <f t="shared" si="29"/>
        <v>0</v>
      </c>
      <c r="AN88">
        <f t="shared" si="30"/>
        <v>0</v>
      </c>
      <c r="AO88">
        <f t="shared" si="31"/>
        <v>0</v>
      </c>
    </row>
    <row r="89" spans="1:41" ht="12.75">
      <c r="A89" s="37">
        <v>400105</v>
      </c>
      <c r="B89">
        <v>78704</v>
      </c>
      <c r="C89" t="s">
        <v>252</v>
      </c>
      <c r="D89" t="s">
        <v>253</v>
      </c>
      <c r="E89" t="s">
        <v>102</v>
      </c>
      <c r="F89" s="38">
        <v>85299</v>
      </c>
      <c r="G89" s="3" t="s">
        <v>29</v>
      </c>
      <c r="H89" s="39">
        <v>4803258950</v>
      </c>
      <c r="I89" s="4">
        <v>3</v>
      </c>
      <c r="J89" s="4" t="s">
        <v>31</v>
      </c>
      <c r="K89" t="s">
        <v>31</v>
      </c>
      <c r="L89" s="5"/>
      <c r="M89" s="5"/>
      <c r="N89" s="5"/>
      <c r="O89" s="5"/>
      <c r="P89" s="40" t="s">
        <v>41</v>
      </c>
      <c r="Q89" s="40" t="s">
        <v>41</v>
      </c>
      <c r="R89" t="s">
        <v>31</v>
      </c>
      <c r="S89" t="s">
        <v>31</v>
      </c>
      <c r="T89" t="s">
        <v>31</v>
      </c>
      <c r="U89" s="5"/>
      <c r="V89" s="43"/>
      <c r="W89" s="43"/>
      <c r="X89" s="43"/>
      <c r="Y89" s="43"/>
      <c r="Z89">
        <f t="shared" si="16"/>
        <v>0</v>
      </c>
      <c r="AA89">
        <f t="shared" si="17"/>
        <v>1</v>
      </c>
      <c r="AB89">
        <f t="shared" si="18"/>
        <v>0</v>
      </c>
      <c r="AC89">
        <f t="shared" si="19"/>
        <v>0</v>
      </c>
      <c r="AD89">
        <f t="shared" si="20"/>
        <v>0</v>
      </c>
      <c r="AE89">
        <f t="shared" si="21"/>
        <v>0</v>
      </c>
      <c r="AF89" s="50">
        <f t="shared" si="22"/>
        <v>0</v>
      </c>
      <c r="AG89" s="50">
        <f t="shared" si="23"/>
        <v>0</v>
      </c>
      <c r="AH89" s="50">
        <f t="shared" si="24"/>
        <v>0</v>
      </c>
      <c r="AI89">
        <f t="shared" si="25"/>
        <v>0</v>
      </c>
      <c r="AJ89">
        <f t="shared" si="26"/>
        <v>1</v>
      </c>
      <c r="AK89">
        <f t="shared" si="27"/>
        <v>0</v>
      </c>
      <c r="AL89">
        <f t="shared" si="28"/>
        <v>0</v>
      </c>
      <c r="AM89">
        <f t="shared" si="29"/>
        <v>0</v>
      </c>
      <c r="AN89">
        <f t="shared" si="30"/>
        <v>0</v>
      </c>
      <c r="AO89">
        <f t="shared" si="31"/>
        <v>0</v>
      </c>
    </row>
    <row r="90" spans="1:41" ht="12.75">
      <c r="A90" s="37">
        <v>400106</v>
      </c>
      <c r="B90">
        <v>78707</v>
      </c>
      <c r="C90" t="s">
        <v>254</v>
      </c>
      <c r="D90" t="s">
        <v>255</v>
      </c>
      <c r="E90" t="s">
        <v>90</v>
      </c>
      <c r="F90" s="38">
        <v>85018</v>
      </c>
      <c r="G90" s="3" t="s">
        <v>29</v>
      </c>
      <c r="H90" s="39">
        <v>6022978500</v>
      </c>
      <c r="I90" s="4">
        <v>1</v>
      </c>
      <c r="J90" s="4" t="s">
        <v>31</v>
      </c>
      <c r="K90" t="s">
        <v>31</v>
      </c>
      <c r="L90" s="5"/>
      <c r="M90" s="5"/>
      <c r="N90" s="5"/>
      <c r="O90" s="5"/>
      <c r="P90" s="40" t="s">
        <v>41</v>
      </c>
      <c r="Q90" s="40" t="s">
        <v>41</v>
      </c>
      <c r="R90" t="s">
        <v>31</v>
      </c>
      <c r="S90" t="s">
        <v>31</v>
      </c>
      <c r="T90" t="s">
        <v>31</v>
      </c>
      <c r="U90" s="5"/>
      <c r="V90" s="5"/>
      <c r="W90" s="5"/>
      <c r="X90" s="5"/>
      <c r="Y90" s="5"/>
      <c r="Z90">
        <f t="shared" si="16"/>
        <v>0</v>
      </c>
      <c r="AA90">
        <f t="shared" si="17"/>
        <v>1</v>
      </c>
      <c r="AB90">
        <f t="shared" si="18"/>
        <v>0</v>
      </c>
      <c r="AC90">
        <f t="shared" si="19"/>
        <v>0</v>
      </c>
      <c r="AD90">
        <f t="shared" si="20"/>
        <v>0</v>
      </c>
      <c r="AE90">
        <f t="shared" si="21"/>
        <v>0</v>
      </c>
      <c r="AF90" s="50">
        <f t="shared" si="22"/>
        <v>0</v>
      </c>
      <c r="AG90" s="50">
        <f t="shared" si="23"/>
        <v>0</v>
      </c>
      <c r="AH90" s="50">
        <f t="shared" si="24"/>
        <v>0</v>
      </c>
      <c r="AI90">
        <f t="shared" si="25"/>
        <v>0</v>
      </c>
      <c r="AJ90">
        <f t="shared" si="26"/>
        <v>1</v>
      </c>
      <c r="AK90">
        <f t="shared" si="27"/>
        <v>0</v>
      </c>
      <c r="AL90">
        <f t="shared" si="28"/>
        <v>0</v>
      </c>
      <c r="AM90">
        <f t="shared" si="29"/>
        <v>0</v>
      </c>
      <c r="AN90">
        <f t="shared" si="30"/>
        <v>0</v>
      </c>
      <c r="AO90">
        <f t="shared" si="31"/>
        <v>0</v>
      </c>
    </row>
    <row r="91" spans="1:41" ht="12.75">
      <c r="A91" s="37">
        <v>400107</v>
      </c>
      <c r="B91">
        <v>78710</v>
      </c>
      <c r="C91" t="s">
        <v>256</v>
      </c>
      <c r="D91" t="s">
        <v>257</v>
      </c>
      <c r="E91" t="s">
        <v>90</v>
      </c>
      <c r="F91" s="38">
        <v>85014</v>
      </c>
      <c r="G91" s="3" t="s">
        <v>29</v>
      </c>
      <c r="H91" s="39">
        <v>6026501333</v>
      </c>
      <c r="I91" s="4">
        <v>1</v>
      </c>
      <c r="J91" s="4" t="s">
        <v>31</v>
      </c>
      <c r="K91" t="s">
        <v>31</v>
      </c>
      <c r="L91" s="5"/>
      <c r="M91" s="5"/>
      <c r="N91" s="5"/>
      <c r="O91" s="5"/>
      <c r="P91" s="40" t="s">
        <v>41</v>
      </c>
      <c r="Q91" s="40" t="s">
        <v>41</v>
      </c>
      <c r="R91" t="s">
        <v>31</v>
      </c>
      <c r="S91" t="s">
        <v>31</v>
      </c>
      <c r="T91" t="s">
        <v>31</v>
      </c>
      <c r="U91" s="5"/>
      <c r="V91" s="43"/>
      <c r="W91" s="43"/>
      <c r="X91" s="43"/>
      <c r="Y91" s="43"/>
      <c r="Z91">
        <f t="shared" si="16"/>
        <v>0</v>
      </c>
      <c r="AA91">
        <f t="shared" si="17"/>
        <v>1</v>
      </c>
      <c r="AB91">
        <f t="shared" si="18"/>
        <v>0</v>
      </c>
      <c r="AC91">
        <f t="shared" si="19"/>
        <v>0</v>
      </c>
      <c r="AD91">
        <f t="shared" si="20"/>
        <v>0</v>
      </c>
      <c r="AE91">
        <f t="shared" si="21"/>
        <v>0</v>
      </c>
      <c r="AF91" s="50">
        <f t="shared" si="22"/>
        <v>0</v>
      </c>
      <c r="AG91" s="50">
        <f t="shared" si="23"/>
        <v>0</v>
      </c>
      <c r="AH91" s="50">
        <f t="shared" si="24"/>
        <v>0</v>
      </c>
      <c r="AI91">
        <f t="shared" si="25"/>
        <v>0</v>
      </c>
      <c r="AJ91">
        <f t="shared" si="26"/>
        <v>1</v>
      </c>
      <c r="AK91">
        <f t="shared" si="27"/>
        <v>0</v>
      </c>
      <c r="AL91">
        <f t="shared" si="28"/>
        <v>0</v>
      </c>
      <c r="AM91">
        <f t="shared" si="29"/>
        <v>0</v>
      </c>
      <c r="AN91">
        <f t="shared" si="30"/>
        <v>0</v>
      </c>
      <c r="AO91">
        <f t="shared" si="31"/>
        <v>0</v>
      </c>
    </row>
    <row r="92" spans="1:41" ht="12.75">
      <c r="A92" s="37">
        <v>400108</v>
      </c>
      <c r="B92">
        <v>78713</v>
      </c>
      <c r="C92" t="s">
        <v>258</v>
      </c>
      <c r="D92" t="s">
        <v>259</v>
      </c>
      <c r="E92" t="s">
        <v>90</v>
      </c>
      <c r="F92" s="38">
        <v>85014</v>
      </c>
      <c r="G92" s="3" t="s">
        <v>29</v>
      </c>
      <c r="H92" s="39">
        <v>6026501333</v>
      </c>
      <c r="I92" s="4" t="s">
        <v>260</v>
      </c>
      <c r="J92" s="4" t="s">
        <v>31</v>
      </c>
      <c r="K92" t="s">
        <v>31</v>
      </c>
      <c r="L92" s="5"/>
      <c r="M92" s="5"/>
      <c r="N92" s="5"/>
      <c r="O92" s="5"/>
      <c r="P92" s="40" t="s">
        <v>41</v>
      </c>
      <c r="Q92" s="40" t="s">
        <v>41</v>
      </c>
      <c r="R92" t="s">
        <v>31</v>
      </c>
      <c r="S92" t="s">
        <v>31</v>
      </c>
      <c r="T92" t="s">
        <v>31</v>
      </c>
      <c r="U92" s="5"/>
      <c r="V92" s="43"/>
      <c r="W92" s="43"/>
      <c r="X92" s="43"/>
      <c r="Y92" s="43"/>
      <c r="Z92">
        <f t="shared" si="16"/>
        <v>0</v>
      </c>
      <c r="AA92">
        <f t="shared" si="17"/>
        <v>1</v>
      </c>
      <c r="AB92">
        <f t="shared" si="18"/>
        <v>0</v>
      </c>
      <c r="AC92">
        <f t="shared" si="19"/>
        <v>0</v>
      </c>
      <c r="AD92">
        <f t="shared" si="20"/>
        <v>0</v>
      </c>
      <c r="AE92">
        <f t="shared" si="21"/>
        <v>0</v>
      </c>
      <c r="AF92" s="50">
        <f t="shared" si="22"/>
        <v>0</v>
      </c>
      <c r="AG92" s="50">
        <f t="shared" si="23"/>
        <v>0</v>
      </c>
      <c r="AH92" s="50">
        <f t="shared" si="24"/>
        <v>0</v>
      </c>
      <c r="AI92">
        <f t="shared" si="25"/>
        <v>0</v>
      </c>
      <c r="AJ92">
        <f t="shared" si="26"/>
        <v>1</v>
      </c>
      <c r="AK92">
        <f t="shared" si="27"/>
        <v>0</v>
      </c>
      <c r="AL92">
        <f t="shared" si="28"/>
        <v>0</v>
      </c>
      <c r="AM92">
        <f t="shared" si="29"/>
        <v>0</v>
      </c>
      <c r="AN92">
        <f t="shared" si="30"/>
        <v>0</v>
      </c>
      <c r="AO92">
        <f t="shared" si="31"/>
        <v>0</v>
      </c>
    </row>
    <row r="93" spans="1:41" ht="12.75">
      <c r="A93" s="37">
        <v>400109</v>
      </c>
      <c r="B93">
        <v>78714</v>
      </c>
      <c r="C93" t="s">
        <v>261</v>
      </c>
      <c r="D93" t="s">
        <v>262</v>
      </c>
      <c r="E93" t="s">
        <v>90</v>
      </c>
      <c r="F93" s="38">
        <v>85016</v>
      </c>
      <c r="G93" s="3" t="s">
        <v>29</v>
      </c>
      <c r="H93" s="39">
        <v>6022638777</v>
      </c>
      <c r="I93" s="4">
        <v>1</v>
      </c>
      <c r="J93" s="4" t="s">
        <v>31</v>
      </c>
      <c r="K93" t="s">
        <v>31</v>
      </c>
      <c r="L93" s="5"/>
      <c r="M93" s="5"/>
      <c r="N93" s="5"/>
      <c r="O93" s="5"/>
      <c r="P93" s="40" t="s">
        <v>41</v>
      </c>
      <c r="Q93" s="40" t="s">
        <v>41</v>
      </c>
      <c r="R93" t="s">
        <v>31</v>
      </c>
      <c r="S93" t="s">
        <v>31</v>
      </c>
      <c r="T93" t="s">
        <v>31</v>
      </c>
      <c r="U93" s="5"/>
      <c r="V93" s="43"/>
      <c r="W93" s="43"/>
      <c r="X93" s="43"/>
      <c r="Y93" s="43"/>
      <c r="Z93">
        <f t="shared" si="16"/>
        <v>0</v>
      </c>
      <c r="AA93">
        <f t="shared" si="17"/>
        <v>1</v>
      </c>
      <c r="AB93">
        <f t="shared" si="18"/>
        <v>0</v>
      </c>
      <c r="AC93">
        <f t="shared" si="19"/>
        <v>0</v>
      </c>
      <c r="AD93">
        <f t="shared" si="20"/>
        <v>0</v>
      </c>
      <c r="AE93">
        <f t="shared" si="21"/>
        <v>0</v>
      </c>
      <c r="AF93" s="50">
        <f t="shared" si="22"/>
        <v>0</v>
      </c>
      <c r="AG93" s="50">
        <f t="shared" si="23"/>
        <v>0</v>
      </c>
      <c r="AH93" s="50">
        <f t="shared" si="24"/>
        <v>0</v>
      </c>
      <c r="AI93">
        <f t="shared" si="25"/>
        <v>0</v>
      </c>
      <c r="AJ93">
        <f t="shared" si="26"/>
        <v>1</v>
      </c>
      <c r="AK93">
        <f t="shared" si="27"/>
        <v>0</v>
      </c>
      <c r="AL93">
        <f t="shared" si="28"/>
        <v>0</v>
      </c>
      <c r="AM93">
        <f t="shared" si="29"/>
        <v>0</v>
      </c>
      <c r="AN93">
        <f t="shared" si="30"/>
        <v>0</v>
      </c>
      <c r="AO93">
        <f t="shared" si="31"/>
        <v>0</v>
      </c>
    </row>
    <row r="94" spans="1:41" ht="12.75">
      <c r="A94" s="37">
        <v>400110</v>
      </c>
      <c r="B94">
        <v>78719</v>
      </c>
      <c r="C94" t="s">
        <v>263</v>
      </c>
      <c r="D94" t="s">
        <v>264</v>
      </c>
      <c r="E94" t="s">
        <v>90</v>
      </c>
      <c r="F94" s="38">
        <v>85003</v>
      </c>
      <c r="G94" s="3">
        <v>1367</v>
      </c>
      <c r="H94" s="39">
        <v>6022586990</v>
      </c>
      <c r="I94" s="4">
        <v>1</v>
      </c>
      <c r="J94" s="4" t="s">
        <v>31</v>
      </c>
      <c r="K94" t="s">
        <v>31</v>
      </c>
      <c r="L94" s="5"/>
      <c r="M94" s="5"/>
      <c r="N94" s="5"/>
      <c r="O94" s="5"/>
      <c r="P94" s="40" t="s">
        <v>41</v>
      </c>
      <c r="Q94" s="40" t="s">
        <v>41</v>
      </c>
      <c r="R94" t="s">
        <v>31</v>
      </c>
      <c r="S94" t="s">
        <v>31</v>
      </c>
      <c r="T94" t="s">
        <v>31</v>
      </c>
      <c r="U94" s="5"/>
      <c r="V94" s="43"/>
      <c r="W94" s="43"/>
      <c r="X94" s="43"/>
      <c r="Y94" s="43"/>
      <c r="Z94">
        <f t="shared" si="16"/>
        <v>0</v>
      </c>
      <c r="AA94">
        <f t="shared" si="17"/>
        <v>1</v>
      </c>
      <c r="AB94">
        <f t="shared" si="18"/>
        <v>0</v>
      </c>
      <c r="AC94">
        <f t="shared" si="19"/>
        <v>0</v>
      </c>
      <c r="AD94">
        <f t="shared" si="20"/>
        <v>0</v>
      </c>
      <c r="AE94">
        <f t="shared" si="21"/>
        <v>0</v>
      </c>
      <c r="AF94" s="50">
        <f t="shared" si="22"/>
        <v>0</v>
      </c>
      <c r="AG94" s="50">
        <f t="shared" si="23"/>
        <v>0</v>
      </c>
      <c r="AH94" s="50">
        <f t="shared" si="24"/>
        <v>0</v>
      </c>
      <c r="AI94">
        <f t="shared" si="25"/>
        <v>0</v>
      </c>
      <c r="AJ94">
        <f t="shared" si="26"/>
        <v>1</v>
      </c>
      <c r="AK94">
        <f t="shared" si="27"/>
        <v>0</v>
      </c>
      <c r="AL94">
        <f t="shared" si="28"/>
        <v>0</v>
      </c>
      <c r="AM94">
        <f t="shared" si="29"/>
        <v>0</v>
      </c>
      <c r="AN94">
        <f t="shared" si="30"/>
        <v>0</v>
      </c>
      <c r="AO94">
        <f t="shared" si="31"/>
        <v>0</v>
      </c>
    </row>
    <row r="95" spans="1:41" ht="12.75">
      <c r="A95" s="37">
        <v>400111</v>
      </c>
      <c r="B95">
        <v>78724</v>
      </c>
      <c r="C95" t="s">
        <v>265</v>
      </c>
      <c r="D95" t="s">
        <v>266</v>
      </c>
      <c r="E95" t="s">
        <v>82</v>
      </c>
      <c r="F95" s="38">
        <v>85284</v>
      </c>
      <c r="G95" s="3" t="s">
        <v>29</v>
      </c>
      <c r="H95" s="39">
        <v>4806321940</v>
      </c>
      <c r="I95" s="4" t="s">
        <v>209</v>
      </c>
      <c r="J95" s="4" t="s">
        <v>31</v>
      </c>
      <c r="K95" t="s">
        <v>31</v>
      </c>
      <c r="L95" s="5"/>
      <c r="M95" s="5"/>
      <c r="N95" s="5"/>
      <c r="O95" s="5"/>
      <c r="P95" s="40" t="s">
        <v>41</v>
      </c>
      <c r="Q95" s="40" t="s">
        <v>41</v>
      </c>
      <c r="R95" t="s">
        <v>31</v>
      </c>
      <c r="S95" t="s">
        <v>31</v>
      </c>
      <c r="T95" t="s">
        <v>31</v>
      </c>
      <c r="U95" s="5"/>
      <c r="V95" s="5"/>
      <c r="W95" s="5"/>
      <c r="X95" s="5"/>
      <c r="Y95" s="5"/>
      <c r="Z95">
        <f t="shared" si="16"/>
        <v>0</v>
      </c>
      <c r="AA95">
        <f t="shared" si="17"/>
        <v>1</v>
      </c>
      <c r="AB95">
        <f t="shared" si="18"/>
        <v>0</v>
      </c>
      <c r="AC95">
        <f t="shared" si="19"/>
        <v>0</v>
      </c>
      <c r="AD95">
        <f t="shared" si="20"/>
        <v>0</v>
      </c>
      <c r="AE95">
        <f t="shared" si="21"/>
        <v>0</v>
      </c>
      <c r="AF95" s="50">
        <f t="shared" si="22"/>
        <v>0</v>
      </c>
      <c r="AG95" s="50">
        <f t="shared" si="23"/>
        <v>0</v>
      </c>
      <c r="AH95" s="50">
        <f t="shared" si="24"/>
        <v>0</v>
      </c>
      <c r="AI95">
        <f t="shared" si="25"/>
        <v>0</v>
      </c>
      <c r="AJ95">
        <f t="shared" si="26"/>
        <v>1</v>
      </c>
      <c r="AK95">
        <f t="shared" si="27"/>
        <v>0</v>
      </c>
      <c r="AL95">
        <f t="shared" si="28"/>
        <v>0</v>
      </c>
      <c r="AM95">
        <f t="shared" si="29"/>
        <v>0</v>
      </c>
      <c r="AN95">
        <f t="shared" si="30"/>
        <v>0</v>
      </c>
      <c r="AO95">
        <f t="shared" si="31"/>
        <v>0</v>
      </c>
    </row>
    <row r="96" spans="1:41" ht="12.75">
      <c r="A96" s="37">
        <v>400112</v>
      </c>
      <c r="B96">
        <v>78725</v>
      </c>
      <c r="C96" t="s">
        <v>267</v>
      </c>
      <c r="D96" t="s">
        <v>268</v>
      </c>
      <c r="E96" t="s">
        <v>102</v>
      </c>
      <c r="F96" s="38">
        <v>85297</v>
      </c>
      <c r="G96" s="3" t="s">
        <v>29</v>
      </c>
      <c r="H96" s="39">
        <v>4809883212</v>
      </c>
      <c r="I96" s="4">
        <v>8</v>
      </c>
      <c r="J96" s="4" t="s">
        <v>37</v>
      </c>
      <c r="K96" t="s">
        <v>31</v>
      </c>
      <c r="L96" s="5" t="s">
        <v>36</v>
      </c>
      <c r="M96" s="5">
        <v>268.518</v>
      </c>
      <c r="N96" s="5" t="s">
        <v>36</v>
      </c>
      <c r="O96" s="5" t="s">
        <v>35</v>
      </c>
      <c r="P96" s="40">
        <v>7</v>
      </c>
      <c r="Q96" s="40" t="s">
        <v>41</v>
      </c>
      <c r="R96" t="s">
        <v>31</v>
      </c>
      <c r="S96" t="s">
        <v>37</v>
      </c>
      <c r="T96" t="s">
        <v>31</v>
      </c>
      <c r="U96" s="5" t="s">
        <v>36</v>
      </c>
      <c r="V96" s="42">
        <v>6684.5176470123</v>
      </c>
      <c r="W96" s="42">
        <v>590.7417322040018</v>
      </c>
      <c r="X96" s="42">
        <v>1162.5370564249265</v>
      </c>
      <c r="Y96" s="42">
        <v>2434.6548389776635</v>
      </c>
      <c r="Z96">
        <f t="shared" si="16"/>
        <v>1</v>
      </c>
      <c r="AA96">
        <f t="shared" si="17"/>
        <v>1</v>
      </c>
      <c r="AB96">
        <f t="shared" si="18"/>
        <v>0</v>
      </c>
      <c r="AC96">
        <f t="shared" si="19"/>
        <v>0</v>
      </c>
      <c r="AD96">
        <f t="shared" si="20"/>
        <v>0</v>
      </c>
      <c r="AE96">
        <f t="shared" si="21"/>
        <v>0</v>
      </c>
      <c r="AF96" s="50" t="str">
        <f t="shared" si="22"/>
        <v>SRSA</v>
      </c>
      <c r="AG96" s="50">
        <f t="shared" si="23"/>
        <v>0</v>
      </c>
      <c r="AH96" s="50">
        <f t="shared" si="24"/>
        <v>0</v>
      </c>
      <c r="AI96">
        <f t="shared" si="25"/>
        <v>1</v>
      </c>
      <c r="AJ96">
        <f t="shared" si="26"/>
        <v>0</v>
      </c>
      <c r="AK96">
        <f t="shared" si="27"/>
        <v>0</v>
      </c>
      <c r="AL96">
        <f t="shared" si="28"/>
        <v>0</v>
      </c>
      <c r="AM96">
        <f t="shared" si="29"/>
        <v>0</v>
      </c>
      <c r="AN96">
        <f t="shared" si="30"/>
        <v>0</v>
      </c>
      <c r="AO96">
        <f t="shared" si="31"/>
        <v>0</v>
      </c>
    </row>
    <row r="97" spans="1:41" ht="12.75">
      <c r="A97" s="37">
        <v>400113</v>
      </c>
      <c r="B97">
        <v>78755</v>
      </c>
      <c r="C97" t="s">
        <v>269</v>
      </c>
      <c r="D97" t="s">
        <v>270</v>
      </c>
      <c r="E97" t="s">
        <v>271</v>
      </c>
      <c r="F97" s="38">
        <v>85268</v>
      </c>
      <c r="G97" s="3">
        <v>2330</v>
      </c>
      <c r="H97" s="39">
        <v>4808370046</v>
      </c>
      <c r="I97" s="4">
        <v>3</v>
      </c>
      <c r="J97" s="4" t="s">
        <v>31</v>
      </c>
      <c r="K97" t="s">
        <v>31</v>
      </c>
      <c r="L97" s="5"/>
      <c r="M97" s="5"/>
      <c r="N97" s="5"/>
      <c r="O97" s="5"/>
      <c r="P97" s="40" t="s">
        <v>41</v>
      </c>
      <c r="Q97" s="40" t="s">
        <v>41</v>
      </c>
      <c r="R97" t="s">
        <v>31</v>
      </c>
      <c r="S97" t="s">
        <v>31</v>
      </c>
      <c r="T97" t="s">
        <v>31</v>
      </c>
      <c r="U97" s="5"/>
      <c r="V97" s="43"/>
      <c r="W97" s="43"/>
      <c r="X97" s="43"/>
      <c r="Y97" s="43"/>
      <c r="Z97">
        <f t="shared" si="16"/>
        <v>0</v>
      </c>
      <c r="AA97">
        <f t="shared" si="17"/>
        <v>1</v>
      </c>
      <c r="AB97">
        <f t="shared" si="18"/>
        <v>0</v>
      </c>
      <c r="AC97">
        <f t="shared" si="19"/>
        <v>0</v>
      </c>
      <c r="AD97">
        <f t="shared" si="20"/>
        <v>0</v>
      </c>
      <c r="AE97">
        <f t="shared" si="21"/>
        <v>0</v>
      </c>
      <c r="AF97" s="50">
        <f t="shared" si="22"/>
        <v>0</v>
      </c>
      <c r="AG97" s="50">
        <f t="shared" si="23"/>
        <v>0</v>
      </c>
      <c r="AH97" s="50">
        <f t="shared" si="24"/>
        <v>0</v>
      </c>
      <c r="AI97">
        <f t="shared" si="25"/>
        <v>0</v>
      </c>
      <c r="AJ97">
        <f t="shared" si="26"/>
        <v>1</v>
      </c>
      <c r="AK97">
        <f t="shared" si="27"/>
        <v>0</v>
      </c>
      <c r="AL97">
        <f t="shared" si="28"/>
        <v>0</v>
      </c>
      <c r="AM97">
        <f t="shared" si="29"/>
        <v>0</v>
      </c>
      <c r="AN97">
        <f t="shared" si="30"/>
        <v>0</v>
      </c>
      <c r="AO97">
        <f t="shared" si="31"/>
        <v>0</v>
      </c>
    </row>
    <row r="98" spans="1:41" ht="12.75">
      <c r="A98" s="37">
        <v>400114</v>
      </c>
      <c r="B98">
        <v>108661</v>
      </c>
      <c r="C98" t="s">
        <v>272</v>
      </c>
      <c r="D98" t="s">
        <v>273</v>
      </c>
      <c r="E98" t="s">
        <v>188</v>
      </c>
      <c r="F98" s="38">
        <v>85701</v>
      </c>
      <c r="G98" s="3" t="s">
        <v>29</v>
      </c>
      <c r="H98" s="39">
        <v>5208823029</v>
      </c>
      <c r="I98" s="4">
        <v>1</v>
      </c>
      <c r="J98" s="4" t="s">
        <v>31</v>
      </c>
      <c r="K98" t="s">
        <v>37</v>
      </c>
      <c r="L98" s="5"/>
      <c r="M98" s="5"/>
      <c r="N98" s="5"/>
      <c r="O98" s="5"/>
      <c r="P98" s="40" t="s">
        <v>41</v>
      </c>
      <c r="Q98" s="40" t="s">
        <v>41</v>
      </c>
      <c r="R98" t="s">
        <v>31</v>
      </c>
      <c r="S98" t="s">
        <v>31</v>
      </c>
      <c r="T98" t="s">
        <v>31</v>
      </c>
      <c r="U98" s="5"/>
      <c r="V98" s="43"/>
      <c r="W98" s="43"/>
      <c r="X98" s="43"/>
      <c r="Y98" s="43"/>
      <c r="Z98">
        <f t="shared" si="16"/>
        <v>0</v>
      </c>
      <c r="AA98">
        <f t="shared" si="17"/>
        <v>1</v>
      </c>
      <c r="AB98">
        <f t="shared" si="18"/>
        <v>0</v>
      </c>
      <c r="AC98">
        <f t="shared" si="19"/>
        <v>0</v>
      </c>
      <c r="AD98">
        <f t="shared" si="20"/>
        <v>0</v>
      </c>
      <c r="AE98">
        <f t="shared" si="21"/>
        <v>0</v>
      </c>
      <c r="AF98" s="50">
        <f t="shared" si="22"/>
        <v>0</v>
      </c>
      <c r="AG98" s="50">
        <f t="shared" si="23"/>
        <v>0</v>
      </c>
      <c r="AH98" s="50">
        <f t="shared" si="24"/>
        <v>0</v>
      </c>
      <c r="AI98">
        <f t="shared" si="25"/>
        <v>0</v>
      </c>
      <c r="AJ98">
        <f t="shared" si="26"/>
        <v>1</v>
      </c>
      <c r="AK98">
        <f t="shared" si="27"/>
        <v>0</v>
      </c>
      <c r="AL98">
        <f t="shared" si="28"/>
        <v>0</v>
      </c>
      <c r="AM98">
        <f t="shared" si="29"/>
        <v>0</v>
      </c>
      <c r="AN98">
        <f t="shared" si="30"/>
        <v>0</v>
      </c>
      <c r="AO98">
        <f t="shared" si="31"/>
        <v>0</v>
      </c>
    </row>
    <row r="99" spans="1:41" ht="12.75">
      <c r="A99" s="37">
        <v>400115</v>
      </c>
      <c r="B99">
        <v>108701</v>
      </c>
      <c r="C99" t="s">
        <v>274</v>
      </c>
      <c r="D99" t="s">
        <v>275</v>
      </c>
      <c r="E99" t="s">
        <v>188</v>
      </c>
      <c r="F99" s="38">
        <v>85749</v>
      </c>
      <c r="G99" s="3">
        <v>9702</v>
      </c>
      <c r="H99" s="39">
        <v>5207495518</v>
      </c>
      <c r="I99" s="4">
        <v>8</v>
      </c>
      <c r="J99" s="4" t="s">
        <v>37</v>
      </c>
      <c r="K99" t="s">
        <v>31</v>
      </c>
      <c r="L99" s="5" t="s">
        <v>36</v>
      </c>
      <c r="M99" s="5">
        <v>196.065</v>
      </c>
      <c r="N99" s="5" t="s">
        <v>36</v>
      </c>
      <c r="O99" s="5" t="s">
        <v>35</v>
      </c>
      <c r="P99" s="40" t="s">
        <v>41</v>
      </c>
      <c r="Q99" s="40" t="s">
        <v>41</v>
      </c>
      <c r="R99" t="s">
        <v>31</v>
      </c>
      <c r="S99" t="s">
        <v>37</v>
      </c>
      <c r="T99" t="s">
        <v>31</v>
      </c>
      <c r="U99" s="5" t="s">
        <v>36</v>
      </c>
      <c r="V99" s="41">
        <v>3366.6060992783246</v>
      </c>
      <c r="W99" s="41">
        <v>259.2444913668825</v>
      </c>
      <c r="X99" s="41">
        <v>643.5188895670818</v>
      </c>
      <c r="Y99" s="41">
        <v>1454.3647717985384</v>
      </c>
      <c r="Z99">
        <f t="shared" si="16"/>
        <v>1</v>
      </c>
      <c r="AA99">
        <f t="shared" si="17"/>
        <v>1</v>
      </c>
      <c r="AB99">
        <f t="shared" si="18"/>
        <v>0</v>
      </c>
      <c r="AC99">
        <f t="shared" si="19"/>
        <v>0</v>
      </c>
      <c r="AD99">
        <f t="shared" si="20"/>
        <v>0</v>
      </c>
      <c r="AE99">
        <f t="shared" si="21"/>
        <v>0</v>
      </c>
      <c r="AF99" s="50" t="str">
        <f t="shared" si="22"/>
        <v>SRSA</v>
      </c>
      <c r="AG99" s="50">
        <f t="shared" si="23"/>
        <v>0</v>
      </c>
      <c r="AH99" s="50">
        <f t="shared" si="24"/>
        <v>0</v>
      </c>
      <c r="AI99">
        <f t="shared" si="25"/>
        <v>1</v>
      </c>
      <c r="AJ99">
        <f t="shared" si="26"/>
        <v>1</v>
      </c>
      <c r="AK99" t="str">
        <f t="shared" si="27"/>
        <v>Initial</v>
      </c>
      <c r="AL99" t="str">
        <f t="shared" si="28"/>
        <v>SRSA</v>
      </c>
      <c r="AM99">
        <f t="shared" si="29"/>
        <v>0</v>
      </c>
      <c r="AN99">
        <f t="shared" si="30"/>
        <v>0</v>
      </c>
      <c r="AO99">
        <f t="shared" si="31"/>
        <v>0</v>
      </c>
    </row>
    <row r="100" spans="1:41" ht="12.75">
      <c r="A100" s="37">
        <v>400116</v>
      </c>
      <c r="B100">
        <v>118701</v>
      </c>
      <c r="C100" t="s">
        <v>276</v>
      </c>
      <c r="D100" t="s">
        <v>277</v>
      </c>
      <c r="E100" t="s">
        <v>278</v>
      </c>
      <c r="F100" s="38">
        <v>85221</v>
      </c>
      <c r="G100" s="3">
        <v>885</v>
      </c>
      <c r="H100" s="39">
        <v>4804038594</v>
      </c>
      <c r="I100" s="4">
        <v>3</v>
      </c>
      <c r="J100" s="4" t="s">
        <v>31</v>
      </c>
      <c r="K100" t="s">
        <v>31</v>
      </c>
      <c r="L100" s="5"/>
      <c r="M100" s="5"/>
      <c r="N100" s="5"/>
      <c r="O100" s="5"/>
      <c r="P100" s="40" t="s">
        <v>41</v>
      </c>
      <c r="Q100" s="40" t="s">
        <v>41</v>
      </c>
      <c r="R100" t="s">
        <v>31</v>
      </c>
      <c r="S100" t="s">
        <v>31</v>
      </c>
      <c r="T100" t="s">
        <v>31</v>
      </c>
      <c r="U100" s="5"/>
      <c r="V100" s="5"/>
      <c r="W100" s="5"/>
      <c r="X100" s="5"/>
      <c r="Y100" s="5"/>
      <c r="Z100">
        <f t="shared" si="16"/>
        <v>0</v>
      </c>
      <c r="AA100">
        <f t="shared" si="17"/>
        <v>1</v>
      </c>
      <c r="AB100">
        <f t="shared" si="18"/>
        <v>0</v>
      </c>
      <c r="AC100">
        <f t="shared" si="19"/>
        <v>0</v>
      </c>
      <c r="AD100">
        <f t="shared" si="20"/>
        <v>0</v>
      </c>
      <c r="AE100">
        <f t="shared" si="21"/>
        <v>0</v>
      </c>
      <c r="AF100" s="50">
        <f t="shared" si="22"/>
        <v>0</v>
      </c>
      <c r="AG100" s="50">
        <f t="shared" si="23"/>
        <v>0</v>
      </c>
      <c r="AH100" s="50">
        <f t="shared" si="24"/>
        <v>0</v>
      </c>
      <c r="AI100">
        <f t="shared" si="25"/>
        <v>0</v>
      </c>
      <c r="AJ100">
        <f t="shared" si="26"/>
        <v>1</v>
      </c>
      <c r="AK100">
        <f t="shared" si="27"/>
        <v>0</v>
      </c>
      <c r="AL100">
        <f t="shared" si="28"/>
        <v>0</v>
      </c>
      <c r="AM100">
        <f t="shared" si="29"/>
        <v>0</v>
      </c>
      <c r="AN100">
        <f t="shared" si="30"/>
        <v>0</v>
      </c>
      <c r="AO100">
        <f t="shared" si="31"/>
        <v>0</v>
      </c>
    </row>
    <row r="101" spans="1:41" ht="12.75">
      <c r="A101" s="37">
        <v>400117</v>
      </c>
      <c r="B101">
        <v>138650</v>
      </c>
      <c r="C101" t="s">
        <v>279</v>
      </c>
      <c r="D101" t="s">
        <v>280</v>
      </c>
      <c r="E101" t="s">
        <v>215</v>
      </c>
      <c r="F101" s="38">
        <v>86336</v>
      </c>
      <c r="G101" s="3">
        <v>5607</v>
      </c>
      <c r="H101" s="39">
        <v>9282041178</v>
      </c>
      <c r="I101" s="4">
        <v>6</v>
      </c>
      <c r="J101" s="4" t="s">
        <v>31</v>
      </c>
      <c r="K101" t="s">
        <v>31</v>
      </c>
      <c r="L101" s="5" t="s">
        <v>36</v>
      </c>
      <c r="M101" s="5">
        <v>140.165</v>
      </c>
      <c r="N101" s="5" t="s">
        <v>36</v>
      </c>
      <c r="O101" s="5" t="s">
        <v>36</v>
      </c>
      <c r="P101" s="40" t="s">
        <v>41</v>
      </c>
      <c r="Q101" s="40" t="s">
        <v>41</v>
      </c>
      <c r="R101" t="s">
        <v>31</v>
      </c>
      <c r="S101" t="s">
        <v>37</v>
      </c>
      <c r="T101" t="s">
        <v>37</v>
      </c>
      <c r="U101" s="5" t="s">
        <v>36</v>
      </c>
      <c r="V101" s="42">
        <v>3993.075201129016</v>
      </c>
      <c r="W101" s="42">
        <v>424.6010651142813</v>
      </c>
      <c r="X101" s="42">
        <v>727.4935647110824</v>
      </c>
      <c r="Y101" s="42">
        <v>681.4826928268444</v>
      </c>
      <c r="Z101">
        <f t="shared" si="16"/>
        <v>0</v>
      </c>
      <c r="AA101">
        <f t="shared" si="17"/>
        <v>1</v>
      </c>
      <c r="AB101">
        <f t="shared" si="18"/>
        <v>0</v>
      </c>
      <c r="AC101">
        <f t="shared" si="19"/>
        <v>0</v>
      </c>
      <c r="AD101">
        <f t="shared" si="20"/>
        <v>0</v>
      </c>
      <c r="AE101">
        <f t="shared" si="21"/>
        <v>0</v>
      </c>
      <c r="AF101" s="50">
        <f t="shared" si="22"/>
        <v>0</v>
      </c>
      <c r="AG101" s="50">
        <f t="shared" si="23"/>
        <v>0</v>
      </c>
      <c r="AH101" s="50">
        <f t="shared" si="24"/>
        <v>0</v>
      </c>
      <c r="AI101">
        <f t="shared" si="25"/>
        <v>1</v>
      </c>
      <c r="AJ101">
        <f t="shared" si="26"/>
        <v>1</v>
      </c>
      <c r="AK101" t="str">
        <f t="shared" si="27"/>
        <v>Initial</v>
      </c>
      <c r="AL101">
        <f t="shared" si="28"/>
        <v>0</v>
      </c>
      <c r="AM101" t="str">
        <f t="shared" si="29"/>
        <v>RLIS</v>
      </c>
      <c r="AN101">
        <f t="shared" si="30"/>
        <v>0</v>
      </c>
      <c r="AO101" t="str">
        <f t="shared" si="31"/>
        <v>Trouble</v>
      </c>
    </row>
    <row r="102" spans="1:41" ht="12.75">
      <c r="A102" s="37">
        <v>400118</v>
      </c>
      <c r="B102">
        <v>138701</v>
      </c>
      <c r="C102" t="s">
        <v>281</v>
      </c>
      <c r="D102" t="s">
        <v>282</v>
      </c>
      <c r="E102" t="s">
        <v>283</v>
      </c>
      <c r="F102" s="38">
        <v>86333</v>
      </c>
      <c r="G102" s="3" t="s">
        <v>29</v>
      </c>
      <c r="H102" s="39">
        <v>9286324983</v>
      </c>
      <c r="I102" s="4" t="s">
        <v>284</v>
      </c>
      <c r="J102" s="4" t="s">
        <v>31</v>
      </c>
      <c r="K102" t="s">
        <v>31</v>
      </c>
      <c r="L102" s="5"/>
      <c r="M102" s="5"/>
      <c r="N102" s="5"/>
      <c r="O102" s="5"/>
      <c r="P102" s="40" t="s">
        <v>41</v>
      </c>
      <c r="Q102" s="40" t="s">
        <v>41</v>
      </c>
      <c r="R102" t="s">
        <v>31</v>
      </c>
      <c r="S102" t="s">
        <v>31</v>
      </c>
      <c r="T102" t="s">
        <v>31</v>
      </c>
      <c r="U102" s="5"/>
      <c r="V102" s="5"/>
      <c r="W102" s="5"/>
      <c r="X102" s="5"/>
      <c r="Y102" s="5"/>
      <c r="Z102">
        <f t="shared" si="16"/>
        <v>0</v>
      </c>
      <c r="AA102">
        <f t="shared" si="17"/>
        <v>1</v>
      </c>
      <c r="AB102">
        <f t="shared" si="18"/>
        <v>0</v>
      </c>
      <c r="AC102">
        <f t="shared" si="19"/>
        <v>0</v>
      </c>
      <c r="AD102">
        <f t="shared" si="20"/>
        <v>0</v>
      </c>
      <c r="AE102">
        <f t="shared" si="21"/>
        <v>0</v>
      </c>
      <c r="AF102" s="50">
        <f t="shared" si="22"/>
        <v>0</v>
      </c>
      <c r="AG102" s="50">
        <f t="shared" si="23"/>
        <v>0</v>
      </c>
      <c r="AH102" s="50">
        <f t="shared" si="24"/>
        <v>0</v>
      </c>
      <c r="AI102">
        <f t="shared" si="25"/>
        <v>0</v>
      </c>
      <c r="AJ102">
        <f t="shared" si="26"/>
        <v>1</v>
      </c>
      <c r="AK102">
        <f t="shared" si="27"/>
        <v>0</v>
      </c>
      <c r="AL102">
        <f t="shared" si="28"/>
        <v>0</v>
      </c>
      <c r="AM102">
        <f t="shared" si="29"/>
        <v>0</v>
      </c>
      <c r="AN102">
        <f t="shared" si="30"/>
        <v>0</v>
      </c>
      <c r="AO102">
        <f t="shared" si="31"/>
        <v>0</v>
      </c>
    </row>
    <row r="103" spans="1:41" ht="12.75">
      <c r="A103" s="37">
        <v>400119</v>
      </c>
      <c r="B103">
        <v>140199</v>
      </c>
      <c r="C103" t="s">
        <v>285</v>
      </c>
      <c r="D103" t="s">
        <v>286</v>
      </c>
      <c r="E103" t="s">
        <v>229</v>
      </c>
      <c r="F103" s="38">
        <v>85364</v>
      </c>
      <c r="G103" s="3">
        <v>2206</v>
      </c>
      <c r="H103" s="39">
        <v>9283292243</v>
      </c>
      <c r="I103" s="4" t="s">
        <v>61</v>
      </c>
      <c r="J103" s="4" t="s">
        <v>31</v>
      </c>
      <c r="K103" t="s">
        <v>31</v>
      </c>
      <c r="L103" s="5"/>
      <c r="M103" s="5"/>
      <c r="N103" s="5"/>
      <c r="O103" s="5"/>
      <c r="P103" s="40" t="s">
        <v>41</v>
      </c>
      <c r="Q103" s="40" t="s">
        <v>41</v>
      </c>
      <c r="R103" t="s">
        <v>31</v>
      </c>
      <c r="S103" t="s">
        <v>31</v>
      </c>
      <c r="T103" t="s">
        <v>31</v>
      </c>
      <c r="U103" s="5"/>
      <c r="V103" s="43"/>
      <c r="W103" s="43"/>
      <c r="X103" s="43"/>
      <c r="Y103" s="43"/>
      <c r="Z103">
        <f t="shared" si="16"/>
        <v>0</v>
      </c>
      <c r="AA103">
        <f t="shared" si="17"/>
        <v>1</v>
      </c>
      <c r="AB103">
        <f t="shared" si="18"/>
        <v>0</v>
      </c>
      <c r="AC103">
        <f t="shared" si="19"/>
        <v>0</v>
      </c>
      <c r="AD103">
        <f t="shared" si="20"/>
        <v>0</v>
      </c>
      <c r="AE103">
        <f t="shared" si="21"/>
        <v>0</v>
      </c>
      <c r="AF103" s="50">
        <f t="shared" si="22"/>
        <v>0</v>
      </c>
      <c r="AG103" s="50">
        <f t="shared" si="23"/>
        <v>0</v>
      </c>
      <c r="AH103" s="50">
        <f t="shared" si="24"/>
        <v>0</v>
      </c>
      <c r="AI103">
        <f t="shared" si="25"/>
        <v>0</v>
      </c>
      <c r="AJ103">
        <f t="shared" si="26"/>
        <v>1</v>
      </c>
      <c r="AK103">
        <f t="shared" si="27"/>
        <v>0</v>
      </c>
      <c r="AL103">
        <f t="shared" si="28"/>
        <v>0</v>
      </c>
      <c r="AM103">
        <f t="shared" si="29"/>
        <v>0</v>
      </c>
      <c r="AN103">
        <f t="shared" si="30"/>
        <v>0</v>
      </c>
      <c r="AO103">
        <f t="shared" si="31"/>
        <v>0</v>
      </c>
    </row>
    <row r="104" spans="1:41" ht="12.75">
      <c r="A104" s="37">
        <v>400120</v>
      </c>
      <c r="B104">
        <v>211002</v>
      </c>
      <c r="C104" t="s">
        <v>287</v>
      </c>
      <c r="D104" t="s">
        <v>288</v>
      </c>
      <c r="E104" t="s">
        <v>90</v>
      </c>
      <c r="F104" s="38">
        <v>85007</v>
      </c>
      <c r="G104" s="3">
        <v>3002</v>
      </c>
      <c r="H104" s="39">
        <v>6025425810</v>
      </c>
      <c r="I104" s="4" t="s">
        <v>289</v>
      </c>
      <c r="J104" s="4" t="s">
        <v>31</v>
      </c>
      <c r="K104" t="s">
        <v>31</v>
      </c>
      <c r="L104" s="5"/>
      <c r="M104" s="5"/>
      <c r="N104" s="5"/>
      <c r="O104" s="5"/>
      <c r="P104" s="40" t="s">
        <v>41</v>
      </c>
      <c r="Q104" s="40" t="s">
        <v>41</v>
      </c>
      <c r="R104" t="s">
        <v>31</v>
      </c>
      <c r="S104" t="s">
        <v>31</v>
      </c>
      <c r="T104" t="s">
        <v>31</v>
      </c>
      <c r="U104" s="5"/>
      <c r="V104" s="5"/>
      <c r="W104" s="5"/>
      <c r="X104" s="5"/>
      <c r="Y104" s="5"/>
      <c r="Z104">
        <f t="shared" si="16"/>
        <v>0</v>
      </c>
      <c r="AA104">
        <f t="shared" si="17"/>
        <v>1</v>
      </c>
      <c r="AB104">
        <f t="shared" si="18"/>
        <v>0</v>
      </c>
      <c r="AC104">
        <f t="shared" si="19"/>
        <v>0</v>
      </c>
      <c r="AD104">
        <f t="shared" si="20"/>
        <v>0</v>
      </c>
      <c r="AE104">
        <f t="shared" si="21"/>
        <v>0</v>
      </c>
      <c r="AF104" s="50">
        <f t="shared" si="22"/>
        <v>0</v>
      </c>
      <c r="AG104" s="50">
        <f t="shared" si="23"/>
        <v>0</v>
      </c>
      <c r="AH104" s="50">
        <f t="shared" si="24"/>
        <v>0</v>
      </c>
      <c r="AI104">
        <f t="shared" si="25"/>
        <v>0</v>
      </c>
      <c r="AJ104">
        <f t="shared" si="26"/>
        <v>1</v>
      </c>
      <c r="AK104">
        <f t="shared" si="27"/>
        <v>0</v>
      </c>
      <c r="AL104">
        <f t="shared" si="28"/>
        <v>0</v>
      </c>
      <c r="AM104">
        <f t="shared" si="29"/>
        <v>0</v>
      </c>
      <c r="AN104">
        <f t="shared" si="30"/>
        <v>0</v>
      </c>
      <c r="AO104">
        <f t="shared" si="31"/>
        <v>0</v>
      </c>
    </row>
    <row r="105" spans="1:41" ht="12.75">
      <c r="A105" s="37">
        <v>400121</v>
      </c>
      <c r="B105">
        <v>78605</v>
      </c>
      <c r="C105" t="s">
        <v>290</v>
      </c>
      <c r="D105" t="s">
        <v>291</v>
      </c>
      <c r="E105" t="s">
        <v>90</v>
      </c>
      <c r="F105" s="38">
        <v>85028</v>
      </c>
      <c r="G105" s="3">
        <v>3525</v>
      </c>
      <c r="H105" s="39">
        <v>6024850309</v>
      </c>
      <c r="I105" s="4">
        <v>1</v>
      </c>
      <c r="J105" s="4" t="s">
        <v>31</v>
      </c>
      <c r="K105" t="s">
        <v>31</v>
      </c>
      <c r="L105" s="5"/>
      <c r="M105" s="5"/>
      <c r="N105" s="5"/>
      <c r="O105" s="5"/>
      <c r="P105" s="40" t="s">
        <v>41</v>
      </c>
      <c r="Q105" s="40" t="s">
        <v>41</v>
      </c>
      <c r="R105" t="s">
        <v>31</v>
      </c>
      <c r="S105" t="s">
        <v>31</v>
      </c>
      <c r="T105" t="s">
        <v>31</v>
      </c>
      <c r="U105" s="5"/>
      <c r="V105" s="5"/>
      <c r="W105" s="5"/>
      <c r="X105" s="5"/>
      <c r="Y105" s="5"/>
      <c r="Z105">
        <f t="shared" si="16"/>
        <v>0</v>
      </c>
      <c r="AA105">
        <f t="shared" si="17"/>
        <v>1</v>
      </c>
      <c r="AB105">
        <f t="shared" si="18"/>
        <v>0</v>
      </c>
      <c r="AC105">
        <f t="shared" si="19"/>
        <v>0</v>
      </c>
      <c r="AD105">
        <f t="shared" si="20"/>
        <v>0</v>
      </c>
      <c r="AE105">
        <f t="shared" si="21"/>
        <v>0</v>
      </c>
      <c r="AF105" s="50">
        <f t="shared" si="22"/>
        <v>0</v>
      </c>
      <c r="AG105" s="50">
        <f t="shared" si="23"/>
        <v>0</v>
      </c>
      <c r="AH105" s="50">
        <f t="shared" si="24"/>
        <v>0</v>
      </c>
      <c r="AI105">
        <f t="shared" si="25"/>
        <v>0</v>
      </c>
      <c r="AJ105">
        <f t="shared" si="26"/>
        <v>1</v>
      </c>
      <c r="AK105">
        <f t="shared" si="27"/>
        <v>0</v>
      </c>
      <c r="AL105">
        <f t="shared" si="28"/>
        <v>0</v>
      </c>
      <c r="AM105">
        <f t="shared" si="29"/>
        <v>0</v>
      </c>
      <c r="AN105">
        <f t="shared" si="30"/>
        <v>0</v>
      </c>
      <c r="AO105">
        <f t="shared" si="31"/>
        <v>0</v>
      </c>
    </row>
    <row r="106" spans="1:41" ht="12.75">
      <c r="A106" s="37">
        <v>400122</v>
      </c>
      <c r="B106">
        <v>78701</v>
      </c>
      <c r="C106" t="s">
        <v>292</v>
      </c>
      <c r="D106" t="s">
        <v>293</v>
      </c>
      <c r="E106" t="s">
        <v>90</v>
      </c>
      <c r="F106" s="38">
        <v>85031</v>
      </c>
      <c r="G106" s="3" t="s">
        <v>29</v>
      </c>
      <c r="H106" s="39">
        <v>6236910919</v>
      </c>
      <c r="I106" s="4">
        <v>1</v>
      </c>
      <c r="J106" s="4" t="s">
        <v>31</v>
      </c>
      <c r="K106" t="s">
        <v>31</v>
      </c>
      <c r="L106" s="5"/>
      <c r="M106" s="5"/>
      <c r="N106" s="5"/>
      <c r="O106" s="5"/>
      <c r="P106" s="40" t="s">
        <v>41</v>
      </c>
      <c r="Q106" s="40" t="s">
        <v>41</v>
      </c>
      <c r="R106" t="s">
        <v>31</v>
      </c>
      <c r="S106" t="s">
        <v>31</v>
      </c>
      <c r="T106" t="s">
        <v>31</v>
      </c>
      <c r="U106" s="5"/>
      <c r="V106" s="5"/>
      <c r="W106" s="5"/>
      <c r="X106" s="5"/>
      <c r="Y106" s="5"/>
      <c r="Z106">
        <f t="shared" si="16"/>
        <v>0</v>
      </c>
      <c r="AA106">
        <f t="shared" si="17"/>
        <v>1</v>
      </c>
      <c r="AB106">
        <f t="shared" si="18"/>
        <v>0</v>
      </c>
      <c r="AC106">
        <f t="shared" si="19"/>
        <v>0</v>
      </c>
      <c r="AD106">
        <f t="shared" si="20"/>
        <v>0</v>
      </c>
      <c r="AE106">
        <f t="shared" si="21"/>
        <v>0</v>
      </c>
      <c r="AF106" s="50">
        <f t="shared" si="22"/>
        <v>0</v>
      </c>
      <c r="AG106" s="50">
        <f t="shared" si="23"/>
        <v>0</v>
      </c>
      <c r="AH106" s="50">
        <f t="shared" si="24"/>
        <v>0</v>
      </c>
      <c r="AI106">
        <f t="shared" si="25"/>
        <v>0</v>
      </c>
      <c r="AJ106">
        <f t="shared" si="26"/>
        <v>1</v>
      </c>
      <c r="AK106">
        <f t="shared" si="27"/>
        <v>0</v>
      </c>
      <c r="AL106">
        <f t="shared" si="28"/>
        <v>0</v>
      </c>
      <c r="AM106">
        <f t="shared" si="29"/>
        <v>0</v>
      </c>
      <c r="AN106">
        <f t="shared" si="30"/>
        <v>0</v>
      </c>
      <c r="AO106">
        <f t="shared" si="31"/>
        <v>0</v>
      </c>
    </row>
    <row r="107" spans="1:41" ht="12.75">
      <c r="A107" s="37">
        <v>400124</v>
      </c>
      <c r="B107">
        <v>78708</v>
      </c>
      <c r="C107" t="s">
        <v>294</v>
      </c>
      <c r="D107" t="s">
        <v>295</v>
      </c>
      <c r="E107" t="s">
        <v>90</v>
      </c>
      <c r="F107" s="38">
        <v>85003</v>
      </c>
      <c r="G107" s="3">
        <v>1515</v>
      </c>
      <c r="H107" s="39">
        <v>6022234200</v>
      </c>
      <c r="I107" s="4">
        <v>1</v>
      </c>
      <c r="J107" s="4" t="s">
        <v>31</v>
      </c>
      <c r="K107" t="s">
        <v>31</v>
      </c>
      <c r="L107" s="5"/>
      <c r="M107" s="5"/>
      <c r="N107" s="5"/>
      <c r="O107" s="5"/>
      <c r="P107" s="40" t="s">
        <v>41</v>
      </c>
      <c r="Q107" s="40" t="s">
        <v>41</v>
      </c>
      <c r="R107" t="s">
        <v>31</v>
      </c>
      <c r="S107" t="s">
        <v>31</v>
      </c>
      <c r="T107" t="s">
        <v>31</v>
      </c>
      <c r="U107" s="5"/>
      <c r="V107" s="5"/>
      <c r="W107" s="5"/>
      <c r="X107" s="5"/>
      <c r="Y107" s="5"/>
      <c r="Z107">
        <f t="shared" si="16"/>
        <v>0</v>
      </c>
      <c r="AA107">
        <f t="shared" si="17"/>
        <v>1</v>
      </c>
      <c r="AB107">
        <f t="shared" si="18"/>
        <v>0</v>
      </c>
      <c r="AC107">
        <f t="shared" si="19"/>
        <v>0</v>
      </c>
      <c r="AD107">
        <f t="shared" si="20"/>
        <v>0</v>
      </c>
      <c r="AE107">
        <f t="shared" si="21"/>
        <v>0</v>
      </c>
      <c r="AF107" s="50">
        <f t="shared" si="22"/>
        <v>0</v>
      </c>
      <c r="AG107" s="50">
        <f t="shared" si="23"/>
        <v>0</v>
      </c>
      <c r="AH107" s="50">
        <f t="shared" si="24"/>
        <v>0</v>
      </c>
      <c r="AI107">
        <f t="shared" si="25"/>
        <v>0</v>
      </c>
      <c r="AJ107">
        <f t="shared" si="26"/>
        <v>1</v>
      </c>
      <c r="AK107">
        <f t="shared" si="27"/>
        <v>0</v>
      </c>
      <c r="AL107">
        <f t="shared" si="28"/>
        <v>0</v>
      </c>
      <c r="AM107">
        <f t="shared" si="29"/>
        <v>0</v>
      </c>
      <c r="AN107">
        <f t="shared" si="30"/>
        <v>0</v>
      </c>
      <c r="AO107">
        <f t="shared" si="31"/>
        <v>0</v>
      </c>
    </row>
    <row r="108" spans="1:41" ht="12.75">
      <c r="A108" s="37">
        <v>400125</v>
      </c>
      <c r="B108">
        <v>108702</v>
      </c>
      <c r="C108" t="s">
        <v>296</v>
      </c>
      <c r="D108" t="s">
        <v>297</v>
      </c>
      <c r="E108" t="s">
        <v>188</v>
      </c>
      <c r="F108" s="38">
        <v>85745</v>
      </c>
      <c r="G108" s="3" t="s">
        <v>29</v>
      </c>
      <c r="H108" s="39">
        <v>5208826216</v>
      </c>
      <c r="I108" s="4">
        <v>1</v>
      </c>
      <c r="J108" s="4" t="s">
        <v>31</v>
      </c>
      <c r="K108" t="s">
        <v>31</v>
      </c>
      <c r="L108" s="5"/>
      <c r="M108" s="5"/>
      <c r="N108" s="5"/>
      <c r="O108" s="5"/>
      <c r="P108" s="40" t="s">
        <v>41</v>
      </c>
      <c r="Q108" s="40" t="s">
        <v>41</v>
      </c>
      <c r="R108" t="s">
        <v>31</v>
      </c>
      <c r="S108" t="s">
        <v>31</v>
      </c>
      <c r="T108" t="s">
        <v>31</v>
      </c>
      <c r="U108" s="5"/>
      <c r="V108" s="43"/>
      <c r="W108" s="43"/>
      <c r="X108" s="43"/>
      <c r="Y108" s="43"/>
      <c r="Z108">
        <f t="shared" si="16"/>
        <v>0</v>
      </c>
      <c r="AA108">
        <f t="shared" si="17"/>
        <v>1</v>
      </c>
      <c r="AB108">
        <f t="shared" si="18"/>
        <v>0</v>
      </c>
      <c r="AC108">
        <f t="shared" si="19"/>
        <v>0</v>
      </c>
      <c r="AD108">
        <f t="shared" si="20"/>
        <v>0</v>
      </c>
      <c r="AE108">
        <f t="shared" si="21"/>
        <v>0</v>
      </c>
      <c r="AF108" s="50">
        <f t="shared" si="22"/>
        <v>0</v>
      </c>
      <c r="AG108" s="50">
        <f t="shared" si="23"/>
        <v>0</v>
      </c>
      <c r="AH108" s="50">
        <f t="shared" si="24"/>
        <v>0</v>
      </c>
      <c r="AI108">
        <f t="shared" si="25"/>
        <v>0</v>
      </c>
      <c r="AJ108">
        <f t="shared" si="26"/>
        <v>1</v>
      </c>
      <c r="AK108">
        <f t="shared" si="27"/>
        <v>0</v>
      </c>
      <c r="AL108">
        <f t="shared" si="28"/>
        <v>0</v>
      </c>
      <c r="AM108">
        <f t="shared" si="29"/>
        <v>0</v>
      </c>
      <c r="AN108">
        <f t="shared" si="30"/>
        <v>0</v>
      </c>
      <c r="AO108">
        <f t="shared" si="31"/>
        <v>0</v>
      </c>
    </row>
    <row r="109" spans="1:41" ht="12.75">
      <c r="A109" s="37">
        <v>400126</v>
      </c>
      <c r="B109">
        <v>108703</v>
      </c>
      <c r="C109" t="s">
        <v>298</v>
      </c>
      <c r="D109" t="s">
        <v>299</v>
      </c>
      <c r="E109" t="s">
        <v>188</v>
      </c>
      <c r="F109" s="38">
        <v>85719</v>
      </c>
      <c r="G109" s="3">
        <v>6603</v>
      </c>
      <c r="H109" s="39">
        <v>5203198668</v>
      </c>
      <c r="I109" s="4">
        <v>1</v>
      </c>
      <c r="J109" s="4" t="s">
        <v>31</v>
      </c>
      <c r="K109" t="s">
        <v>31</v>
      </c>
      <c r="L109" s="5"/>
      <c r="M109" s="5"/>
      <c r="N109" s="5"/>
      <c r="O109" s="5"/>
      <c r="P109" s="40" t="s">
        <v>41</v>
      </c>
      <c r="Q109" s="40" t="s">
        <v>41</v>
      </c>
      <c r="R109" t="s">
        <v>31</v>
      </c>
      <c r="S109" t="s">
        <v>31</v>
      </c>
      <c r="T109" t="s">
        <v>31</v>
      </c>
      <c r="U109" s="5"/>
      <c r="V109" s="43"/>
      <c r="W109" s="43"/>
      <c r="X109" s="43"/>
      <c r="Y109" s="43"/>
      <c r="Z109">
        <f t="shared" si="16"/>
        <v>0</v>
      </c>
      <c r="AA109">
        <f t="shared" si="17"/>
        <v>1</v>
      </c>
      <c r="AB109">
        <f t="shared" si="18"/>
        <v>0</v>
      </c>
      <c r="AC109">
        <f t="shared" si="19"/>
        <v>0</v>
      </c>
      <c r="AD109">
        <f t="shared" si="20"/>
        <v>0</v>
      </c>
      <c r="AE109">
        <f t="shared" si="21"/>
        <v>0</v>
      </c>
      <c r="AF109" s="50">
        <f t="shared" si="22"/>
        <v>0</v>
      </c>
      <c r="AG109" s="50">
        <f t="shared" si="23"/>
        <v>0</v>
      </c>
      <c r="AH109" s="50">
        <f t="shared" si="24"/>
        <v>0</v>
      </c>
      <c r="AI109">
        <f t="shared" si="25"/>
        <v>0</v>
      </c>
      <c r="AJ109">
        <f t="shared" si="26"/>
        <v>1</v>
      </c>
      <c r="AK109">
        <f t="shared" si="27"/>
        <v>0</v>
      </c>
      <c r="AL109">
        <f t="shared" si="28"/>
        <v>0</v>
      </c>
      <c r="AM109">
        <f t="shared" si="29"/>
        <v>0</v>
      </c>
      <c r="AN109">
        <f t="shared" si="30"/>
        <v>0</v>
      </c>
      <c r="AO109">
        <f t="shared" si="31"/>
        <v>0</v>
      </c>
    </row>
    <row r="110" spans="1:41" ht="12.75">
      <c r="A110" s="37">
        <v>400128</v>
      </c>
      <c r="B110">
        <v>78604</v>
      </c>
      <c r="C110" t="s">
        <v>300</v>
      </c>
      <c r="D110" t="s">
        <v>301</v>
      </c>
      <c r="E110" t="s">
        <v>90</v>
      </c>
      <c r="F110" s="38">
        <v>85008</v>
      </c>
      <c r="G110" s="3" t="s">
        <v>29</v>
      </c>
      <c r="H110" s="39">
        <v>6023894271</v>
      </c>
      <c r="I110" s="4">
        <v>1</v>
      </c>
      <c r="J110" s="4" t="s">
        <v>31</v>
      </c>
      <c r="K110" t="s">
        <v>31</v>
      </c>
      <c r="L110" s="5"/>
      <c r="M110" s="5"/>
      <c r="N110" s="5"/>
      <c r="O110" s="5"/>
      <c r="P110" s="40" t="s">
        <v>41</v>
      </c>
      <c r="Q110" s="40" t="s">
        <v>41</v>
      </c>
      <c r="R110" t="s">
        <v>31</v>
      </c>
      <c r="S110" t="s">
        <v>31</v>
      </c>
      <c r="T110" t="s">
        <v>31</v>
      </c>
      <c r="U110" s="5"/>
      <c r="V110" s="43"/>
      <c r="W110" s="43"/>
      <c r="X110" s="43"/>
      <c r="Y110" s="43"/>
      <c r="Z110">
        <f t="shared" si="16"/>
        <v>0</v>
      </c>
      <c r="AA110">
        <f t="shared" si="17"/>
        <v>1</v>
      </c>
      <c r="AB110">
        <f t="shared" si="18"/>
        <v>0</v>
      </c>
      <c r="AC110">
        <f t="shared" si="19"/>
        <v>0</v>
      </c>
      <c r="AD110">
        <f t="shared" si="20"/>
        <v>0</v>
      </c>
      <c r="AE110">
        <f t="shared" si="21"/>
        <v>0</v>
      </c>
      <c r="AF110" s="50">
        <f t="shared" si="22"/>
        <v>0</v>
      </c>
      <c r="AG110" s="50">
        <f t="shared" si="23"/>
        <v>0</v>
      </c>
      <c r="AH110" s="50">
        <f t="shared" si="24"/>
        <v>0</v>
      </c>
      <c r="AI110">
        <f t="shared" si="25"/>
        <v>0</v>
      </c>
      <c r="AJ110">
        <f t="shared" si="26"/>
        <v>1</v>
      </c>
      <c r="AK110">
        <f t="shared" si="27"/>
        <v>0</v>
      </c>
      <c r="AL110">
        <f t="shared" si="28"/>
        <v>0</v>
      </c>
      <c r="AM110">
        <f t="shared" si="29"/>
        <v>0</v>
      </c>
      <c r="AN110">
        <f t="shared" si="30"/>
        <v>0</v>
      </c>
      <c r="AO110">
        <f t="shared" si="31"/>
        <v>0</v>
      </c>
    </row>
    <row r="111" spans="1:41" ht="12.75">
      <c r="A111" s="37">
        <v>400129</v>
      </c>
      <c r="B111">
        <v>108767</v>
      </c>
      <c r="C111" t="s">
        <v>302</v>
      </c>
      <c r="D111" t="s">
        <v>303</v>
      </c>
      <c r="E111" t="s">
        <v>188</v>
      </c>
      <c r="F111" s="38">
        <v>85745</v>
      </c>
      <c r="G111" s="3" t="s">
        <v>29</v>
      </c>
      <c r="H111" s="39">
        <v>5207431113</v>
      </c>
      <c r="I111" s="4">
        <v>1</v>
      </c>
      <c r="J111" s="4" t="s">
        <v>31</v>
      </c>
      <c r="K111" t="s">
        <v>31</v>
      </c>
      <c r="L111" s="5"/>
      <c r="M111" s="5"/>
      <c r="N111" s="5"/>
      <c r="O111" s="5"/>
      <c r="P111" s="40" t="s">
        <v>41</v>
      </c>
      <c r="Q111" s="40" t="s">
        <v>41</v>
      </c>
      <c r="R111" t="s">
        <v>31</v>
      </c>
      <c r="S111" t="s">
        <v>31</v>
      </c>
      <c r="T111" t="s">
        <v>31</v>
      </c>
      <c r="U111" s="5"/>
      <c r="V111" s="43"/>
      <c r="W111" s="43"/>
      <c r="X111" s="43"/>
      <c r="Y111" s="43"/>
      <c r="Z111">
        <f t="shared" si="16"/>
        <v>0</v>
      </c>
      <c r="AA111">
        <f t="shared" si="17"/>
        <v>1</v>
      </c>
      <c r="AB111">
        <f t="shared" si="18"/>
        <v>0</v>
      </c>
      <c r="AC111">
        <f t="shared" si="19"/>
        <v>0</v>
      </c>
      <c r="AD111">
        <f t="shared" si="20"/>
        <v>0</v>
      </c>
      <c r="AE111">
        <f t="shared" si="21"/>
        <v>0</v>
      </c>
      <c r="AF111" s="50">
        <f t="shared" si="22"/>
        <v>0</v>
      </c>
      <c r="AG111" s="50">
        <f t="shared" si="23"/>
        <v>0</v>
      </c>
      <c r="AH111" s="50">
        <f t="shared" si="24"/>
        <v>0</v>
      </c>
      <c r="AI111">
        <f t="shared" si="25"/>
        <v>0</v>
      </c>
      <c r="AJ111">
        <f t="shared" si="26"/>
        <v>1</v>
      </c>
      <c r="AK111">
        <f t="shared" si="27"/>
        <v>0</v>
      </c>
      <c r="AL111">
        <f t="shared" si="28"/>
        <v>0</v>
      </c>
      <c r="AM111">
        <f t="shared" si="29"/>
        <v>0</v>
      </c>
      <c r="AN111">
        <f t="shared" si="30"/>
        <v>0</v>
      </c>
      <c r="AO111">
        <f t="shared" si="31"/>
        <v>0</v>
      </c>
    </row>
    <row r="112" spans="1:41" ht="12.75">
      <c r="A112" s="37">
        <v>400130</v>
      </c>
      <c r="B112">
        <v>138754</v>
      </c>
      <c r="C112" t="s">
        <v>304</v>
      </c>
      <c r="D112" t="s">
        <v>305</v>
      </c>
      <c r="E112" t="s">
        <v>306</v>
      </c>
      <c r="F112" s="38">
        <v>86326</v>
      </c>
      <c r="G112" s="3" t="s">
        <v>29</v>
      </c>
      <c r="H112" s="39">
        <v>9286342144</v>
      </c>
      <c r="I112" s="4">
        <v>7</v>
      </c>
      <c r="J112" s="4" t="s">
        <v>37</v>
      </c>
      <c r="K112" t="s">
        <v>31</v>
      </c>
      <c r="L112" s="5" t="s">
        <v>36</v>
      </c>
      <c r="M112" s="5">
        <v>218.945</v>
      </c>
      <c r="N112" s="5" t="s">
        <v>36</v>
      </c>
      <c r="O112" s="5" t="s">
        <v>35</v>
      </c>
      <c r="P112" s="40" t="s">
        <v>41</v>
      </c>
      <c r="Q112" s="40" t="s">
        <v>41</v>
      </c>
      <c r="R112" t="s">
        <v>31</v>
      </c>
      <c r="S112" t="s">
        <v>37</v>
      </c>
      <c r="T112" t="s">
        <v>31</v>
      </c>
      <c r="U112" s="5" t="s">
        <v>36</v>
      </c>
      <c r="V112" s="42"/>
      <c r="W112" s="42"/>
      <c r="X112" s="42"/>
      <c r="Y112" s="42"/>
      <c r="Z112">
        <f t="shared" si="16"/>
        <v>1</v>
      </c>
      <c r="AA112">
        <f t="shared" si="17"/>
        <v>1</v>
      </c>
      <c r="AB112">
        <f t="shared" si="18"/>
        <v>0</v>
      </c>
      <c r="AC112">
        <f t="shared" si="19"/>
        <v>0</v>
      </c>
      <c r="AD112">
        <f t="shared" si="20"/>
        <v>0</v>
      </c>
      <c r="AE112">
        <f t="shared" si="21"/>
        <v>0</v>
      </c>
      <c r="AF112" s="50" t="str">
        <f t="shared" si="22"/>
        <v>SRSA</v>
      </c>
      <c r="AG112" s="50">
        <f t="shared" si="23"/>
        <v>0</v>
      </c>
      <c r="AH112" s="50">
        <f t="shared" si="24"/>
        <v>0</v>
      </c>
      <c r="AI112">
        <f t="shared" si="25"/>
        <v>1</v>
      </c>
      <c r="AJ112">
        <f t="shared" si="26"/>
        <v>1</v>
      </c>
      <c r="AK112" t="str">
        <f t="shared" si="27"/>
        <v>Initial</v>
      </c>
      <c r="AL112" t="str">
        <f t="shared" si="28"/>
        <v>SRSA</v>
      </c>
      <c r="AM112">
        <f t="shared" si="29"/>
        <v>0</v>
      </c>
      <c r="AN112">
        <f t="shared" si="30"/>
        <v>0</v>
      </c>
      <c r="AO112">
        <f t="shared" si="31"/>
        <v>0</v>
      </c>
    </row>
    <row r="113" spans="1:41" ht="12.75">
      <c r="A113" s="37">
        <v>400131</v>
      </c>
      <c r="B113">
        <v>108722</v>
      </c>
      <c r="C113" t="s">
        <v>307</v>
      </c>
      <c r="D113" t="s">
        <v>308</v>
      </c>
      <c r="E113" t="s">
        <v>188</v>
      </c>
      <c r="F113" s="38">
        <v>85716</v>
      </c>
      <c r="G113" s="3" t="s">
        <v>29</v>
      </c>
      <c r="H113" s="39">
        <v>5203260976</v>
      </c>
      <c r="I113" s="4" t="s">
        <v>131</v>
      </c>
      <c r="J113" s="4" t="s">
        <v>31</v>
      </c>
      <c r="K113" t="s">
        <v>31</v>
      </c>
      <c r="L113" s="5"/>
      <c r="M113" s="5"/>
      <c r="N113" s="5"/>
      <c r="O113" s="5"/>
      <c r="P113" s="40" t="s">
        <v>41</v>
      </c>
      <c r="Q113" s="40" t="s">
        <v>41</v>
      </c>
      <c r="R113" t="s">
        <v>31</v>
      </c>
      <c r="S113" t="s">
        <v>31</v>
      </c>
      <c r="T113" t="s">
        <v>31</v>
      </c>
      <c r="U113" s="5"/>
      <c r="V113" s="5"/>
      <c r="W113" s="5"/>
      <c r="X113" s="5"/>
      <c r="Y113" s="5"/>
      <c r="Z113">
        <f t="shared" si="16"/>
        <v>0</v>
      </c>
      <c r="AA113">
        <f t="shared" si="17"/>
        <v>1</v>
      </c>
      <c r="AB113">
        <f t="shared" si="18"/>
        <v>0</v>
      </c>
      <c r="AC113">
        <f t="shared" si="19"/>
        <v>0</v>
      </c>
      <c r="AD113">
        <f t="shared" si="20"/>
        <v>0</v>
      </c>
      <c r="AE113">
        <f t="shared" si="21"/>
        <v>0</v>
      </c>
      <c r="AF113" s="50">
        <f t="shared" si="22"/>
        <v>0</v>
      </c>
      <c r="AG113" s="50">
        <f t="shared" si="23"/>
        <v>0</v>
      </c>
      <c r="AH113" s="50">
        <f t="shared" si="24"/>
        <v>0</v>
      </c>
      <c r="AI113">
        <f t="shared" si="25"/>
        <v>0</v>
      </c>
      <c r="AJ113">
        <f t="shared" si="26"/>
        <v>1</v>
      </c>
      <c r="AK113">
        <f t="shared" si="27"/>
        <v>0</v>
      </c>
      <c r="AL113">
        <f t="shared" si="28"/>
        <v>0</v>
      </c>
      <c r="AM113">
        <f t="shared" si="29"/>
        <v>0</v>
      </c>
      <c r="AN113">
        <f t="shared" si="30"/>
        <v>0</v>
      </c>
      <c r="AO113">
        <f t="shared" si="31"/>
        <v>0</v>
      </c>
    </row>
    <row r="114" spans="1:41" ht="12.75">
      <c r="A114" s="37">
        <v>400133</v>
      </c>
      <c r="B114">
        <v>78664</v>
      </c>
      <c r="C114" t="s">
        <v>309</v>
      </c>
      <c r="D114" t="s">
        <v>310</v>
      </c>
      <c r="E114" t="s">
        <v>90</v>
      </c>
      <c r="F114" s="38">
        <v>85015</v>
      </c>
      <c r="G114" s="3" t="s">
        <v>29</v>
      </c>
      <c r="H114" s="39">
        <v>6028610625</v>
      </c>
      <c r="I114" s="4" t="s">
        <v>189</v>
      </c>
      <c r="J114" s="4" t="s">
        <v>31</v>
      </c>
      <c r="K114" t="s">
        <v>31</v>
      </c>
      <c r="L114" s="5"/>
      <c r="M114" s="5"/>
      <c r="N114" s="5"/>
      <c r="O114" s="5"/>
      <c r="P114" s="40" t="s">
        <v>41</v>
      </c>
      <c r="Q114" s="40" t="s">
        <v>41</v>
      </c>
      <c r="R114" t="s">
        <v>31</v>
      </c>
      <c r="S114" t="s">
        <v>31</v>
      </c>
      <c r="T114" t="s">
        <v>31</v>
      </c>
      <c r="U114" s="5"/>
      <c r="V114" s="43"/>
      <c r="W114" s="43"/>
      <c r="X114" s="43"/>
      <c r="Y114" s="43"/>
      <c r="Z114">
        <f t="shared" si="16"/>
        <v>0</v>
      </c>
      <c r="AA114">
        <f t="shared" si="17"/>
        <v>1</v>
      </c>
      <c r="AB114">
        <f t="shared" si="18"/>
        <v>0</v>
      </c>
      <c r="AC114">
        <f t="shared" si="19"/>
        <v>0</v>
      </c>
      <c r="AD114">
        <f t="shared" si="20"/>
        <v>0</v>
      </c>
      <c r="AE114">
        <f t="shared" si="21"/>
        <v>0</v>
      </c>
      <c r="AF114" s="50">
        <f t="shared" si="22"/>
        <v>0</v>
      </c>
      <c r="AG114" s="50">
        <f t="shared" si="23"/>
        <v>0</v>
      </c>
      <c r="AH114" s="50">
        <f t="shared" si="24"/>
        <v>0</v>
      </c>
      <c r="AI114">
        <f t="shared" si="25"/>
        <v>0</v>
      </c>
      <c r="AJ114">
        <f t="shared" si="26"/>
        <v>1</v>
      </c>
      <c r="AK114">
        <f t="shared" si="27"/>
        <v>0</v>
      </c>
      <c r="AL114">
        <f t="shared" si="28"/>
        <v>0</v>
      </c>
      <c r="AM114">
        <f t="shared" si="29"/>
        <v>0</v>
      </c>
      <c r="AN114">
        <f t="shared" si="30"/>
        <v>0</v>
      </c>
      <c r="AO114">
        <f t="shared" si="31"/>
        <v>0</v>
      </c>
    </row>
    <row r="115" spans="1:41" ht="12.75">
      <c r="A115" s="37">
        <v>400134</v>
      </c>
      <c r="B115">
        <v>108725</v>
      </c>
      <c r="C115" t="s">
        <v>311</v>
      </c>
      <c r="D115" t="s">
        <v>312</v>
      </c>
      <c r="E115" t="s">
        <v>188</v>
      </c>
      <c r="F115" s="38">
        <v>85716</v>
      </c>
      <c r="G115" s="3" t="s">
        <v>29</v>
      </c>
      <c r="H115" s="39">
        <v>5203266367</v>
      </c>
      <c r="I115" s="4">
        <v>1</v>
      </c>
      <c r="J115" s="4" t="s">
        <v>31</v>
      </c>
      <c r="K115" t="s">
        <v>31</v>
      </c>
      <c r="L115" s="5"/>
      <c r="M115" s="5"/>
      <c r="N115" s="5"/>
      <c r="O115" s="5"/>
      <c r="P115" s="40" t="s">
        <v>41</v>
      </c>
      <c r="Q115" s="40" t="s">
        <v>41</v>
      </c>
      <c r="R115" t="s">
        <v>31</v>
      </c>
      <c r="S115" t="s">
        <v>31</v>
      </c>
      <c r="T115" t="s">
        <v>31</v>
      </c>
      <c r="U115" s="5"/>
      <c r="V115" s="5"/>
      <c r="W115" s="5"/>
      <c r="X115" s="5"/>
      <c r="Y115" s="5"/>
      <c r="Z115">
        <f t="shared" si="16"/>
        <v>0</v>
      </c>
      <c r="AA115">
        <f t="shared" si="17"/>
        <v>1</v>
      </c>
      <c r="AB115">
        <f t="shared" si="18"/>
        <v>0</v>
      </c>
      <c r="AC115">
        <f t="shared" si="19"/>
        <v>0</v>
      </c>
      <c r="AD115">
        <f t="shared" si="20"/>
        <v>0</v>
      </c>
      <c r="AE115">
        <f t="shared" si="21"/>
        <v>0</v>
      </c>
      <c r="AF115" s="50">
        <f t="shared" si="22"/>
        <v>0</v>
      </c>
      <c r="AG115" s="50">
        <f t="shared" si="23"/>
        <v>0</v>
      </c>
      <c r="AH115" s="50">
        <f t="shared" si="24"/>
        <v>0</v>
      </c>
      <c r="AI115">
        <f t="shared" si="25"/>
        <v>0</v>
      </c>
      <c r="AJ115">
        <f t="shared" si="26"/>
        <v>1</v>
      </c>
      <c r="AK115">
        <f t="shared" si="27"/>
        <v>0</v>
      </c>
      <c r="AL115">
        <f t="shared" si="28"/>
        <v>0</v>
      </c>
      <c r="AM115">
        <f t="shared" si="29"/>
        <v>0</v>
      </c>
      <c r="AN115">
        <f t="shared" si="30"/>
        <v>0</v>
      </c>
      <c r="AO115">
        <f t="shared" si="31"/>
        <v>0</v>
      </c>
    </row>
    <row r="116" spans="1:41" ht="12.75">
      <c r="A116" s="37">
        <v>400135</v>
      </c>
      <c r="B116">
        <v>78772</v>
      </c>
      <c r="C116" t="s">
        <v>313</v>
      </c>
      <c r="D116" t="s">
        <v>314</v>
      </c>
      <c r="E116" t="s">
        <v>109</v>
      </c>
      <c r="F116" s="38">
        <v>85308</v>
      </c>
      <c r="G116" s="3" t="s">
        <v>29</v>
      </c>
      <c r="H116" s="39">
        <v>6029385411</v>
      </c>
      <c r="I116" s="4">
        <v>3</v>
      </c>
      <c r="J116" s="4" t="s">
        <v>31</v>
      </c>
      <c r="K116" t="s">
        <v>31</v>
      </c>
      <c r="L116" s="5"/>
      <c r="M116" s="5"/>
      <c r="N116" s="5"/>
      <c r="O116" s="5"/>
      <c r="P116" s="40" t="s">
        <v>41</v>
      </c>
      <c r="Q116" s="40" t="s">
        <v>41</v>
      </c>
      <c r="R116" t="s">
        <v>31</v>
      </c>
      <c r="S116" t="s">
        <v>31</v>
      </c>
      <c r="T116" t="s">
        <v>31</v>
      </c>
      <c r="U116" s="5"/>
      <c r="V116" s="43"/>
      <c r="W116" s="43"/>
      <c r="X116" s="43"/>
      <c r="Y116" s="43"/>
      <c r="Z116">
        <f t="shared" si="16"/>
        <v>0</v>
      </c>
      <c r="AA116">
        <f t="shared" si="17"/>
        <v>1</v>
      </c>
      <c r="AB116">
        <f t="shared" si="18"/>
        <v>0</v>
      </c>
      <c r="AC116">
        <f t="shared" si="19"/>
        <v>0</v>
      </c>
      <c r="AD116">
        <f t="shared" si="20"/>
        <v>0</v>
      </c>
      <c r="AE116">
        <f t="shared" si="21"/>
        <v>0</v>
      </c>
      <c r="AF116" s="50">
        <f t="shared" si="22"/>
        <v>0</v>
      </c>
      <c r="AG116" s="50">
        <f t="shared" si="23"/>
        <v>0</v>
      </c>
      <c r="AH116" s="50">
        <f t="shared" si="24"/>
        <v>0</v>
      </c>
      <c r="AI116">
        <f t="shared" si="25"/>
        <v>0</v>
      </c>
      <c r="AJ116">
        <f t="shared" si="26"/>
        <v>1</v>
      </c>
      <c r="AK116">
        <f t="shared" si="27"/>
        <v>0</v>
      </c>
      <c r="AL116">
        <f t="shared" si="28"/>
        <v>0</v>
      </c>
      <c r="AM116">
        <f t="shared" si="29"/>
        <v>0</v>
      </c>
      <c r="AN116">
        <f t="shared" si="30"/>
        <v>0</v>
      </c>
      <c r="AO116">
        <f t="shared" si="31"/>
        <v>0</v>
      </c>
    </row>
    <row r="117" spans="1:41" ht="12.75">
      <c r="A117" s="37">
        <v>400136</v>
      </c>
      <c r="B117">
        <v>138753</v>
      </c>
      <c r="C117" t="s">
        <v>315</v>
      </c>
      <c r="D117" t="s">
        <v>316</v>
      </c>
      <c r="E117" t="s">
        <v>317</v>
      </c>
      <c r="F117" s="38">
        <v>86322</v>
      </c>
      <c r="G117" s="3" t="s">
        <v>29</v>
      </c>
      <c r="H117" s="39">
        <v>9285672363</v>
      </c>
      <c r="I117" s="4" t="s">
        <v>318</v>
      </c>
      <c r="J117" s="4" t="s">
        <v>31</v>
      </c>
      <c r="K117" t="s">
        <v>31</v>
      </c>
      <c r="L117" s="5"/>
      <c r="M117" s="5"/>
      <c r="N117" s="5"/>
      <c r="O117" s="5"/>
      <c r="P117" s="40" t="s">
        <v>41</v>
      </c>
      <c r="Q117" s="40" t="s">
        <v>41</v>
      </c>
      <c r="R117" t="s">
        <v>31</v>
      </c>
      <c r="S117" t="s">
        <v>31</v>
      </c>
      <c r="T117" t="s">
        <v>37</v>
      </c>
      <c r="U117" s="5"/>
      <c r="V117" s="5"/>
      <c r="W117" s="5"/>
      <c r="X117" s="5"/>
      <c r="Y117" s="5"/>
      <c r="Z117">
        <f t="shared" si="16"/>
        <v>0</v>
      </c>
      <c r="AA117">
        <f t="shared" si="17"/>
        <v>1</v>
      </c>
      <c r="AB117">
        <f t="shared" si="18"/>
        <v>0</v>
      </c>
      <c r="AC117">
        <f t="shared" si="19"/>
        <v>0</v>
      </c>
      <c r="AD117">
        <f t="shared" si="20"/>
        <v>0</v>
      </c>
      <c r="AE117">
        <f t="shared" si="21"/>
        <v>0</v>
      </c>
      <c r="AF117" s="50">
        <f t="shared" si="22"/>
        <v>0</v>
      </c>
      <c r="AG117" s="50">
        <f t="shared" si="23"/>
        <v>0</v>
      </c>
      <c r="AH117" s="50">
        <f t="shared" si="24"/>
        <v>0</v>
      </c>
      <c r="AI117">
        <f t="shared" si="25"/>
        <v>0</v>
      </c>
      <c r="AJ117">
        <f t="shared" si="26"/>
        <v>1</v>
      </c>
      <c r="AK117">
        <f t="shared" si="27"/>
        <v>0</v>
      </c>
      <c r="AL117">
        <f t="shared" si="28"/>
        <v>0</v>
      </c>
      <c r="AM117">
        <f t="shared" si="29"/>
        <v>0</v>
      </c>
      <c r="AN117">
        <f t="shared" si="30"/>
        <v>0</v>
      </c>
      <c r="AO117">
        <f t="shared" si="31"/>
        <v>0</v>
      </c>
    </row>
    <row r="118" spans="1:41" ht="12.75">
      <c r="A118" s="37">
        <v>400137</v>
      </c>
      <c r="B118">
        <v>78777</v>
      </c>
      <c r="C118" t="s">
        <v>319</v>
      </c>
      <c r="D118" t="s">
        <v>320</v>
      </c>
      <c r="E118" t="s">
        <v>123</v>
      </c>
      <c r="F118" s="38">
        <v>85224</v>
      </c>
      <c r="G118" s="3" t="s">
        <v>29</v>
      </c>
      <c r="H118" s="39">
        <v>4807530000</v>
      </c>
      <c r="I118" s="4">
        <v>2</v>
      </c>
      <c r="J118" s="4" t="s">
        <v>31</v>
      </c>
      <c r="K118" t="s">
        <v>31</v>
      </c>
      <c r="L118" s="5"/>
      <c r="M118" s="5"/>
      <c r="N118" s="5"/>
      <c r="O118" s="5"/>
      <c r="P118" s="40" t="s">
        <v>41</v>
      </c>
      <c r="Q118" s="40" t="s">
        <v>41</v>
      </c>
      <c r="R118" t="s">
        <v>31</v>
      </c>
      <c r="S118" t="s">
        <v>31</v>
      </c>
      <c r="T118" t="s">
        <v>31</v>
      </c>
      <c r="U118" s="5"/>
      <c r="V118" s="5"/>
      <c r="W118" s="5"/>
      <c r="X118" s="5"/>
      <c r="Y118" s="5"/>
      <c r="Z118">
        <f t="shared" si="16"/>
        <v>0</v>
      </c>
      <c r="AA118">
        <f t="shared" si="17"/>
        <v>1</v>
      </c>
      <c r="AB118">
        <f t="shared" si="18"/>
        <v>0</v>
      </c>
      <c r="AC118">
        <f t="shared" si="19"/>
        <v>0</v>
      </c>
      <c r="AD118">
        <f t="shared" si="20"/>
        <v>0</v>
      </c>
      <c r="AE118">
        <f t="shared" si="21"/>
        <v>0</v>
      </c>
      <c r="AF118" s="50">
        <f t="shared" si="22"/>
        <v>0</v>
      </c>
      <c r="AG118" s="50">
        <f t="shared" si="23"/>
        <v>0</v>
      </c>
      <c r="AH118" s="50">
        <f t="shared" si="24"/>
        <v>0</v>
      </c>
      <c r="AI118">
        <f t="shared" si="25"/>
        <v>0</v>
      </c>
      <c r="AJ118">
        <f t="shared" si="26"/>
        <v>1</v>
      </c>
      <c r="AK118">
        <f t="shared" si="27"/>
        <v>0</v>
      </c>
      <c r="AL118">
        <f t="shared" si="28"/>
        <v>0</v>
      </c>
      <c r="AM118">
        <f t="shared" si="29"/>
        <v>0</v>
      </c>
      <c r="AN118">
        <f t="shared" si="30"/>
        <v>0</v>
      </c>
      <c r="AO118">
        <f t="shared" si="31"/>
        <v>0</v>
      </c>
    </row>
    <row r="119" spans="1:41" ht="12.75">
      <c r="A119" s="37">
        <v>400138</v>
      </c>
      <c r="B119">
        <v>78702</v>
      </c>
      <c r="C119" t="s">
        <v>321</v>
      </c>
      <c r="D119" t="s">
        <v>322</v>
      </c>
      <c r="E119" t="s">
        <v>82</v>
      </c>
      <c r="F119" s="38">
        <v>85284</v>
      </c>
      <c r="G119" s="3" t="s">
        <v>29</v>
      </c>
      <c r="H119" s="39">
        <v>4804130829</v>
      </c>
      <c r="I119" s="4">
        <v>2</v>
      </c>
      <c r="J119" s="4" t="s">
        <v>31</v>
      </c>
      <c r="K119" t="s">
        <v>31</v>
      </c>
      <c r="L119" s="5"/>
      <c r="M119" s="5"/>
      <c r="N119" s="5"/>
      <c r="O119" s="5"/>
      <c r="P119" s="40" t="s">
        <v>41</v>
      </c>
      <c r="Q119" s="40" t="s">
        <v>41</v>
      </c>
      <c r="R119" t="s">
        <v>31</v>
      </c>
      <c r="S119" t="s">
        <v>31</v>
      </c>
      <c r="T119" t="s">
        <v>31</v>
      </c>
      <c r="U119" s="5"/>
      <c r="V119" s="43"/>
      <c r="W119" s="43"/>
      <c r="X119" s="43"/>
      <c r="Y119" s="43"/>
      <c r="Z119">
        <f t="shared" si="16"/>
        <v>0</v>
      </c>
      <c r="AA119">
        <f t="shared" si="17"/>
        <v>1</v>
      </c>
      <c r="AB119">
        <f t="shared" si="18"/>
        <v>0</v>
      </c>
      <c r="AC119">
        <f t="shared" si="19"/>
        <v>0</v>
      </c>
      <c r="AD119">
        <f t="shared" si="20"/>
        <v>0</v>
      </c>
      <c r="AE119">
        <f t="shared" si="21"/>
        <v>0</v>
      </c>
      <c r="AF119" s="50">
        <f t="shared" si="22"/>
        <v>0</v>
      </c>
      <c r="AG119" s="50">
        <f t="shared" si="23"/>
        <v>0</v>
      </c>
      <c r="AH119" s="50">
        <f t="shared" si="24"/>
        <v>0</v>
      </c>
      <c r="AI119">
        <f t="shared" si="25"/>
        <v>0</v>
      </c>
      <c r="AJ119">
        <f t="shared" si="26"/>
        <v>1</v>
      </c>
      <c r="AK119">
        <f t="shared" si="27"/>
        <v>0</v>
      </c>
      <c r="AL119">
        <f t="shared" si="28"/>
        <v>0</v>
      </c>
      <c r="AM119">
        <f t="shared" si="29"/>
        <v>0</v>
      </c>
      <c r="AN119">
        <f t="shared" si="30"/>
        <v>0</v>
      </c>
      <c r="AO119">
        <f t="shared" si="31"/>
        <v>0</v>
      </c>
    </row>
    <row r="120" spans="1:41" ht="12.75">
      <c r="A120" s="37">
        <v>400139</v>
      </c>
      <c r="B120">
        <v>108664</v>
      </c>
      <c r="C120" t="s">
        <v>323</v>
      </c>
      <c r="D120" t="s">
        <v>324</v>
      </c>
      <c r="E120" t="s">
        <v>188</v>
      </c>
      <c r="F120" s="38">
        <v>85734</v>
      </c>
      <c r="G120" s="3" t="s">
        <v>29</v>
      </c>
      <c r="H120" s="39">
        <v>5207228130</v>
      </c>
      <c r="I120" s="4">
        <v>1</v>
      </c>
      <c r="J120" s="4" t="s">
        <v>31</v>
      </c>
      <c r="K120" t="s">
        <v>31</v>
      </c>
      <c r="L120" s="5"/>
      <c r="M120" s="5"/>
      <c r="N120" s="5"/>
      <c r="O120" s="5"/>
      <c r="P120" s="40" t="s">
        <v>41</v>
      </c>
      <c r="Q120" s="40" t="s">
        <v>41</v>
      </c>
      <c r="R120" t="s">
        <v>31</v>
      </c>
      <c r="S120" t="s">
        <v>31</v>
      </c>
      <c r="T120" t="s">
        <v>31</v>
      </c>
      <c r="U120" s="5"/>
      <c r="V120" s="43"/>
      <c r="W120" s="43"/>
      <c r="X120" s="43"/>
      <c r="Y120" s="43"/>
      <c r="Z120">
        <f t="shared" si="16"/>
        <v>0</v>
      </c>
      <c r="AA120">
        <f t="shared" si="17"/>
        <v>1</v>
      </c>
      <c r="AB120">
        <f t="shared" si="18"/>
        <v>0</v>
      </c>
      <c r="AC120">
        <f t="shared" si="19"/>
        <v>0</v>
      </c>
      <c r="AD120">
        <f t="shared" si="20"/>
        <v>0</v>
      </c>
      <c r="AE120">
        <f t="shared" si="21"/>
        <v>0</v>
      </c>
      <c r="AF120" s="50">
        <f t="shared" si="22"/>
        <v>0</v>
      </c>
      <c r="AG120" s="50">
        <f t="shared" si="23"/>
        <v>0</v>
      </c>
      <c r="AH120" s="50">
        <f t="shared" si="24"/>
        <v>0</v>
      </c>
      <c r="AI120">
        <f t="shared" si="25"/>
        <v>0</v>
      </c>
      <c r="AJ120">
        <f t="shared" si="26"/>
        <v>1</v>
      </c>
      <c r="AK120">
        <f t="shared" si="27"/>
        <v>0</v>
      </c>
      <c r="AL120">
        <f t="shared" si="28"/>
        <v>0</v>
      </c>
      <c r="AM120">
        <f t="shared" si="29"/>
        <v>0</v>
      </c>
      <c r="AN120">
        <f t="shared" si="30"/>
        <v>0</v>
      </c>
      <c r="AO120">
        <f t="shared" si="31"/>
        <v>0</v>
      </c>
    </row>
    <row r="121" spans="1:41" ht="12.75">
      <c r="A121" s="37">
        <v>400141</v>
      </c>
      <c r="B121">
        <v>58651</v>
      </c>
      <c r="C121" t="s">
        <v>325</v>
      </c>
      <c r="D121" t="s">
        <v>326</v>
      </c>
      <c r="E121" t="s">
        <v>327</v>
      </c>
      <c r="F121" s="38">
        <v>85543</v>
      </c>
      <c r="G121" s="3" t="s">
        <v>29</v>
      </c>
      <c r="H121" s="39">
        <v>9284852498</v>
      </c>
      <c r="I121" s="4">
        <v>7</v>
      </c>
      <c r="J121" s="4" t="s">
        <v>37</v>
      </c>
      <c r="K121" t="s">
        <v>31</v>
      </c>
      <c r="L121" s="5" t="s">
        <v>36</v>
      </c>
      <c r="M121" s="5">
        <v>67.285</v>
      </c>
      <c r="N121" s="5" t="s">
        <v>35</v>
      </c>
      <c r="O121" s="5" t="s">
        <v>35</v>
      </c>
      <c r="P121" s="40">
        <v>32</v>
      </c>
      <c r="Q121" s="40" t="s">
        <v>41</v>
      </c>
      <c r="R121" t="s">
        <v>31</v>
      </c>
      <c r="S121" t="s">
        <v>37</v>
      </c>
      <c r="T121" t="s">
        <v>31</v>
      </c>
      <c r="U121" s="5" t="s">
        <v>36</v>
      </c>
      <c r="V121" s="42">
        <v>4420.353833981556</v>
      </c>
      <c r="W121" s="42">
        <v>565.6217047555473</v>
      </c>
      <c r="X121" s="42">
        <v>514.8060567384605</v>
      </c>
      <c r="Y121" s="42">
        <v>631.6875464420341</v>
      </c>
      <c r="Z121">
        <f t="shared" si="16"/>
        <v>1</v>
      </c>
      <c r="AA121">
        <f t="shared" si="17"/>
        <v>1</v>
      </c>
      <c r="AB121">
        <f t="shared" si="18"/>
        <v>0</v>
      </c>
      <c r="AC121">
        <f t="shared" si="19"/>
        <v>0</v>
      </c>
      <c r="AD121">
        <f t="shared" si="20"/>
        <v>0</v>
      </c>
      <c r="AE121">
        <f t="shared" si="21"/>
        <v>0</v>
      </c>
      <c r="AF121" s="50" t="str">
        <f t="shared" si="22"/>
        <v>SRSA</v>
      </c>
      <c r="AG121" s="50">
        <f t="shared" si="23"/>
        <v>0</v>
      </c>
      <c r="AH121" s="50">
        <f t="shared" si="24"/>
        <v>0</v>
      </c>
      <c r="AI121">
        <f t="shared" si="25"/>
        <v>1</v>
      </c>
      <c r="AJ121">
        <f t="shared" si="26"/>
        <v>1</v>
      </c>
      <c r="AK121" t="str">
        <f t="shared" si="27"/>
        <v>Initial</v>
      </c>
      <c r="AL121" t="str">
        <f t="shared" si="28"/>
        <v>SRSA</v>
      </c>
      <c r="AM121">
        <f t="shared" si="29"/>
        <v>0</v>
      </c>
      <c r="AN121">
        <f t="shared" si="30"/>
        <v>0</v>
      </c>
      <c r="AO121">
        <f t="shared" si="31"/>
        <v>0</v>
      </c>
    </row>
    <row r="122" spans="1:41" ht="12.75">
      <c r="A122" s="37">
        <v>400142</v>
      </c>
      <c r="B122">
        <v>158701</v>
      </c>
      <c r="C122" t="s">
        <v>328</v>
      </c>
      <c r="D122" t="s">
        <v>329</v>
      </c>
      <c r="E122" t="s">
        <v>330</v>
      </c>
      <c r="F122" s="38">
        <v>85334</v>
      </c>
      <c r="G122" s="3" t="s">
        <v>29</v>
      </c>
      <c r="H122" s="39">
        <v>9289231159</v>
      </c>
      <c r="I122" s="4">
        <v>7</v>
      </c>
      <c r="J122" s="4" t="s">
        <v>37</v>
      </c>
      <c r="K122" t="s">
        <v>31</v>
      </c>
      <c r="L122" s="5" t="s">
        <v>36</v>
      </c>
      <c r="M122" s="5">
        <v>91.29</v>
      </c>
      <c r="N122" s="5" t="s">
        <v>45</v>
      </c>
      <c r="O122" s="5" t="s">
        <v>35</v>
      </c>
      <c r="P122" s="40" t="s">
        <v>41</v>
      </c>
      <c r="Q122" s="40" t="s">
        <v>41</v>
      </c>
      <c r="R122" t="s">
        <v>31</v>
      </c>
      <c r="S122" t="s">
        <v>37</v>
      </c>
      <c r="T122" t="s">
        <v>31</v>
      </c>
      <c r="U122" s="5" t="s">
        <v>36</v>
      </c>
      <c r="V122" s="42"/>
      <c r="W122" s="42"/>
      <c r="X122" s="42"/>
      <c r="Y122" s="42"/>
      <c r="Z122">
        <f t="shared" si="16"/>
        <v>1</v>
      </c>
      <c r="AA122">
        <f t="shared" si="17"/>
        <v>1</v>
      </c>
      <c r="AB122">
        <f t="shared" si="18"/>
        <v>0</v>
      </c>
      <c r="AC122">
        <f t="shared" si="19"/>
        <v>0</v>
      </c>
      <c r="AD122">
        <f t="shared" si="20"/>
        <v>0</v>
      </c>
      <c r="AE122">
        <f t="shared" si="21"/>
        <v>0</v>
      </c>
      <c r="AF122" s="50" t="str">
        <f t="shared" si="22"/>
        <v>SRSA</v>
      </c>
      <c r="AG122" s="50">
        <f t="shared" si="23"/>
        <v>0</v>
      </c>
      <c r="AH122" s="50">
        <f t="shared" si="24"/>
        <v>0</v>
      </c>
      <c r="AI122">
        <f t="shared" si="25"/>
        <v>1</v>
      </c>
      <c r="AJ122">
        <f t="shared" si="26"/>
        <v>1</v>
      </c>
      <c r="AK122" t="str">
        <f t="shared" si="27"/>
        <v>Initial</v>
      </c>
      <c r="AL122" t="str">
        <f t="shared" si="28"/>
        <v>SRSA</v>
      </c>
      <c r="AM122">
        <f t="shared" si="29"/>
        <v>0</v>
      </c>
      <c r="AN122">
        <f t="shared" si="30"/>
        <v>0</v>
      </c>
      <c r="AO122">
        <f t="shared" si="31"/>
        <v>0</v>
      </c>
    </row>
    <row r="123" spans="1:41" ht="12.75">
      <c r="A123" s="37">
        <v>400143</v>
      </c>
      <c r="B123">
        <v>78610</v>
      </c>
      <c r="C123" t="s">
        <v>331</v>
      </c>
      <c r="D123" t="s">
        <v>332</v>
      </c>
      <c r="E123" t="s">
        <v>90</v>
      </c>
      <c r="F123" s="38">
        <v>85003</v>
      </c>
      <c r="G123" s="3">
        <v>2431</v>
      </c>
      <c r="H123" s="39">
        <v>6022541844</v>
      </c>
      <c r="I123" s="4">
        <v>1</v>
      </c>
      <c r="J123" s="4" t="s">
        <v>31</v>
      </c>
      <c r="K123" t="s">
        <v>31</v>
      </c>
      <c r="L123" s="5"/>
      <c r="M123" s="5"/>
      <c r="N123" s="5"/>
      <c r="O123" s="5"/>
      <c r="P123" s="40" t="s">
        <v>41</v>
      </c>
      <c r="Q123" s="40" t="s">
        <v>41</v>
      </c>
      <c r="R123" t="s">
        <v>31</v>
      </c>
      <c r="S123" t="s">
        <v>31</v>
      </c>
      <c r="T123" t="s">
        <v>31</v>
      </c>
      <c r="U123" s="5"/>
      <c r="V123" s="43"/>
      <c r="W123" s="43"/>
      <c r="X123" s="43"/>
      <c r="Y123" s="43"/>
      <c r="Z123">
        <f t="shared" si="16"/>
        <v>0</v>
      </c>
      <c r="AA123">
        <f t="shared" si="17"/>
        <v>1</v>
      </c>
      <c r="AB123">
        <f t="shared" si="18"/>
        <v>0</v>
      </c>
      <c r="AC123">
        <f t="shared" si="19"/>
        <v>0</v>
      </c>
      <c r="AD123">
        <f t="shared" si="20"/>
        <v>0</v>
      </c>
      <c r="AE123">
        <f t="shared" si="21"/>
        <v>0</v>
      </c>
      <c r="AF123" s="50">
        <f t="shared" si="22"/>
        <v>0</v>
      </c>
      <c r="AG123" s="50">
        <f t="shared" si="23"/>
        <v>0</v>
      </c>
      <c r="AH123" s="50">
        <f t="shared" si="24"/>
        <v>0</v>
      </c>
      <c r="AI123">
        <f t="shared" si="25"/>
        <v>0</v>
      </c>
      <c r="AJ123">
        <f t="shared" si="26"/>
        <v>1</v>
      </c>
      <c r="AK123">
        <f t="shared" si="27"/>
        <v>0</v>
      </c>
      <c r="AL123">
        <f t="shared" si="28"/>
        <v>0</v>
      </c>
      <c r="AM123">
        <f t="shared" si="29"/>
        <v>0</v>
      </c>
      <c r="AN123">
        <f t="shared" si="30"/>
        <v>0</v>
      </c>
      <c r="AO123">
        <f t="shared" si="31"/>
        <v>0</v>
      </c>
    </row>
    <row r="124" spans="1:41" ht="12.75">
      <c r="A124" s="37">
        <v>400144</v>
      </c>
      <c r="B124">
        <v>78608</v>
      </c>
      <c r="C124" t="s">
        <v>333</v>
      </c>
      <c r="D124" t="s">
        <v>334</v>
      </c>
      <c r="E124" t="s">
        <v>90</v>
      </c>
      <c r="F124" s="38">
        <v>85013</v>
      </c>
      <c r="G124" s="3" t="s">
        <v>29</v>
      </c>
      <c r="H124" s="39">
        <v>6022747318</v>
      </c>
      <c r="I124" s="4">
        <v>1</v>
      </c>
      <c r="J124" s="4" t="s">
        <v>31</v>
      </c>
      <c r="K124" t="s">
        <v>31</v>
      </c>
      <c r="L124" s="5"/>
      <c r="M124" s="5"/>
      <c r="N124" s="5"/>
      <c r="O124" s="5"/>
      <c r="P124" s="40" t="s">
        <v>41</v>
      </c>
      <c r="Q124" s="40" t="s">
        <v>41</v>
      </c>
      <c r="R124" t="s">
        <v>31</v>
      </c>
      <c r="S124" t="s">
        <v>31</v>
      </c>
      <c r="T124" t="s">
        <v>31</v>
      </c>
      <c r="U124" s="5"/>
      <c r="V124" s="43"/>
      <c r="W124" s="43"/>
      <c r="X124" s="43"/>
      <c r="Y124" s="43"/>
      <c r="Z124">
        <f t="shared" si="16"/>
        <v>0</v>
      </c>
      <c r="AA124">
        <f t="shared" si="17"/>
        <v>1</v>
      </c>
      <c r="AB124">
        <f t="shared" si="18"/>
        <v>0</v>
      </c>
      <c r="AC124">
        <f t="shared" si="19"/>
        <v>0</v>
      </c>
      <c r="AD124">
        <f t="shared" si="20"/>
        <v>0</v>
      </c>
      <c r="AE124">
        <f t="shared" si="21"/>
        <v>0</v>
      </c>
      <c r="AF124" s="50">
        <f t="shared" si="22"/>
        <v>0</v>
      </c>
      <c r="AG124" s="50">
        <f t="shared" si="23"/>
        <v>0</v>
      </c>
      <c r="AH124" s="50">
        <f t="shared" si="24"/>
        <v>0</v>
      </c>
      <c r="AI124">
        <f t="shared" si="25"/>
        <v>0</v>
      </c>
      <c r="AJ124">
        <f t="shared" si="26"/>
        <v>1</v>
      </c>
      <c r="AK124">
        <f t="shared" si="27"/>
        <v>0</v>
      </c>
      <c r="AL124">
        <f t="shared" si="28"/>
        <v>0</v>
      </c>
      <c r="AM124">
        <f t="shared" si="29"/>
        <v>0</v>
      </c>
      <c r="AN124">
        <f t="shared" si="30"/>
        <v>0</v>
      </c>
      <c r="AO124">
        <f t="shared" si="31"/>
        <v>0</v>
      </c>
    </row>
    <row r="125" spans="1:41" ht="12.75">
      <c r="A125" s="37">
        <v>400145</v>
      </c>
      <c r="B125">
        <v>78774</v>
      </c>
      <c r="C125" t="s">
        <v>335</v>
      </c>
      <c r="D125" t="s">
        <v>336</v>
      </c>
      <c r="E125" t="s">
        <v>87</v>
      </c>
      <c r="F125" s="38">
        <v>85201</v>
      </c>
      <c r="G125" s="3" t="s">
        <v>29</v>
      </c>
      <c r="H125" s="39">
        <v>4808336527</v>
      </c>
      <c r="I125" s="4">
        <v>1</v>
      </c>
      <c r="J125" s="4" t="s">
        <v>31</v>
      </c>
      <c r="K125" t="s">
        <v>31</v>
      </c>
      <c r="L125" s="5"/>
      <c r="M125" s="5"/>
      <c r="N125" s="5"/>
      <c r="O125" s="5"/>
      <c r="P125" s="40" t="s">
        <v>41</v>
      </c>
      <c r="Q125" s="40" t="s">
        <v>41</v>
      </c>
      <c r="R125" t="s">
        <v>31</v>
      </c>
      <c r="S125" t="s">
        <v>31</v>
      </c>
      <c r="T125" t="s">
        <v>31</v>
      </c>
      <c r="U125" s="5"/>
      <c r="V125" s="43"/>
      <c r="W125" s="43"/>
      <c r="X125" s="43"/>
      <c r="Y125" s="43"/>
      <c r="Z125">
        <f t="shared" si="16"/>
        <v>0</v>
      </c>
      <c r="AA125">
        <f t="shared" si="17"/>
        <v>1</v>
      </c>
      <c r="AB125">
        <f t="shared" si="18"/>
        <v>0</v>
      </c>
      <c r="AC125">
        <f t="shared" si="19"/>
        <v>0</v>
      </c>
      <c r="AD125">
        <f t="shared" si="20"/>
        <v>0</v>
      </c>
      <c r="AE125">
        <f t="shared" si="21"/>
        <v>0</v>
      </c>
      <c r="AF125" s="50">
        <f t="shared" si="22"/>
        <v>0</v>
      </c>
      <c r="AG125" s="50">
        <f t="shared" si="23"/>
        <v>0</v>
      </c>
      <c r="AH125" s="50">
        <f t="shared" si="24"/>
        <v>0</v>
      </c>
      <c r="AI125">
        <f t="shared" si="25"/>
        <v>0</v>
      </c>
      <c r="AJ125">
        <f t="shared" si="26"/>
        <v>1</v>
      </c>
      <c r="AK125">
        <f t="shared" si="27"/>
        <v>0</v>
      </c>
      <c r="AL125">
        <f t="shared" si="28"/>
        <v>0</v>
      </c>
      <c r="AM125">
        <f t="shared" si="29"/>
        <v>0</v>
      </c>
      <c r="AN125">
        <f t="shared" si="30"/>
        <v>0</v>
      </c>
      <c r="AO125">
        <f t="shared" si="31"/>
        <v>0</v>
      </c>
    </row>
    <row r="126" spans="1:41" ht="12.75">
      <c r="A126" s="37">
        <v>400146</v>
      </c>
      <c r="B126">
        <v>108721</v>
      </c>
      <c r="C126" t="s">
        <v>337</v>
      </c>
      <c r="D126" t="s">
        <v>338</v>
      </c>
      <c r="E126" t="s">
        <v>188</v>
      </c>
      <c r="F126" s="38">
        <v>85701</v>
      </c>
      <c r="G126" s="3" t="s">
        <v>29</v>
      </c>
      <c r="H126" s="39">
        <v>5208829144</v>
      </c>
      <c r="I126" s="4">
        <v>1</v>
      </c>
      <c r="J126" s="4" t="s">
        <v>31</v>
      </c>
      <c r="K126" t="s">
        <v>31</v>
      </c>
      <c r="L126" s="5"/>
      <c r="M126" s="5"/>
      <c r="N126" s="5"/>
      <c r="O126" s="5"/>
      <c r="P126" s="40" t="s">
        <v>41</v>
      </c>
      <c r="Q126" s="40" t="s">
        <v>41</v>
      </c>
      <c r="R126" t="s">
        <v>31</v>
      </c>
      <c r="S126" t="s">
        <v>31</v>
      </c>
      <c r="T126" t="s">
        <v>31</v>
      </c>
      <c r="U126" s="5"/>
      <c r="V126" s="5"/>
      <c r="W126" s="5"/>
      <c r="X126" s="5"/>
      <c r="Y126" s="5"/>
      <c r="Z126">
        <f t="shared" si="16"/>
        <v>0</v>
      </c>
      <c r="AA126">
        <f t="shared" si="17"/>
        <v>1</v>
      </c>
      <c r="AB126">
        <f t="shared" si="18"/>
        <v>0</v>
      </c>
      <c r="AC126">
        <f t="shared" si="19"/>
        <v>0</v>
      </c>
      <c r="AD126">
        <f t="shared" si="20"/>
        <v>0</v>
      </c>
      <c r="AE126">
        <f t="shared" si="21"/>
        <v>0</v>
      </c>
      <c r="AF126" s="50">
        <f t="shared" si="22"/>
        <v>0</v>
      </c>
      <c r="AG126" s="50">
        <f t="shared" si="23"/>
        <v>0</v>
      </c>
      <c r="AH126" s="50">
        <f t="shared" si="24"/>
        <v>0</v>
      </c>
      <c r="AI126">
        <f t="shared" si="25"/>
        <v>0</v>
      </c>
      <c r="AJ126">
        <f t="shared" si="26"/>
        <v>1</v>
      </c>
      <c r="AK126">
        <f t="shared" si="27"/>
        <v>0</v>
      </c>
      <c r="AL126">
        <f t="shared" si="28"/>
        <v>0</v>
      </c>
      <c r="AM126">
        <f t="shared" si="29"/>
        <v>0</v>
      </c>
      <c r="AN126">
        <f t="shared" si="30"/>
        <v>0</v>
      </c>
      <c r="AO126">
        <f t="shared" si="31"/>
        <v>0</v>
      </c>
    </row>
    <row r="127" spans="1:41" ht="12.75">
      <c r="A127" s="37">
        <v>400147</v>
      </c>
      <c r="B127">
        <v>108726</v>
      </c>
      <c r="C127" t="s">
        <v>339</v>
      </c>
      <c r="D127" t="s">
        <v>340</v>
      </c>
      <c r="E127" t="s">
        <v>188</v>
      </c>
      <c r="F127" s="38">
        <v>85719</v>
      </c>
      <c r="G127" s="3" t="s">
        <v>29</v>
      </c>
      <c r="H127" s="39">
        <v>5208828826</v>
      </c>
      <c r="I127" s="4">
        <v>1</v>
      </c>
      <c r="J127" s="4" t="s">
        <v>31</v>
      </c>
      <c r="K127" t="s">
        <v>31</v>
      </c>
      <c r="L127" s="5"/>
      <c r="M127" s="5"/>
      <c r="N127" s="5"/>
      <c r="O127" s="5"/>
      <c r="P127" s="40" t="s">
        <v>41</v>
      </c>
      <c r="Q127" s="40" t="s">
        <v>41</v>
      </c>
      <c r="R127" t="s">
        <v>31</v>
      </c>
      <c r="S127" t="s">
        <v>31</v>
      </c>
      <c r="T127" t="s">
        <v>31</v>
      </c>
      <c r="U127" s="5"/>
      <c r="V127" s="5"/>
      <c r="W127" s="5"/>
      <c r="X127" s="5"/>
      <c r="Y127" s="5"/>
      <c r="Z127">
        <f t="shared" si="16"/>
        <v>0</v>
      </c>
      <c r="AA127">
        <f t="shared" si="17"/>
        <v>1</v>
      </c>
      <c r="AB127">
        <f t="shared" si="18"/>
        <v>0</v>
      </c>
      <c r="AC127">
        <f t="shared" si="19"/>
        <v>0</v>
      </c>
      <c r="AD127">
        <f t="shared" si="20"/>
        <v>0</v>
      </c>
      <c r="AE127">
        <f t="shared" si="21"/>
        <v>0</v>
      </c>
      <c r="AF127" s="50">
        <f t="shared" si="22"/>
        <v>0</v>
      </c>
      <c r="AG127" s="50">
        <f t="shared" si="23"/>
        <v>0</v>
      </c>
      <c r="AH127" s="50">
        <f t="shared" si="24"/>
        <v>0</v>
      </c>
      <c r="AI127">
        <f t="shared" si="25"/>
        <v>0</v>
      </c>
      <c r="AJ127">
        <f t="shared" si="26"/>
        <v>1</v>
      </c>
      <c r="AK127">
        <f t="shared" si="27"/>
        <v>0</v>
      </c>
      <c r="AL127">
        <f t="shared" si="28"/>
        <v>0</v>
      </c>
      <c r="AM127">
        <f t="shared" si="29"/>
        <v>0</v>
      </c>
      <c r="AN127">
        <f t="shared" si="30"/>
        <v>0</v>
      </c>
      <c r="AO127">
        <f t="shared" si="31"/>
        <v>0</v>
      </c>
    </row>
    <row r="128" spans="1:41" ht="12.75">
      <c r="A128" s="37">
        <v>400148</v>
      </c>
      <c r="B128">
        <v>78778</v>
      </c>
      <c r="C128" t="s">
        <v>341</v>
      </c>
      <c r="D128" t="s">
        <v>342</v>
      </c>
      <c r="E128" t="s">
        <v>90</v>
      </c>
      <c r="F128" s="38">
        <v>85009</v>
      </c>
      <c r="G128" s="3" t="s">
        <v>29</v>
      </c>
      <c r="H128" s="39">
        <v>6022586060</v>
      </c>
      <c r="I128" s="4" t="s">
        <v>189</v>
      </c>
      <c r="J128" s="4" t="s">
        <v>31</v>
      </c>
      <c r="K128" t="s">
        <v>31</v>
      </c>
      <c r="L128" s="5"/>
      <c r="M128" s="5"/>
      <c r="N128" s="5"/>
      <c r="O128" s="5"/>
      <c r="P128" s="40" t="s">
        <v>41</v>
      </c>
      <c r="Q128" s="40" t="s">
        <v>41</v>
      </c>
      <c r="R128" t="s">
        <v>31</v>
      </c>
      <c r="S128" t="s">
        <v>31</v>
      </c>
      <c r="T128" t="s">
        <v>31</v>
      </c>
      <c r="U128" s="5"/>
      <c r="V128" s="5"/>
      <c r="W128" s="5"/>
      <c r="X128" s="5"/>
      <c r="Y128" s="5"/>
      <c r="Z128">
        <f t="shared" si="16"/>
        <v>0</v>
      </c>
      <c r="AA128">
        <f t="shared" si="17"/>
        <v>1</v>
      </c>
      <c r="AB128">
        <f t="shared" si="18"/>
        <v>0</v>
      </c>
      <c r="AC128">
        <f t="shared" si="19"/>
        <v>0</v>
      </c>
      <c r="AD128">
        <f t="shared" si="20"/>
        <v>0</v>
      </c>
      <c r="AE128">
        <f t="shared" si="21"/>
        <v>0</v>
      </c>
      <c r="AF128" s="50">
        <f t="shared" si="22"/>
        <v>0</v>
      </c>
      <c r="AG128" s="50">
        <f t="shared" si="23"/>
        <v>0</v>
      </c>
      <c r="AH128" s="50">
        <f t="shared" si="24"/>
        <v>0</v>
      </c>
      <c r="AI128">
        <f t="shared" si="25"/>
        <v>0</v>
      </c>
      <c r="AJ128">
        <f t="shared" si="26"/>
        <v>1</v>
      </c>
      <c r="AK128">
        <f t="shared" si="27"/>
        <v>0</v>
      </c>
      <c r="AL128">
        <f t="shared" si="28"/>
        <v>0</v>
      </c>
      <c r="AM128">
        <f t="shared" si="29"/>
        <v>0</v>
      </c>
      <c r="AN128">
        <f t="shared" si="30"/>
        <v>0</v>
      </c>
      <c r="AO128">
        <f t="shared" si="31"/>
        <v>0</v>
      </c>
    </row>
    <row r="129" spans="1:41" ht="12.75">
      <c r="A129" s="37">
        <v>400149</v>
      </c>
      <c r="B129">
        <v>78718</v>
      </c>
      <c r="C129" t="s">
        <v>343</v>
      </c>
      <c r="D129" t="s">
        <v>344</v>
      </c>
      <c r="E129" t="s">
        <v>90</v>
      </c>
      <c r="F129" s="38">
        <v>85014</v>
      </c>
      <c r="G129" s="3" t="s">
        <v>29</v>
      </c>
      <c r="H129" s="39">
        <v>6029532933</v>
      </c>
      <c r="I129" s="4" t="s">
        <v>30</v>
      </c>
      <c r="J129" s="4" t="s">
        <v>31</v>
      </c>
      <c r="K129" t="s">
        <v>31</v>
      </c>
      <c r="L129" s="5"/>
      <c r="M129" s="5"/>
      <c r="N129" s="5"/>
      <c r="O129" s="5"/>
      <c r="P129" s="40" t="s">
        <v>41</v>
      </c>
      <c r="Q129" s="40" t="s">
        <v>41</v>
      </c>
      <c r="R129" t="s">
        <v>31</v>
      </c>
      <c r="S129" t="s">
        <v>31</v>
      </c>
      <c r="T129" t="s">
        <v>31</v>
      </c>
      <c r="U129" s="5"/>
      <c r="V129" s="43"/>
      <c r="W129" s="43"/>
      <c r="X129" s="43"/>
      <c r="Y129" s="43"/>
      <c r="Z129">
        <f t="shared" si="16"/>
        <v>0</v>
      </c>
      <c r="AA129">
        <f t="shared" si="17"/>
        <v>1</v>
      </c>
      <c r="AB129">
        <f t="shared" si="18"/>
        <v>0</v>
      </c>
      <c r="AC129">
        <f t="shared" si="19"/>
        <v>0</v>
      </c>
      <c r="AD129">
        <f t="shared" si="20"/>
        <v>0</v>
      </c>
      <c r="AE129">
        <f t="shared" si="21"/>
        <v>0</v>
      </c>
      <c r="AF129" s="50">
        <f t="shared" si="22"/>
        <v>0</v>
      </c>
      <c r="AG129" s="50">
        <f t="shared" si="23"/>
        <v>0</v>
      </c>
      <c r="AH129" s="50">
        <f t="shared" si="24"/>
        <v>0</v>
      </c>
      <c r="AI129">
        <f t="shared" si="25"/>
        <v>0</v>
      </c>
      <c r="AJ129">
        <f t="shared" si="26"/>
        <v>1</v>
      </c>
      <c r="AK129">
        <f t="shared" si="27"/>
        <v>0</v>
      </c>
      <c r="AL129">
        <f t="shared" si="28"/>
        <v>0</v>
      </c>
      <c r="AM129">
        <f t="shared" si="29"/>
        <v>0</v>
      </c>
      <c r="AN129">
        <f t="shared" si="30"/>
        <v>0</v>
      </c>
      <c r="AO129">
        <f t="shared" si="31"/>
        <v>0</v>
      </c>
    </row>
    <row r="130" spans="1:41" ht="12.75">
      <c r="A130" s="37">
        <v>400150</v>
      </c>
      <c r="B130">
        <v>128649</v>
      </c>
      <c r="C130" t="s">
        <v>345</v>
      </c>
      <c r="D130" t="s">
        <v>346</v>
      </c>
      <c r="E130" t="s">
        <v>347</v>
      </c>
      <c r="F130" s="38">
        <v>85621</v>
      </c>
      <c r="G130" s="3" t="s">
        <v>29</v>
      </c>
      <c r="H130" s="39">
        <v>5202876790</v>
      </c>
      <c r="I130" s="4">
        <v>6</v>
      </c>
      <c r="J130" s="4" t="s">
        <v>31</v>
      </c>
      <c r="K130" t="s">
        <v>31</v>
      </c>
      <c r="L130" s="5" t="s">
        <v>36</v>
      </c>
      <c r="M130" s="5">
        <v>175.795</v>
      </c>
      <c r="N130" s="5" t="s">
        <v>36</v>
      </c>
      <c r="O130" s="5" t="s">
        <v>36</v>
      </c>
      <c r="P130" s="40">
        <v>35</v>
      </c>
      <c r="Q130" s="40" t="s">
        <v>37</v>
      </c>
      <c r="R130" t="s">
        <v>31</v>
      </c>
      <c r="S130" t="s">
        <v>37</v>
      </c>
      <c r="T130" t="s">
        <v>31</v>
      </c>
      <c r="U130" s="5" t="s">
        <v>35</v>
      </c>
      <c r="V130" s="41">
        <v>12417.589594918634</v>
      </c>
      <c r="W130" s="41">
        <v>1485.6826407346637</v>
      </c>
      <c r="X130" s="41">
        <v>1463.240891258984</v>
      </c>
      <c r="Y130" s="41">
        <v>938.2599760264262</v>
      </c>
      <c r="Z130">
        <f t="shared" si="16"/>
        <v>0</v>
      </c>
      <c r="AA130">
        <f t="shared" si="17"/>
        <v>1</v>
      </c>
      <c r="AB130">
        <f t="shared" si="18"/>
        <v>0</v>
      </c>
      <c r="AC130">
        <f t="shared" si="19"/>
        <v>0</v>
      </c>
      <c r="AD130">
        <f t="shared" si="20"/>
        <v>0</v>
      </c>
      <c r="AE130">
        <f t="shared" si="21"/>
        <v>0</v>
      </c>
      <c r="AF130" s="50">
        <f t="shared" si="22"/>
        <v>0</v>
      </c>
      <c r="AG130" s="50">
        <f t="shared" si="23"/>
        <v>0</v>
      </c>
      <c r="AH130" s="50">
        <f t="shared" si="24"/>
        <v>0</v>
      </c>
      <c r="AI130">
        <f t="shared" si="25"/>
        <v>1</v>
      </c>
      <c r="AJ130">
        <f t="shared" si="26"/>
        <v>1</v>
      </c>
      <c r="AK130" t="str">
        <f t="shared" si="27"/>
        <v>Initial</v>
      </c>
      <c r="AL130">
        <f t="shared" si="28"/>
        <v>0</v>
      </c>
      <c r="AM130" t="str">
        <f t="shared" si="29"/>
        <v>RLIS</v>
      </c>
      <c r="AN130">
        <f t="shared" si="30"/>
        <v>0</v>
      </c>
      <c r="AO130">
        <f t="shared" si="31"/>
        <v>0</v>
      </c>
    </row>
    <row r="131" spans="1:41" ht="12.75">
      <c r="A131" s="37">
        <v>400151</v>
      </c>
      <c r="B131">
        <v>78771</v>
      </c>
      <c r="C131" t="s">
        <v>348</v>
      </c>
      <c r="D131" t="s">
        <v>349</v>
      </c>
      <c r="E131" t="s">
        <v>87</v>
      </c>
      <c r="F131" s="38">
        <v>85204</v>
      </c>
      <c r="G131" s="3" t="s">
        <v>29</v>
      </c>
      <c r="H131" s="39">
        <v>4806557444</v>
      </c>
      <c r="I131" s="4">
        <v>1</v>
      </c>
      <c r="J131" s="4" t="s">
        <v>31</v>
      </c>
      <c r="K131" t="s">
        <v>31</v>
      </c>
      <c r="L131" s="5"/>
      <c r="M131" s="5"/>
      <c r="N131" s="5"/>
      <c r="O131" s="5"/>
      <c r="P131" s="40" t="s">
        <v>41</v>
      </c>
      <c r="Q131" s="40" t="s">
        <v>41</v>
      </c>
      <c r="R131" t="s">
        <v>31</v>
      </c>
      <c r="S131" t="s">
        <v>31</v>
      </c>
      <c r="T131" t="s">
        <v>31</v>
      </c>
      <c r="U131" s="5"/>
      <c r="V131" s="43"/>
      <c r="W131" s="43"/>
      <c r="X131" s="43"/>
      <c r="Y131" s="43"/>
      <c r="Z131">
        <f t="shared" si="16"/>
        <v>0</v>
      </c>
      <c r="AA131">
        <f t="shared" si="17"/>
        <v>1</v>
      </c>
      <c r="AB131">
        <f t="shared" si="18"/>
        <v>0</v>
      </c>
      <c r="AC131">
        <f t="shared" si="19"/>
        <v>0</v>
      </c>
      <c r="AD131">
        <f t="shared" si="20"/>
        <v>0</v>
      </c>
      <c r="AE131">
        <f t="shared" si="21"/>
        <v>0</v>
      </c>
      <c r="AF131" s="50">
        <f t="shared" si="22"/>
        <v>0</v>
      </c>
      <c r="AG131" s="50">
        <f t="shared" si="23"/>
        <v>0</v>
      </c>
      <c r="AH131" s="50">
        <f t="shared" si="24"/>
        <v>0</v>
      </c>
      <c r="AI131">
        <f t="shared" si="25"/>
        <v>0</v>
      </c>
      <c r="AJ131">
        <f t="shared" si="26"/>
        <v>1</v>
      </c>
      <c r="AK131">
        <f t="shared" si="27"/>
        <v>0</v>
      </c>
      <c r="AL131">
        <f t="shared" si="28"/>
        <v>0</v>
      </c>
      <c r="AM131">
        <f t="shared" si="29"/>
        <v>0</v>
      </c>
      <c r="AN131">
        <f t="shared" si="30"/>
        <v>0</v>
      </c>
      <c r="AO131">
        <f t="shared" si="31"/>
        <v>0</v>
      </c>
    </row>
    <row r="132" spans="1:41" ht="12.75">
      <c r="A132" s="37">
        <v>400152</v>
      </c>
      <c r="B132">
        <v>108724</v>
      </c>
      <c r="C132" t="s">
        <v>350</v>
      </c>
      <c r="D132" t="s">
        <v>351</v>
      </c>
      <c r="E132" t="s">
        <v>188</v>
      </c>
      <c r="F132" s="38">
        <v>85747</v>
      </c>
      <c r="G132" s="3" t="s">
        <v>29</v>
      </c>
      <c r="H132" s="39">
        <v>5205743033</v>
      </c>
      <c r="I132" s="4" t="s">
        <v>209</v>
      </c>
      <c r="J132" s="4" t="s">
        <v>31</v>
      </c>
      <c r="K132" t="s">
        <v>31</v>
      </c>
      <c r="L132" s="5"/>
      <c r="M132" s="5"/>
      <c r="N132" s="5"/>
      <c r="O132" s="5"/>
      <c r="P132" s="40" t="s">
        <v>41</v>
      </c>
      <c r="Q132" s="40" t="s">
        <v>41</v>
      </c>
      <c r="R132" t="s">
        <v>31</v>
      </c>
      <c r="S132" t="s">
        <v>31</v>
      </c>
      <c r="T132" t="s">
        <v>37</v>
      </c>
      <c r="U132" s="5"/>
      <c r="V132" s="43"/>
      <c r="W132" s="43"/>
      <c r="X132" s="43"/>
      <c r="Y132" s="43"/>
      <c r="Z132">
        <f t="shared" si="16"/>
        <v>0</v>
      </c>
      <c r="AA132">
        <f t="shared" si="17"/>
        <v>1</v>
      </c>
      <c r="AB132">
        <f t="shared" si="18"/>
        <v>0</v>
      </c>
      <c r="AC132">
        <f t="shared" si="19"/>
        <v>0</v>
      </c>
      <c r="AD132">
        <f t="shared" si="20"/>
        <v>0</v>
      </c>
      <c r="AE132">
        <f t="shared" si="21"/>
        <v>0</v>
      </c>
      <c r="AF132" s="50">
        <f t="shared" si="22"/>
        <v>0</v>
      </c>
      <c r="AG132" s="50">
        <f t="shared" si="23"/>
        <v>0</v>
      </c>
      <c r="AH132" s="50">
        <f t="shared" si="24"/>
        <v>0</v>
      </c>
      <c r="AI132">
        <f t="shared" si="25"/>
        <v>0</v>
      </c>
      <c r="AJ132">
        <f t="shared" si="26"/>
        <v>1</v>
      </c>
      <c r="AK132">
        <f t="shared" si="27"/>
        <v>0</v>
      </c>
      <c r="AL132">
        <f t="shared" si="28"/>
        <v>0</v>
      </c>
      <c r="AM132">
        <f t="shared" si="29"/>
        <v>0</v>
      </c>
      <c r="AN132">
        <f t="shared" si="30"/>
        <v>0</v>
      </c>
      <c r="AO132">
        <f t="shared" si="31"/>
        <v>0</v>
      </c>
    </row>
    <row r="133" spans="1:41" ht="12.75">
      <c r="A133" s="37">
        <v>400153</v>
      </c>
      <c r="B133">
        <v>78776</v>
      </c>
      <c r="C133" t="s">
        <v>352</v>
      </c>
      <c r="D133" t="s">
        <v>353</v>
      </c>
      <c r="E133" t="s">
        <v>90</v>
      </c>
      <c r="F133" s="38">
        <v>85018</v>
      </c>
      <c r="G133" s="3" t="s">
        <v>29</v>
      </c>
      <c r="H133" s="39">
        <v>6025531988</v>
      </c>
      <c r="I133" s="4">
        <v>1</v>
      </c>
      <c r="J133" s="4" t="s">
        <v>31</v>
      </c>
      <c r="K133" t="s">
        <v>31</v>
      </c>
      <c r="L133" s="5"/>
      <c r="M133" s="5"/>
      <c r="N133" s="5"/>
      <c r="O133" s="5"/>
      <c r="P133" s="40" t="s">
        <v>41</v>
      </c>
      <c r="Q133" s="40" t="s">
        <v>41</v>
      </c>
      <c r="R133" t="s">
        <v>31</v>
      </c>
      <c r="S133" t="s">
        <v>31</v>
      </c>
      <c r="T133" t="s">
        <v>31</v>
      </c>
      <c r="U133" s="5"/>
      <c r="V133" s="5"/>
      <c r="W133" s="5"/>
      <c r="X133" s="5"/>
      <c r="Y133" s="5"/>
      <c r="Z133">
        <f t="shared" si="16"/>
        <v>0</v>
      </c>
      <c r="AA133">
        <f t="shared" si="17"/>
        <v>1</v>
      </c>
      <c r="AB133">
        <f t="shared" si="18"/>
        <v>0</v>
      </c>
      <c r="AC133">
        <f t="shared" si="19"/>
        <v>0</v>
      </c>
      <c r="AD133">
        <f t="shared" si="20"/>
        <v>0</v>
      </c>
      <c r="AE133">
        <f t="shared" si="21"/>
        <v>0</v>
      </c>
      <c r="AF133" s="50">
        <f t="shared" si="22"/>
        <v>0</v>
      </c>
      <c r="AG133" s="50">
        <f t="shared" si="23"/>
        <v>0</v>
      </c>
      <c r="AH133" s="50">
        <f t="shared" si="24"/>
        <v>0</v>
      </c>
      <c r="AI133">
        <f t="shared" si="25"/>
        <v>0</v>
      </c>
      <c r="AJ133">
        <f t="shared" si="26"/>
        <v>1</v>
      </c>
      <c r="AK133">
        <f t="shared" si="27"/>
        <v>0</v>
      </c>
      <c r="AL133">
        <f t="shared" si="28"/>
        <v>0</v>
      </c>
      <c r="AM133">
        <f t="shared" si="29"/>
        <v>0</v>
      </c>
      <c r="AN133">
        <f t="shared" si="30"/>
        <v>0</v>
      </c>
      <c r="AO133">
        <f t="shared" si="31"/>
        <v>0</v>
      </c>
    </row>
    <row r="134" spans="1:41" ht="12.75">
      <c r="A134" s="37">
        <v>400154</v>
      </c>
      <c r="B134">
        <v>98746</v>
      </c>
      <c r="C134" t="s">
        <v>354</v>
      </c>
      <c r="D134" t="s">
        <v>355</v>
      </c>
      <c r="E134" t="s">
        <v>356</v>
      </c>
      <c r="F134" s="38">
        <v>86054</v>
      </c>
      <c r="G134" s="3" t="s">
        <v>29</v>
      </c>
      <c r="H134" s="39">
        <v>9286722652</v>
      </c>
      <c r="I134" s="4">
        <v>7</v>
      </c>
      <c r="J134" s="4" t="s">
        <v>37</v>
      </c>
      <c r="K134" t="s">
        <v>31</v>
      </c>
      <c r="L134" s="5" t="s">
        <v>36</v>
      </c>
      <c r="M134" s="5">
        <v>106.796</v>
      </c>
      <c r="N134" s="5" t="s">
        <v>35</v>
      </c>
      <c r="O134" s="5" t="s">
        <v>35</v>
      </c>
      <c r="P134" s="40" t="s">
        <v>41</v>
      </c>
      <c r="Q134" s="40" t="s">
        <v>41</v>
      </c>
      <c r="R134" t="s">
        <v>31</v>
      </c>
      <c r="S134" t="s">
        <v>37</v>
      </c>
      <c r="T134" t="s">
        <v>31</v>
      </c>
      <c r="U134" s="5" t="s">
        <v>36</v>
      </c>
      <c r="V134" s="41">
        <v>27380</v>
      </c>
      <c r="W134" s="41">
        <v>0</v>
      </c>
      <c r="X134" s="41">
        <v>269.42354686188736</v>
      </c>
      <c r="Y134" s="41">
        <v>0</v>
      </c>
      <c r="Z134">
        <f t="shared" si="16"/>
        <v>1</v>
      </c>
      <c r="AA134">
        <f t="shared" si="17"/>
        <v>1</v>
      </c>
      <c r="AB134">
        <f t="shared" si="18"/>
        <v>0</v>
      </c>
      <c r="AC134">
        <f t="shared" si="19"/>
        <v>0</v>
      </c>
      <c r="AD134">
        <f t="shared" si="20"/>
        <v>0</v>
      </c>
      <c r="AE134">
        <f t="shared" si="21"/>
        <v>0</v>
      </c>
      <c r="AF134" s="50" t="str">
        <f t="shared" si="22"/>
        <v>SRSA</v>
      </c>
      <c r="AG134" s="50">
        <f t="shared" si="23"/>
        <v>0</v>
      </c>
      <c r="AH134" s="50">
        <f t="shared" si="24"/>
        <v>0</v>
      </c>
      <c r="AI134">
        <f t="shared" si="25"/>
        <v>1</v>
      </c>
      <c r="AJ134">
        <f t="shared" si="26"/>
        <v>1</v>
      </c>
      <c r="AK134" t="str">
        <f t="shared" si="27"/>
        <v>Initial</v>
      </c>
      <c r="AL134" t="str">
        <f t="shared" si="28"/>
        <v>SRSA</v>
      </c>
      <c r="AM134">
        <f t="shared" si="29"/>
        <v>0</v>
      </c>
      <c r="AN134">
        <f t="shared" si="30"/>
        <v>0</v>
      </c>
      <c r="AO134">
        <f t="shared" si="31"/>
        <v>0</v>
      </c>
    </row>
    <row r="135" spans="1:41" ht="12.75">
      <c r="A135" s="37">
        <v>400155</v>
      </c>
      <c r="B135">
        <v>18756</v>
      </c>
      <c r="C135" t="s">
        <v>357</v>
      </c>
      <c r="D135" t="s">
        <v>358</v>
      </c>
      <c r="E135" t="s">
        <v>359</v>
      </c>
      <c r="F135" s="38">
        <v>85935</v>
      </c>
      <c r="G135" s="3" t="s">
        <v>29</v>
      </c>
      <c r="H135" s="39">
        <v>9283673074</v>
      </c>
      <c r="I135" s="4" t="s">
        <v>360</v>
      </c>
      <c r="J135" s="4" t="s">
        <v>31</v>
      </c>
      <c r="K135" t="s">
        <v>31</v>
      </c>
      <c r="L135" s="5" t="s">
        <v>36</v>
      </c>
      <c r="M135" s="5">
        <v>284.58</v>
      </c>
      <c r="N135" s="5" t="s">
        <v>35</v>
      </c>
      <c r="O135" s="5" t="s">
        <v>36</v>
      </c>
      <c r="P135" s="40" t="s">
        <v>41</v>
      </c>
      <c r="Q135" s="40" t="s">
        <v>41</v>
      </c>
      <c r="R135" t="s">
        <v>31</v>
      </c>
      <c r="S135" t="s">
        <v>31</v>
      </c>
      <c r="T135" t="s">
        <v>37</v>
      </c>
      <c r="U135" s="5" t="s">
        <v>36</v>
      </c>
      <c r="V135" s="43"/>
      <c r="W135" s="43"/>
      <c r="X135" s="43"/>
      <c r="Y135" s="43"/>
      <c r="Z135">
        <f aca="true" t="shared" si="32" ref="Z135:Z166">IF(OR(J135="YES",L135="YES"),1,0)</f>
        <v>0</v>
      </c>
      <c r="AA135">
        <f aca="true" t="shared" si="33" ref="AA135:AA166">IF(OR(M135&lt;600,N135="YES"),1,0)</f>
        <v>1</v>
      </c>
      <c r="AB135">
        <f aca="true" t="shared" si="34" ref="AB135:AB166">IF(AND(OR(J135="YES",L135="YES"),(Z135=0)),"Trouble",0)</f>
        <v>0</v>
      </c>
      <c r="AC135">
        <f aca="true" t="shared" si="35" ref="AC135:AC166">IF(AND(OR(M135&lt;600,N135="YES"),(AA135=0)),"Trouble",0)</f>
        <v>0</v>
      </c>
      <c r="AD135">
        <f aca="true" t="shared" si="36" ref="AD135:AD166">IF(AND(AND(J135="NO",L135="NO"),(O135="YES")),"Trouble",0)</f>
        <v>0</v>
      </c>
      <c r="AE135">
        <f aca="true" t="shared" si="37" ref="AE135:AE166">IF(AND(AND(M135&gt;=600,N135="NO"),(O135="YES")),"Trouble",0)</f>
        <v>0</v>
      </c>
      <c r="AF135" s="50">
        <f aca="true" t="shared" si="38" ref="AF135:AF166">IF(AND(Z135=1,AA135=1),"SRSA",0)</f>
        <v>0</v>
      </c>
      <c r="AG135" s="50">
        <f aca="true" t="shared" si="39" ref="AG135:AG166">IF(AND(AF135=0,O135="YES"),"Trouble",0)</f>
        <v>0</v>
      </c>
      <c r="AH135" s="50">
        <f aca="true" t="shared" si="40" ref="AH135:AH166">IF(AND(AF135="SRSA",O135="NO"),"Trouble",0)</f>
        <v>0</v>
      </c>
      <c r="AI135">
        <f aca="true" t="shared" si="41" ref="AI135:AI166">IF(S135="YES",1,0)</f>
        <v>0</v>
      </c>
      <c r="AJ135">
        <f aca="true" t="shared" si="42" ref="AJ135:AJ166">IF(P135&gt;=20,1,0)</f>
        <v>1</v>
      </c>
      <c r="AK135">
        <f aca="true" t="shared" si="43" ref="AK135:AK166">IF(AND(AI135=1,AJ135=1),"Initial",0)</f>
        <v>0</v>
      </c>
      <c r="AL135">
        <f aca="true" t="shared" si="44" ref="AL135:AL166">IF(AND(AF135="SRSA",AK135="Initial"),"SRSA",0)</f>
        <v>0</v>
      </c>
      <c r="AM135">
        <f aca="true" t="shared" si="45" ref="AM135:AM166">IF(AND(AK135="Initial",AL135=0),"RLIS",0)</f>
        <v>0</v>
      </c>
      <c r="AN135">
        <f aca="true" t="shared" si="46" ref="AN135:AN166">IF(AND(AM135=0,U135="YES"),"Trouble",0)</f>
        <v>0</v>
      </c>
      <c r="AO135">
        <f aca="true" t="shared" si="47" ref="AO135:AO166">IF(AND(U135="NO",AM135="RLIS"),"Trouble",0)</f>
        <v>0</v>
      </c>
    </row>
    <row r="136" spans="1:41" ht="12.75">
      <c r="A136" s="37">
        <v>400156</v>
      </c>
      <c r="B136">
        <v>78770</v>
      </c>
      <c r="C136" t="s">
        <v>361</v>
      </c>
      <c r="D136" t="s">
        <v>362</v>
      </c>
      <c r="E136" t="s">
        <v>90</v>
      </c>
      <c r="F136" s="38">
        <v>85018</v>
      </c>
      <c r="G136" s="3" t="s">
        <v>29</v>
      </c>
      <c r="H136" s="39">
        <v>6026390773</v>
      </c>
      <c r="I136" s="4">
        <v>1</v>
      </c>
      <c r="J136" s="4" t="s">
        <v>31</v>
      </c>
      <c r="K136" t="s">
        <v>31</v>
      </c>
      <c r="L136" s="5"/>
      <c r="M136" s="5"/>
      <c r="N136" s="5"/>
      <c r="O136" s="5"/>
      <c r="P136" s="40" t="s">
        <v>41</v>
      </c>
      <c r="Q136" s="40" t="s">
        <v>41</v>
      </c>
      <c r="R136" t="s">
        <v>31</v>
      </c>
      <c r="S136" t="s">
        <v>31</v>
      </c>
      <c r="T136" t="s">
        <v>31</v>
      </c>
      <c r="U136" s="5"/>
      <c r="V136" s="5"/>
      <c r="W136" s="5"/>
      <c r="X136" s="5"/>
      <c r="Y136" s="5"/>
      <c r="Z136">
        <f t="shared" si="32"/>
        <v>0</v>
      </c>
      <c r="AA136">
        <f t="shared" si="33"/>
        <v>1</v>
      </c>
      <c r="AB136">
        <f t="shared" si="34"/>
        <v>0</v>
      </c>
      <c r="AC136">
        <f t="shared" si="35"/>
        <v>0</v>
      </c>
      <c r="AD136">
        <f t="shared" si="36"/>
        <v>0</v>
      </c>
      <c r="AE136">
        <f t="shared" si="37"/>
        <v>0</v>
      </c>
      <c r="AF136" s="50">
        <f t="shared" si="38"/>
        <v>0</v>
      </c>
      <c r="AG136" s="50">
        <f t="shared" si="39"/>
        <v>0</v>
      </c>
      <c r="AH136" s="50">
        <f t="shared" si="40"/>
        <v>0</v>
      </c>
      <c r="AI136">
        <f t="shared" si="41"/>
        <v>0</v>
      </c>
      <c r="AJ136">
        <f t="shared" si="42"/>
        <v>1</v>
      </c>
      <c r="AK136">
        <f t="shared" si="43"/>
        <v>0</v>
      </c>
      <c r="AL136">
        <f t="shared" si="44"/>
        <v>0</v>
      </c>
      <c r="AM136">
        <f t="shared" si="45"/>
        <v>0</v>
      </c>
      <c r="AN136">
        <f t="shared" si="46"/>
        <v>0</v>
      </c>
      <c r="AO136">
        <f t="shared" si="47"/>
        <v>0</v>
      </c>
    </row>
    <row r="137" spans="1:41" ht="12.75">
      <c r="A137" s="37">
        <v>400157</v>
      </c>
      <c r="B137">
        <v>78705</v>
      </c>
      <c r="C137" t="s">
        <v>363</v>
      </c>
      <c r="D137" t="s">
        <v>364</v>
      </c>
      <c r="E137" t="s">
        <v>87</v>
      </c>
      <c r="F137" s="38">
        <v>85204</v>
      </c>
      <c r="G137" s="3" t="s">
        <v>29</v>
      </c>
      <c r="H137" s="39">
        <v>4806497737</v>
      </c>
      <c r="I137" s="4">
        <v>1</v>
      </c>
      <c r="J137" s="4" t="s">
        <v>31</v>
      </c>
      <c r="K137" t="s">
        <v>31</v>
      </c>
      <c r="L137" s="5"/>
      <c r="M137" s="5"/>
      <c r="N137" s="5"/>
      <c r="O137" s="5"/>
      <c r="P137" s="40" t="s">
        <v>41</v>
      </c>
      <c r="Q137" s="40" t="s">
        <v>41</v>
      </c>
      <c r="R137" t="s">
        <v>31</v>
      </c>
      <c r="S137" t="s">
        <v>31</v>
      </c>
      <c r="T137" t="s">
        <v>31</v>
      </c>
      <c r="U137" s="5"/>
      <c r="V137" s="43"/>
      <c r="W137" s="43"/>
      <c r="X137" s="43"/>
      <c r="Y137" s="43"/>
      <c r="Z137">
        <f t="shared" si="32"/>
        <v>0</v>
      </c>
      <c r="AA137">
        <f t="shared" si="33"/>
        <v>1</v>
      </c>
      <c r="AB137">
        <f t="shared" si="34"/>
        <v>0</v>
      </c>
      <c r="AC137">
        <f t="shared" si="35"/>
        <v>0</v>
      </c>
      <c r="AD137">
        <f t="shared" si="36"/>
        <v>0</v>
      </c>
      <c r="AE137">
        <f t="shared" si="37"/>
        <v>0</v>
      </c>
      <c r="AF137" s="50">
        <f t="shared" si="38"/>
        <v>0</v>
      </c>
      <c r="AG137" s="50">
        <f t="shared" si="39"/>
        <v>0</v>
      </c>
      <c r="AH137" s="50">
        <f t="shared" si="40"/>
        <v>0</v>
      </c>
      <c r="AI137">
        <f t="shared" si="41"/>
        <v>0</v>
      </c>
      <c r="AJ137">
        <f t="shared" si="42"/>
        <v>1</v>
      </c>
      <c r="AK137">
        <f t="shared" si="43"/>
        <v>0</v>
      </c>
      <c r="AL137">
        <f t="shared" si="44"/>
        <v>0</v>
      </c>
      <c r="AM137">
        <f t="shared" si="45"/>
        <v>0</v>
      </c>
      <c r="AN137">
        <f t="shared" si="46"/>
        <v>0</v>
      </c>
      <c r="AO137">
        <f t="shared" si="47"/>
        <v>0</v>
      </c>
    </row>
    <row r="138" spans="1:41" ht="12.75">
      <c r="A138" s="37">
        <v>400159</v>
      </c>
      <c r="B138">
        <v>108768</v>
      </c>
      <c r="C138" t="s">
        <v>365</v>
      </c>
      <c r="D138" t="s">
        <v>366</v>
      </c>
      <c r="E138" t="s">
        <v>188</v>
      </c>
      <c r="F138" s="38">
        <v>85705</v>
      </c>
      <c r="G138" s="3" t="s">
        <v>29</v>
      </c>
      <c r="H138" s="39">
        <v>5206224185</v>
      </c>
      <c r="I138" s="4">
        <v>1</v>
      </c>
      <c r="J138" s="4" t="s">
        <v>31</v>
      </c>
      <c r="K138" t="s">
        <v>31</v>
      </c>
      <c r="L138" s="5"/>
      <c r="M138" s="5"/>
      <c r="N138" s="5"/>
      <c r="O138" s="5"/>
      <c r="P138" s="40" t="s">
        <v>41</v>
      </c>
      <c r="Q138" s="40" t="s">
        <v>41</v>
      </c>
      <c r="R138" t="s">
        <v>31</v>
      </c>
      <c r="S138" t="s">
        <v>31</v>
      </c>
      <c r="T138" t="s">
        <v>31</v>
      </c>
      <c r="U138" s="5"/>
      <c r="V138" s="43"/>
      <c r="W138" s="43"/>
      <c r="X138" s="43"/>
      <c r="Y138" s="43"/>
      <c r="Z138">
        <f t="shared" si="32"/>
        <v>0</v>
      </c>
      <c r="AA138">
        <f t="shared" si="33"/>
        <v>1</v>
      </c>
      <c r="AB138">
        <f t="shared" si="34"/>
        <v>0</v>
      </c>
      <c r="AC138">
        <f t="shared" si="35"/>
        <v>0</v>
      </c>
      <c r="AD138">
        <f t="shared" si="36"/>
        <v>0</v>
      </c>
      <c r="AE138">
        <f t="shared" si="37"/>
        <v>0</v>
      </c>
      <c r="AF138" s="50">
        <f t="shared" si="38"/>
        <v>0</v>
      </c>
      <c r="AG138" s="50">
        <f t="shared" si="39"/>
        <v>0</v>
      </c>
      <c r="AH138" s="50">
        <f t="shared" si="40"/>
        <v>0</v>
      </c>
      <c r="AI138">
        <f t="shared" si="41"/>
        <v>0</v>
      </c>
      <c r="AJ138">
        <f t="shared" si="42"/>
        <v>1</v>
      </c>
      <c r="AK138">
        <f t="shared" si="43"/>
        <v>0</v>
      </c>
      <c r="AL138">
        <f t="shared" si="44"/>
        <v>0</v>
      </c>
      <c r="AM138">
        <f t="shared" si="45"/>
        <v>0</v>
      </c>
      <c r="AN138">
        <f t="shared" si="46"/>
        <v>0</v>
      </c>
      <c r="AO138">
        <f t="shared" si="47"/>
        <v>0</v>
      </c>
    </row>
    <row r="139" spans="1:41" ht="12.75">
      <c r="A139" s="37">
        <v>400160</v>
      </c>
      <c r="B139">
        <v>108705</v>
      </c>
      <c r="C139" t="s">
        <v>367</v>
      </c>
      <c r="D139" t="s">
        <v>368</v>
      </c>
      <c r="E139" t="s">
        <v>188</v>
      </c>
      <c r="F139" s="38">
        <v>85734</v>
      </c>
      <c r="G139" s="3" t="s">
        <v>29</v>
      </c>
      <c r="H139" s="39">
        <v>5204440241</v>
      </c>
      <c r="I139" s="4">
        <v>1</v>
      </c>
      <c r="J139" s="4" t="s">
        <v>31</v>
      </c>
      <c r="K139" t="s">
        <v>31</v>
      </c>
      <c r="L139" s="5"/>
      <c r="M139" s="5"/>
      <c r="N139" s="5"/>
      <c r="O139" s="5"/>
      <c r="P139" s="40" t="s">
        <v>41</v>
      </c>
      <c r="Q139" s="40" t="s">
        <v>41</v>
      </c>
      <c r="R139" t="s">
        <v>31</v>
      </c>
      <c r="S139" t="s">
        <v>31</v>
      </c>
      <c r="T139" t="s">
        <v>31</v>
      </c>
      <c r="U139" s="5"/>
      <c r="V139" s="43"/>
      <c r="W139" s="43"/>
      <c r="X139" s="43"/>
      <c r="Y139" s="43"/>
      <c r="Z139">
        <f t="shared" si="32"/>
        <v>0</v>
      </c>
      <c r="AA139">
        <f t="shared" si="33"/>
        <v>1</v>
      </c>
      <c r="AB139">
        <f t="shared" si="34"/>
        <v>0</v>
      </c>
      <c r="AC139">
        <f t="shared" si="35"/>
        <v>0</v>
      </c>
      <c r="AD139">
        <f t="shared" si="36"/>
        <v>0</v>
      </c>
      <c r="AE139">
        <f t="shared" si="37"/>
        <v>0</v>
      </c>
      <c r="AF139" s="50">
        <f t="shared" si="38"/>
        <v>0</v>
      </c>
      <c r="AG139" s="50">
        <f t="shared" si="39"/>
        <v>0</v>
      </c>
      <c r="AH139" s="50">
        <f t="shared" si="40"/>
        <v>0</v>
      </c>
      <c r="AI139">
        <f t="shared" si="41"/>
        <v>0</v>
      </c>
      <c r="AJ139">
        <f t="shared" si="42"/>
        <v>1</v>
      </c>
      <c r="AK139">
        <f t="shared" si="43"/>
        <v>0</v>
      </c>
      <c r="AL139">
        <f t="shared" si="44"/>
        <v>0</v>
      </c>
      <c r="AM139">
        <f t="shared" si="45"/>
        <v>0</v>
      </c>
      <c r="AN139">
        <f t="shared" si="46"/>
        <v>0</v>
      </c>
      <c r="AO139">
        <f t="shared" si="47"/>
        <v>0</v>
      </c>
    </row>
    <row r="140" spans="1:41" ht="12.75">
      <c r="A140" s="37">
        <v>400161</v>
      </c>
      <c r="B140">
        <v>78773</v>
      </c>
      <c r="C140" t="s">
        <v>369</v>
      </c>
      <c r="D140" t="s">
        <v>370</v>
      </c>
      <c r="E140" t="s">
        <v>90</v>
      </c>
      <c r="F140" s="38">
        <v>85021</v>
      </c>
      <c r="G140" s="3" t="s">
        <v>29</v>
      </c>
      <c r="H140" s="39">
        <v>6028647731</v>
      </c>
      <c r="I140" s="4">
        <v>1</v>
      </c>
      <c r="J140" s="4" t="s">
        <v>31</v>
      </c>
      <c r="K140" t="s">
        <v>31</v>
      </c>
      <c r="L140" s="5"/>
      <c r="M140" s="5"/>
      <c r="N140" s="5"/>
      <c r="O140" s="5"/>
      <c r="P140" s="40" t="s">
        <v>41</v>
      </c>
      <c r="Q140" s="40" t="s">
        <v>41</v>
      </c>
      <c r="R140" t="s">
        <v>31</v>
      </c>
      <c r="S140" t="s">
        <v>31</v>
      </c>
      <c r="T140" t="s">
        <v>31</v>
      </c>
      <c r="U140" s="5"/>
      <c r="V140" s="5"/>
      <c r="W140" s="5"/>
      <c r="X140" s="5"/>
      <c r="Y140" s="5"/>
      <c r="Z140">
        <f t="shared" si="32"/>
        <v>0</v>
      </c>
      <c r="AA140">
        <f t="shared" si="33"/>
        <v>1</v>
      </c>
      <c r="AB140">
        <f t="shared" si="34"/>
        <v>0</v>
      </c>
      <c r="AC140">
        <f t="shared" si="35"/>
        <v>0</v>
      </c>
      <c r="AD140">
        <f t="shared" si="36"/>
        <v>0</v>
      </c>
      <c r="AE140">
        <f t="shared" si="37"/>
        <v>0</v>
      </c>
      <c r="AF140" s="50">
        <f t="shared" si="38"/>
        <v>0</v>
      </c>
      <c r="AG140" s="50">
        <f t="shared" si="39"/>
        <v>0</v>
      </c>
      <c r="AH140" s="50">
        <f t="shared" si="40"/>
        <v>0</v>
      </c>
      <c r="AI140">
        <f t="shared" si="41"/>
        <v>0</v>
      </c>
      <c r="AJ140">
        <f t="shared" si="42"/>
        <v>1</v>
      </c>
      <c r="AK140">
        <f t="shared" si="43"/>
        <v>0</v>
      </c>
      <c r="AL140">
        <f t="shared" si="44"/>
        <v>0</v>
      </c>
      <c r="AM140">
        <f t="shared" si="45"/>
        <v>0</v>
      </c>
      <c r="AN140">
        <f t="shared" si="46"/>
        <v>0</v>
      </c>
      <c r="AO140">
        <f t="shared" si="47"/>
        <v>0</v>
      </c>
    </row>
    <row r="141" spans="1:41" ht="12.75">
      <c r="A141" s="37">
        <v>400162</v>
      </c>
      <c r="B141">
        <v>78775</v>
      </c>
      <c r="C141" t="s">
        <v>371</v>
      </c>
      <c r="D141" t="s">
        <v>372</v>
      </c>
      <c r="E141" t="s">
        <v>90</v>
      </c>
      <c r="F141" s="38">
        <v>85008</v>
      </c>
      <c r="G141" s="3" t="s">
        <v>29</v>
      </c>
      <c r="H141" s="39">
        <v>6028502600</v>
      </c>
      <c r="I141" s="4">
        <v>1</v>
      </c>
      <c r="J141" s="4" t="s">
        <v>31</v>
      </c>
      <c r="K141" t="s">
        <v>31</v>
      </c>
      <c r="L141" s="5"/>
      <c r="M141" s="5"/>
      <c r="N141" s="5"/>
      <c r="O141" s="5"/>
      <c r="P141" s="40" t="s">
        <v>41</v>
      </c>
      <c r="Q141" s="40" t="s">
        <v>41</v>
      </c>
      <c r="R141" t="s">
        <v>31</v>
      </c>
      <c r="S141" t="s">
        <v>31</v>
      </c>
      <c r="T141" t="s">
        <v>31</v>
      </c>
      <c r="U141" s="5"/>
      <c r="V141" s="5"/>
      <c r="W141" s="5"/>
      <c r="X141" s="5"/>
      <c r="Y141" s="5"/>
      <c r="Z141">
        <f t="shared" si="32"/>
        <v>0</v>
      </c>
      <c r="AA141">
        <f t="shared" si="33"/>
        <v>1</v>
      </c>
      <c r="AB141">
        <f t="shared" si="34"/>
        <v>0</v>
      </c>
      <c r="AC141">
        <f t="shared" si="35"/>
        <v>0</v>
      </c>
      <c r="AD141">
        <f t="shared" si="36"/>
        <v>0</v>
      </c>
      <c r="AE141">
        <f t="shared" si="37"/>
        <v>0</v>
      </c>
      <c r="AF141" s="50">
        <f t="shared" si="38"/>
        <v>0</v>
      </c>
      <c r="AG141" s="50">
        <f t="shared" si="39"/>
        <v>0</v>
      </c>
      <c r="AH141" s="50">
        <f t="shared" si="40"/>
        <v>0</v>
      </c>
      <c r="AI141">
        <f t="shared" si="41"/>
        <v>0</v>
      </c>
      <c r="AJ141">
        <f t="shared" si="42"/>
        <v>1</v>
      </c>
      <c r="AK141">
        <f t="shared" si="43"/>
        <v>0</v>
      </c>
      <c r="AL141">
        <f t="shared" si="44"/>
        <v>0</v>
      </c>
      <c r="AM141">
        <f t="shared" si="45"/>
        <v>0</v>
      </c>
      <c r="AN141">
        <f t="shared" si="46"/>
        <v>0</v>
      </c>
      <c r="AO141">
        <f t="shared" si="47"/>
        <v>0</v>
      </c>
    </row>
    <row r="142" spans="1:41" ht="12.75">
      <c r="A142" s="37">
        <v>400163</v>
      </c>
      <c r="B142">
        <v>30199</v>
      </c>
      <c r="C142" t="s">
        <v>373</v>
      </c>
      <c r="D142" t="s">
        <v>374</v>
      </c>
      <c r="E142" t="s">
        <v>56</v>
      </c>
      <c r="F142" s="38">
        <v>86001</v>
      </c>
      <c r="G142" s="3" t="s">
        <v>29</v>
      </c>
      <c r="H142" s="39">
        <v>9287796591</v>
      </c>
      <c r="I142" s="4" t="s">
        <v>61</v>
      </c>
      <c r="J142" s="4" t="s">
        <v>31</v>
      </c>
      <c r="K142" t="s">
        <v>31</v>
      </c>
      <c r="L142" s="5"/>
      <c r="M142" s="5"/>
      <c r="N142" s="5"/>
      <c r="O142" s="5"/>
      <c r="P142" s="40" t="s">
        <v>41</v>
      </c>
      <c r="Q142" s="40" t="s">
        <v>41</v>
      </c>
      <c r="R142" t="s">
        <v>31</v>
      </c>
      <c r="S142" t="s">
        <v>31</v>
      </c>
      <c r="T142" t="s">
        <v>31</v>
      </c>
      <c r="U142" s="5"/>
      <c r="V142" s="5"/>
      <c r="W142" s="5"/>
      <c r="X142" s="5"/>
      <c r="Y142" s="5"/>
      <c r="Z142">
        <f t="shared" si="32"/>
        <v>0</v>
      </c>
      <c r="AA142">
        <f t="shared" si="33"/>
        <v>1</v>
      </c>
      <c r="AB142">
        <f t="shared" si="34"/>
        <v>0</v>
      </c>
      <c r="AC142">
        <f t="shared" si="35"/>
        <v>0</v>
      </c>
      <c r="AD142">
        <f t="shared" si="36"/>
        <v>0</v>
      </c>
      <c r="AE142">
        <f t="shared" si="37"/>
        <v>0</v>
      </c>
      <c r="AF142" s="50">
        <f t="shared" si="38"/>
        <v>0</v>
      </c>
      <c r="AG142" s="50">
        <f t="shared" si="39"/>
        <v>0</v>
      </c>
      <c r="AH142" s="50">
        <f t="shared" si="40"/>
        <v>0</v>
      </c>
      <c r="AI142">
        <f t="shared" si="41"/>
        <v>0</v>
      </c>
      <c r="AJ142">
        <f t="shared" si="42"/>
        <v>1</v>
      </c>
      <c r="AK142">
        <f t="shared" si="43"/>
        <v>0</v>
      </c>
      <c r="AL142">
        <f t="shared" si="44"/>
        <v>0</v>
      </c>
      <c r="AM142">
        <f t="shared" si="45"/>
        <v>0</v>
      </c>
      <c r="AN142">
        <f t="shared" si="46"/>
        <v>0</v>
      </c>
      <c r="AO142">
        <f t="shared" si="47"/>
        <v>0</v>
      </c>
    </row>
    <row r="143" spans="1:41" ht="12.75">
      <c r="A143" s="37">
        <v>400164</v>
      </c>
      <c r="B143">
        <v>78665</v>
      </c>
      <c r="C143" t="s">
        <v>375</v>
      </c>
      <c r="D143" t="s">
        <v>376</v>
      </c>
      <c r="E143" t="s">
        <v>90</v>
      </c>
      <c r="F143" s="38">
        <v>85004</v>
      </c>
      <c r="G143" s="3" t="s">
        <v>29</v>
      </c>
      <c r="H143" s="39">
        <v>6022531199</v>
      </c>
      <c r="I143" s="4">
        <v>1</v>
      </c>
      <c r="J143" s="4" t="s">
        <v>31</v>
      </c>
      <c r="K143" t="s">
        <v>31</v>
      </c>
      <c r="L143" s="5"/>
      <c r="M143" s="5"/>
      <c r="N143" s="5"/>
      <c r="O143" s="5"/>
      <c r="P143" s="40" t="s">
        <v>41</v>
      </c>
      <c r="Q143" s="40" t="s">
        <v>41</v>
      </c>
      <c r="R143" t="s">
        <v>31</v>
      </c>
      <c r="S143" t="s">
        <v>31</v>
      </c>
      <c r="T143" t="s">
        <v>31</v>
      </c>
      <c r="U143" s="5"/>
      <c r="V143" s="5"/>
      <c r="W143" s="5"/>
      <c r="X143" s="5"/>
      <c r="Y143" s="5"/>
      <c r="Z143">
        <f t="shared" si="32"/>
        <v>0</v>
      </c>
      <c r="AA143">
        <f t="shared" si="33"/>
        <v>1</v>
      </c>
      <c r="AB143">
        <f t="shared" si="34"/>
        <v>0</v>
      </c>
      <c r="AC143">
        <f t="shared" si="35"/>
        <v>0</v>
      </c>
      <c r="AD143">
        <f t="shared" si="36"/>
        <v>0</v>
      </c>
      <c r="AE143">
        <f t="shared" si="37"/>
        <v>0</v>
      </c>
      <c r="AF143" s="50">
        <f t="shared" si="38"/>
        <v>0</v>
      </c>
      <c r="AG143" s="50">
        <f t="shared" si="39"/>
        <v>0</v>
      </c>
      <c r="AH143" s="50">
        <f t="shared" si="40"/>
        <v>0</v>
      </c>
      <c r="AI143">
        <f t="shared" si="41"/>
        <v>0</v>
      </c>
      <c r="AJ143">
        <f t="shared" si="42"/>
        <v>1</v>
      </c>
      <c r="AK143">
        <f t="shared" si="43"/>
        <v>0</v>
      </c>
      <c r="AL143">
        <f t="shared" si="44"/>
        <v>0</v>
      </c>
      <c r="AM143">
        <f t="shared" si="45"/>
        <v>0</v>
      </c>
      <c r="AN143">
        <f t="shared" si="46"/>
        <v>0</v>
      </c>
      <c r="AO143">
        <f t="shared" si="47"/>
        <v>0</v>
      </c>
    </row>
    <row r="144" spans="1:41" ht="12.75">
      <c r="A144" s="37">
        <v>400165</v>
      </c>
      <c r="B144">
        <v>78779</v>
      </c>
      <c r="C144" t="s">
        <v>377</v>
      </c>
      <c r="D144" t="s">
        <v>378</v>
      </c>
      <c r="E144" t="s">
        <v>90</v>
      </c>
      <c r="F144" s="38">
        <v>85070</v>
      </c>
      <c r="G144" s="3" t="s">
        <v>29</v>
      </c>
      <c r="H144" s="39">
        <v>4804607312</v>
      </c>
      <c r="I144" s="4">
        <v>1</v>
      </c>
      <c r="J144" s="4" t="s">
        <v>31</v>
      </c>
      <c r="K144" t="s">
        <v>31</v>
      </c>
      <c r="L144" s="5"/>
      <c r="M144" s="5"/>
      <c r="N144" s="5"/>
      <c r="O144" s="5"/>
      <c r="P144" s="40" t="s">
        <v>41</v>
      </c>
      <c r="Q144" s="40" t="s">
        <v>41</v>
      </c>
      <c r="R144" t="s">
        <v>31</v>
      </c>
      <c r="S144" t="s">
        <v>31</v>
      </c>
      <c r="T144" t="s">
        <v>31</v>
      </c>
      <c r="U144" s="5"/>
      <c r="V144" s="5"/>
      <c r="W144" s="5"/>
      <c r="X144" s="5"/>
      <c r="Y144" s="5"/>
      <c r="Z144">
        <f t="shared" si="32"/>
        <v>0</v>
      </c>
      <c r="AA144">
        <f t="shared" si="33"/>
        <v>1</v>
      </c>
      <c r="AB144">
        <f t="shared" si="34"/>
        <v>0</v>
      </c>
      <c r="AC144">
        <f t="shared" si="35"/>
        <v>0</v>
      </c>
      <c r="AD144">
        <f t="shared" si="36"/>
        <v>0</v>
      </c>
      <c r="AE144">
        <f t="shared" si="37"/>
        <v>0</v>
      </c>
      <c r="AF144" s="50">
        <f t="shared" si="38"/>
        <v>0</v>
      </c>
      <c r="AG144" s="50">
        <f t="shared" si="39"/>
        <v>0</v>
      </c>
      <c r="AH144" s="50">
        <f t="shared" si="40"/>
        <v>0</v>
      </c>
      <c r="AI144">
        <f t="shared" si="41"/>
        <v>0</v>
      </c>
      <c r="AJ144">
        <f t="shared" si="42"/>
        <v>1</v>
      </c>
      <c r="AK144">
        <f t="shared" si="43"/>
        <v>0</v>
      </c>
      <c r="AL144">
        <f t="shared" si="44"/>
        <v>0</v>
      </c>
      <c r="AM144">
        <f t="shared" si="45"/>
        <v>0</v>
      </c>
      <c r="AN144">
        <f t="shared" si="46"/>
        <v>0</v>
      </c>
      <c r="AO144">
        <f t="shared" si="47"/>
        <v>0</v>
      </c>
    </row>
    <row r="145" spans="1:41" ht="12.75">
      <c r="A145" s="37">
        <v>400177</v>
      </c>
      <c r="B145">
        <v>18757</v>
      </c>
      <c r="C145" t="s">
        <v>379</v>
      </c>
      <c r="D145" t="s">
        <v>63</v>
      </c>
      <c r="E145" t="s">
        <v>380</v>
      </c>
      <c r="F145" s="38">
        <v>86502</v>
      </c>
      <c r="G145" s="3" t="s">
        <v>29</v>
      </c>
      <c r="H145" s="39">
        <v>9286523251</v>
      </c>
      <c r="I145" s="4">
        <v>7</v>
      </c>
      <c r="J145" s="4" t="s">
        <v>37</v>
      </c>
      <c r="K145" t="s">
        <v>31</v>
      </c>
      <c r="L145" s="5" t="s">
        <v>36</v>
      </c>
      <c r="M145" s="5">
        <v>53.413</v>
      </c>
      <c r="N145" s="5" t="s">
        <v>35</v>
      </c>
      <c r="O145" s="5" t="s">
        <v>35</v>
      </c>
      <c r="P145" s="40" t="s">
        <v>41</v>
      </c>
      <c r="Q145" s="40" t="s">
        <v>41</v>
      </c>
      <c r="R145" t="s">
        <v>31</v>
      </c>
      <c r="S145" t="s">
        <v>37</v>
      </c>
      <c r="T145" t="s">
        <v>31</v>
      </c>
      <c r="U145" s="5" t="s">
        <v>36</v>
      </c>
      <c r="V145" s="42">
        <v>2730.9359608101163</v>
      </c>
      <c r="W145" s="42">
        <v>406.044189346001</v>
      </c>
      <c r="X145" s="42">
        <v>325.9676183468703</v>
      </c>
      <c r="Y145" s="42">
        <v>233.65120896920376</v>
      </c>
      <c r="Z145">
        <f t="shared" si="32"/>
        <v>1</v>
      </c>
      <c r="AA145">
        <f t="shared" si="33"/>
        <v>1</v>
      </c>
      <c r="AB145">
        <f t="shared" si="34"/>
        <v>0</v>
      </c>
      <c r="AC145">
        <f t="shared" si="35"/>
        <v>0</v>
      </c>
      <c r="AD145">
        <f t="shared" si="36"/>
        <v>0</v>
      </c>
      <c r="AE145">
        <f t="shared" si="37"/>
        <v>0</v>
      </c>
      <c r="AF145" s="50" t="str">
        <f t="shared" si="38"/>
        <v>SRSA</v>
      </c>
      <c r="AG145" s="50">
        <f t="shared" si="39"/>
        <v>0</v>
      </c>
      <c r="AH145" s="50">
        <f t="shared" si="40"/>
        <v>0</v>
      </c>
      <c r="AI145">
        <f t="shared" si="41"/>
        <v>1</v>
      </c>
      <c r="AJ145">
        <f t="shared" si="42"/>
        <v>1</v>
      </c>
      <c r="AK145" t="str">
        <f t="shared" si="43"/>
        <v>Initial</v>
      </c>
      <c r="AL145" t="str">
        <f t="shared" si="44"/>
        <v>SRSA</v>
      </c>
      <c r="AM145">
        <f t="shared" si="45"/>
        <v>0</v>
      </c>
      <c r="AN145">
        <f t="shared" si="46"/>
        <v>0</v>
      </c>
      <c r="AO145">
        <f t="shared" si="47"/>
        <v>0</v>
      </c>
    </row>
    <row r="146" spans="1:41" ht="12.75">
      <c r="A146" s="37">
        <v>400181</v>
      </c>
      <c r="B146">
        <v>78666</v>
      </c>
      <c r="C146" t="s">
        <v>381</v>
      </c>
      <c r="D146" t="s">
        <v>382</v>
      </c>
      <c r="E146" t="s">
        <v>90</v>
      </c>
      <c r="F146" s="38">
        <v>85028</v>
      </c>
      <c r="G146" s="3" t="s">
        <v>29</v>
      </c>
      <c r="H146" s="39">
        <v>6027653582</v>
      </c>
      <c r="I146" s="4">
        <v>1</v>
      </c>
      <c r="J146" s="4" t="s">
        <v>31</v>
      </c>
      <c r="K146" t="s">
        <v>31</v>
      </c>
      <c r="L146" s="5"/>
      <c r="M146" s="5"/>
      <c r="N146" s="5"/>
      <c r="O146" s="5"/>
      <c r="P146" s="40" t="s">
        <v>41</v>
      </c>
      <c r="Q146" s="40" t="s">
        <v>41</v>
      </c>
      <c r="R146" t="s">
        <v>31</v>
      </c>
      <c r="S146" t="s">
        <v>31</v>
      </c>
      <c r="T146" t="s">
        <v>31</v>
      </c>
      <c r="U146" s="5"/>
      <c r="V146" s="5"/>
      <c r="W146" s="5"/>
      <c r="X146" s="5"/>
      <c r="Y146" s="5"/>
      <c r="Z146">
        <f t="shared" si="32"/>
        <v>0</v>
      </c>
      <c r="AA146">
        <f t="shared" si="33"/>
        <v>1</v>
      </c>
      <c r="AB146">
        <f t="shared" si="34"/>
        <v>0</v>
      </c>
      <c r="AC146">
        <f t="shared" si="35"/>
        <v>0</v>
      </c>
      <c r="AD146">
        <f t="shared" si="36"/>
        <v>0</v>
      </c>
      <c r="AE146">
        <f t="shared" si="37"/>
        <v>0</v>
      </c>
      <c r="AF146" s="50">
        <f t="shared" si="38"/>
        <v>0</v>
      </c>
      <c r="AG146" s="50">
        <f t="shared" si="39"/>
        <v>0</v>
      </c>
      <c r="AH146" s="50">
        <f t="shared" si="40"/>
        <v>0</v>
      </c>
      <c r="AI146">
        <f t="shared" si="41"/>
        <v>0</v>
      </c>
      <c r="AJ146">
        <f t="shared" si="42"/>
        <v>1</v>
      </c>
      <c r="AK146">
        <f t="shared" si="43"/>
        <v>0</v>
      </c>
      <c r="AL146">
        <f t="shared" si="44"/>
        <v>0</v>
      </c>
      <c r="AM146">
        <f t="shared" si="45"/>
        <v>0</v>
      </c>
      <c r="AN146">
        <f t="shared" si="46"/>
        <v>0</v>
      </c>
      <c r="AO146">
        <f t="shared" si="47"/>
        <v>0</v>
      </c>
    </row>
    <row r="147" spans="1:41" ht="12.75">
      <c r="A147" s="37">
        <v>400182</v>
      </c>
      <c r="B147">
        <v>78667</v>
      </c>
      <c r="C147" t="s">
        <v>383</v>
      </c>
      <c r="D147" t="s">
        <v>384</v>
      </c>
      <c r="E147" t="s">
        <v>87</v>
      </c>
      <c r="F147" s="38">
        <v>85205</v>
      </c>
      <c r="G147" s="3" t="s">
        <v>29</v>
      </c>
      <c r="H147" s="39">
        <v>4806412828</v>
      </c>
      <c r="I147" s="4">
        <v>1</v>
      </c>
      <c r="J147" s="4" t="s">
        <v>31</v>
      </c>
      <c r="K147" t="s">
        <v>31</v>
      </c>
      <c r="L147" s="5"/>
      <c r="M147" s="5"/>
      <c r="N147" s="5"/>
      <c r="O147" s="5"/>
      <c r="P147" s="40" t="s">
        <v>41</v>
      </c>
      <c r="Q147" s="40" t="s">
        <v>41</v>
      </c>
      <c r="R147" t="s">
        <v>31</v>
      </c>
      <c r="S147" t="s">
        <v>31</v>
      </c>
      <c r="T147" t="s">
        <v>31</v>
      </c>
      <c r="U147" s="5"/>
      <c r="V147" s="43"/>
      <c r="W147" s="43"/>
      <c r="X147" s="43"/>
      <c r="Y147" s="43"/>
      <c r="Z147">
        <f t="shared" si="32"/>
        <v>0</v>
      </c>
      <c r="AA147">
        <f t="shared" si="33"/>
        <v>1</v>
      </c>
      <c r="AB147">
        <f t="shared" si="34"/>
        <v>0</v>
      </c>
      <c r="AC147">
        <f t="shared" si="35"/>
        <v>0</v>
      </c>
      <c r="AD147">
        <f t="shared" si="36"/>
        <v>0</v>
      </c>
      <c r="AE147">
        <f t="shared" si="37"/>
        <v>0</v>
      </c>
      <c r="AF147" s="50">
        <f t="shared" si="38"/>
        <v>0</v>
      </c>
      <c r="AG147" s="50">
        <f t="shared" si="39"/>
        <v>0</v>
      </c>
      <c r="AH147" s="50">
        <f t="shared" si="40"/>
        <v>0</v>
      </c>
      <c r="AI147">
        <f t="shared" si="41"/>
        <v>0</v>
      </c>
      <c r="AJ147">
        <f t="shared" si="42"/>
        <v>1</v>
      </c>
      <c r="AK147">
        <f t="shared" si="43"/>
        <v>0</v>
      </c>
      <c r="AL147">
        <f t="shared" si="44"/>
        <v>0</v>
      </c>
      <c r="AM147">
        <f t="shared" si="45"/>
        <v>0</v>
      </c>
      <c r="AN147">
        <f t="shared" si="46"/>
        <v>0</v>
      </c>
      <c r="AO147">
        <f t="shared" si="47"/>
        <v>0</v>
      </c>
    </row>
    <row r="148" spans="1:41" ht="12.75">
      <c r="A148" s="37">
        <v>400183</v>
      </c>
      <c r="B148">
        <v>78668</v>
      </c>
      <c r="C148" t="s">
        <v>385</v>
      </c>
      <c r="D148" t="s">
        <v>386</v>
      </c>
      <c r="E148" t="s">
        <v>90</v>
      </c>
      <c r="F148" s="38">
        <v>85040</v>
      </c>
      <c r="G148" s="3" t="s">
        <v>29</v>
      </c>
      <c r="H148" s="39">
        <v>6022684508</v>
      </c>
      <c r="I148" s="4">
        <v>1</v>
      </c>
      <c r="J148" s="4" t="s">
        <v>31</v>
      </c>
      <c r="K148" t="s">
        <v>31</v>
      </c>
      <c r="L148" s="5"/>
      <c r="M148" s="5"/>
      <c r="N148" s="5"/>
      <c r="O148" s="5"/>
      <c r="P148" s="40" t="s">
        <v>41</v>
      </c>
      <c r="Q148" s="40" t="s">
        <v>41</v>
      </c>
      <c r="R148" t="s">
        <v>31</v>
      </c>
      <c r="S148" t="s">
        <v>31</v>
      </c>
      <c r="T148" t="s">
        <v>31</v>
      </c>
      <c r="U148" s="5"/>
      <c r="V148" s="43"/>
      <c r="W148" s="43"/>
      <c r="X148" s="43"/>
      <c r="Y148" s="43"/>
      <c r="Z148">
        <f t="shared" si="32"/>
        <v>0</v>
      </c>
      <c r="AA148">
        <f t="shared" si="33"/>
        <v>1</v>
      </c>
      <c r="AB148">
        <f t="shared" si="34"/>
        <v>0</v>
      </c>
      <c r="AC148">
        <f t="shared" si="35"/>
        <v>0</v>
      </c>
      <c r="AD148">
        <f t="shared" si="36"/>
        <v>0</v>
      </c>
      <c r="AE148">
        <f t="shared" si="37"/>
        <v>0</v>
      </c>
      <c r="AF148" s="50">
        <f t="shared" si="38"/>
        <v>0</v>
      </c>
      <c r="AG148" s="50">
        <f t="shared" si="39"/>
        <v>0</v>
      </c>
      <c r="AH148" s="50">
        <f t="shared" si="40"/>
        <v>0</v>
      </c>
      <c r="AI148">
        <f t="shared" si="41"/>
        <v>0</v>
      </c>
      <c r="AJ148">
        <f t="shared" si="42"/>
        <v>1</v>
      </c>
      <c r="AK148">
        <f t="shared" si="43"/>
        <v>0</v>
      </c>
      <c r="AL148">
        <f t="shared" si="44"/>
        <v>0</v>
      </c>
      <c r="AM148">
        <f t="shared" si="45"/>
        <v>0</v>
      </c>
      <c r="AN148">
        <f t="shared" si="46"/>
        <v>0</v>
      </c>
      <c r="AO148">
        <f t="shared" si="47"/>
        <v>0</v>
      </c>
    </row>
    <row r="149" spans="1:41" ht="12.75">
      <c r="A149" s="37">
        <v>400184</v>
      </c>
      <c r="B149">
        <v>78669</v>
      </c>
      <c r="C149" t="s">
        <v>387</v>
      </c>
      <c r="D149" t="s">
        <v>388</v>
      </c>
      <c r="E149" t="s">
        <v>123</v>
      </c>
      <c r="F149" s="38">
        <v>85224</v>
      </c>
      <c r="G149" s="3" t="s">
        <v>29</v>
      </c>
      <c r="H149" s="39">
        <v>4808556325</v>
      </c>
      <c r="I149" s="4">
        <v>3</v>
      </c>
      <c r="J149" s="4" t="s">
        <v>31</v>
      </c>
      <c r="K149" t="s">
        <v>31</v>
      </c>
      <c r="L149" s="5"/>
      <c r="M149" s="5"/>
      <c r="N149" s="5"/>
      <c r="O149" s="5"/>
      <c r="P149" s="40" t="s">
        <v>41</v>
      </c>
      <c r="Q149" s="40" t="s">
        <v>41</v>
      </c>
      <c r="R149" t="s">
        <v>31</v>
      </c>
      <c r="S149" t="s">
        <v>31</v>
      </c>
      <c r="T149" t="s">
        <v>31</v>
      </c>
      <c r="U149" s="5"/>
      <c r="V149" s="43"/>
      <c r="W149" s="43"/>
      <c r="X149" s="43"/>
      <c r="Y149" s="43"/>
      <c r="Z149">
        <f t="shared" si="32"/>
        <v>0</v>
      </c>
      <c r="AA149">
        <f t="shared" si="33"/>
        <v>1</v>
      </c>
      <c r="AB149">
        <f t="shared" si="34"/>
        <v>0</v>
      </c>
      <c r="AC149">
        <f t="shared" si="35"/>
        <v>0</v>
      </c>
      <c r="AD149">
        <f t="shared" si="36"/>
        <v>0</v>
      </c>
      <c r="AE149">
        <f t="shared" si="37"/>
        <v>0</v>
      </c>
      <c r="AF149" s="50">
        <f t="shared" si="38"/>
        <v>0</v>
      </c>
      <c r="AG149" s="50">
        <f t="shared" si="39"/>
        <v>0</v>
      </c>
      <c r="AH149" s="50">
        <f t="shared" si="40"/>
        <v>0</v>
      </c>
      <c r="AI149">
        <f t="shared" si="41"/>
        <v>0</v>
      </c>
      <c r="AJ149">
        <f t="shared" si="42"/>
        <v>1</v>
      </c>
      <c r="AK149">
        <f t="shared" si="43"/>
        <v>0</v>
      </c>
      <c r="AL149">
        <f t="shared" si="44"/>
        <v>0</v>
      </c>
      <c r="AM149">
        <f t="shared" si="45"/>
        <v>0</v>
      </c>
      <c r="AN149">
        <f t="shared" si="46"/>
        <v>0</v>
      </c>
      <c r="AO149">
        <f t="shared" si="47"/>
        <v>0</v>
      </c>
    </row>
    <row r="150" spans="1:41" ht="12.75">
      <c r="A150" s="37">
        <v>400185</v>
      </c>
      <c r="B150">
        <v>78716</v>
      </c>
      <c r="C150" t="s">
        <v>389</v>
      </c>
      <c r="D150" t="s">
        <v>390</v>
      </c>
      <c r="E150" t="s">
        <v>391</v>
      </c>
      <c r="F150" s="38">
        <v>85040</v>
      </c>
      <c r="G150" s="3" t="s">
        <v>29</v>
      </c>
      <c r="H150" s="39">
        <v>6023058865</v>
      </c>
      <c r="I150" s="4">
        <v>1</v>
      </c>
      <c r="J150" s="4" t="s">
        <v>31</v>
      </c>
      <c r="K150" t="s">
        <v>53</v>
      </c>
      <c r="L150" s="5"/>
      <c r="M150" s="5"/>
      <c r="N150" s="5"/>
      <c r="O150" s="5"/>
      <c r="P150" s="40" t="s">
        <v>41</v>
      </c>
      <c r="Q150" s="40" t="s">
        <v>41</v>
      </c>
      <c r="R150" t="s">
        <v>53</v>
      </c>
      <c r="S150" t="s">
        <v>31</v>
      </c>
      <c r="T150" t="s">
        <v>53</v>
      </c>
      <c r="U150" s="5"/>
      <c r="V150" s="43"/>
      <c r="W150" s="43"/>
      <c r="X150" s="43"/>
      <c r="Y150" s="43"/>
      <c r="Z150">
        <f t="shared" si="32"/>
        <v>0</v>
      </c>
      <c r="AA150">
        <f t="shared" si="33"/>
        <v>1</v>
      </c>
      <c r="AB150">
        <f t="shared" si="34"/>
        <v>0</v>
      </c>
      <c r="AC150">
        <f t="shared" si="35"/>
        <v>0</v>
      </c>
      <c r="AD150">
        <f t="shared" si="36"/>
        <v>0</v>
      </c>
      <c r="AE150">
        <f t="shared" si="37"/>
        <v>0</v>
      </c>
      <c r="AF150" s="50">
        <f t="shared" si="38"/>
        <v>0</v>
      </c>
      <c r="AG150" s="50">
        <f t="shared" si="39"/>
        <v>0</v>
      </c>
      <c r="AH150" s="50">
        <f t="shared" si="40"/>
        <v>0</v>
      </c>
      <c r="AI150">
        <f t="shared" si="41"/>
        <v>0</v>
      </c>
      <c r="AJ150">
        <f t="shared" si="42"/>
        <v>1</v>
      </c>
      <c r="AK150">
        <f t="shared" si="43"/>
        <v>0</v>
      </c>
      <c r="AL150">
        <f t="shared" si="44"/>
        <v>0</v>
      </c>
      <c r="AM150">
        <f t="shared" si="45"/>
        <v>0</v>
      </c>
      <c r="AN150">
        <f t="shared" si="46"/>
        <v>0</v>
      </c>
      <c r="AO150">
        <f t="shared" si="47"/>
        <v>0</v>
      </c>
    </row>
    <row r="151" spans="1:41" ht="12.75">
      <c r="A151" s="37">
        <v>400186</v>
      </c>
      <c r="B151">
        <v>78780</v>
      </c>
      <c r="C151" t="s">
        <v>392</v>
      </c>
      <c r="D151" t="s">
        <v>393</v>
      </c>
      <c r="E151" t="s">
        <v>109</v>
      </c>
      <c r="F151" s="38">
        <v>85310</v>
      </c>
      <c r="G151" s="3" t="s">
        <v>29</v>
      </c>
      <c r="H151" s="39">
        <v>6235373535</v>
      </c>
      <c r="I151" s="4">
        <v>3</v>
      </c>
      <c r="J151" s="4" t="s">
        <v>31</v>
      </c>
      <c r="K151" t="s">
        <v>37</v>
      </c>
      <c r="L151" s="5"/>
      <c r="M151" s="5"/>
      <c r="N151" s="5"/>
      <c r="O151" s="5"/>
      <c r="P151" s="40" t="s">
        <v>41</v>
      </c>
      <c r="Q151" s="40" t="s">
        <v>41</v>
      </c>
      <c r="R151" t="s">
        <v>31</v>
      </c>
      <c r="S151" t="s">
        <v>31</v>
      </c>
      <c r="T151" t="s">
        <v>37</v>
      </c>
      <c r="U151" s="5"/>
      <c r="V151" s="43"/>
      <c r="W151" s="43"/>
      <c r="X151" s="43"/>
      <c r="Y151" s="43"/>
      <c r="Z151">
        <f t="shared" si="32"/>
        <v>0</v>
      </c>
      <c r="AA151">
        <f t="shared" si="33"/>
        <v>1</v>
      </c>
      <c r="AB151">
        <f t="shared" si="34"/>
        <v>0</v>
      </c>
      <c r="AC151">
        <f t="shared" si="35"/>
        <v>0</v>
      </c>
      <c r="AD151">
        <f t="shared" si="36"/>
        <v>0</v>
      </c>
      <c r="AE151">
        <f t="shared" si="37"/>
        <v>0</v>
      </c>
      <c r="AF151" s="50">
        <f t="shared" si="38"/>
        <v>0</v>
      </c>
      <c r="AG151" s="50">
        <f t="shared" si="39"/>
        <v>0</v>
      </c>
      <c r="AH151" s="50">
        <f t="shared" si="40"/>
        <v>0</v>
      </c>
      <c r="AI151">
        <f t="shared" si="41"/>
        <v>0</v>
      </c>
      <c r="AJ151">
        <f t="shared" si="42"/>
        <v>1</v>
      </c>
      <c r="AK151">
        <f t="shared" si="43"/>
        <v>0</v>
      </c>
      <c r="AL151">
        <f t="shared" si="44"/>
        <v>0</v>
      </c>
      <c r="AM151">
        <f t="shared" si="45"/>
        <v>0</v>
      </c>
      <c r="AN151">
        <f t="shared" si="46"/>
        <v>0</v>
      </c>
      <c r="AO151">
        <f t="shared" si="47"/>
        <v>0</v>
      </c>
    </row>
    <row r="152" spans="1:41" ht="12.75">
      <c r="A152" s="37">
        <v>400187</v>
      </c>
      <c r="B152">
        <v>78781</v>
      </c>
      <c r="C152" t="s">
        <v>394</v>
      </c>
      <c r="D152" t="s">
        <v>395</v>
      </c>
      <c r="E152" t="s">
        <v>90</v>
      </c>
      <c r="F152" s="38">
        <v>85086</v>
      </c>
      <c r="G152" s="3" t="s">
        <v>29</v>
      </c>
      <c r="H152" s="39">
        <v>6234654910</v>
      </c>
      <c r="I152" s="4">
        <v>8</v>
      </c>
      <c r="J152" s="4" t="s">
        <v>37</v>
      </c>
      <c r="K152" t="s">
        <v>31</v>
      </c>
      <c r="L152" s="5" t="s">
        <v>36</v>
      </c>
      <c r="M152" s="5">
        <v>160.171</v>
      </c>
      <c r="N152" s="5" t="s">
        <v>36</v>
      </c>
      <c r="O152" s="5" t="s">
        <v>35</v>
      </c>
      <c r="P152" s="40" t="s">
        <v>41</v>
      </c>
      <c r="Q152" s="40" t="s">
        <v>41</v>
      </c>
      <c r="R152" t="s">
        <v>31</v>
      </c>
      <c r="S152" t="s">
        <v>37</v>
      </c>
      <c r="T152" t="s">
        <v>31</v>
      </c>
      <c r="U152" s="5" t="s">
        <v>36</v>
      </c>
      <c r="V152" s="41"/>
      <c r="W152" s="41"/>
      <c r="X152" s="41"/>
      <c r="Y152" s="41"/>
      <c r="Z152">
        <f t="shared" si="32"/>
        <v>1</v>
      </c>
      <c r="AA152">
        <f t="shared" si="33"/>
        <v>1</v>
      </c>
      <c r="AB152">
        <f t="shared" si="34"/>
        <v>0</v>
      </c>
      <c r="AC152">
        <f t="shared" si="35"/>
        <v>0</v>
      </c>
      <c r="AD152">
        <f t="shared" si="36"/>
        <v>0</v>
      </c>
      <c r="AE152">
        <f t="shared" si="37"/>
        <v>0</v>
      </c>
      <c r="AF152" s="50" t="str">
        <f t="shared" si="38"/>
        <v>SRSA</v>
      </c>
      <c r="AG152" s="50">
        <f t="shared" si="39"/>
        <v>0</v>
      </c>
      <c r="AH152" s="50">
        <f t="shared" si="40"/>
        <v>0</v>
      </c>
      <c r="AI152">
        <f t="shared" si="41"/>
        <v>1</v>
      </c>
      <c r="AJ152">
        <f t="shared" si="42"/>
        <v>1</v>
      </c>
      <c r="AK152" t="str">
        <f t="shared" si="43"/>
        <v>Initial</v>
      </c>
      <c r="AL152" t="str">
        <f t="shared" si="44"/>
        <v>SRSA</v>
      </c>
      <c r="AM152">
        <f t="shared" si="45"/>
        <v>0</v>
      </c>
      <c r="AN152">
        <f t="shared" si="46"/>
        <v>0</v>
      </c>
      <c r="AO152">
        <f t="shared" si="47"/>
        <v>0</v>
      </c>
    </row>
    <row r="153" spans="1:41" ht="12.75">
      <c r="A153" s="37">
        <v>400188</v>
      </c>
      <c r="B153">
        <v>78782</v>
      </c>
      <c r="C153" t="s">
        <v>396</v>
      </c>
      <c r="D153" t="s">
        <v>397</v>
      </c>
      <c r="E153" t="s">
        <v>398</v>
      </c>
      <c r="F153" s="38">
        <v>92324</v>
      </c>
      <c r="G153" s="3" t="s">
        <v>29</v>
      </c>
      <c r="H153" s="39">
        <v>9093701866</v>
      </c>
      <c r="I153" s="4">
        <v>3</v>
      </c>
      <c r="J153" s="4" t="s">
        <v>31</v>
      </c>
      <c r="K153" t="s">
        <v>37</v>
      </c>
      <c r="L153" s="5"/>
      <c r="M153" s="5"/>
      <c r="N153" s="5"/>
      <c r="O153" s="5"/>
      <c r="P153" s="40" t="s">
        <v>41</v>
      </c>
      <c r="Q153" s="40" t="s">
        <v>41</v>
      </c>
      <c r="R153" t="s">
        <v>53</v>
      </c>
      <c r="S153" t="s">
        <v>31</v>
      </c>
      <c r="T153" t="s">
        <v>53</v>
      </c>
      <c r="U153" s="5"/>
      <c r="V153" s="43"/>
      <c r="W153" s="43"/>
      <c r="X153" s="43"/>
      <c r="Y153" s="43"/>
      <c r="Z153">
        <f t="shared" si="32"/>
        <v>0</v>
      </c>
      <c r="AA153">
        <f t="shared" si="33"/>
        <v>1</v>
      </c>
      <c r="AB153">
        <f t="shared" si="34"/>
        <v>0</v>
      </c>
      <c r="AC153">
        <f t="shared" si="35"/>
        <v>0</v>
      </c>
      <c r="AD153">
        <f t="shared" si="36"/>
        <v>0</v>
      </c>
      <c r="AE153">
        <f t="shared" si="37"/>
        <v>0</v>
      </c>
      <c r="AF153" s="50">
        <f t="shared" si="38"/>
        <v>0</v>
      </c>
      <c r="AG153" s="50">
        <f t="shared" si="39"/>
        <v>0</v>
      </c>
      <c r="AH153" s="50">
        <f t="shared" si="40"/>
        <v>0</v>
      </c>
      <c r="AI153">
        <f t="shared" si="41"/>
        <v>0</v>
      </c>
      <c r="AJ153">
        <f t="shared" si="42"/>
        <v>1</v>
      </c>
      <c r="AK153">
        <f t="shared" si="43"/>
        <v>0</v>
      </c>
      <c r="AL153">
        <f t="shared" si="44"/>
        <v>0</v>
      </c>
      <c r="AM153">
        <f t="shared" si="45"/>
        <v>0</v>
      </c>
      <c r="AN153">
        <f t="shared" si="46"/>
        <v>0</v>
      </c>
      <c r="AO153">
        <f t="shared" si="47"/>
        <v>0</v>
      </c>
    </row>
    <row r="154" spans="1:41" ht="12.75">
      <c r="A154" s="37">
        <v>400189</v>
      </c>
      <c r="B154">
        <v>78683</v>
      </c>
      <c r="C154" t="s">
        <v>399</v>
      </c>
      <c r="D154" t="s">
        <v>400</v>
      </c>
      <c r="E154" t="s">
        <v>97</v>
      </c>
      <c r="F154" s="38">
        <v>85257</v>
      </c>
      <c r="G154" s="3" t="s">
        <v>29</v>
      </c>
      <c r="H154" s="39">
        <v>4808343485</v>
      </c>
      <c r="I154" s="4">
        <v>1</v>
      </c>
      <c r="J154" s="4" t="s">
        <v>31</v>
      </c>
      <c r="K154" t="s">
        <v>31</v>
      </c>
      <c r="L154" s="5"/>
      <c r="M154" s="5"/>
      <c r="N154" s="5"/>
      <c r="O154" s="5"/>
      <c r="P154" s="40" t="s">
        <v>41</v>
      </c>
      <c r="Q154" s="40" t="s">
        <v>41</v>
      </c>
      <c r="R154" t="s">
        <v>31</v>
      </c>
      <c r="S154" t="s">
        <v>31</v>
      </c>
      <c r="T154" t="s">
        <v>31</v>
      </c>
      <c r="U154" s="5"/>
      <c r="V154" s="43"/>
      <c r="W154" s="43"/>
      <c r="X154" s="43"/>
      <c r="Y154" s="43"/>
      <c r="Z154">
        <f t="shared" si="32"/>
        <v>0</v>
      </c>
      <c r="AA154">
        <f t="shared" si="33"/>
        <v>1</v>
      </c>
      <c r="AB154">
        <f t="shared" si="34"/>
        <v>0</v>
      </c>
      <c r="AC154">
        <f t="shared" si="35"/>
        <v>0</v>
      </c>
      <c r="AD154">
        <f t="shared" si="36"/>
        <v>0</v>
      </c>
      <c r="AE154">
        <f t="shared" si="37"/>
        <v>0</v>
      </c>
      <c r="AF154" s="50">
        <f t="shared" si="38"/>
        <v>0</v>
      </c>
      <c r="AG154" s="50">
        <f t="shared" si="39"/>
        <v>0</v>
      </c>
      <c r="AH154" s="50">
        <f t="shared" si="40"/>
        <v>0</v>
      </c>
      <c r="AI154">
        <f t="shared" si="41"/>
        <v>0</v>
      </c>
      <c r="AJ154">
        <f t="shared" si="42"/>
        <v>1</v>
      </c>
      <c r="AK154">
        <f t="shared" si="43"/>
        <v>0</v>
      </c>
      <c r="AL154">
        <f t="shared" si="44"/>
        <v>0</v>
      </c>
      <c r="AM154">
        <f t="shared" si="45"/>
        <v>0</v>
      </c>
      <c r="AN154">
        <f t="shared" si="46"/>
        <v>0</v>
      </c>
      <c r="AO154">
        <f t="shared" si="47"/>
        <v>0</v>
      </c>
    </row>
    <row r="155" spans="1:41" ht="12.75">
      <c r="A155" s="37">
        <v>400190</v>
      </c>
      <c r="B155">
        <v>78784</v>
      </c>
      <c r="C155" t="s">
        <v>401</v>
      </c>
      <c r="D155" t="s">
        <v>402</v>
      </c>
      <c r="E155" t="s">
        <v>90</v>
      </c>
      <c r="F155" s="38">
        <v>85031</v>
      </c>
      <c r="G155" s="3" t="s">
        <v>29</v>
      </c>
      <c r="H155" s="39">
        <v>6024428791</v>
      </c>
      <c r="I155" s="4">
        <v>1</v>
      </c>
      <c r="J155" s="4" t="s">
        <v>31</v>
      </c>
      <c r="K155" t="s">
        <v>31</v>
      </c>
      <c r="L155" s="5"/>
      <c r="M155" s="5"/>
      <c r="N155" s="5"/>
      <c r="O155" s="5"/>
      <c r="P155" s="40" t="s">
        <v>41</v>
      </c>
      <c r="Q155" s="40" t="s">
        <v>41</v>
      </c>
      <c r="R155" t="s">
        <v>31</v>
      </c>
      <c r="S155" t="s">
        <v>31</v>
      </c>
      <c r="T155" t="s">
        <v>31</v>
      </c>
      <c r="U155" s="5"/>
      <c r="V155" s="43"/>
      <c r="W155" s="43"/>
      <c r="X155" s="43"/>
      <c r="Y155" s="43"/>
      <c r="Z155">
        <f t="shared" si="32"/>
        <v>0</v>
      </c>
      <c r="AA155">
        <f t="shared" si="33"/>
        <v>1</v>
      </c>
      <c r="AB155">
        <f t="shared" si="34"/>
        <v>0</v>
      </c>
      <c r="AC155">
        <f t="shared" si="35"/>
        <v>0</v>
      </c>
      <c r="AD155">
        <f t="shared" si="36"/>
        <v>0</v>
      </c>
      <c r="AE155">
        <f t="shared" si="37"/>
        <v>0</v>
      </c>
      <c r="AF155" s="50">
        <f t="shared" si="38"/>
        <v>0</v>
      </c>
      <c r="AG155" s="50">
        <f t="shared" si="39"/>
        <v>0</v>
      </c>
      <c r="AH155" s="50">
        <f t="shared" si="40"/>
        <v>0</v>
      </c>
      <c r="AI155">
        <f t="shared" si="41"/>
        <v>0</v>
      </c>
      <c r="AJ155">
        <f t="shared" si="42"/>
        <v>1</v>
      </c>
      <c r="AK155">
        <f t="shared" si="43"/>
        <v>0</v>
      </c>
      <c r="AL155">
        <f t="shared" si="44"/>
        <v>0</v>
      </c>
      <c r="AM155">
        <f t="shared" si="45"/>
        <v>0</v>
      </c>
      <c r="AN155">
        <f t="shared" si="46"/>
        <v>0</v>
      </c>
      <c r="AO155">
        <f t="shared" si="47"/>
        <v>0</v>
      </c>
    </row>
    <row r="156" spans="1:41" ht="12.75">
      <c r="A156" s="37">
        <v>400191</v>
      </c>
      <c r="B156">
        <v>78785</v>
      </c>
      <c r="C156" t="s">
        <v>403</v>
      </c>
      <c r="D156" t="s">
        <v>135</v>
      </c>
      <c r="E156" t="s">
        <v>90</v>
      </c>
      <c r="F156" s="38">
        <v>85004</v>
      </c>
      <c r="G156" s="3" t="s">
        <v>29</v>
      </c>
      <c r="H156" s="39">
        <v>6022527727</v>
      </c>
      <c r="I156" s="4">
        <v>1</v>
      </c>
      <c r="J156" s="4" t="s">
        <v>31</v>
      </c>
      <c r="K156" t="s">
        <v>31</v>
      </c>
      <c r="L156" s="5"/>
      <c r="M156" s="5"/>
      <c r="N156" s="5"/>
      <c r="O156" s="5"/>
      <c r="P156" s="40" t="s">
        <v>41</v>
      </c>
      <c r="Q156" s="40" t="s">
        <v>41</v>
      </c>
      <c r="R156" t="s">
        <v>31</v>
      </c>
      <c r="S156" t="s">
        <v>31</v>
      </c>
      <c r="T156" t="s">
        <v>31</v>
      </c>
      <c r="U156" s="5"/>
      <c r="V156" s="43"/>
      <c r="W156" s="43"/>
      <c r="X156" s="43"/>
      <c r="Y156" s="43"/>
      <c r="Z156">
        <f t="shared" si="32"/>
        <v>0</v>
      </c>
      <c r="AA156">
        <f t="shared" si="33"/>
        <v>1</v>
      </c>
      <c r="AB156">
        <f t="shared" si="34"/>
        <v>0</v>
      </c>
      <c r="AC156">
        <f t="shared" si="35"/>
        <v>0</v>
      </c>
      <c r="AD156">
        <f t="shared" si="36"/>
        <v>0</v>
      </c>
      <c r="AE156">
        <f t="shared" si="37"/>
        <v>0</v>
      </c>
      <c r="AF156" s="50">
        <f t="shared" si="38"/>
        <v>0</v>
      </c>
      <c r="AG156" s="50">
        <f t="shared" si="39"/>
        <v>0</v>
      </c>
      <c r="AH156" s="50">
        <f t="shared" si="40"/>
        <v>0</v>
      </c>
      <c r="AI156">
        <f t="shared" si="41"/>
        <v>0</v>
      </c>
      <c r="AJ156">
        <f t="shared" si="42"/>
        <v>1</v>
      </c>
      <c r="AK156">
        <f t="shared" si="43"/>
        <v>0</v>
      </c>
      <c r="AL156">
        <f t="shared" si="44"/>
        <v>0</v>
      </c>
      <c r="AM156">
        <f t="shared" si="45"/>
        <v>0</v>
      </c>
      <c r="AN156">
        <f t="shared" si="46"/>
        <v>0</v>
      </c>
      <c r="AO156">
        <f t="shared" si="47"/>
        <v>0</v>
      </c>
    </row>
    <row r="157" spans="1:41" ht="12.75">
      <c r="A157" s="37">
        <v>400192</v>
      </c>
      <c r="B157">
        <v>78786</v>
      </c>
      <c r="C157" t="s">
        <v>404</v>
      </c>
      <c r="D157" t="s">
        <v>405</v>
      </c>
      <c r="E157" t="s">
        <v>87</v>
      </c>
      <c r="F157" s="38">
        <v>85205</v>
      </c>
      <c r="G157" s="3" t="s">
        <v>29</v>
      </c>
      <c r="H157" s="39">
        <v>4803965463</v>
      </c>
      <c r="I157" s="4">
        <v>1</v>
      </c>
      <c r="J157" s="4" t="s">
        <v>31</v>
      </c>
      <c r="K157" t="s">
        <v>31</v>
      </c>
      <c r="L157" s="5"/>
      <c r="M157" s="5"/>
      <c r="N157" s="5"/>
      <c r="O157" s="5"/>
      <c r="P157" s="40" t="s">
        <v>41</v>
      </c>
      <c r="Q157" s="40" t="s">
        <v>41</v>
      </c>
      <c r="R157" t="s">
        <v>31</v>
      </c>
      <c r="S157" t="s">
        <v>31</v>
      </c>
      <c r="T157" t="s">
        <v>31</v>
      </c>
      <c r="U157" s="5"/>
      <c r="V157" s="43"/>
      <c r="W157" s="43"/>
      <c r="X157" s="43"/>
      <c r="Y157" s="43"/>
      <c r="Z157">
        <f t="shared" si="32"/>
        <v>0</v>
      </c>
      <c r="AA157">
        <f t="shared" si="33"/>
        <v>1</v>
      </c>
      <c r="AB157">
        <f t="shared" si="34"/>
        <v>0</v>
      </c>
      <c r="AC157">
        <f t="shared" si="35"/>
        <v>0</v>
      </c>
      <c r="AD157">
        <f t="shared" si="36"/>
        <v>0</v>
      </c>
      <c r="AE157">
        <f t="shared" si="37"/>
        <v>0</v>
      </c>
      <c r="AF157" s="50">
        <f t="shared" si="38"/>
        <v>0</v>
      </c>
      <c r="AG157" s="50">
        <f t="shared" si="39"/>
        <v>0</v>
      </c>
      <c r="AH157" s="50">
        <f t="shared" si="40"/>
        <v>0</v>
      </c>
      <c r="AI157">
        <f t="shared" si="41"/>
        <v>0</v>
      </c>
      <c r="AJ157">
        <f t="shared" si="42"/>
        <v>1</v>
      </c>
      <c r="AK157">
        <f t="shared" si="43"/>
        <v>0</v>
      </c>
      <c r="AL157">
        <f t="shared" si="44"/>
        <v>0</v>
      </c>
      <c r="AM157">
        <f t="shared" si="45"/>
        <v>0</v>
      </c>
      <c r="AN157">
        <f t="shared" si="46"/>
        <v>0</v>
      </c>
      <c r="AO157">
        <f t="shared" si="47"/>
        <v>0</v>
      </c>
    </row>
    <row r="158" spans="1:41" ht="12.75">
      <c r="A158" s="37">
        <v>400197</v>
      </c>
      <c r="B158">
        <v>90835</v>
      </c>
      <c r="C158" t="s">
        <v>406</v>
      </c>
      <c r="D158" t="s">
        <v>407</v>
      </c>
      <c r="E158" t="s">
        <v>408</v>
      </c>
      <c r="F158" s="38">
        <v>85901</v>
      </c>
      <c r="G158" s="3" t="s">
        <v>29</v>
      </c>
      <c r="H158" s="39">
        <v>9285326118</v>
      </c>
      <c r="I158" s="4" t="s">
        <v>360</v>
      </c>
      <c r="J158" s="4" t="s">
        <v>31</v>
      </c>
      <c r="K158" t="s">
        <v>31</v>
      </c>
      <c r="L158" s="5" t="s">
        <v>36</v>
      </c>
      <c r="N158" s="5" t="s">
        <v>35</v>
      </c>
      <c r="O158" s="5" t="s">
        <v>36</v>
      </c>
      <c r="P158" s="40" t="s">
        <v>41</v>
      </c>
      <c r="Q158" s="40" t="s">
        <v>41</v>
      </c>
      <c r="R158" t="s">
        <v>31</v>
      </c>
      <c r="S158" t="s">
        <v>37</v>
      </c>
      <c r="T158" t="s">
        <v>37</v>
      </c>
      <c r="U158" s="5" t="s">
        <v>36</v>
      </c>
      <c r="V158" s="41"/>
      <c r="W158" s="41"/>
      <c r="X158" s="41"/>
      <c r="Y158" s="41"/>
      <c r="Z158">
        <f t="shared" si="32"/>
        <v>0</v>
      </c>
      <c r="AA158">
        <f t="shared" si="33"/>
        <v>1</v>
      </c>
      <c r="AB158">
        <f t="shared" si="34"/>
        <v>0</v>
      </c>
      <c r="AC158">
        <f t="shared" si="35"/>
        <v>0</v>
      </c>
      <c r="AD158">
        <f t="shared" si="36"/>
        <v>0</v>
      </c>
      <c r="AE158">
        <f t="shared" si="37"/>
        <v>0</v>
      </c>
      <c r="AF158" s="50">
        <f t="shared" si="38"/>
        <v>0</v>
      </c>
      <c r="AG158" s="50">
        <f t="shared" si="39"/>
        <v>0</v>
      </c>
      <c r="AH158" s="50">
        <f t="shared" si="40"/>
        <v>0</v>
      </c>
      <c r="AI158">
        <f t="shared" si="41"/>
        <v>1</v>
      </c>
      <c r="AJ158">
        <f t="shared" si="42"/>
        <v>1</v>
      </c>
      <c r="AK158" t="str">
        <f t="shared" si="43"/>
        <v>Initial</v>
      </c>
      <c r="AL158">
        <f t="shared" si="44"/>
        <v>0</v>
      </c>
      <c r="AM158" t="str">
        <f t="shared" si="45"/>
        <v>RLIS</v>
      </c>
      <c r="AN158">
        <f t="shared" si="46"/>
        <v>0</v>
      </c>
      <c r="AO158" t="str">
        <f t="shared" si="47"/>
        <v>Trouble</v>
      </c>
    </row>
    <row r="159" spans="1:41" ht="12.75">
      <c r="A159" s="37">
        <v>400198</v>
      </c>
      <c r="B159">
        <v>98747</v>
      </c>
      <c r="C159" t="s">
        <v>409</v>
      </c>
      <c r="D159" t="s">
        <v>355</v>
      </c>
      <c r="E159" t="s">
        <v>356</v>
      </c>
      <c r="F159" s="38">
        <v>86054</v>
      </c>
      <c r="G159" s="3" t="s">
        <v>29</v>
      </c>
      <c r="H159" s="39">
        <v>9286722653</v>
      </c>
      <c r="I159" s="4">
        <v>7</v>
      </c>
      <c r="J159" s="4" t="s">
        <v>37</v>
      </c>
      <c r="K159" t="s">
        <v>37</v>
      </c>
      <c r="L159" s="5" t="s">
        <v>36</v>
      </c>
      <c r="M159" s="5">
        <v>543.595</v>
      </c>
      <c r="N159" s="5" t="s">
        <v>35</v>
      </c>
      <c r="O159" s="5" t="s">
        <v>35</v>
      </c>
      <c r="P159" s="40" t="s">
        <v>41</v>
      </c>
      <c r="Q159" s="40" t="s">
        <v>41</v>
      </c>
      <c r="R159" t="s">
        <v>31</v>
      </c>
      <c r="S159" t="s">
        <v>37</v>
      </c>
      <c r="T159" t="s">
        <v>31</v>
      </c>
      <c r="U159" s="5" t="s">
        <v>36</v>
      </c>
      <c r="V159" s="42">
        <v>7231.566382366651</v>
      </c>
      <c r="W159" s="42">
        <v>1211.627497346149</v>
      </c>
      <c r="X159" s="42"/>
      <c r="Y159" s="42">
        <v>666.3005626854332</v>
      </c>
      <c r="Z159">
        <f t="shared" si="32"/>
        <v>1</v>
      </c>
      <c r="AA159">
        <f t="shared" si="33"/>
        <v>1</v>
      </c>
      <c r="AB159">
        <f t="shared" si="34"/>
        <v>0</v>
      </c>
      <c r="AC159">
        <f t="shared" si="35"/>
        <v>0</v>
      </c>
      <c r="AD159">
        <f t="shared" si="36"/>
        <v>0</v>
      </c>
      <c r="AE159">
        <f t="shared" si="37"/>
        <v>0</v>
      </c>
      <c r="AF159" s="50" t="str">
        <f t="shared" si="38"/>
        <v>SRSA</v>
      </c>
      <c r="AG159" s="50">
        <f t="shared" si="39"/>
        <v>0</v>
      </c>
      <c r="AH159" s="50">
        <f t="shared" si="40"/>
        <v>0</v>
      </c>
      <c r="AI159">
        <f t="shared" si="41"/>
        <v>1</v>
      </c>
      <c r="AJ159">
        <f t="shared" si="42"/>
        <v>1</v>
      </c>
      <c r="AK159" t="str">
        <f t="shared" si="43"/>
        <v>Initial</v>
      </c>
      <c r="AL159" t="str">
        <f t="shared" si="44"/>
        <v>SRSA</v>
      </c>
      <c r="AM159">
        <f t="shared" si="45"/>
        <v>0</v>
      </c>
      <c r="AN159">
        <f t="shared" si="46"/>
        <v>0</v>
      </c>
      <c r="AO159">
        <f t="shared" si="47"/>
        <v>0</v>
      </c>
    </row>
    <row r="160" spans="1:41" ht="12.75">
      <c r="A160" s="37">
        <v>400201</v>
      </c>
      <c r="B160">
        <v>108601</v>
      </c>
      <c r="C160" t="s">
        <v>410</v>
      </c>
      <c r="D160" t="s">
        <v>411</v>
      </c>
      <c r="E160" t="s">
        <v>188</v>
      </c>
      <c r="F160" s="38">
        <v>84713</v>
      </c>
      <c r="G160" s="3" t="s">
        <v>29</v>
      </c>
      <c r="H160" s="39">
        <v>5207404626</v>
      </c>
      <c r="I160" s="4">
        <v>1</v>
      </c>
      <c r="J160" s="4" t="s">
        <v>31</v>
      </c>
      <c r="K160" t="s">
        <v>53</v>
      </c>
      <c r="L160" s="5"/>
      <c r="M160" s="5"/>
      <c r="N160" s="5"/>
      <c r="O160" s="5"/>
      <c r="P160" s="40" t="s">
        <v>41</v>
      </c>
      <c r="Q160" s="40" t="s">
        <v>41</v>
      </c>
      <c r="R160" t="s">
        <v>53</v>
      </c>
      <c r="S160" t="s">
        <v>31</v>
      </c>
      <c r="T160" t="s">
        <v>53</v>
      </c>
      <c r="U160" s="5"/>
      <c r="V160" s="5"/>
      <c r="W160" s="5"/>
      <c r="X160" s="5"/>
      <c r="Y160" s="5"/>
      <c r="Z160">
        <f t="shared" si="32"/>
        <v>0</v>
      </c>
      <c r="AA160">
        <f t="shared" si="33"/>
        <v>1</v>
      </c>
      <c r="AB160">
        <f t="shared" si="34"/>
        <v>0</v>
      </c>
      <c r="AC160">
        <f t="shared" si="35"/>
        <v>0</v>
      </c>
      <c r="AD160">
        <f t="shared" si="36"/>
        <v>0</v>
      </c>
      <c r="AE160">
        <f t="shared" si="37"/>
        <v>0</v>
      </c>
      <c r="AF160" s="50">
        <f t="shared" si="38"/>
        <v>0</v>
      </c>
      <c r="AG160" s="50">
        <f t="shared" si="39"/>
        <v>0</v>
      </c>
      <c r="AH160" s="50">
        <f t="shared" si="40"/>
        <v>0</v>
      </c>
      <c r="AI160">
        <f t="shared" si="41"/>
        <v>0</v>
      </c>
      <c r="AJ160">
        <f t="shared" si="42"/>
        <v>1</v>
      </c>
      <c r="AK160">
        <f t="shared" si="43"/>
        <v>0</v>
      </c>
      <c r="AL160">
        <f t="shared" si="44"/>
        <v>0</v>
      </c>
      <c r="AM160">
        <f t="shared" si="45"/>
        <v>0</v>
      </c>
      <c r="AN160">
        <f t="shared" si="46"/>
        <v>0</v>
      </c>
      <c r="AO160">
        <f t="shared" si="47"/>
        <v>0</v>
      </c>
    </row>
    <row r="161" spans="1:41" ht="12.75">
      <c r="A161" s="37">
        <v>400202</v>
      </c>
      <c r="B161">
        <v>108665</v>
      </c>
      <c r="C161" t="s">
        <v>412</v>
      </c>
      <c r="D161" t="s">
        <v>413</v>
      </c>
      <c r="E161" t="s">
        <v>188</v>
      </c>
      <c r="F161" s="38">
        <v>85749</v>
      </c>
      <c r="G161" s="3" t="s">
        <v>29</v>
      </c>
      <c r="H161" s="39">
        <v>5207491413</v>
      </c>
      <c r="I161" s="4">
        <v>3</v>
      </c>
      <c r="J161" s="4" t="s">
        <v>31</v>
      </c>
      <c r="K161" t="s">
        <v>31</v>
      </c>
      <c r="L161" s="5"/>
      <c r="M161" s="5"/>
      <c r="N161" s="5"/>
      <c r="O161" s="5"/>
      <c r="P161" s="40" t="s">
        <v>41</v>
      </c>
      <c r="Q161" s="40" t="s">
        <v>41</v>
      </c>
      <c r="R161" t="s">
        <v>31</v>
      </c>
      <c r="S161" t="s">
        <v>31</v>
      </c>
      <c r="T161" t="s">
        <v>31</v>
      </c>
      <c r="U161" s="5"/>
      <c r="V161" s="43"/>
      <c r="W161" s="43"/>
      <c r="X161" s="43"/>
      <c r="Y161" s="43"/>
      <c r="Z161">
        <f t="shared" si="32"/>
        <v>0</v>
      </c>
      <c r="AA161">
        <f t="shared" si="33"/>
        <v>1</v>
      </c>
      <c r="AB161">
        <f t="shared" si="34"/>
        <v>0</v>
      </c>
      <c r="AC161">
        <f t="shared" si="35"/>
        <v>0</v>
      </c>
      <c r="AD161">
        <f t="shared" si="36"/>
        <v>0</v>
      </c>
      <c r="AE161">
        <f t="shared" si="37"/>
        <v>0</v>
      </c>
      <c r="AF161" s="50">
        <f t="shared" si="38"/>
        <v>0</v>
      </c>
      <c r="AG161" s="50">
        <f t="shared" si="39"/>
        <v>0</v>
      </c>
      <c r="AH161" s="50">
        <f t="shared" si="40"/>
        <v>0</v>
      </c>
      <c r="AI161">
        <f t="shared" si="41"/>
        <v>0</v>
      </c>
      <c r="AJ161">
        <f t="shared" si="42"/>
        <v>1</v>
      </c>
      <c r="AK161">
        <f t="shared" si="43"/>
        <v>0</v>
      </c>
      <c r="AL161">
        <f t="shared" si="44"/>
        <v>0</v>
      </c>
      <c r="AM161">
        <f t="shared" si="45"/>
        <v>0</v>
      </c>
      <c r="AN161">
        <f t="shared" si="46"/>
        <v>0</v>
      </c>
      <c r="AO161">
        <f t="shared" si="47"/>
        <v>0</v>
      </c>
    </row>
    <row r="162" spans="1:41" ht="12.75">
      <c r="A162" s="37">
        <v>400204</v>
      </c>
      <c r="B162">
        <v>108769</v>
      </c>
      <c r="C162" t="s">
        <v>414</v>
      </c>
      <c r="D162" t="s">
        <v>415</v>
      </c>
      <c r="E162" t="s">
        <v>188</v>
      </c>
      <c r="F162" s="38">
        <v>85741</v>
      </c>
      <c r="G162" s="3" t="s">
        <v>29</v>
      </c>
      <c r="H162" s="39">
        <v>5207974884</v>
      </c>
      <c r="I162" s="4" t="s">
        <v>209</v>
      </c>
      <c r="J162" s="4" t="s">
        <v>31</v>
      </c>
      <c r="K162" t="s">
        <v>31</v>
      </c>
      <c r="L162" s="5"/>
      <c r="M162" s="5"/>
      <c r="N162" s="5"/>
      <c r="O162" s="5"/>
      <c r="P162" s="40" t="s">
        <v>41</v>
      </c>
      <c r="Q162" s="40" t="s">
        <v>41</v>
      </c>
      <c r="R162" t="s">
        <v>31</v>
      </c>
      <c r="S162" t="s">
        <v>31</v>
      </c>
      <c r="T162" t="s">
        <v>31</v>
      </c>
      <c r="U162" s="5"/>
      <c r="V162" s="5"/>
      <c r="W162" s="5"/>
      <c r="X162" s="5"/>
      <c r="Y162" s="5"/>
      <c r="Z162">
        <f t="shared" si="32"/>
        <v>0</v>
      </c>
      <c r="AA162">
        <f t="shared" si="33"/>
        <v>1</v>
      </c>
      <c r="AB162">
        <f t="shared" si="34"/>
        <v>0</v>
      </c>
      <c r="AC162">
        <f t="shared" si="35"/>
        <v>0</v>
      </c>
      <c r="AD162">
        <f t="shared" si="36"/>
        <v>0</v>
      </c>
      <c r="AE162">
        <f t="shared" si="37"/>
        <v>0</v>
      </c>
      <c r="AF162" s="50">
        <f t="shared" si="38"/>
        <v>0</v>
      </c>
      <c r="AG162" s="50">
        <f t="shared" si="39"/>
        <v>0</v>
      </c>
      <c r="AH162" s="50">
        <f t="shared" si="40"/>
        <v>0</v>
      </c>
      <c r="AI162">
        <f t="shared" si="41"/>
        <v>0</v>
      </c>
      <c r="AJ162">
        <f t="shared" si="42"/>
        <v>1</v>
      </c>
      <c r="AK162">
        <f t="shared" si="43"/>
        <v>0</v>
      </c>
      <c r="AL162">
        <f t="shared" si="44"/>
        <v>0</v>
      </c>
      <c r="AM162">
        <f t="shared" si="45"/>
        <v>0</v>
      </c>
      <c r="AN162">
        <f t="shared" si="46"/>
        <v>0</v>
      </c>
      <c r="AO162">
        <f t="shared" si="47"/>
        <v>0</v>
      </c>
    </row>
    <row r="163" spans="1:41" ht="12.75">
      <c r="A163" s="37">
        <v>400205</v>
      </c>
      <c r="B163">
        <v>108770</v>
      </c>
      <c r="C163" t="s">
        <v>416</v>
      </c>
      <c r="D163" t="s">
        <v>417</v>
      </c>
      <c r="E163" t="s">
        <v>418</v>
      </c>
      <c r="F163" s="38">
        <v>85629</v>
      </c>
      <c r="G163" s="3" t="s">
        <v>29</v>
      </c>
      <c r="H163" s="39">
        <v>5203992121</v>
      </c>
      <c r="I163" s="4">
        <v>3</v>
      </c>
      <c r="J163" s="4" t="s">
        <v>31</v>
      </c>
      <c r="K163" t="s">
        <v>31</v>
      </c>
      <c r="L163" s="5"/>
      <c r="M163" s="5"/>
      <c r="N163" s="5"/>
      <c r="O163" s="5"/>
      <c r="P163" s="40" t="s">
        <v>41</v>
      </c>
      <c r="Q163" s="40" t="s">
        <v>41</v>
      </c>
      <c r="R163" t="s">
        <v>31</v>
      </c>
      <c r="S163" t="s">
        <v>31</v>
      </c>
      <c r="T163" t="s">
        <v>31</v>
      </c>
      <c r="U163" s="5"/>
      <c r="V163" s="5"/>
      <c r="W163" s="5"/>
      <c r="X163" s="5"/>
      <c r="Y163" s="5"/>
      <c r="Z163">
        <f t="shared" si="32"/>
        <v>0</v>
      </c>
      <c r="AA163">
        <f t="shared" si="33"/>
        <v>1</v>
      </c>
      <c r="AB163">
        <f t="shared" si="34"/>
        <v>0</v>
      </c>
      <c r="AC163">
        <f t="shared" si="35"/>
        <v>0</v>
      </c>
      <c r="AD163">
        <f t="shared" si="36"/>
        <v>0</v>
      </c>
      <c r="AE163">
        <f t="shared" si="37"/>
        <v>0</v>
      </c>
      <c r="AF163" s="50">
        <f t="shared" si="38"/>
        <v>0</v>
      </c>
      <c r="AG163" s="50">
        <f t="shared" si="39"/>
        <v>0</v>
      </c>
      <c r="AH163" s="50">
        <f t="shared" si="40"/>
        <v>0</v>
      </c>
      <c r="AI163">
        <f t="shared" si="41"/>
        <v>0</v>
      </c>
      <c r="AJ163">
        <f t="shared" si="42"/>
        <v>1</v>
      </c>
      <c r="AK163">
        <f t="shared" si="43"/>
        <v>0</v>
      </c>
      <c r="AL163">
        <f t="shared" si="44"/>
        <v>0</v>
      </c>
      <c r="AM163">
        <f t="shared" si="45"/>
        <v>0</v>
      </c>
      <c r="AN163">
        <f t="shared" si="46"/>
        <v>0</v>
      </c>
      <c r="AO163">
        <f t="shared" si="47"/>
        <v>0</v>
      </c>
    </row>
    <row r="164" spans="1:41" ht="12.75">
      <c r="A164" s="37">
        <v>400206</v>
      </c>
      <c r="B164">
        <v>108771</v>
      </c>
      <c r="C164" t="s">
        <v>419</v>
      </c>
      <c r="D164" t="s">
        <v>420</v>
      </c>
      <c r="E164" t="s">
        <v>188</v>
      </c>
      <c r="F164" s="38">
        <v>85748</v>
      </c>
      <c r="G164" s="3" t="s">
        <v>29</v>
      </c>
      <c r="H164" s="39">
        <v>5205469966</v>
      </c>
      <c r="I164" s="4">
        <v>1</v>
      </c>
      <c r="J164" s="4" t="s">
        <v>31</v>
      </c>
      <c r="K164" t="s">
        <v>31</v>
      </c>
      <c r="L164" s="5"/>
      <c r="M164" s="5"/>
      <c r="N164" s="5"/>
      <c r="O164" s="5"/>
      <c r="P164" s="40" t="s">
        <v>41</v>
      </c>
      <c r="Q164" s="40" t="s">
        <v>41</v>
      </c>
      <c r="R164" t="s">
        <v>31</v>
      </c>
      <c r="S164" t="s">
        <v>31</v>
      </c>
      <c r="T164" t="s">
        <v>31</v>
      </c>
      <c r="U164" s="5"/>
      <c r="V164" s="5"/>
      <c r="W164" s="5"/>
      <c r="X164" s="5"/>
      <c r="Y164" s="5"/>
      <c r="Z164">
        <f t="shared" si="32"/>
        <v>0</v>
      </c>
      <c r="AA164">
        <f t="shared" si="33"/>
        <v>1</v>
      </c>
      <c r="AB164">
        <f t="shared" si="34"/>
        <v>0</v>
      </c>
      <c r="AC164">
        <f t="shared" si="35"/>
        <v>0</v>
      </c>
      <c r="AD164">
        <f t="shared" si="36"/>
        <v>0</v>
      </c>
      <c r="AE164">
        <f t="shared" si="37"/>
        <v>0</v>
      </c>
      <c r="AF164" s="50">
        <f t="shared" si="38"/>
        <v>0</v>
      </c>
      <c r="AG164" s="50">
        <f t="shared" si="39"/>
        <v>0</v>
      </c>
      <c r="AH164" s="50">
        <f t="shared" si="40"/>
        <v>0</v>
      </c>
      <c r="AI164">
        <f t="shared" si="41"/>
        <v>0</v>
      </c>
      <c r="AJ164">
        <f t="shared" si="42"/>
        <v>1</v>
      </c>
      <c r="AK164">
        <f t="shared" si="43"/>
        <v>0</v>
      </c>
      <c r="AL164">
        <f t="shared" si="44"/>
        <v>0</v>
      </c>
      <c r="AM164">
        <f t="shared" si="45"/>
        <v>0</v>
      </c>
      <c r="AN164">
        <f t="shared" si="46"/>
        <v>0</v>
      </c>
      <c r="AO164">
        <f t="shared" si="47"/>
        <v>0</v>
      </c>
    </row>
    <row r="165" spans="1:41" ht="12.75">
      <c r="A165" s="37">
        <v>400207</v>
      </c>
      <c r="B165">
        <v>118650</v>
      </c>
      <c r="C165" t="s">
        <v>421</v>
      </c>
      <c r="D165" t="s">
        <v>422</v>
      </c>
      <c r="E165" t="s">
        <v>423</v>
      </c>
      <c r="F165" s="38">
        <v>85247</v>
      </c>
      <c r="G165" s="3" t="s">
        <v>29</v>
      </c>
      <c r="H165" s="39">
        <v>5205623286</v>
      </c>
      <c r="I165" s="4">
        <v>8</v>
      </c>
      <c r="J165" s="4" t="s">
        <v>37</v>
      </c>
      <c r="K165" t="s">
        <v>53</v>
      </c>
      <c r="L165" s="5" t="s">
        <v>36</v>
      </c>
      <c r="M165" s="5">
        <v>32.881</v>
      </c>
      <c r="N165" s="5" t="s">
        <v>36</v>
      </c>
      <c r="O165" s="5" t="s">
        <v>35</v>
      </c>
      <c r="P165" s="40" t="s">
        <v>41</v>
      </c>
      <c r="Q165" s="40" t="s">
        <v>41</v>
      </c>
      <c r="R165" t="s">
        <v>53</v>
      </c>
      <c r="S165" t="s">
        <v>37</v>
      </c>
      <c r="T165" t="s">
        <v>53</v>
      </c>
      <c r="U165" s="5" t="s">
        <v>36</v>
      </c>
      <c r="V165" s="41">
        <v>4371.499764996251</v>
      </c>
      <c r="W165" s="41">
        <v>563.0661412694617</v>
      </c>
      <c r="X165" s="41">
        <v>534.4907391009888</v>
      </c>
      <c r="Y165" s="41">
        <v>220.361523802966</v>
      </c>
      <c r="Z165">
        <f t="shared" si="32"/>
        <v>1</v>
      </c>
      <c r="AA165">
        <f t="shared" si="33"/>
        <v>1</v>
      </c>
      <c r="AB165">
        <f t="shared" si="34"/>
        <v>0</v>
      </c>
      <c r="AC165">
        <f t="shared" si="35"/>
        <v>0</v>
      </c>
      <c r="AD165">
        <f t="shared" si="36"/>
        <v>0</v>
      </c>
      <c r="AE165">
        <f t="shared" si="37"/>
        <v>0</v>
      </c>
      <c r="AF165" s="50" t="str">
        <f t="shared" si="38"/>
        <v>SRSA</v>
      </c>
      <c r="AG165" s="50">
        <f t="shared" si="39"/>
        <v>0</v>
      </c>
      <c r="AH165" s="50">
        <f t="shared" si="40"/>
        <v>0</v>
      </c>
      <c r="AI165">
        <f t="shared" si="41"/>
        <v>1</v>
      </c>
      <c r="AJ165">
        <f t="shared" si="42"/>
        <v>1</v>
      </c>
      <c r="AK165" t="str">
        <f t="shared" si="43"/>
        <v>Initial</v>
      </c>
      <c r="AL165" t="str">
        <f t="shared" si="44"/>
        <v>SRSA</v>
      </c>
      <c r="AM165">
        <f t="shared" si="45"/>
        <v>0</v>
      </c>
      <c r="AN165">
        <f t="shared" si="46"/>
        <v>0</v>
      </c>
      <c r="AO165">
        <f t="shared" si="47"/>
        <v>0</v>
      </c>
    </row>
    <row r="166" spans="1:41" ht="12.75">
      <c r="A166" s="37">
        <v>400208</v>
      </c>
      <c r="B166">
        <v>138652</v>
      </c>
      <c r="C166" t="s">
        <v>424</v>
      </c>
      <c r="D166" t="s">
        <v>425</v>
      </c>
      <c r="E166" t="s">
        <v>221</v>
      </c>
      <c r="F166" s="38">
        <v>86301</v>
      </c>
      <c r="G166" s="3" t="s">
        <v>29</v>
      </c>
      <c r="H166" s="39">
        <v>9285417700</v>
      </c>
      <c r="I166" s="4">
        <v>5</v>
      </c>
      <c r="J166" s="4" t="s">
        <v>31</v>
      </c>
      <c r="K166" t="s">
        <v>31</v>
      </c>
      <c r="L166" s="5"/>
      <c r="M166" s="5"/>
      <c r="N166" s="5"/>
      <c r="O166" s="5"/>
      <c r="P166" s="40" t="s">
        <v>41</v>
      </c>
      <c r="Q166" s="40" t="s">
        <v>41</v>
      </c>
      <c r="R166" t="s">
        <v>31</v>
      </c>
      <c r="S166" t="s">
        <v>31</v>
      </c>
      <c r="T166" t="s">
        <v>31</v>
      </c>
      <c r="U166" s="5"/>
      <c r="V166" s="5"/>
      <c r="W166" s="5"/>
      <c r="X166" s="5"/>
      <c r="Y166" s="5"/>
      <c r="Z166">
        <f t="shared" si="32"/>
        <v>0</v>
      </c>
      <c r="AA166">
        <f t="shared" si="33"/>
        <v>1</v>
      </c>
      <c r="AB166">
        <f t="shared" si="34"/>
        <v>0</v>
      </c>
      <c r="AC166">
        <f t="shared" si="35"/>
        <v>0</v>
      </c>
      <c r="AD166">
        <f t="shared" si="36"/>
        <v>0</v>
      </c>
      <c r="AE166">
        <f t="shared" si="37"/>
        <v>0</v>
      </c>
      <c r="AF166" s="50">
        <f t="shared" si="38"/>
        <v>0</v>
      </c>
      <c r="AG166" s="50">
        <f t="shared" si="39"/>
        <v>0</v>
      </c>
      <c r="AH166" s="50">
        <f t="shared" si="40"/>
        <v>0</v>
      </c>
      <c r="AI166">
        <f t="shared" si="41"/>
        <v>0</v>
      </c>
      <c r="AJ166">
        <f t="shared" si="42"/>
        <v>1</v>
      </c>
      <c r="AK166">
        <f t="shared" si="43"/>
        <v>0</v>
      </c>
      <c r="AL166">
        <f t="shared" si="44"/>
        <v>0</v>
      </c>
      <c r="AM166">
        <f t="shared" si="45"/>
        <v>0</v>
      </c>
      <c r="AN166">
        <f t="shared" si="46"/>
        <v>0</v>
      </c>
      <c r="AO166">
        <f t="shared" si="47"/>
        <v>0</v>
      </c>
    </row>
    <row r="167" spans="1:41" ht="12.75">
      <c r="A167" s="37">
        <v>400209</v>
      </c>
      <c r="B167">
        <v>138755</v>
      </c>
      <c r="C167" t="s">
        <v>426</v>
      </c>
      <c r="D167" t="s">
        <v>427</v>
      </c>
      <c r="E167" t="s">
        <v>212</v>
      </c>
      <c r="F167" s="38">
        <v>86314</v>
      </c>
      <c r="G167" s="3" t="s">
        <v>29</v>
      </c>
      <c r="H167" s="39">
        <v>9287755115</v>
      </c>
      <c r="I167" s="4">
        <v>6</v>
      </c>
      <c r="J167" s="4" t="s">
        <v>31</v>
      </c>
      <c r="K167" t="s">
        <v>31</v>
      </c>
      <c r="L167" s="5" t="s">
        <v>36</v>
      </c>
      <c r="M167" s="5"/>
      <c r="N167" s="5" t="s">
        <v>36</v>
      </c>
      <c r="O167" s="5" t="s">
        <v>36</v>
      </c>
      <c r="P167" s="40" t="s">
        <v>41</v>
      </c>
      <c r="Q167" s="40" t="s">
        <v>41</v>
      </c>
      <c r="R167" t="s">
        <v>31</v>
      </c>
      <c r="S167" t="s">
        <v>37</v>
      </c>
      <c r="T167" t="s">
        <v>31</v>
      </c>
      <c r="U167" s="5" t="s">
        <v>36</v>
      </c>
      <c r="V167" s="41"/>
      <c r="W167" s="41"/>
      <c r="X167" s="41"/>
      <c r="Y167" s="41"/>
      <c r="Z167">
        <f aca="true" t="shared" si="48" ref="Z167:Z198">IF(OR(J167="YES",L167="YES"),1,0)</f>
        <v>0</v>
      </c>
      <c r="AA167">
        <f aca="true" t="shared" si="49" ref="AA167:AA198">IF(OR(M167&lt;600,N167="YES"),1,0)</f>
        <v>1</v>
      </c>
      <c r="AB167">
        <f aca="true" t="shared" si="50" ref="AB167:AB198">IF(AND(OR(J167="YES",L167="YES"),(Z167=0)),"Trouble",0)</f>
        <v>0</v>
      </c>
      <c r="AC167">
        <f aca="true" t="shared" si="51" ref="AC167:AC198">IF(AND(OR(M167&lt;600,N167="YES"),(AA167=0)),"Trouble",0)</f>
        <v>0</v>
      </c>
      <c r="AD167">
        <f aca="true" t="shared" si="52" ref="AD167:AD198">IF(AND(AND(J167="NO",L167="NO"),(O167="YES")),"Trouble",0)</f>
        <v>0</v>
      </c>
      <c r="AE167">
        <f aca="true" t="shared" si="53" ref="AE167:AE198">IF(AND(AND(M167&gt;=600,N167="NO"),(O167="YES")),"Trouble",0)</f>
        <v>0</v>
      </c>
      <c r="AF167" s="50">
        <f aca="true" t="shared" si="54" ref="AF167:AF198">IF(AND(Z167=1,AA167=1),"SRSA",0)</f>
        <v>0</v>
      </c>
      <c r="AG167" s="50">
        <f aca="true" t="shared" si="55" ref="AG167:AG198">IF(AND(AF167=0,O167="YES"),"Trouble",0)</f>
        <v>0</v>
      </c>
      <c r="AH167" s="50">
        <f aca="true" t="shared" si="56" ref="AH167:AH198">IF(AND(AF167="SRSA",O167="NO"),"Trouble",0)</f>
        <v>0</v>
      </c>
      <c r="AI167">
        <f aca="true" t="shared" si="57" ref="AI167:AI198">IF(S167="YES",1,0)</f>
        <v>1</v>
      </c>
      <c r="AJ167">
        <f aca="true" t="shared" si="58" ref="AJ167:AJ198">IF(P167&gt;=20,1,0)</f>
        <v>1</v>
      </c>
      <c r="AK167" t="str">
        <f aca="true" t="shared" si="59" ref="AK167:AK198">IF(AND(AI167=1,AJ167=1),"Initial",0)</f>
        <v>Initial</v>
      </c>
      <c r="AL167">
        <f aca="true" t="shared" si="60" ref="AL167:AL198">IF(AND(AF167="SRSA",AK167="Initial"),"SRSA",0)</f>
        <v>0</v>
      </c>
      <c r="AM167" t="str">
        <f aca="true" t="shared" si="61" ref="AM167:AM198">IF(AND(AK167="Initial",AL167=0),"RLIS",0)</f>
        <v>RLIS</v>
      </c>
      <c r="AN167">
        <f aca="true" t="shared" si="62" ref="AN167:AN198">IF(AND(AM167=0,U167="YES"),"Trouble",0)</f>
        <v>0</v>
      </c>
      <c r="AO167" t="str">
        <f aca="true" t="shared" si="63" ref="AO167:AO198">IF(AND(U167="NO",AM167="RLIS"),"Trouble",0)</f>
        <v>Trouble</v>
      </c>
    </row>
    <row r="168" spans="1:41" ht="12.75">
      <c r="A168" s="37">
        <v>400210</v>
      </c>
      <c r="B168">
        <v>138756</v>
      </c>
      <c r="C168" t="s">
        <v>428</v>
      </c>
      <c r="D168" t="s">
        <v>429</v>
      </c>
      <c r="E168" t="s">
        <v>221</v>
      </c>
      <c r="F168" s="38">
        <v>86301</v>
      </c>
      <c r="G168" s="3" t="s">
        <v>29</v>
      </c>
      <c r="H168" s="39">
        <v>9287761212</v>
      </c>
      <c r="I168" s="4">
        <v>5</v>
      </c>
      <c r="J168" s="4" t="s">
        <v>31</v>
      </c>
      <c r="K168" t="s">
        <v>31</v>
      </c>
      <c r="L168" s="5"/>
      <c r="M168" s="5"/>
      <c r="N168" s="5"/>
      <c r="O168" s="5"/>
      <c r="P168" s="40" t="s">
        <v>41</v>
      </c>
      <c r="Q168" s="40" t="s">
        <v>41</v>
      </c>
      <c r="R168" t="s">
        <v>31</v>
      </c>
      <c r="S168" t="s">
        <v>31</v>
      </c>
      <c r="T168" t="s">
        <v>31</v>
      </c>
      <c r="U168" s="5"/>
      <c r="V168" s="5"/>
      <c r="W168" s="5"/>
      <c r="X168" s="5"/>
      <c r="Y168" s="5"/>
      <c r="Z168">
        <f t="shared" si="48"/>
        <v>0</v>
      </c>
      <c r="AA168">
        <f t="shared" si="49"/>
        <v>1</v>
      </c>
      <c r="AB168">
        <f t="shared" si="50"/>
        <v>0</v>
      </c>
      <c r="AC168">
        <f t="shared" si="51"/>
        <v>0</v>
      </c>
      <c r="AD168">
        <f t="shared" si="52"/>
        <v>0</v>
      </c>
      <c r="AE168">
        <f t="shared" si="53"/>
        <v>0</v>
      </c>
      <c r="AF168" s="50">
        <f t="shared" si="54"/>
        <v>0</v>
      </c>
      <c r="AG168" s="50">
        <f t="shared" si="55"/>
        <v>0</v>
      </c>
      <c r="AH168" s="50">
        <f t="shared" si="56"/>
        <v>0</v>
      </c>
      <c r="AI168">
        <f t="shared" si="57"/>
        <v>0</v>
      </c>
      <c r="AJ168">
        <f t="shared" si="58"/>
        <v>1</v>
      </c>
      <c r="AK168">
        <f t="shared" si="59"/>
        <v>0</v>
      </c>
      <c r="AL168">
        <f t="shared" si="60"/>
        <v>0</v>
      </c>
      <c r="AM168">
        <f t="shared" si="61"/>
        <v>0</v>
      </c>
      <c r="AN168">
        <f t="shared" si="62"/>
        <v>0</v>
      </c>
      <c r="AO168">
        <f t="shared" si="63"/>
        <v>0</v>
      </c>
    </row>
    <row r="169" spans="1:41" ht="12.75">
      <c r="A169" s="37">
        <v>400211</v>
      </c>
      <c r="B169">
        <v>138757</v>
      </c>
      <c r="C169" t="s">
        <v>430</v>
      </c>
      <c r="D169" t="s">
        <v>431</v>
      </c>
      <c r="E169" t="s">
        <v>221</v>
      </c>
      <c r="F169" s="38">
        <v>86301</v>
      </c>
      <c r="G169" s="3" t="s">
        <v>29</v>
      </c>
      <c r="H169" s="39">
        <v>9287773950</v>
      </c>
      <c r="I169" s="4">
        <v>5</v>
      </c>
      <c r="J169" s="4" t="s">
        <v>31</v>
      </c>
      <c r="K169" t="s">
        <v>31</v>
      </c>
      <c r="L169" s="5"/>
      <c r="M169" s="5"/>
      <c r="N169" s="5"/>
      <c r="O169" s="5"/>
      <c r="P169" s="40" t="s">
        <v>41</v>
      </c>
      <c r="Q169" s="40" t="s">
        <v>41</v>
      </c>
      <c r="R169" t="s">
        <v>31</v>
      </c>
      <c r="S169" t="s">
        <v>31</v>
      </c>
      <c r="T169" t="s">
        <v>31</v>
      </c>
      <c r="U169" s="5"/>
      <c r="V169" s="5"/>
      <c r="W169" s="5"/>
      <c r="X169" s="5"/>
      <c r="Y169" s="5"/>
      <c r="Z169">
        <f t="shared" si="48"/>
        <v>0</v>
      </c>
      <c r="AA169">
        <f t="shared" si="49"/>
        <v>1</v>
      </c>
      <c r="AB169">
        <f t="shared" si="50"/>
        <v>0</v>
      </c>
      <c r="AC169">
        <f t="shared" si="51"/>
        <v>0</v>
      </c>
      <c r="AD169">
        <f t="shared" si="52"/>
        <v>0</v>
      </c>
      <c r="AE169">
        <f t="shared" si="53"/>
        <v>0</v>
      </c>
      <c r="AF169" s="50">
        <f t="shared" si="54"/>
        <v>0</v>
      </c>
      <c r="AG169" s="50">
        <f t="shared" si="55"/>
        <v>0</v>
      </c>
      <c r="AH169" s="50">
        <f t="shared" si="56"/>
        <v>0</v>
      </c>
      <c r="AI169">
        <f t="shared" si="57"/>
        <v>0</v>
      </c>
      <c r="AJ169">
        <f t="shared" si="58"/>
        <v>1</v>
      </c>
      <c r="AK169">
        <f t="shared" si="59"/>
        <v>0</v>
      </c>
      <c r="AL169">
        <f t="shared" si="60"/>
        <v>0</v>
      </c>
      <c r="AM169">
        <f t="shared" si="61"/>
        <v>0</v>
      </c>
      <c r="AN169">
        <f t="shared" si="62"/>
        <v>0</v>
      </c>
      <c r="AO169">
        <f t="shared" si="63"/>
        <v>0</v>
      </c>
    </row>
    <row r="170" spans="1:41" ht="12.75">
      <c r="A170" s="37">
        <v>400212</v>
      </c>
      <c r="B170">
        <v>20209</v>
      </c>
      <c r="C170" t="s">
        <v>432</v>
      </c>
      <c r="D170" t="s">
        <v>433</v>
      </c>
      <c r="E170" t="s">
        <v>434</v>
      </c>
      <c r="F170" s="38">
        <v>85602</v>
      </c>
      <c r="G170" s="3" t="s">
        <v>29</v>
      </c>
      <c r="H170" s="39">
        <v>5205862213</v>
      </c>
      <c r="I170" s="4">
        <v>6</v>
      </c>
      <c r="J170" s="4" t="s">
        <v>31</v>
      </c>
      <c r="K170" t="s">
        <v>53</v>
      </c>
      <c r="L170" s="5" t="s">
        <v>36</v>
      </c>
      <c r="M170" s="5">
        <v>1220.39</v>
      </c>
      <c r="N170" s="5" t="s">
        <v>36</v>
      </c>
      <c r="O170" s="5" t="s">
        <v>36</v>
      </c>
      <c r="P170" s="40">
        <v>24</v>
      </c>
      <c r="Q170" s="40" t="s">
        <v>37</v>
      </c>
      <c r="R170" t="s">
        <v>53</v>
      </c>
      <c r="S170" t="s">
        <v>37</v>
      </c>
      <c r="T170" t="s">
        <v>53</v>
      </c>
      <c r="U170" s="5" t="s">
        <v>35</v>
      </c>
      <c r="V170" s="41">
        <v>34137.34218897438</v>
      </c>
      <c r="W170" s="41">
        <v>5509.301187599714</v>
      </c>
      <c r="X170" s="41">
        <v>7978.924704931143</v>
      </c>
      <c r="Y170" s="41">
        <v>6366.631675270226</v>
      </c>
      <c r="Z170">
        <f t="shared" si="48"/>
        <v>0</v>
      </c>
      <c r="AA170">
        <f t="shared" si="49"/>
        <v>0</v>
      </c>
      <c r="AB170">
        <f t="shared" si="50"/>
        <v>0</v>
      </c>
      <c r="AC170">
        <f t="shared" si="51"/>
        <v>0</v>
      </c>
      <c r="AD170">
        <f t="shared" si="52"/>
        <v>0</v>
      </c>
      <c r="AE170">
        <f t="shared" si="53"/>
        <v>0</v>
      </c>
      <c r="AF170" s="50">
        <f t="shared" si="54"/>
        <v>0</v>
      </c>
      <c r="AG170" s="50">
        <f t="shared" si="55"/>
        <v>0</v>
      </c>
      <c r="AH170" s="50">
        <f t="shared" si="56"/>
        <v>0</v>
      </c>
      <c r="AI170">
        <f t="shared" si="57"/>
        <v>1</v>
      </c>
      <c r="AJ170">
        <f t="shared" si="58"/>
        <v>1</v>
      </c>
      <c r="AK170" t="str">
        <f t="shared" si="59"/>
        <v>Initial</v>
      </c>
      <c r="AL170">
        <f t="shared" si="60"/>
        <v>0</v>
      </c>
      <c r="AM170" t="str">
        <f t="shared" si="61"/>
        <v>RLIS</v>
      </c>
      <c r="AN170">
        <f t="shared" si="62"/>
        <v>0</v>
      </c>
      <c r="AO170">
        <f t="shared" si="63"/>
        <v>0</v>
      </c>
    </row>
    <row r="171" spans="1:41" ht="12.75">
      <c r="A171" s="37">
        <v>400213</v>
      </c>
      <c r="B171">
        <v>38753</v>
      </c>
      <c r="C171" t="s">
        <v>435</v>
      </c>
      <c r="D171" t="s">
        <v>436</v>
      </c>
      <c r="E171" t="s">
        <v>56</v>
      </c>
      <c r="F171" s="38">
        <v>86004</v>
      </c>
      <c r="G171" s="3" t="s">
        <v>29</v>
      </c>
      <c r="H171" s="39">
        <v>9286065326</v>
      </c>
      <c r="I171" s="4">
        <v>8</v>
      </c>
      <c r="J171" s="4" t="s">
        <v>37</v>
      </c>
      <c r="K171" t="s">
        <v>53</v>
      </c>
      <c r="L171" s="5" t="s">
        <v>36</v>
      </c>
      <c r="M171" s="5"/>
      <c r="N171" s="5" t="s">
        <v>35</v>
      </c>
      <c r="O171" s="5" t="s">
        <v>35</v>
      </c>
      <c r="P171" s="40" t="s">
        <v>41</v>
      </c>
      <c r="Q171" s="40" t="s">
        <v>41</v>
      </c>
      <c r="R171" t="s">
        <v>53</v>
      </c>
      <c r="S171" t="s">
        <v>37</v>
      </c>
      <c r="T171" t="s">
        <v>53</v>
      </c>
      <c r="U171" s="5" t="s">
        <v>36</v>
      </c>
      <c r="V171" s="42">
        <v>2102.907966643004</v>
      </c>
      <c r="W171" s="42">
        <v>352.9291255272458</v>
      </c>
      <c r="X171" s="42">
        <v>67.35588671547184</v>
      </c>
      <c r="Y171" s="42">
        <v>206.1328735209573</v>
      </c>
      <c r="Z171">
        <f t="shared" si="48"/>
        <v>1</v>
      </c>
      <c r="AA171">
        <f t="shared" si="49"/>
        <v>1</v>
      </c>
      <c r="AB171">
        <f t="shared" si="50"/>
        <v>0</v>
      </c>
      <c r="AC171">
        <f t="shared" si="51"/>
        <v>0</v>
      </c>
      <c r="AD171">
        <f t="shared" si="52"/>
        <v>0</v>
      </c>
      <c r="AE171">
        <f t="shared" si="53"/>
        <v>0</v>
      </c>
      <c r="AF171" s="50" t="str">
        <f t="shared" si="54"/>
        <v>SRSA</v>
      </c>
      <c r="AG171" s="50">
        <f t="shared" si="55"/>
        <v>0</v>
      </c>
      <c r="AH171" s="50">
        <f t="shared" si="56"/>
        <v>0</v>
      </c>
      <c r="AI171">
        <f t="shared" si="57"/>
        <v>1</v>
      </c>
      <c r="AJ171">
        <f t="shared" si="58"/>
        <v>1</v>
      </c>
      <c r="AK171" t="str">
        <f t="shared" si="59"/>
        <v>Initial</v>
      </c>
      <c r="AL171" t="str">
        <f t="shared" si="60"/>
        <v>SRSA</v>
      </c>
      <c r="AM171">
        <f t="shared" si="61"/>
        <v>0</v>
      </c>
      <c r="AN171">
        <f t="shared" si="62"/>
        <v>0</v>
      </c>
      <c r="AO171">
        <f t="shared" si="63"/>
        <v>0</v>
      </c>
    </row>
    <row r="172" spans="1:41" ht="12.75">
      <c r="A172" s="37">
        <v>400214</v>
      </c>
      <c r="B172">
        <v>48651</v>
      </c>
      <c r="C172" t="s">
        <v>437</v>
      </c>
      <c r="D172" t="s">
        <v>438</v>
      </c>
      <c r="E172" t="s">
        <v>439</v>
      </c>
      <c r="F172" s="38">
        <v>85541</v>
      </c>
      <c r="G172" s="3" t="s">
        <v>29</v>
      </c>
      <c r="H172" s="39">
        <v>9284780357</v>
      </c>
      <c r="I172" s="4">
        <v>6</v>
      </c>
      <c r="J172" s="4" t="s">
        <v>31</v>
      </c>
      <c r="K172" t="s">
        <v>53</v>
      </c>
      <c r="L172" s="5" t="s">
        <v>36</v>
      </c>
      <c r="M172" s="5">
        <v>66.17</v>
      </c>
      <c r="N172" s="5" t="s">
        <v>36</v>
      </c>
      <c r="O172" s="5" t="s">
        <v>36</v>
      </c>
      <c r="P172" s="40">
        <v>30</v>
      </c>
      <c r="Q172" s="40" t="s">
        <v>41</v>
      </c>
      <c r="R172" t="s">
        <v>37</v>
      </c>
      <c r="S172" t="s">
        <v>37</v>
      </c>
      <c r="T172" t="s">
        <v>53</v>
      </c>
      <c r="U172" s="5" t="s">
        <v>35</v>
      </c>
      <c r="V172" s="41">
        <v>3918.4148703823903</v>
      </c>
      <c r="W172" s="41">
        <v>466.9711460938133</v>
      </c>
      <c r="X172" s="41">
        <v>522.0470925139624</v>
      </c>
      <c r="Y172" s="41">
        <v>376.725596434853</v>
      </c>
      <c r="Z172">
        <f t="shared" si="48"/>
        <v>0</v>
      </c>
      <c r="AA172">
        <f t="shared" si="49"/>
        <v>1</v>
      </c>
      <c r="AB172">
        <f t="shared" si="50"/>
        <v>0</v>
      </c>
      <c r="AC172">
        <f t="shared" si="51"/>
        <v>0</v>
      </c>
      <c r="AD172">
        <f t="shared" si="52"/>
        <v>0</v>
      </c>
      <c r="AE172">
        <f t="shared" si="53"/>
        <v>0</v>
      </c>
      <c r="AF172" s="50">
        <f t="shared" si="54"/>
        <v>0</v>
      </c>
      <c r="AG172" s="50">
        <f t="shared" si="55"/>
        <v>0</v>
      </c>
      <c r="AH172" s="50">
        <f t="shared" si="56"/>
        <v>0</v>
      </c>
      <c r="AI172">
        <f t="shared" si="57"/>
        <v>1</v>
      </c>
      <c r="AJ172">
        <f t="shared" si="58"/>
        <v>1</v>
      </c>
      <c r="AK172" t="str">
        <f t="shared" si="59"/>
        <v>Initial</v>
      </c>
      <c r="AL172">
        <f t="shared" si="60"/>
        <v>0</v>
      </c>
      <c r="AM172" t="str">
        <f t="shared" si="61"/>
        <v>RLIS</v>
      </c>
      <c r="AN172">
        <f t="shared" si="62"/>
        <v>0</v>
      </c>
      <c r="AO172">
        <f t="shared" si="63"/>
        <v>0</v>
      </c>
    </row>
    <row r="173" spans="1:41" ht="12.75">
      <c r="A173" s="37">
        <v>400216</v>
      </c>
      <c r="B173">
        <v>78670</v>
      </c>
      <c r="C173" t="s">
        <v>440</v>
      </c>
      <c r="D173" t="s">
        <v>441</v>
      </c>
      <c r="E173" t="s">
        <v>90</v>
      </c>
      <c r="F173" s="38">
        <v>85040</v>
      </c>
      <c r="G173" s="3" t="s">
        <v>29</v>
      </c>
      <c r="H173" s="39">
        <v>6024533661</v>
      </c>
      <c r="I173" s="4" t="s">
        <v>442</v>
      </c>
      <c r="J173" s="4" t="s">
        <v>31</v>
      </c>
      <c r="K173" t="s">
        <v>53</v>
      </c>
      <c r="L173" s="5"/>
      <c r="M173" s="5"/>
      <c r="N173" s="5"/>
      <c r="O173" s="5"/>
      <c r="P173" s="40" t="s">
        <v>41</v>
      </c>
      <c r="Q173" s="40" t="s">
        <v>41</v>
      </c>
      <c r="R173" t="s">
        <v>53</v>
      </c>
      <c r="S173" t="s">
        <v>31</v>
      </c>
      <c r="T173" t="s">
        <v>53</v>
      </c>
      <c r="U173" s="5"/>
      <c r="V173" s="5"/>
      <c r="W173" s="5"/>
      <c r="X173" s="5"/>
      <c r="Y173" s="5"/>
      <c r="Z173">
        <f t="shared" si="48"/>
        <v>0</v>
      </c>
      <c r="AA173">
        <f t="shared" si="49"/>
        <v>1</v>
      </c>
      <c r="AB173">
        <f t="shared" si="50"/>
        <v>0</v>
      </c>
      <c r="AC173">
        <f t="shared" si="51"/>
        <v>0</v>
      </c>
      <c r="AD173">
        <f t="shared" si="52"/>
        <v>0</v>
      </c>
      <c r="AE173">
        <f t="shared" si="53"/>
        <v>0</v>
      </c>
      <c r="AF173" s="50">
        <f t="shared" si="54"/>
        <v>0</v>
      </c>
      <c r="AG173" s="50">
        <f t="shared" si="55"/>
        <v>0</v>
      </c>
      <c r="AH173" s="50">
        <f t="shared" si="56"/>
        <v>0</v>
      </c>
      <c r="AI173">
        <f t="shared" si="57"/>
        <v>0</v>
      </c>
      <c r="AJ173">
        <f t="shared" si="58"/>
        <v>1</v>
      </c>
      <c r="AK173">
        <f t="shared" si="59"/>
        <v>0</v>
      </c>
      <c r="AL173">
        <f t="shared" si="60"/>
        <v>0</v>
      </c>
      <c r="AM173">
        <f t="shared" si="61"/>
        <v>0</v>
      </c>
      <c r="AN173">
        <f t="shared" si="62"/>
        <v>0</v>
      </c>
      <c r="AO173">
        <f t="shared" si="63"/>
        <v>0</v>
      </c>
    </row>
    <row r="174" spans="1:41" ht="12.75">
      <c r="A174" s="37">
        <v>400217</v>
      </c>
      <c r="B174">
        <v>78671</v>
      </c>
      <c r="C174" t="s">
        <v>443</v>
      </c>
      <c r="D174" t="s">
        <v>444</v>
      </c>
      <c r="E174" t="s">
        <v>97</v>
      </c>
      <c r="F174" s="38">
        <v>85259</v>
      </c>
      <c r="G174" s="3" t="s">
        <v>29</v>
      </c>
      <c r="H174" s="39">
        <v>4808604330</v>
      </c>
      <c r="I174" s="4">
        <v>2</v>
      </c>
      <c r="J174" s="4" t="s">
        <v>31</v>
      </c>
      <c r="K174" t="s">
        <v>53</v>
      </c>
      <c r="L174" s="5"/>
      <c r="M174" s="5"/>
      <c r="N174" s="5"/>
      <c r="O174" s="5"/>
      <c r="P174" s="40" t="s">
        <v>41</v>
      </c>
      <c r="Q174" s="40" t="s">
        <v>41</v>
      </c>
      <c r="R174" t="s">
        <v>53</v>
      </c>
      <c r="S174" t="s">
        <v>31</v>
      </c>
      <c r="T174" t="s">
        <v>53</v>
      </c>
      <c r="U174" s="5"/>
      <c r="V174" s="5"/>
      <c r="W174" s="5"/>
      <c r="X174" s="5"/>
      <c r="Y174" s="5"/>
      <c r="Z174">
        <f t="shared" si="48"/>
        <v>0</v>
      </c>
      <c r="AA174">
        <f t="shared" si="49"/>
        <v>1</v>
      </c>
      <c r="AB174">
        <f t="shared" si="50"/>
        <v>0</v>
      </c>
      <c r="AC174">
        <f t="shared" si="51"/>
        <v>0</v>
      </c>
      <c r="AD174">
        <f t="shared" si="52"/>
        <v>0</v>
      </c>
      <c r="AE174">
        <f t="shared" si="53"/>
        <v>0</v>
      </c>
      <c r="AF174" s="50">
        <f t="shared" si="54"/>
        <v>0</v>
      </c>
      <c r="AG174" s="50">
        <f t="shared" si="55"/>
        <v>0</v>
      </c>
      <c r="AH174" s="50">
        <f t="shared" si="56"/>
        <v>0</v>
      </c>
      <c r="AI174">
        <f t="shared" si="57"/>
        <v>0</v>
      </c>
      <c r="AJ174">
        <f t="shared" si="58"/>
        <v>1</v>
      </c>
      <c r="AK174">
        <f t="shared" si="59"/>
        <v>0</v>
      </c>
      <c r="AL174">
        <f t="shared" si="60"/>
        <v>0</v>
      </c>
      <c r="AM174">
        <f t="shared" si="61"/>
        <v>0</v>
      </c>
      <c r="AN174">
        <f t="shared" si="62"/>
        <v>0</v>
      </c>
      <c r="AO174">
        <f t="shared" si="63"/>
        <v>0</v>
      </c>
    </row>
    <row r="175" spans="1:41" ht="12.75">
      <c r="A175" s="37">
        <v>400218</v>
      </c>
      <c r="B175">
        <v>78672</v>
      </c>
      <c r="C175" t="s">
        <v>445</v>
      </c>
      <c r="D175" t="s">
        <v>446</v>
      </c>
      <c r="E175" t="s">
        <v>87</v>
      </c>
      <c r="F175" s="38">
        <v>85210</v>
      </c>
      <c r="G175" s="3" t="s">
        <v>29</v>
      </c>
      <c r="H175" s="39">
        <v>4809644602</v>
      </c>
      <c r="I175" s="4">
        <v>1</v>
      </c>
      <c r="J175" s="4" t="s">
        <v>31</v>
      </c>
      <c r="K175" t="s">
        <v>53</v>
      </c>
      <c r="L175" s="5"/>
      <c r="M175" s="5"/>
      <c r="N175" s="5"/>
      <c r="O175" s="5"/>
      <c r="P175" s="40" t="s">
        <v>41</v>
      </c>
      <c r="Q175" s="40" t="s">
        <v>41</v>
      </c>
      <c r="R175" t="s">
        <v>53</v>
      </c>
      <c r="S175" t="s">
        <v>31</v>
      </c>
      <c r="T175" t="s">
        <v>53</v>
      </c>
      <c r="U175" s="5"/>
      <c r="V175" s="5"/>
      <c r="W175" s="5"/>
      <c r="X175" s="5"/>
      <c r="Y175" s="5"/>
      <c r="Z175">
        <f t="shared" si="48"/>
        <v>0</v>
      </c>
      <c r="AA175">
        <f t="shared" si="49"/>
        <v>1</v>
      </c>
      <c r="AB175">
        <f t="shared" si="50"/>
        <v>0</v>
      </c>
      <c r="AC175">
        <f t="shared" si="51"/>
        <v>0</v>
      </c>
      <c r="AD175">
        <f t="shared" si="52"/>
        <v>0</v>
      </c>
      <c r="AE175">
        <f t="shared" si="53"/>
        <v>0</v>
      </c>
      <c r="AF175" s="50">
        <f t="shared" si="54"/>
        <v>0</v>
      </c>
      <c r="AG175" s="50">
        <f t="shared" si="55"/>
        <v>0</v>
      </c>
      <c r="AH175" s="50">
        <f t="shared" si="56"/>
        <v>0</v>
      </c>
      <c r="AI175">
        <f t="shared" si="57"/>
        <v>0</v>
      </c>
      <c r="AJ175">
        <f t="shared" si="58"/>
        <v>1</v>
      </c>
      <c r="AK175">
        <f t="shared" si="59"/>
        <v>0</v>
      </c>
      <c r="AL175">
        <f t="shared" si="60"/>
        <v>0</v>
      </c>
      <c r="AM175">
        <f t="shared" si="61"/>
        <v>0</v>
      </c>
      <c r="AN175">
        <f t="shared" si="62"/>
        <v>0</v>
      </c>
      <c r="AO175">
        <f t="shared" si="63"/>
        <v>0</v>
      </c>
    </row>
    <row r="176" spans="1:41" ht="12.75">
      <c r="A176" s="37">
        <v>400219</v>
      </c>
      <c r="B176">
        <v>78673</v>
      </c>
      <c r="C176" t="s">
        <v>447</v>
      </c>
      <c r="D176" t="s">
        <v>448</v>
      </c>
      <c r="E176" t="s">
        <v>90</v>
      </c>
      <c r="F176" s="38">
        <v>85015</v>
      </c>
      <c r="G176" s="3" t="s">
        <v>29</v>
      </c>
      <c r="H176" s="39">
        <v>6022855525</v>
      </c>
      <c r="I176" s="4">
        <v>1</v>
      </c>
      <c r="J176" s="4" t="s">
        <v>31</v>
      </c>
      <c r="K176" t="s">
        <v>53</v>
      </c>
      <c r="L176" s="5"/>
      <c r="M176" s="5"/>
      <c r="N176" s="5"/>
      <c r="O176" s="5"/>
      <c r="P176" s="40" t="s">
        <v>41</v>
      </c>
      <c r="Q176" s="40" t="s">
        <v>41</v>
      </c>
      <c r="R176" t="s">
        <v>53</v>
      </c>
      <c r="S176" t="s">
        <v>31</v>
      </c>
      <c r="T176" t="s">
        <v>53</v>
      </c>
      <c r="U176" s="5"/>
      <c r="V176" s="5"/>
      <c r="W176" s="5"/>
      <c r="X176" s="5"/>
      <c r="Y176" s="5"/>
      <c r="Z176">
        <f t="shared" si="48"/>
        <v>0</v>
      </c>
      <c r="AA176">
        <f t="shared" si="49"/>
        <v>1</v>
      </c>
      <c r="AB176">
        <f t="shared" si="50"/>
        <v>0</v>
      </c>
      <c r="AC176">
        <f t="shared" si="51"/>
        <v>0</v>
      </c>
      <c r="AD176">
        <f t="shared" si="52"/>
        <v>0</v>
      </c>
      <c r="AE176">
        <f t="shared" si="53"/>
        <v>0</v>
      </c>
      <c r="AF176" s="50">
        <f t="shared" si="54"/>
        <v>0</v>
      </c>
      <c r="AG176" s="50">
        <f t="shared" si="55"/>
        <v>0</v>
      </c>
      <c r="AH176" s="50">
        <f t="shared" si="56"/>
        <v>0</v>
      </c>
      <c r="AI176">
        <f t="shared" si="57"/>
        <v>0</v>
      </c>
      <c r="AJ176">
        <f t="shared" si="58"/>
        <v>1</v>
      </c>
      <c r="AK176">
        <f t="shared" si="59"/>
        <v>0</v>
      </c>
      <c r="AL176">
        <f t="shared" si="60"/>
        <v>0</v>
      </c>
      <c r="AM176">
        <f t="shared" si="61"/>
        <v>0</v>
      </c>
      <c r="AN176">
        <f t="shared" si="62"/>
        <v>0</v>
      </c>
      <c r="AO176">
        <f t="shared" si="63"/>
        <v>0</v>
      </c>
    </row>
    <row r="177" spans="1:41" ht="12.75">
      <c r="A177" s="37">
        <v>400220</v>
      </c>
      <c r="B177">
        <v>78674</v>
      </c>
      <c r="C177" t="s">
        <v>449</v>
      </c>
      <c r="D177" t="s">
        <v>450</v>
      </c>
      <c r="E177" t="s">
        <v>90</v>
      </c>
      <c r="F177" s="38">
        <v>85021</v>
      </c>
      <c r="G177" s="3" t="s">
        <v>29</v>
      </c>
      <c r="H177" s="39">
        <v>6029571234</v>
      </c>
      <c r="I177" s="4">
        <v>1</v>
      </c>
      <c r="J177" s="4" t="s">
        <v>31</v>
      </c>
      <c r="K177" t="s">
        <v>53</v>
      </c>
      <c r="L177" s="5"/>
      <c r="M177" s="5"/>
      <c r="N177" s="5"/>
      <c r="O177" s="5"/>
      <c r="P177" s="40" t="s">
        <v>41</v>
      </c>
      <c r="Q177" s="40" t="s">
        <v>41</v>
      </c>
      <c r="R177" t="s">
        <v>53</v>
      </c>
      <c r="S177" t="s">
        <v>31</v>
      </c>
      <c r="T177" t="s">
        <v>53</v>
      </c>
      <c r="U177" s="5"/>
      <c r="V177" s="5"/>
      <c r="W177" s="5"/>
      <c r="X177" s="5"/>
      <c r="Y177" s="5"/>
      <c r="Z177">
        <f t="shared" si="48"/>
        <v>0</v>
      </c>
      <c r="AA177">
        <f t="shared" si="49"/>
        <v>1</v>
      </c>
      <c r="AB177">
        <f t="shared" si="50"/>
        <v>0</v>
      </c>
      <c r="AC177">
        <f t="shared" si="51"/>
        <v>0</v>
      </c>
      <c r="AD177">
        <f t="shared" si="52"/>
        <v>0</v>
      </c>
      <c r="AE177">
        <f t="shared" si="53"/>
        <v>0</v>
      </c>
      <c r="AF177" s="50">
        <f t="shared" si="54"/>
        <v>0</v>
      </c>
      <c r="AG177" s="50">
        <f t="shared" si="55"/>
        <v>0</v>
      </c>
      <c r="AH177" s="50">
        <f t="shared" si="56"/>
        <v>0</v>
      </c>
      <c r="AI177">
        <f t="shared" si="57"/>
        <v>0</v>
      </c>
      <c r="AJ177">
        <f t="shared" si="58"/>
        <v>1</v>
      </c>
      <c r="AK177">
        <f t="shared" si="59"/>
        <v>0</v>
      </c>
      <c r="AL177">
        <f t="shared" si="60"/>
        <v>0</v>
      </c>
      <c r="AM177">
        <f t="shared" si="61"/>
        <v>0</v>
      </c>
      <c r="AN177">
        <f t="shared" si="62"/>
        <v>0</v>
      </c>
      <c r="AO177">
        <f t="shared" si="63"/>
        <v>0</v>
      </c>
    </row>
    <row r="178" spans="1:41" ht="12.75">
      <c r="A178" s="37">
        <v>400221</v>
      </c>
      <c r="B178">
        <v>78675</v>
      </c>
      <c r="C178" t="s">
        <v>451</v>
      </c>
      <c r="D178" t="s">
        <v>452</v>
      </c>
      <c r="E178" t="s">
        <v>97</v>
      </c>
      <c r="F178" s="38">
        <v>85257</v>
      </c>
      <c r="G178" s="3" t="s">
        <v>29</v>
      </c>
      <c r="H178" s="39">
        <v>4804815051</v>
      </c>
      <c r="I178" s="4">
        <v>1</v>
      </c>
      <c r="J178" s="4" t="s">
        <v>31</v>
      </c>
      <c r="K178" t="s">
        <v>53</v>
      </c>
      <c r="L178" s="5"/>
      <c r="M178" s="5"/>
      <c r="N178" s="5"/>
      <c r="O178" s="5"/>
      <c r="P178" s="40" t="s">
        <v>41</v>
      </c>
      <c r="Q178" s="40" t="s">
        <v>41</v>
      </c>
      <c r="R178" t="s">
        <v>53</v>
      </c>
      <c r="S178" t="s">
        <v>31</v>
      </c>
      <c r="T178" t="s">
        <v>53</v>
      </c>
      <c r="U178" s="5"/>
      <c r="V178" s="5"/>
      <c r="W178" s="5"/>
      <c r="X178" s="5"/>
      <c r="Y178" s="5"/>
      <c r="Z178">
        <f t="shared" si="48"/>
        <v>0</v>
      </c>
      <c r="AA178">
        <f t="shared" si="49"/>
        <v>1</v>
      </c>
      <c r="AB178">
        <f t="shared" si="50"/>
        <v>0</v>
      </c>
      <c r="AC178">
        <f t="shared" si="51"/>
        <v>0</v>
      </c>
      <c r="AD178">
        <f t="shared" si="52"/>
        <v>0</v>
      </c>
      <c r="AE178">
        <f t="shared" si="53"/>
        <v>0</v>
      </c>
      <c r="AF178" s="50">
        <f t="shared" si="54"/>
        <v>0</v>
      </c>
      <c r="AG178" s="50">
        <f t="shared" si="55"/>
        <v>0</v>
      </c>
      <c r="AH178" s="50">
        <f t="shared" si="56"/>
        <v>0</v>
      </c>
      <c r="AI178">
        <f t="shared" si="57"/>
        <v>0</v>
      </c>
      <c r="AJ178">
        <f t="shared" si="58"/>
        <v>1</v>
      </c>
      <c r="AK178">
        <f t="shared" si="59"/>
        <v>0</v>
      </c>
      <c r="AL178">
        <f t="shared" si="60"/>
        <v>0</v>
      </c>
      <c r="AM178">
        <f t="shared" si="61"/>
        <v>0</v>
      </c>
      <c r="AN178">
        <f t="shared" si="62"/>
        <v>0</v>
      </c>
      <c r="AO178">
        <f t="shared" si="63"/>
        <v>0</v>
      </c>
    </row>
    <row r="179" spans="1:41" ht="12.75">
      <c r="A179" s="37">
        <v>400223</v>
      </c>
      <c r="B179">
        <v>108666</v>
      </c>
      <c r="C179" t="s">
        <v>453</v>
      </c>
      <c r="D179" t="s">
        <v>454</v>
      </c>
      <c r="E179" t="s">
        <v>188</v>
      </c>
      <c r="F179" s="38">
        <v>85761</v>
      </c>
      <c r="G179" s="3" t="s">
        <v>29</v>
      </c>
      <c r="H179" s="39">
        <v>5207979836</v>
      </c>
      <c r="I179" s="4">
        <v>1</v>
      </c>
      <c r="J179" s="4" t="s">
        <v>31</v>
      </c>
      <c r="K179" t="s">
        <v>53</v>
      </c>
      <c r="L179" s="5"/>
      <c r="M179" s="5"/>
      <c r="N179" s="5"/>
      <c r="O179" s="5"/>
      <c r="P179" s="40" t="s">
        <v>41</v>
      </c>
      <c r="Q179" s="40" t="s">
        <v>41</v>
      </c>
      <c r="R179" t="s">
        <v>53</v>
      </c>
      <c r="S179" t="s">
        <v>31</v>
      </c>
      <c r="T179" t="s">
        <v>53</v>
      </c>
      <c r="U179" s="5"/>
      <c r="V179" s="5"/>
      <c r="W179" s="5"/>
      <c r="X179" s="5"/>
      <c r="Y179" s="5"/>
      <c r="Z179">
        <f t="shared" si="48"/>
        <v>0</v>
      </c>
      <c r="AA179">
        <f t="shared" si="49"/>
        <v>1</v>
      </c>
      <c r="AB179">
        <f t="shared" si="50"/>
        <v>0</v>
      </c>
      <c r="AC179">
        <f t="shared" si="51"/>
        <v>0</v>
      </c>
      <c r="AD179">
        <f t="shared" si="52"/>
        <v>0</v>
      </c>
      <c r="AE179">
        <f t="shared" si="53"/>
        <v>0</v>
      </c>
      <c r="AF179" s="50">
        <f t="shared" si="54"/>
        <v>0</v>
      </c>
      <c r="AG179" s="50">
        <f t="shared" si="55"/>
        <v>0</v>
      </c>
      <c r="AH179" s="50">
        <f t="shared" si="56"/>
        <v>0</v>
      </c>
      <c r="AI179">
        <f t="shared" si="57"/>
        <v>0</v>
      </c>
      <c r="AJ179">
        <f t="shared" si="58"/>
        <v>1</v>
      </c>
      <c r="AK179">
        <f t="shared" si="59"/>
        <v>0</v>
      </c>
      <c r="AL179">
        <f t="shared" si="60"/>
        <v>0</v>
      </c>
      <c r="AM179">
        <f t="shared" si="61"/>
        <v>0</v>
      </c>
      <c r="AN179">
        <f t="shared" si="62"/>
        <v>0</v>
      </c>
      <c r="AO179">
        <f t="shared" si="63"/>
        <v>0</v>
      </c>
    </row>
    <row r="180" spans="1:41" ht="12.75">
      <c r="A180" s="37">
        <v>400224</v>
      </c>
      <c r="B180">
        <v>78678</v>
      </c>
      <c r="C180" t="s">
        <v>455</v>
      </c>
      <c r="D180" t="s">
        <v>456</v>
      </c>
      <c r="E180" t="s">
        <v>90</v>
      </c>
      <c r="F180" s="38">
        <v>85017</v>
      </c>
      <c r="G180" s="3" t="s">
        <v>29</v>
      </c>
      <c r="H180" s="39">
        <v>6022492645</v>
      </c>
      <c r="I180" s="4">
        <v>3</v>
      </c>
      <c r="J180" s="4" t="s">
        <v>31</v>
      </c>
      <c r="K180" t="s">
        <v>53</v>
      </c>
      <c r="L180" s="5"/>
      <c r="M180" s="5"/>
      <c r="N180" s="5"/>
      <c r="O180" s="5"/>
      <c r="P180" s="40" t="s">
        <v>41</v>
      </c>
      <c r="Q180" s="40" t="s">
        <v>41</v>
      </c>
      <c r="R180" t="s">
        <v>53</v>
      </c>
      <c r="S180" t="s">
        <v>31</v>
      </c>
      <c r="T180" t="s">
        <v>53</v>
      </c>
      <c r="U180" s="5"/>
      <c r="V180" s="5"/>
      <c r="W180" s="5"/>
      <c r="X180" s="5"/>
      <c r="Y180" s="5"/>
      <c r="Z180">
        <f t="shared" si="48"/>
        <v>0</v>
      </c>
      <c r="AA180">
        <f t="shared" si="49"/>
        <v>1</v>
      </c>
      <c r="AB180">
        <f t="shared" si="50"/>
        <v>0</v>
      </c>
      <c r="AC180">
        <f t="shared" si="51"/>
        <v>0</v>
      </c>
      <c r="AD180">
        <f t="shared" si="52"/>
        <v>0</v>
      </c>
      <c r="AE180">
        <f t="shared" si="53"/>
        <v>0</v>
      </c>
      <c r="AF180" s="50">
        <f t="shared" si="54"/>
        <v>0</v>
      </c>
      <c r="AG180" s="50">
        <f t="shared" si="55"/>
        <v>0</v>
      </c>
      <c r="AH180" s="50">
        <f t="shared" si="56"/>
        <v>0</v>
      </c>
      <c r="AI180">
        <f t="shared" si="57"/>
        <v>0</v>
      </c>
      <c r="AJ180">
        <f t="shared" si="58"/>
        <v>1</v>
      </c>
      <c r="AK180">
        <f t="shared" si="59"/>
        <v>0</v>
      </c>
      <c r="AL180">
        <f t="shared" si="60"/>
        <v>0</v>
      </c>
      <c r="AM180">
        <f t="shared" si="61"/>
        <v>0</v>
      </c>
      <c r="AN180">
        <f t="shared" si="62"/>
        <v>0</v>
      </c>
      <c r="AO180">
        <f t="shared" si="63"/>
        <v>0</v>
      </c>
    </row>
    <row r="181" spans="1:41" ht="12.75">
      <c r="A181" s="37">
        <v>400225</v>
      </c>
      <c r="B181">
        <v>78680</v>
      </c>
      <c r="C181" t="s">
        <v>457</v>
      </c>
      <c r="D181" t="s">
        <v>458</v>
      </c>
      <c r="E181" t="s">
        <v>90</v>
      </c>
      <c r="F181" s="38">
        <v>85048</v>
      </c>
      <c r="G181" s="3" t="s">
        <v>29</v>
      </c>
      <c r="H181" s="39">
        <v>4806593000</v>
      </c>
      <c r="I181" s="4" t="s">
        <v>164</v>
      </c>
      <c r="J181" s="4" t="s">
        <v>31</v>
      </c>
      <c r="K181" t="s">
        <v>53</v>
      </c>
      <c r="L181" s="5"/>
      <c r="M181" s="5"/>
      <c r="N181" s="5"/>
      <c r="O181" s="5"/>
      <c r="P181" s="40" t="s">
        <v>41</v>
      </c>
      <c r="Q181" s="40" t="s">
        <v>41</v>
      </c>
      <c r="R181" t="s">
        <v>53</v>
      </c>
      <c r="S181" t="s">
        <v>31</v>
      </c>
      <c r="T181" t="s">
        <v>53</v>
      </c>
      <c r="U181" s="5"/>
      <c r="V181" s="5"/>
      <c r="W181" s="5"/>
      <c r="X181" s="5"/>
      <c r="Y181" s="5"/>
      <c r="Z181">
        <f t="shared" si="48"/>
        <v>0</v>
      </c>
      <c r="AA181">
        <f t="shared" si="49"/>
        <v>1</v>
      </c>
      <c r="AB181">
        <f t="shared" si="50"/>
        <v>0</v>
      </c>
      <c r="AC181">
        <f t="shared" si="51"/>
        <v>0</v>
      </c>
      <c r="AD181">
        <f t="shared" si="52"/>
        <v>0</v>
      </c>
      <c r="AE181">
        <f t="shared" si="53"/>
        <v>0</v>
      </c>
      <c r="AF181" s="50">
        <f t="shared" si="54"/>
        <v>0</v>
      </c>
      <c r="AG181" s="50">
        <f t="shared" si="55"/>
        <v>0</v>
      </c>
      <c r="AH181" s="50">
        <f t="shared" si="56"/>
        <v>0</v>
      </c>
      <c r="AI181">
        <f t="shared" si="57"/>
        <v>0</v>
      </c>
      <c r="AJ181">
        <f t="shared" si="58"/>
        <v>1</v>
      </c>
      <c r="AK181">
        <f t="shared" si="59"/>
        <v>0</v>
      </c>
      <c r="AL181">
        <f t="shared" si="60"/>
        <v>0</v>
      </c>
      <c r="AM181">
        <f t="shared" si="61"/>
        <v>0</v>
      </c>
      <c r="AN181">
        <f t="shared" si="62"/>
        <v>0</v>
      </c>
      <c r="AO181">
        <f t="shared" si="63"/>
        <v>0</v>
      </c>
    </row>
    <row r="182" spans="1:41" ht="12.75">
      <c r="A182" s="37">
        <v>400227</v>
      </c>
      <c r="B182">
        <v>78765</v>
      </c>
      <c r="C182" t="s">
        <v>459</v>
      </c>
      <c r="D182" t="s">
        <v>344</v>
      </c>
      <c r="E182" t="s">
        <v>391</v>
      </c>
      <c r="F182" s="38">
        <v>85014</v>
      </c>
      <c r="G182" s="3" t="s">
        <v>29</v>
      </c>
      <c r="H182" s="39">
        <v>6029532933</v>
      </c>
      <c r="I182" s="4">
        <v>1</v>
      </c>
      <c r="J182" s="4" t="s">
        <v>31</v>
      </c>
      <c r="K182" t="s">
        <v>53</v>
      </c>
      <c r="L182" s="5"/>
      <c r="M182" s="5"/>
      <c r="N182" s="5"/>
      <c r="O182" s="5"/>
      <c r="P182" s="40" t="s">
        <v>41</v>
      </c>
      <c r="Q182" s="40" t="s">
        <v>41</v>
      </c>
      <c r="R182" t="s">
        <v>53</v>
      </c>
      <c r="S182" t="s">
        <v>31</v>
      </c>
      <c r="T182" t="s">
        <v>53</v>
      </c>
      <c r="U182" s="5"/>
      <c r="V182" s="5"/>
      <c r="W182" s="5"/>
      <c r="X182" s="5"/>
      <c r="Y182" s="5"/>
      <c r="Z182">
        <f t="shared" si="48"/>
        <v>0</v>
      </c>
      <c r="AA182">
        <f t="shared" si="49"/>
        <v>1</v>
      </c>
      <c r="AB182">
        <f t="shared" si="50"/>
        <v>0</v>
      </c>
      <c r="AC182">
        <f t="shared" si="51"/>
        <v>0</v>
      </c>
      <c r="AD182">
        <f t="shared" si="52"/>
        <v>0</v>
      </c>
      <c r="AE182">
        <f t="shared" si="53"/>
        <v>0</v>
      </c>
      <c r="AF182" s="50">
        <f t="shared" si="54"/>
        <v>0</v>
      </c>
      <c r="AG182" s="50">
        <f t="shared" si="55"/>
        <v>0</v>
      </c>
      <c r="AH182" s="50">
        <f t="shared" si="56"/>
        <v>0</v>
      </c>
      <c r="AI182">
        <f t="shared" si="57"/>
        <v>0</v>
      </c>
      <c r="AJ182">
        <f t="shared" si="58"/>
        <v>1</v>
      </c>
      <c r="AK182">
        <f t="shared" si="59"/>
        <v>0</v>
      </c>
      <c r="AL182">
        <f t="shared" si="60"/>
        <v>0</v>
      </c>
      <c r="AM182">
        <f t="shared" si="61"/>
        <v>0</v>
      </c>
      <c r="AN182">
        <f t="shared" si="62"/>
        <v>0</v>
      </c>
      <c r="AO182">
        <f t="shared" si="63"/>
        <v>0</v>
      </c>
    </row>
    <row r="183" spans="1:41" ht="12.75">
      <c r="A183" s="37">
        <v>400228</v>
      </c>
      <c r="B183">
        <v>78789</v>
      </c>
      <c r="C183" t="s">
        <v>460</v>
      </c>
      <c r="D183" t="s">
        <v>461</v>
      </c>
      <c r="E183" t="s">
        <v>90</v>
      </c>
      <c r="F183" s="38">
        <v>85007</v>
      </c>
      <c r="G183" s="3" t="s">
        <v>29</v>
      </c>
      <c r="H183" s="39">
        <v>6025239090</v>
      </c>
      <c r="I183" s="4">
        <v>1</v>
      </c>
      <c r="J183" s="4" t="s">
        <v>31</v>
      </c>
      <c r="K183" t="s">
        <v>53</v>
      </c>
      <c r="L183" s="5"/>
      <c r="M183" s="5"/>
      <c r="N183" s="5"/>
      <c r="O183" s="5"/>
      <c r="P183" s="40" t="s">
        <v>41</v>
      </c>
      <c r="Q183" s="40" t="s">
        <v>41</v>
      </c>
      <c r="R183" t="s">
        <v>53</v>
      </c>
      <c r="S183" t="s">
        <v>31</v>
      </c>
      <c r="T183" t="s">
        <v>53</v>
      </c>
      <c r="U183" s="5"/>
      <c r="V183" s="5"/>
      <c r="W183" s="5"/>
      <c r="X183" s="5"/>
      <c r="Y183" s="5"/>
      <c r="Z183">
        <f t="shared" si="48"/>
        <v>0</v>
      </c>
      <c r="AA183">
        <f t="shared" si="49"/>
        <v>1</v>
      </c>
      <c r="AB183">
        <f t="shared" si="50"/>
        <v>0</v>
      </c>
      <c r="AC183">
        <f t="shared" si="51"/>
        <v>0</v>
      </c>
      <c r="AD183">
        <f t="shared" si="52"/>
        <v>0</v>
      </c>
      <c r="AE183">
        <f t="shared" si="53"/>
        <v>0</v>
      </c>
      <c r="AF183" s="50">
        <f t="shared" si="54"/>
        <v>0</v>
      </c>
      <c r="AG183" s="50">
        <f t="shared" si="55"/>
        <v>0</v>
      </c>
      <c r="AH183" s="50">
        <f t="shared" si="56"/>
        <v>0</v>
      </c>
      <c r="AI183">
        <f t="shared" si="57"/>
        <v>0</v>
      </c>
      <c r="AJ183">
        <f t="shared" si="58"/>
        <v>1</v>
      </c>
      <c r="AK183">
        <f t="shared" si="59"/>
        <v>0</v>
      </c>
      <c r="AL183">
        <f t="shared" si="60"/>
        <v>0</v>
      </c>
      <c r="AM183">
        <f t="shared" si="61"/>
        <v>0</v>
      </c>
      <c r="AN183">
        <f t="shared" si="62"/>
        <v>0</v>
      </c>
      <c r="AO183">
        <f t="shared" si="63"/>
        <v>0</v>
      </c>
    </row>
    <row r="184" spans="1:41" ht="12.75">
      <c r="A184" s="37">
        <v>400229</v>
      </c>
      <c r="B184">
        <v>78791</v>
      </c>
      <c r="C184" t="s">
        <v>462</v>
      </c>
      <c r="D184" t="s">
        <v>463</v>
      </c>
      <c r="E184" t="s">
        <v>97</v>
      </c>
      <c r="F184" s="38">
        <v>85254</v>
      </c>
      <c r="G184" s="3" t="s">
        <v>29</v>
      </c>
      <c r="H184" s="39">
        <v>6024041009</v>
      </c>
      <c r="I184" s="4">
        <v>1</v>
      </c>
      <c r="J184" s="4" t="s">
        <v>31</v>
      </c>
      <c r="K184" t="s">
        <v>53</v>
      </c>
      <c r="L184" s="5"/>
      <c r="M184" s="5"/>
      <c r="N184" s="5"/>
      <c r="O184" s="5"/>
      <c r="P184" s="40" t="s">
        <v>41</v>
      </c>
      <c r="Q184" s="40" t="s">
        <v>41</v>
      </c>
      <c r="R184" t="s">
        <v>53</v>
      </c>
      <c r="S184" t="s">
        <v>31</v>
      </c>
      <c r="T184" t="s">
        <v>53</v>
      </c>
      <c r="U184" s="5"/>
      <c r="V184" s="5"/>
      <c r="W184" s="5"/>
      <c r="X184" s="5"/>
      <c r="Y184" s="5"/>
      <c r="Z184">
        <f t="shared" si="48"/>
        <v>0</v>
      </c>
      <c r="AA184">
        <f t="shared" si="49"/>
        <v>1</v>
      </c>
      <c r="AB184">
        <f t="shared" si="50"/>
        <v>0</v>
      </c>
      <c r="AC184">
        <f t="shared" si="51"/>
        <v>0</v>
      </c>
      <c r="AD184">
        <f t="shared" si="52"/>
        <v>0</v>
      </c>
      <c r="AE184">
        <f t="shared" si="53"/>
        <v>0</v>
      </c>
      <c r="AF184" s="50">
        <f t="shared" si="54"/>
        <v>0</v>
      </c>
      <c r="AG184" s="50">
        <f t="shared" si="55"/>
        <v>0</v>
      </c>
      <c r="AH184" s="50">
        <f t="shared" si="56"/>
        <v>0</v>
      </c>
      <c r="AI184">
        <f t="shared" si="57"/>
        <v>0</v>
      </c>
      <c r="AJ184">
        <f t="shared" si="58"/>
        <v>1</v>
      </c>
      <c r="AK184">
        <f t="shared" si="59"/>
        <v>0</v>
      </c>
      <c r="AL184">
        <f t="shared" si="60"/>
        <v>0</v>
      </c>
      <c r="AM184">
        <f t="shared" si="61"/>
        <v>0</v>
      </c>
      <c r="AN184">
        <f t="shared" si="62"/>
        <v>0</v>
      </c>
      <c r="AO184">
        <f t="shared" si="63"/>
        <v>0</v>
      </c>
    </row>
    <row r="185" spans="1:41" ht="12.75">
      <c r="A185" s="37">
        <v>400231</v>
      </c>
      <c r="B185">
        <v>78795</v>
      </c>
      <c r="C185" t="s">
        <v>464</v>
      </c>
      <c r="D185" t="s">
        <v>465</v>
      </c>
      <c r="E185" t="s">
        <v>82</v>
      </c>
      <c r="F185" s="38">
        <v>85283</v>
      </c>
      <c r="G185" s="3" t="s">
        <v>29</v>
      </c>
      <c r="H185" s="39">
        <v>4803452306</v>
      </c>
      <c r="I185" s="4">
        <v>2</v>
      </c>
      <c r="J185" s="4" t="s">
        <v>31</v>
      </c>
      <c r="K185" t="s">
        <v>53</v>
      </c>
      <c r="L185" s="5"/>
      <c r="M185" s="5"/>
      <c r="N185" s="5"/>
      <c r="O185" s="5"/>
      <c r="P185" s="40" t="s">
        <v>41</v>
      </c>
      <c r="Q185" s="40" t="s">
        <v>41</v>
      </c>
      <c r="R185" t="s">
        <v>53</v>
      </c>
      <c r="S185" t="s">
        <v>31</v>
      </c>
      <c r="T185" t="s">
        <v>53</v>
      </c>
      <c r="U185" s="5"/>
      <c r="V185" s="5"/>
      <c r="W185" s="5"/>
      <c r="X185" s="5"/>
      <c r="Y185" s="5"/>
      <c r="Z185">
        <f t="shared" si="48"/>
        <v>0</v>
      </c>
      <c r="AA185">
        <f t="shared" si="49"/>
        <v>1</v>
      </c>
      <c r="AB185">
        <f t="shared" si="50"/>
        <v>0</v>
      </c>
      <c r="AC185">
        <f t="shared" si="51"/>
        <v>0</v>
      </c>
      <c r="AD185">
        <f t="shared" si="52"/>
        <v>0</v>
      </c>
      <c r="AE185">
        <f t="shared" si="53"/>
        <v>0</v>
      </c>
      <c r="AF185" s="50">
        <f t="shared" si="54"/>
        <v>0</v>
      </c>
      <c r="AG185" s="50">
        <f t="shared" si="55"/>
        <v>0</v>
      </c>
      <c r="AH185" s="50">
        <f t="shared" si="56"/>
        <v>0</v>
      </c>
      <c r="AI185">
        <f t="shared" si="57"/>
        <v>0</v>
      </c>
      <c r="AJ185">
        <f t="shared" si="58"/>
        <v>1</v>
      </c>
      <c r="AK185">
        <f t="shared" si="59"/>
        <v>0</v>
      </c>
      <c r="AL185">
        <f t="shared" si="60"/>
        <v>0</v>
      </c>
      <c r="AM185">
        <f t="shared" si="61"/>
        <v>0</v>
      </c>
      <c r="AN185">
        <f t="shared" si="62"/>
        <v>0</v>
      </c>
      <c r="AO185">
        <f t="shared" si="63"/>
        <v>0</v>
      </c>
    </row>
    <row r="186" spans="1:41" ht="12.75">
      <c r="A186" s="37">
        <v>400232</v>
      </c>
      <c r="B186">
        <v>78796</v>
      </c>
      <c r="C186" t="s">
        <v>466</v>
      </c>
      <c r="D186" t="s">
        <v>467</v>
      </c>
      <c r="E186" t="s">
        <v>87</v>
      </c>
      <c r="F186" s="38">
        <v>85205</v>
      </c>
      <c r="G186" s="3" t="s">
        <v>29</v>
      </c>
      <c r="H186" s="39">
        <v>4806412640</v>
      </c>
      <c r="I186" s="4">
        <v>1</v>
      </c>
      <c r="J186" s="4" t="s">
        <v>31</v>
      </c>
      <c r="K186" t="s">
        <v>53</v>
      </c>
      <c r="L186" s="5"/>
      <c r="M186" s="5"/>
      <c r="N186" s="5"/>
      <c r="O186" s="5"/>
      <c r="P186" s="40" t="s">
        <v>41</v>
      </c>
      <c r="Q186" s="40" t="s">
        <v>41</v>
      </c>
      <c r="R186" t="s">
        <v>53</v>
      </c>
      <c r="S186" t="s">
        <v>31</v>
      </c>
      <c r="T186" t="s">
        <v>53</v>
      </c>
      <c r="U186" s="5"/>
      <c r="V186" s="5"/>
      <c r="W186" s="5"/>
      <c r="X186" s="5"/>
      <c r="Y186" s="5"/>
      <c r="Z186">
        <f t="shared" si="48"/>
        <v>0</v>
      </c>
      <c r="AA186">
        <f t="shared" si="49"/>
        <v>1</v>
      </c>
      <c r="AB186">
        <f t="shared" si="50"/>
        <v>0</v>
      </c>
      <c r="AC186">
        <f t="shared" si="51"/>
        <v>0</v>
      </c>
      <c r="AD186">
        <f t="shared" si="52"/>
        <v>0</v>
      </c>
      <c r="AE186">
        <f t="shared" si="53"/>
        <v>0</v>
      </c>
      <c r="AF186" s="50">
        <f t="shared" si="54"/>
        <v>0</v>
      </c>
      <c r="AG186" s="50">
        <f t="shared" si="55"/>
        <v>0</v>
      </c>
      <c r="AH186" s="50">
        <f t="shared" si="56"/>
        <v>0</v>
      </c>
      <c r="AI186">
        <f t="shared" si="57"/>
        <v>0</v>
      </c>
      <c r="AJ186">
        <f t="shared" si="58"/>
        <v>1</v>
      </c>
      <c r="AK186">
        <f t="shared" si="59"/>
        <v>0</v>
      </c>
      <c r="AL186">
        <f t="shared" si="60"/>
        <v>0</v>
      </c>
      <c r="AM186">
        <f t="shared" si="61"/>
        <v>0</v>
      </c>
      <c r="AN186">
        <f t="shared" si="62"/>
        <v>0</v>
      </c>
      <c r="AO186">
        <f t="shared" si="63"/>
        <v>0</v>
      </c>
    </row>
    <row r="187" spans="1:41" ht="12.75">
      <c r="A187" s="37">
        <v>400233</v>
      </c>
      <c r="B187">
        <v>78797</v>
      </c>
      <c r="C187" t="s">
        <v>468</v>
      </c>
      <c r="D187" t="s">
        <v>469</v>
      </c>
      <c r="E187" t="s">
        <v>90</v>
      </c>
      <c r="F187" s="38">
        <v>85048</v>
      </c>
      <c r="G187" s="3" t="s">
        <v>29</v>
      </c>
      <c r="H187" s="39">
        <v>4802839597</v>
      </c>
      <c r="I187" s="4">
        <v>1</v>
      </c>
      <c r="J187" s="4" t="s">
        <v>31</v>
      </c>
      <c r="K187" t="s">
        <v>53</v>
      </c>
      <c r="L187" s="5"/>
      <c r="M187" s="5"/>
      <c r="N187" s="5"/>
      <c r="O187" s="5"/>
      <c r="P187" s="40" t="s">
        <v>41</v>
      </c>
      <c r="Q187" s="40" t="s">
        <v>41</v>
      </c>
      <c r="R187" t="s">
        <v>53</v>
      </c>
      <c r="S187" t="s">
        <v>31</v>
      </c>
      <c r="T187" t="s">
        <v>53</v>
      </c>
      <c r="U187" s="5"/>
      <c r="V187" s="5"/>
      <c r="W187" s="5"/>
      <c r="X187" s="5"/>
      <c r="Y187" s="5"/>
      <c r="Z187">
        <f t="shared" si="48"/>
        <v>0</v>
      </c>
      <c r="AA187">
        <f t="shared" si="49"/>
        <v>1</v>
      </c>
      <c r="AB187">
        <f t="shared" si="50"/>
        <v>0</v>
      </c>
      <c r="AC187">
        <f t="shared" si="51"/>
        <v>0</v>
      </c>
      <c r="AD187">
        <f t="shared" si="52"/>
        <v>0</v>
      </c>
      <c r="AE187">
        <f t="shared" si="53"/>
        <v>0</v>
      </c>
      <c r="AF187" s="50">
        <f t="shared" si="54"/>
        <v>0</v>
      </c>
      <c r="AG187" s="50">
        <f t="shared" si="55"/>
        <v>0</v>
      </c>
      <c r="AH187" s="50">
        <f t="shared" si="56"/>
        <v>0</v>
      </c>
      <c r="AI187">
        <f t="shared" si="57"/>
        <v>0</v>
      </c>
      <c r="AJ187">
        <f t="shared" si="58"/>
        <v>1</v>
      </c>
      <c r="AK187">
        <f t="shared" si="59"/>
        <v>0</v>
      </c>
      <c r="AL187">
        <f t="shared" si="60"/>
        <v>0</v>
      </c>
      <c r="AM187">
        <f t="shared" si="61"/>
        <v>0</v>
      </c>
      <c r="AN187">
        <f t="shared" si="62"/>
        <v>0</v>
      </c>
      <c r="AO187">
        <f t="shared" si="63"/>
        <v>0</v>
      </c>
    </row>
    <row r="188" spans="1:41" ht="12.75">
      <c r="A188" s="37">
        <v>400234</v>
      </c>
      <c r="B188">
        <v>78799</v>
      </c>
      <c r="C188" t="s">
        <v>470</v>
      </c>
      <c r="D188" t="s">
        <v>471</v>
      </c>
      <c r="E188" t="s">
        <v>472</v>
      </c>
      <c r="F188" s="38">
        <v>48075</v>
      </c>
      <c r="G188" s="3" t="s">
        <v>29</v>
      </c>
      <c r="H188" s="39">
        <v>2485697787</v>
      </c>
      <c r="I188" s="4">
        <v>1</v>
      </c>
      <c r="J188" s="4" t="s">
        <v>31</v>
      </c>
      <c r="K188" t="s">
        <v>53</v>
      </c>
      <c r="L188" s="5"/>
      <c r="M188" s="5"/>
      <c r="N188" s="5"/>
      <c r="O188" s="5"/>
      <c r="P188" s="40" t="s">
        <v>41</v>
      </c>
      <c r="Q188" s="40" t="s">
        <v>41</v>
      </c>
      <c r="R188" t="s">
        <v>53</v>
      </c>
      <c r="S188" t="s">
        <v>31</v>
      </c>
      <c r="T188" t="s">
        <v>53</v>
      </c>
      <c r="U188" s="5"/>
      <c r="V188" s="5"/>
      <c r="W188" s="5"/>
      <c r="X188" s="5"/>
      <c r="Y188" s="5"/>
      <c r="Z188">
        <f t="shared" si="48"/>
        <v>0</v>
      </c>
      <c r="AA188">
        <f t="shared" si="49"/>
        <v>1</v>
      </c>
      <c r="AB188">
        <f t="shared" si="50"/>
        <v>0</v>
      </c>
      <c r="AC188">
        <f t="shared" si="51"/>
        <v>0</v>
      </c>
      <c r="AD188">
        <f t="shared" si="52"/>
        <v>0</v>
      </c>
      <c r="AE188">
        <f t="shared" si="53"/>
        <v>0</v>
      </c>
      <c r="AF188" s="50">
        <f t="shared" si="54"/>
        <v>0</v>
      </c>
      <c r="AG188" s="50">
        <f t="shared" si="55"/>
        <v>0</v>
      </c>
      <c r="AH188" s="50">
        <f t="shared" si="56"/>
        <v>0</v>
      </c>
      <c r="AI188">
        <f t="shared" si="57"/>
        <v>0</v>
      </c>
      <c r="AJ188">
        <f t="shared" si="58"/>
        <v>1</v>
      </c>
      <c r="AK188">
        <f t="shared" si="59"/>
        <v>0</v>
      </c>
      <c r="AL188">
        <f t="shared" si="60"/>
        <v>0</v>
      </c>
      <c r="AM188">
        <f t="shared" si="61"/>
        <v>0</v>
      </c>
      <c r="AN188">
        <f t="shared" si="62"/>
        <v>0</v>
      </c>
      <c r="AO188">
        <f t="shared" si="63"/>
        <v>0</v>
      </c>
    </row>
    <row r="189" spans="1:41" ht="12.75">
      <c r="A189" s="37">
        <v>400235</v>
      </c>
      <c r="B189">
        <v>78901</v>
      </c>
      <c r="C189" t="s">
        <v>473</v>
      </c>
      <c r="D189" t="s">
        <v>474</v>
      </c>
      <c r="E189" t="s">
        <v>475</v>
      </c>
      <c r="F189" s="38">
        <v>85220</v>
      </c>
      <c r="G189" s="3" t="s">
        <v>29</v>
      </c>
      <c r="H189" s="39">
        <v>4803739575</v>
      </c>
      <c r="I189" s="4">
        <v>3</v>
      </c>
      <c r="J189" s="4" t="s">
        <v>31</v>
      </c>
      <c r="K189" t="s">
        <v>53</v>
      </c>
      <c r="L189" s="5"/>
      <c r="M189" s="5"/>
      <c r="N189" s="5"/>
      <c r="O189" s="5"/>
      <c r="P189" s="40" t="s">
        <v>41</v>
      </c>
      <c r="Q189" s="40" t="s">
        <v>41</v>
      </c>
      <c r="R189" t="s">
        <v>53</v>
      </c>
      <c r="S189" t="s">
        <v>31</v>
      </c>
      <c r="T189" t="s">
        <v>53</v>
      </c>
      <c r="U189" s="5"/>
      <c r="V189" s="43"/>
      <c r="W189" s="43"/>
      <c r="X189" s="43"/>
      <c r="Y189" s="43"/>
      <c r="Z189">
        <f t="shared" si="48"/>
        <v>0</v>
      </c>
      <c r="AA189">
        <f t="shared" si="49"/>
        <v>1</v>
      </c>
      <c r="AB189">
        <f t="shared" si="50"/>
        <v>0</v>
      </c>
      <c r="AC189">
        <f t="shared" si="51"/>
        <v>0</v>
      </c>
      <c r="AD189">
        <f t="shared" si="52"/>
        <v>0</v>
      </c>
      <c r="AE189">
        <f t="shared" si="53"/>
        <v>0</v>
      </c>
      <c r="AF189" s="50">
        <f t="shared" si="54"/>
        <v>0</v>
      </c>
      <c r="AG189" s="50">
        <f t="shared" si="55"/>
        <v>0</v>
      </c>
      <c r="AH189" s="50">
        <f t="shared" si="56"/>
        <v>0</v>
      </c>
      <c r="AI189">
        <f t="shared" si="57"/>
        <v>0</v>
      </c>
      <c r="AJ189">
        <f t="shared" si="58"/>
        <v>1</v>
      </c>
      <c r="AK189">
        <f t="shared" si="59"/>
        <v>0</v>
      </c>
      <c r="AL189">
        <f t="shared" si="60"/>
        <v>0</v>
      </c>
      <c r="AM189">
        <f t="shared" si="61"/>
        <v>0</v>
      </c>
      <c r="AN189">
        <f t="shared" si="62"/>
        <v>0</v>
      </c>
      <c r="AO189">
        <f t="shared" si="63"/>
        <v>0</v>
      </c>
    </row>
    <row r="190" spans="1:41" ht="12.75">
      <c r="A190" s="37">
        <v>400236</v>
      </c>
      <c r="B190">
        <v>78904</v>
      </c>
      <c r="C190" t="s">
        <v>476</v>
      </c>
      <c r="D190" t="s">
        <v>477</v>
      </c>
      <c r="E190" t="s">
        <v>90</v>
      </c>
      <c r="F190" s="38">
        <v>85020</v>
      </c>
      <c r="G190" s="3" t="s">
        <v>29</v>
      </c>
      <c r="H190" s="39">
        <v>6029434986</v>
      </c>
      <c r="I190" s="4">
        <v>1</v>
      </c>
      <c r="J190" s="4" t="s">
        <v>31</v>
      </c>
      <c r="K190" t="s">
        <v>53</v>
      </c>
      <c r="L190" s="5"/>
      <c r="M190" s="5"/>
      <c r="N190" s="5"/>
      <c r="O190" s="5"/>
      <c r="P190" s="40" t="s">
        <v>41</v>
      </c>
      <c r="Q190" s="40" t="s">
        <v>41</v>
      </c>
      <c r="R190" t="s">
        <v>53</v>
      </c>
      <c r="S190" t="s">
        <v>31</v>
      </c>
      <c r="T190" t="s">
        <v>53</v>
      </c>
      <c r="U190" s="5"/>
      <c r="V190" s="5"/>
      <c r="W190" s="5"/>
      <c r="X190" s="5"/>
      <c r="Y190" s="5"/>
      <c r="Z190">
        <f t="shared" si="48"/>
        <v>0</v>
      </c>
      <c r="AA190">
        <f t="shared" si="49"/>
        <v>1</v>
      </c>
      <c r="AB190">
        <f t="shared" si="50"/>
        <v>0</v>
      </c>
      <c r="AC190">
        <f t="shared" si="51"/>
        <v>0</v>
      </c>
      <c r="AD190">
        <f t="shared" si="52"/>
        <v>0</v>
      </c>
      <c r="AE190">
        <f t="shared" si="53"/>
        <v>0</v>
      </c>
      <c r="AF190" s="50">
        <f t="shared" si="54"/>
        <v>0</v>
      </c>
      <c r="AG190" s="50">
        <f t="shared" si="55"/>
        <v>0</v>
      </c>
      <c r="AH190" s="50">
        <f t="shared" si="56"/>
        <v>0</v>
      </c>
      <c r="AI190">
        <f t="shared" si="57"/>
        <v>0</v>
      </c>
      <c r="AJ190">
        <f t="shared" si="58"/>
        <v>1</v>
      </c>
      <c r="AK190">
        <f t="shared" si="59"/>
        <v>0</v>
      </c>
      <c r="AL190">
        <f t="shared" si="60"/>
        <v>0</v>
      </c>
      <c r="AM190">
        <f t="shared" si="61"/>
        <v>0</v>
      </c>
      <c r="AN190">
        <f t="shared" si="62"/>
        <v>0</v>
      </c>
      <c r="AO190">
        <f t="shared" si="63"/>
        <v>0</v>
      </c>
    </row>
    <row r="191" spans="1:41" ht="12.75">
      <c r="A191" s="37">
        <v>400237</v>
      </c>
      <c r="B191">
        <v>78905</v>
      </c>
      <c r="C191" t="s">
        <v>478</v>
      </c>
      <c r="D191" t="s">
        <v>479</v>
      </c>
      <c r="E191" t="s">
        <v>87</v>
      </c>
      <c r="F191" s="38">
        <v>85214</v>
      </c>
      <c r="G191" s="3" t="s">
        <v>29</v>
      </c>
      <c r="H191" s="39">
        <v>4808983696</v>
      </c>
      <c r="I191" s="4" t="s">
        <v>209</v>
      </c>
      <c r="J191" s="4" t="s">
        <v>31</v>
      </c>
      <c r="K191" t="s">
        <v>53</v>
      </c>
      <c r="L191" s="5"/>
      <c r="M191" s="5"/>
      <c r="N191" s="5"/>
      <c r="O191" s="5"/>
      <c r="P191" s="40" t="s">
        <v>41</v>
      </c>
      <c r="Q191" s="40" t="s">
        <v>41</v>
      </c>
      <c r="R191" t="s">
        <v>53</v>
      </c>
      <c r="S191" t="s">
        <v>31</v>
      </c>
      <c r="T191" t="s">
        <v>53</v>
      </c>
      <c r="U191" s="5"/>
      <c r="V191" s="5"/>
      <c r="W191" s="5"/>
      <c r="X191" s="5"/>
      <c r="Y191" s="5"/>
      <c r="Z191">
        <f t="shared" si="48"/>
        <v>0</v>
      </c>
      <c r="AA191">
        <f t="shared" si="49"/>
        <v>1</v>
      </c>
      <c r="AB191">
        <f t="shared" si="50"/>
        <v>0</v>
      </c>
      <c r="AC191">
        <f t="shared" si="51"/>
        <v>0</v>
      </c>
      <c r="AD191">
        <f t="shared" si="52"/>
        <v>0</v>
      </c>
      <c r="AE191">
        <f t="shared" si="53"/>
        <v>0</v>
      </c>
      <c r="AF191" s="50">
        <f t="shared" si="54"/>
        <v>0</v>
      </c>
      <c r="AG191" s="50">
        <f t="shared" si="55"/>
        <v>0</v>
      </c>
      <c r="AH191" s="50">
        <f t="shared" si="56"/>
        <v>0</v>
      </c>
      <c r="AI191">
        <f t="shared" si="57"/>
        <v>0</v>
      </c>
      <c r="AJ191">
        <f t="shared" si="58"/>
        <v>1</v>
      </c>
      <c r="AK191">
        <f t="shared" si="59"/>
        <v>0</v>
      </c>
      <c r="AL191">
        <f t="shared" si="60"/>
        <v>0</v>
      </c>
      <c r="AM191">
        <f t="shared" si="61"/>
        <v>0</v>
      </c>
      <c r="AN191">
        <f t="shared" si="62"/>
        <v>0</v>
      </c>
      <c r="AO191">
        <f t="shared" si="63"/>
        <v>0</v>
      </c>
    </row>
    <row r="192" spans="1:41" ht="12.75">
      <c r="A192" s="37">
        <v>400238</v>
      </c>
      <c r="B192">
        <v>78906</v>
      </c>
      <c r="C192" t="s">
        <v>480</v>
      </c>
      <c r="D192" t="s">
        <v>481</v>
      </c>
      <c r="E192" t="s">
        <v>90</v>
      </c>
      <c r="F192" s="38">
        <v>85004</v>
      </c>
      <c r="G192" s="3" t="s">
        <v>29</v>
      </c>
      <c r="H192" s="39">
        <v>6022522530</v>
      </c>
      <c r="I192" s="4">
        <v>1</v>
      </c>
      <c r="J192" s="4" t="s">
        <v>31</v>
      </c>
      <c r="K192" t="s">
        <v>53</v>
      </c>
      <c r="L192" s="5"/>
      <c r="M192" s="5"/>
      <c r="N192" s="5"/>
      <c r="O192" s="5"/>
      <c r="P192" s="40" t="s">
        <v>41</v>
      </c>
      <c r="Q192" s="40" t="s">
        <v>41</v>
      </c>
      <c r="R192" t="s">
        <v>53</v>
      </c>
      <c r="S192" t="s">
        <v>31</v>
      </c>
      <c r="T192" t="s">
        <v>53</v>
      </c>
      <c r="U192" s="5"/>
      <c r="V192" s="5"/>
      <c r="W192" s="5"/>
      <c r="X192" s="5"/>
      <c r="Y192" s="5"/>
      <c r="Z192">
        <f t="shared" si="48"/>
        <v>0</v>
      </c>
      <c r="AA192">
        <f t="shared" si="49"/>
        <v>1</v>
      </c>
      <c r="AB192">
        <f t="shared" si="50"/>
        <v>0</v>
      </c>
      <c r="AC192">
        <f t="shared" si="51"/>
        <v>0</v>
      </c>
      <c r="AD192">
        <f t="shared" si="52"/>
        <v>0</v>
      </c>
      <c r="AE192">
        <f t="shared" si="53"/>
        <v>0</v>
      </c>
      <c r="AF192" s="50">
        <f t="shared" si="54"/>
        <v>0</v>
      </c>
      <c r="AG192" s="50">
        <f t="shared" si="55"/>
        <v>0</v>
      </c>
      <c r="AH192" s="50">
        <f t="shared" si="56"/>
        <v>0</v>
      </c>
      <c r="AI192">
        <f t="shared" si="57"/>
        <v>0</v>
      </c>
      <c r="AJ192">
        <f t="shared" si="58"/>
        <v>1</v>
      </c>
      <c r="AK192">
        <f t="shared" si="59"/>
        <v>0</v>
      </c>
      <c r="AL192">
        <f t="shared" si="60"/>
        <v>0</v>
      </c>
      <c r="AM192">
        <f t="shared" si="61"/>
        <v>0</v>
      </c>
      <c r="AN192">
        <f t="shared" si="62"/>
        <v>0</v>
      </c>
      <c r="AO192">
        <f t="shared" si="63"/>
        <v>0</v>
      </c>
    </row>
    <row r="193" spans="1:41" ht="12.75">
      <c r="A193" s="37">
        <v>400239</v>
      </c>
      <c r="B193">
        <v>78907</v>
      </c>
      <c r="C193" t="s">
        <v>482</v>
      </c>
      <c r="D193" t="s">
        <v>483</v>
      </c>
      <c r="E193" t="s">
        <v>90</v>
      </c>
      <c r="F193" s="38">
        <v>85040</v>
      </c>
      <c r="G193" s="3" t="s">
        <v>29</v>
      </c>
      <c r="H193" s="39">
        <v>6024373927</v>
      </c>
      <c r="I193" s="4" t="s">
        <v>164</v>
      </c>
      <c r="J193" s="4" t="s">
        <v>31</v>
      </c>
      <c r="K193" t="s">
        <v>53</v>
      </c>
      <c r="L193" s="5"/>
      <c r="M193" s="5"/>
      <c r="N193" s="5"/>
      <c r="O193" s="5"/>
      <c r="P193" s="40" t="s">
        <v>41</v>
      </c>
      <c r="Q193" s="40" t="s">
        <v>41</v>
      </c>
      <c r="R193" t="s">
        <v>53</v>
      </c>
      <c r="S193" t="s">
        <v>31</v>
      </c>
      <c r="T193" t="s">
        <v>53</v>
      </c>
      <c r="U193" s="5"/>
      <c r="V193" s="5"/>
      <c r="W193" s="5"/>
      <c r="X193" s="5"/>
      <c r="Y193" s="5"/>
      <c r="Z193">
        <f t="shared" si="48"/>
        <v>0</v>
      </c>
      <c r="AA193">
        <f t="shared" si="49"/>
        <v>1</v>
      </c>
      <c r="AB193">
        <f t="shared" si="50"/>
        <v>0</v>
      </c>
      <c r="AC193">
        <f t="shared" si="51"/>
        <v>0</v>
      </c>
      <c r="AD193">
        <f t="shared" si="52"/>
        <v>0</v>
      </c>
      <c r="AE193">
        <f t="shared" si="53"/>
        <v>0</v>
      </c>
      <c r="AF193" s="50">
        <f t="shared" si="54"/>
        <v>0</v>
      </c>
      <c r="AG193" s="50">
        <f t="shared" si="55"/>
        <v>0</v>
      </c>
      <c r="AH193" s="50">
        <f t="shared" si="56"/>
        <v>0</v>
      </c>
      <c r="AI193">
        <f t="shared" si="57"/>
        <v>0</v>
      </c>
      <c r="AJ193">
        <f t="shared" si="58"/>
        <v>1</v>
      </c>
      <c r="AK193">
        <f t="shared" si="59"/>
        <v>0</v>
      </c>
      <c r="AL193">
        <f t="shared" si="60"/>
        <v>0</v>
      </c>
      <c r="AM193">
        <f t="shared" si="61"/>
        <v>0</v>
      </c>
      <c r="AN193">
        <f t="shared" si="62"/>
        <v>0</v>
      </c>
      <c r="AO193">
        <f t="shared" si="63"/>
        <v>0</v>
      </c>
    </row>
    <row r="194" spans="1:41" ht="12.75">
      <c r="A194" s="37">
        <v>400240</v>
      </c>
      <c r="B194">
        <v>78910</v>
      </c>
      <c r="C194" t="s">
        <v>484</v>
      </c>
      <c r="D194" t="s">
        <v>485</v>
      </c>
      <c r="E194" t="s">
        <v>102</v>
      </c>
      <c r="F194" s="38">
        <v>85234</v>
      </c>
      <c r="G194" s="3" t="s">
        <v>29</v>
      </c>
      <c r="H194" s="39">
        <v>4809856112</v>
      </c>
      <c r="I194" s="4" t="s">
        <v>486</v>
      </c>
      <c r="J194" s="4" t="s">
        <v>31</v>
      </c>
      <c r="K194" t="s">
        <v>53</v>
      </c>
      <c r="L194" s="5"/>
      <c r="M194" s="5"/>
      <c r="N194" s="5"/>
      <c r="O194" s="5"/>
      <c r="P194" s="40" t="s">
        <v>41</v>
      </c>
      <c r="Q194" s="40" t="s">
        <v>41</v>
      </c>
      <c r="R194" t="s">
        <v>53</v>
      </c>
      <c r="S194" t="s">
        <v>31</v>
      </c>
      <c r="T194" t="s">
        <v>53</v>
      </c>
      <c r="U194" s="5"/>
      <c r="V194" s="5"/>
      <c r="W194" s="5"/>
      <c r="X194" s="5"/>
      <c r="Y194" s="5"/>
      <c r="Z194">
        <f t="shared" si="48"/>
        <v>0</v>
      </c>
      <c r="AA194">
        <f t="shared" si="49"/>
        <v>1</v>
      </c>
      <c r="AB194">
        <f t="shared" si="50"/>
        <v>0</v>
      </c>
      <c r="AC194">
        <f t="shared" si="51"/>
        <v>0</v>
      </c>
      <c r="AD194">
        <f t="shared" si="52"/>
        <v>0</v>
      </c>
      <c r="AE194">
        <f t="shared" si="53"/>
        <v>0</v>
      </c>
      <c r="AF194" s="50">
        <f t="shared" si="54"/>
        <v>0</v>
      </c>
      <c r="AG194" s="50">
        <f t="shared" si="55"/>
        <v>0</v>
      </c>
      <c r="AH194" s="50">
        <f t="shared" si="56"/>
        <v>0</v>
      </c>
      <c r="AI194">
        <f t="shared" si="57"/>
        <v>0</v>
      </c>
      <c r="AJ194">
        <f t="shared" si="58"/>
        <v>1</v>
      </c>
      <c r="AK194">
        <f t="shared" si="59"/>
        <v>0</v>
      </c>
      <c r="AL194">
        <f t="shared" si="60"/>
        <v>0</v>
      </c>
      <c r="AM194">
        <f t="shared" si="61"/>
        <v>0</v>
      </c>
      <c r="AN194">
        <f t="shared" si="62"/>
        <v>0</v>
      </c>
      <c r="AO194">
        <f t="shared" si="63"/>
        <v>0</v>
      </c>
    </row>
    <row r="195" spans="1:41" ht="12.75">
      <c r="A195" s="37">
        <v>400241</v>
      </c>
      <c r="B195">
        <v>78912</v>
      </c>
      <c r="C195" t="s">
        <v>487</v>
      </c>
      <c r="D195" t="s">
        <v>488</v>
      </c>
      <c r="E195" t="s">
        <v>489</v>
      </c>
      <c r="F195" s="38">
        <v>85374</v>
      </c>
      <c r="G195" s="3" t="s">
        <v>29</v>
      </c>
      <c r="H195" s="39">
        <v>6239752646</v>
      </c>
      <c r="I195" s="4">
        <v>3</v>
      </c>
      <c r="J195" s="4" t="s">
        <v>31</v>
      </c>
      <c r="K195" t="s">
        <v>53</v>
      </c>
      <c r="L195" s="5"/>
      <c r="M195" s="5"/>
      <c r="N195" s="5"/>
      <c r="O195" s="5"/>
      <c r="P195" s="40" t="s">
        <v>41</v>
      </c>
      <c r="Q195" s="40" t="s">
        <v>41</v>
      </c>
      <c r="R195" t="s">
        <v>53</v>
      </c>
      <c r="S195" t="s">
        <v>31</v>
      </c>
      <c r="T195" t="s">
        <v>53</v>
      </c>
      <c r="U195" s="5"/>
      <c r="V195" s="5"/>
      <c r="W195" s="5"/>
      <c r="X195" s="5"/>
      <c r="Y195" s="5"/>
      <c r="Z195">
        <f t="shared" si="48"/>
        <v>0</v>
      </c>
      <c r="AA195">
        <f t="shared" si="49"/>
        <v>1</v>
      </c>
      <c r="AB195">
        <f t="shared" si="50"/>
        <v>0</v>
      </c>
      <c r="AC195">
        <f t="shared" si="51"/>
        <v>0</v>
      </c>
      <c r="AD195">
        <f t="shared" si="52"/>
        <v>0</v>
      </c>
      <c r="AE195">
        <f t="shared" si="53"/>
        <v>0</v>
      </c>
      <c r="AF195" s="50">
        <f t="shared" si="54"/>
        <v>0</v>
      </c>
      <c r="AG195" s="50">
        <f t="shared" si="55"/>
        <v>0</v>
      </c>
      <c r="AH195" s="50">
        <f t="shared" si="56"/>
        <v>0</v>
      </c>
      <c r="AI195">
        <f t="shared" si="57"/>
        <v>0</v>
      </c>
      <c r="AJ195">
        <f t="shared" si="58"/>
        <v>1</v>
      </c>
      <c r="AK195">
        <f t="shared" si="59"/>
        <v>0</v>
      </c>
      <c r="AL195">
        <f t="shared" si="60"/>
        <v>0</v>
      </c>
      <c r="AM195">
        <f t="shared" si="61"/>
        <v>0</v>
      </c>
      <c r="AN195">
        <f t="shared" si="62"/>
        <v>0</v>
      </c>
      <c r="AO195">
        <f t="shared" si="63"/>
        <v>0</v>
      </c>
    </row>
    <row r="196" spans="1:41" ht="12.75">
      <c r="A196" s="37">
        <v>400242</v>
      </c>
      <c r="B196">
        <v>78913</v>
      </c>
      <c r="C196" t="s">
        <v>490</v>
      </c>
      <c r="D196" t="s">
        <v>491</v>
      </c>
      <c r="E196" t="s">
        <v>90</v>
      </c>
      <c r="F196" s="38">
        <v>85034</v>
      </c>
      <c r="G196" s="3" t="s">
        <v>29</v>
      </c>
      <c r="H196" s="39">
        <v>6022431400</v>
      </c>
      <c r="I196" s="4">
        <v>1</v>
      </c>
      <c r="J196" s="4" t="s">
        <v>31</v>
      </c>
      <c r="K196" t="s">
        <v>53</v>
      </c>
      <c r="L196" s="5"/>
      <c r="M196" s="5"/>
      <c r="N196" s="5"/>
      <c r="O196" s="5"/>
      <c r="P196" s="40" t="s">
        <v>41</v>
      </c>
      <c r="Q196" s="40" t="s">
        <v>41</v>
      </c>
      <c r="R196" t="s">
        <v>53</v>
      </c>
      <c r="S196" t="s">
        <v>31</v>
      </c>
      <c r="T196" t="s">
        <v>53</v>
      </c>
      <c r="U196" s="5"/>
      <c r="V196" s="5"/>
      <c r="W196" s="5"/>
      <c r="X196" s="5"/>
      <c r="Y196" s="5"/>
      <c r="Z196">
        <f t="shared" si="48"/>
        <v>0</v>
      </c>
      <c r="AA196">
        <f t="shared" si="49"/>
        <v>1</v>
      </c>
      <c r="AB196">
        <f t="shared" si="50"/>
        <v>0</v>
      </c>
      <c r="AC196">
        <f t="shared" si="51"/>
        <v>0</v>
      </c>
      <c r="AD196">
        <f t="shared" si="52"/>
        <v>0</v>
      </c>
      <c r="AE196">
        <f t="shared" si="53"/>
        <v>0</v>
      </c>
      <c r="AF196" s="50">
        <f t="shared" si="54"/>
        <v>0</v>
      </c>
      <c r="AG196" s="50">
        <f t="shared" si="55"/>
        <v>0</v>
      </c>
      <c r="AH196" s="50">
        <f t="shared" si="56"/>
        <v>0</v>
      </c>
      <c r="AI196">
        <f t="shared" si="57"/>
        <v>0</v>
      </c>
      <c r="AJ196">
        <f t="shared" si="58"/>
        <v>1</v>
      </c>
      <c r="AK196">
        <f t="shared" si="59"/>
        <v>0</v>
      </c>
      <c r="AL196">
        <f t="shared" si="60"/>
        <v>0</v>
      </c>
      <c r="AM196">
        <f t="shared" si="61"/>
        <v>0</v>
      </c>
      <c r="AN196">
        <f t="shared" si="62"/>
        <v>0</v>
      </c>
      <c r="AO196">
        <f t="shared" si="63"/>
        <v>0</v>
      </c>
    </row>
    <row r="197" spans="1:41" ht="12.75">
      <c r="A197" s="37">
        <v>400243</v>
      </c>
      <c r="B197">
        <v>78914</v>
      </c>
      <c r="C197" t="s">
        <v>492</v>
      </c>
      <c r="D197" t="s">
        <v>493</v>
      </c>
      <c r="E197" t="s">
        <v>102</v>
      </c>
      <c r="F197" s="38">
        <v>85233</v>
      </c>
      <c r="G197" s="3" t="s">
        <v>29</v>
      </c>
      <c r="H197" s="39">
        <v>6238752030</v>
      </c>
      <c r="I197" s="4">
        <v>3</v>
      </c>
      <c r="J197" s="4" t="s">
        <v>31</v>
      </c>
      <c r="K197" t="s">
        <v>53</v>
      </c>
      <c r="L197" s="5"/>
      <c r="M197" s="5"/>
      <c r="N197" s="5"/>
      <c r="O197" s="5"/>
      <c r="P197" s="40" t="s">
        <v>41</v>
      </c>
      <c r="Q197" s="40" t="s">
        <v>41</v>
      </c>
      <c r="R197" t="s">
        <v>53</v>
      </c>
      <c r="S197" t="s">
        <v>31</v>
      </c>
      <c r="T197" t="s">
        <v>53</v>
      </c>
      <c r="U197" s="5"/>
      <c r="V197" s="5"/>
      <c r="W197" s="5"/>
      <c r="X197" s="5"/>
      <c r="Y197" s="5"/>
      <c r="Z197">
        <f t="shared" si="48"/>
        <v>0</v>
      </c>
      <c r="AA197">
        <f t="shared" si="49"/>
        <v>1</v>
      </c>
      <c r="AB197">
        <f t="shared" si="50"/>
        <v>0</v>
      </c>
      <c r="AC197">
        <f t="shared" si="51"/>
        <v>0</v>
      </c>
      <c r="AD197">
        <f t="shared" si="52"/>
        <v>0</v>
      </c>
      <c r="AE197">
        <f t="shared" si="53"/>
        <v>0</v>
      </c>
      <c r="AF197" s="50">
        <f t="shared" si="54"/>
        <v>0</v>
      </c>
      <c r="AG197" s="50">
        <f t="shared" si="55"/>
        <v>0</v>
      </c>
      <c r="AH197" s="50">
        <f t="shared" si="56"/>
        <v>0</v>
      </c>
      <c r="AI197">
        <f t="shared" si="57"/>
        <v>0</v>
      </c>
      <c r="AJ197">
        <f t="shared" si="58"/>
        <v>1</v>
      </c>
      <c r="AK197">
        <f t="shared" si="59"/>
        <v>0</v>
      </c>
      <c r="AL197">
        <f t="shared" si="60"/>
        <v>0</v>
      </c>
      <c r="AM197">
        <f t="shared" si="61"/>
        <v>0</v>
      </c>
      <c r="AN197">
        <f t="shared" si="62"/>
        <v>0</v>
      </c>
      <c r="AO197">
        <f t="shared" si="63"/>
        <v>0</v>
      </c>
    </row>
    <row r="198" spans="1:41" ht="12.75">
      <c r="A198" s="37">
        <v>400244</v>
      </c>
      <c r="B198">
        <v>78915</v>
      </c>
      <c r="C198" t="s">
        <v>494</v>
      </c>
      <c r="D198" t="s">
        <v>495</v>
      </c>
      <c r="E198" t="s">
        <v>87</v>
      </c>
      <c r="F198" s="38">
        <v>85204</v>
      </c>
      <c r="G198" s="3" t="s">
        <v>29</v>
      </c>
      <c r="H198" s="39">
        <v>4806497737</v>
      </c>
      <c r="I198" s="4">
        <v>1</v>
      </c>
      <c r="J198" s="4" t="s">
        <v>31</v>
      </c>
      <c r="K198" t="s">
        <v>53</v>
      </c>
      <c r="L198" s="5"/>
      <c r="M198" s="5"/>
      <c r="N198" s="5"/>
      <c r="O198" s="5"/>
      <c r="P198" s="40" t="s">
        <v>41</v>
      </c>
      <c r="Q198" s="40" t="s">
        <v>41</v>
      </c>
      <c r="R198" t="s">
        <v>53</v>
      </c>
      <c r="S198" t="s">
        <v>31</v>
      </c>
      <c r="T198" t="s">
        <v>53</v>
      </c>
      <c r="U198" s="5"/>
      <c r="V198" s="5"/>
      <c r="W198" s="5"/>
      <c r="X198" s="5"/>
      <c r="Y198" s="5"/>
      <c r="Z198">
        <f t="shared" si="48"/>
        <v>0</v>
      </c>
      <c r="AA198">
        <f t="shared" si="49"/>
        <v>1</v>
      </c>
      <c r="AB198">
        <f t="shared" si="50"/>
        <v>0</v>
      </c>
      <c r="AC198">
        <f t="shared" si="51"/>
        <v>0</v>
      </c>
      <c r="AD198">
        <f t="shared" si="52"/>
        <v>0</v>
      </c>
      <c r="AE198">
        <f t="shared" si="53"/>
        <v>0</v>
      </c>
      <c r="AF198" s="50">
        <f t="shared" si="54"/>
        <v>0</v>
      </c>
      <c r="AG198" s="50">
        <f t="shared" si="55"/>
        <v>0</v>
      </c>
      <c r="AH198" s="50">
        <f t="shared" si="56"/>
        <v>0</v>
      </c>
      <c r="AI198">
        <f t="shared" si="57"/>
        <v>0</v>
      </c>
      <c r="AJ198">
        <f t="shared" si="58"/>
        <v>1</v>
      </c>
      <c r="AK198">
        <f t="shared" si="59"/>
        <v>0</v>
      </c>
      <c r="AL198">
        <f t="shared" si="60"/>
        <v>0</v>
      </c>
      <c r="AM198">
        <f t="shared" si="61"/>
        <v>0</v>
      </c>
      <c r="AN198">
        <f t="shared" si="62"/>
        <v>0</v>
      </c>
      <c r="AO198">
        <f t="shared" si="63"/>
        <v>0</v>
      </c>
    </row>
    <row r="199" spans="1:41" ht="12.75">
      <c r="A199" s="37">
        <v>400245</v>
      </c>
      <c r="B199">
        <v>78916</v>
      </c>
      <c r="C199" t="s">
        <v>496</v>
      </c>
      <c r="D199" t="s">
        <v>495</v>
      </c>
      <c r="E199" t="s">
        <v>87</v>
      </c>
      <c r="F199" s="38">
        <v>85204</v>
      </c>
      <c r="G199" s="3" t="s">
        <v>29</v>
      </c>
      <c r="H199" s="39">
        <v>4806497737</v>
      </c>
      <c r="I199" s="4" t="s">
        <v>115</v>
      </c>
      <c r="J199" s="4" t="s">
        <v>31</v>
      </c>
      <c r="K199" t="s">
        <v>53</v>
      </c>
      <c r="L199" s="5"/>
      <c r="M199" s="5"/>
      <c r="N199" s="5"/>
      <c r="O199" s="5"/>
      <c r="P199" s="40" t="s">
        <v>41</v>
      </c>
      <c r="Q199" s="40" t="s">
        <v>41</v>
      </c>
      <c r="R199" t="s">
        <v>53</v>
      </c>
      <c r="S199" t="s">
        <v>31</v>
      </c>
      <c r="T199" t="s">
        <v>53</v>
      </c>
      <c r="U199" s="5"/>
      <c r="V199" s="5"/>
      <c r="W199" s="5"/>
      <c r="X199" s="5"/>
      <c r="Y199" s="5"/>
      <c r="Z199">
        <f aca="true" t="shared" si="64" ref="Z199:Z262">IF(OR(J199="YES",L199="YES"),1,0)</f>
        <v>0</v>
      </c>
      <c r="AA199">
        <f aca="true" t="shared" si="65" ref="AA199:AA262">IF(OR(M199&lt;600,N199="YES"),1,0)</f>
        <v>1</v>
      </c>
      <c r="AB199">
        <f aca="true" t="shared" si="66" ref="AB199:AB262">IF(AND(OR(J199="YES",L199="YES"),(Z199=0)),"Trouble",0)</f>
        <v>0</v>
      </c>
      <c r="AC199">
        <f aca="true" t="shared" si="67" ref="AC199:AC262">IF(AND(OR(M199&lt;600,N199="YES"),(AA199=0)),"Trouble",0)</f>
        <v>0</v>
      </c>
      <c r="AD199">
        <f aca="true" t="shared" si="68" ref="AD199:AD262">IF(AND(AND(J199="NO",L199="NO"),(O199="YES")),"Trouble",0)</f>
        <v>0</v>
      </c>
      <c r="AE199">
        <f aca="true" t="shared" si="69" ref="AE199:AE262">IF(AND(AND(M199&gt;=600,N199="NO"),(O199="YES")),"Trouble",0)</f>
        <v>0</v>
      </c>
      <c r="AF199" s="50">
        <f aca="true" t="shared" si="70" ref="AF199:AF262">IF(AND(Z199=1,AA199=1),"SRSA",0)</f>
        <v>0</v>
      </c>
      <c r="AG199" s="50">
        <f aca="true" t="shared" si="71" ref="AG199:AG262">IF(AND(AF199=0,O199="YES"),"Trouble",0)</f>
        <v>0</v>
      </c>
      <c r="AH199" s="50">
        <f aca="true" t="shared" si="72" ref="AH199:AH262">IF(AND(AF199="SRSA",O199="NO"),"Trouble",0)</f>
        <v>0</v>
      </c>
      <c r="AI199">
        <f aca="true" t="shared" si="73" ref="AI199:AI262">IF(S199="YES",1,0)</f>
        <v>0</v>
      </c>
      <c r="AJ199">
        <f aca="true" t="shared" si="74" ref="AJ199:AJ262">IF(P199&gt;=20,1,0)</f>
        <v>1</v>
      </c>
      <c r="AK199">
        <f aca="true" t="shared" si="75" ref="AK199:AK262">IF(AND(AI199=1,AJ199=1),"Initial",0)</f>
        <v>0</v>
      </c>
      <c r="AL199">
        <f aca="true" t="shared" si="76" ref="AL199:AL262">IF(AND(AF199="SRSA",AK199="Initial"),"SRSA",0)</f>
        <v>0</v>
      </c>
      <c r="AM199">
        <f aca="true" t="shared" si="77" ref="AM199:AM262">IF(AND(AK199="Initial",AL199=0),"RLIS",0)</f>
        <v>0</v>
      </c>
      <c r="AN199">
        <f aca="true" t="shared" si="78" ref="AN199:AN262">IF(AND(AM199=0,U199="YES"),"Trouble",0)</f>
        <v>0</v>
      </c>
      <c r="AO199">
        <f aca="true" t="shared" si="79" ref="AO199:AO262">IF(AND(U199="NO",AM199="RLIS"),"Trouble",0)</f>
        <v>0</v>
      </c>
    </row>
    <row r="200" spans="1:41" ht="12.75">
      <c r="A200" s="37">
        <v>400246</v>
      </c>
      <c r="B200">
        <v>78917</v>
      </c>
      <c r="C200" t="s">
        <v>497</v>
      </c>
      <c r="D200" t="s">
        <v>495</v>
      </c>
      <c r="E200" t="s">
        <v>87</v>
      </c>
      <c r="F200" s="38">
        <v>85204</v>
      </c>
      <c r="G200" s="3" t="s">
        <v>29</v>
      </c>
      <c r="H200" s="39">
        <v>4806497737</v>
      </c>
      <c r="I200" s="4">
        <v>7</v>
      </c>
      <c r="J200" s="4" t="s">
        <v>37</v>
      </c>
      <c r="K200" t="s">
        <v>53</v>
      </c>
      <c r="L200" s="5" t="s">
        <v>36</v>
      </c>
      <c r="M200" s="5">
        <v>163.452</v>
      </c>
      <c r="N200" s="5" t="s">
        <v>36</v>
      </c>
      <c r="O200" s="5" t="s">
        <v>35</v>
      </c>
      <c r="P200" s="40">
        <v>16</v>
      </c>
      <c r="Q200" s="40" t="s">
        <v>41</v>
      </c>
      <c r="R200" t="s">
        <v>53</v>
      </c>
      <c r="S200" t="s">
        <v>37</v>
      </c>
      <c r="T200" t="s">
        <v>53</v>
      </c>
      <c r="U200" s="5" t="s">
        <v>36</v>
      </c>
      <c r="V200" s="42">
        <v>7364.351188441916</v>
      </c>
      <c r="W200" s="42">
        <v>718.1714205783583</v>
      </c>
      <c r="X200" s="42">
        <v>1070.289020376255</v>
      </c>
      <c r="Y200" s="42">
        <v>1018.9206656650617</v>
      </c>
      <c r="Z200">
        <f t="shared" si="64"/>
        <v>1</v>
      </c>
      <c r="AA200">
        <f t="shared" si="65"/>
        <v>1</v>
      </c>
      <c r="AB200">
        <f t="shared" si="66"/>
        <v>0</v>
      </c>
      <c r="AC200">
        <f t="shared" si="67"/>
        <v>0</v>
      </c>
      <c r="AD200">
        <f t="shared" si="68"/>
        <v>0</v>
      </c>
      <c r="AE200">
        <f t="shared" si="69"/>
        <v>0</v>
      </c>
      <c r="AF200" s="50" t="str">
        <f t="shared" si="70"/>
        <v>SRSA</v>
      </c>
      <c r="AG200" s="50">
        <f t="shared" si="71"/>
        <v>0</v>
      </c>
      <c r="AH200" s="50">
        <f t="shared" si="72"/>
        <v>0</v>
      </c>
      <c r="AI200">
        <f t="shared" si="73"/>
        <v>1</v>
      </c>
      <c r="AJ200">
        <f t="shared" si="74"/>
        <v>0</v>
      </c>
      <c r="AK200">
        <f t="shared" si="75"/>
        <v>0</v>
      </c>
      <c r="AL200">
        <f t="shared" si="76"/>
        <v>0</v>
      </c>
      <c r="AM200">
        <f t="shared" si="77"/>
        <v>0</v>
      </c>
      <c r="AN200">
        <f t="shared" si="78"/>
        <v>0</v>
      </c>
      <c r="AO200">
        <f t="shared" si="79"/>
        <v>0</v>
      </c>
    </row>
    <row r="201" spans="1:41" ht="12.75">
      <c r="A201" s="37">
        <v>400248</v>
      </c>
      <c r="B201">
        <v>88621</v>
      </c>
      <c r="C201" t="s">
        <v>498</v>
      </c>
      <c r="D201" t="s">
        <v>499</v>
      </c>
      <c r="E201" t="s">
        <v>152</v>
      </c>
      <c r="F201" s="38">
        <v>86403</v>
      </c>
      <c r="G201" s="3" t="s">
        <v>29</v>
      </c>
      <c r="H201" s="39">
        <v>9288558661</v>
      </c>
      <c r="I201" s="4">
        <v>3</v>
      </c>
      <c r="J201" s="4" t="s">
        <v>31</v>
      </c>
      <c r="K201" t="s">
        <v>53</v>
      </c>
      <c r="L201" s="5"/>
      <c r="M201" s="5"/>
      <c r="N201" s="5"/>
      <c r="O201" s="5"/>
      <c r="P201" s="40" t="s">
        <v>41</v>
      </c>
      <c r="Q201" s="40" t="s">
        <v>41</v>
      </c>
      <c r="R201" t="s">
        <v>53</v>
      </c>
      <c r="S201" t="s">
        <v>31</v>
      </c>
      <c r="T201" t="s">
        <v>53</v>
      </c>
      <c r="U201" s="5"/>
      <c r="V201" s="5"/>
      <c r="W201" s="5"/>
      <c r="X201" s="5"/>
      <c r="Y201" s="5"/>
      <c r="Z201">
        <f t="shared" si="64"/>
        <v>0</v>
      </c>
      <c r="AA201">
        <f t="shared" si="65"/>
        <v>1</v>
      </c>
      <c r="AB201">
        <f t="shared" si="66"/>
        <v>0</v>
      </c>
      <c r="AC201">
        <f t="shared" si="67"/>
        <v>0</v>
      </c>
      <c r="AD201">
        <f t="shared" si="68"/>
        <v>0</v>
      </c>
      <c r="AE201">
        <f t="shared" si="69"/>
        <v>0</v>
      </c>
      <c r="AF201" s="50">
        <f t="shared" si="70"/>
        <v>0</v>
      </c>
      <c r="AG201" s="50">
        <f t="shared" si="71"/>
        <v>0</v>
      </c>
      <c r="AH201" s="50">
        <f t="shared" si="72"/>
        <v>0</v>
      </c>
      <c r="AI201">
        <f t="shared" si="73"/>
        <v>0</v>
      </c>
      <c r="AJ201">
        <f t="shared" si="74"/>
        <v>1</v>
      </c>
      <c r="AK201">
        <f t="shared" si="75"/>
        <v>0</v>
      </c>
      <c r="AL201">
        <f t="shared" si="76"/>
        <v>0</v>
      </c>
      <c r="AM201">
        <f t="shared" si="77"/>
        <v>0</v>
      </c>
      <c r="AN201">
        <f t="shared" si="78"/>
        <v>0</v>
      </c>
      <c r="AO201">
        <f t="shared" si="79"/>
        <v>0</v>
      </c>
    </row>
    <row r="202" spans="1:41" ht="12.75">
      <c r="A202" s="37">
        <v>400249</v>
      </c>
      <c r="B202">
        <v>88756</v>
      </c>
      <c r="C202" t="s">
        <v>500</v>
      </c>
      <c r="D202" t="s">
        <v>501</v>
      </c>
      <c r="E202" t="s">
        <v>502</v>
      </c>
      <c r="F202" s="38">
        <v>86413</v>
      </c>
      <c r="G202" s="3" t="s">
        <v>29</v>
      </c>
      <c r="H202" s="39">
        <v>9285653400</v>
      </c>
      <c r="I202" s="4">
        <v>3</v>
      </c>
      <c r="J202" s="4" t="s">
        <v>31</v>
      </c>
      <c r="K202" t="s">
        <v>53</v>
      </c>
      <c r="L202" s="5"/>
      <c r="M202" s="5"/>
      <c r="N202" s="5"/>
      <c r="O202" s="5"/>
      <c r="P202" s="40" t="s">
        <v>41</v>
      </c>
      <c r="Q202" s="40" t="s">
        <v>41</v>
      </c>
      <c r="R202" t="s">
        <v>53</v>
      </c>
      <c r="S202" t="s">
        <v>31</v>
      </c>
      <c r="T202" t="s">
        <v>53</v>
      </c>
      <c r="U202" s="5"/>
      <c r="V202" s="5"/>
      <c r="W202" s="5"/>
      <c r="X202" s="5"/>
      <c r="Y202" s="5"/>
      <c r="Z202">
        <f t="shared" si="64"/>
        <v>0</v>
      </c>
      <c r="AA202">
        <f t="shared" si="65"/>
        <v>1</v>
      </c>
      <c r="AB202">
        <f t="shared" si="66"/>
        <v>0</v>
      </c>
      <c r="AC202">
        <f t="shared" si="67"/>
        <v>0</v>
      </c>
      <c r="AD202">
        <f t="shared" si="68"/>
        <v>0</v>
      </c>
      <c r="AE202">
        <f t="shared" si="69"/>
        <v>0</v>
      </c>
      <c r="AF202" s="50">
        <f t="shared" si="70"/>
        <v>0</v>
      </c>
      <c r="AG202" s="50">
        <f t="shared" si="71"/>
        <v>0</v>
      </c>
      <c r="AH202" s="50">
        <f t="shared" si="72"/>
        <v>0</v>
      </c>
      <c r="AI202">
        <f t="shared" si="73"/>
        <v>0</v>
      </c>
      <c r="AJ202">
        <f t="shared" si="74"/>
        <v>1</v>
      </c>
      <c r="AK202">
        <f t="shared" si="75"/>
        <v>0</v>
      </c>
      <c r="AL202">
        <f t="shared" si="76"/>
        <v>0</v>
      </c>
      <c r="AM202">
        <f t="shared" si="77"/>
        <v>0</v>
      </c>
      <c r="AN202">
        <f t="shared" si="78"/>
        <v>0</v>
      </c>
      <c r="AO202">
        <f t="shared" si="79"/>
        <v>0</v>
      </c>
    </row>
    <row r="203" spans="1:41" ht="12.75">
      <c r="A203" s="37">
        <v>400250</v>
      </c>
      <c r="B203">
        <v>88757</v>
      </c>
      <c r="C203" t="s">
        <v>503</v>
      </c>
      <c r="D203" t="s">
        <v>504</v>
      </c>
      <c r="E203" t="s">
        <v>152</v>
      </c>
      <c r="F203" s="38">
        <v>86406</v>
      </c>
      <c r="G203" s="3" t="s">
        <v>29</v>
      </c>
      <c r="H203" s="39">
        <v>9284533383</v>
      </c>
      <c r="I203" s="4">
        <v>3</v>
      </c>
      <c r="J203" s="4" t="s">
        <v>31</v>
      </c>
      <c r="K203" t="s">
        <v>53</v>
      </c>
      <c r="L203" s="5"/>
      <c r="M203" s="5"/>
      <c r="N203" s="5"/>
      <c r="O203" s="5"/>
      <c r="P203" s="40" t="s">
        <v>41</v>
      </c>
      <c r="Q203" s="40" t="s">
        <v>41</v>
      </c>
      <c r="R203" t="s">
        <v>53</v>
      </c>
      <c r="S203" t="s">
        <v>31</v>
      </c>
      <c r="T203" t="s">
        <v>53</v>
      </c>
      <c r="U203" s="5"/>
      <c r="V203" s="5"/>
      <c r="W203" s="5"/>
      <c r="X203" s="5"/>
      <c r="Y203" s="5"/>
      <c r="Z203">
        <f t="shared" si="64"/>
        <v>0</v>
      </c>
      <c r="AA203">
        <f t="shared" si="65"/>
        <v>1</v>
      </c>
      <c r="AB203">
        <f t="shared" si="66"/>
        <v>0</v>
      </c>
      <c r="AC203">
        <f t="shared" si="67"/>
        <v>0</v>
      </c>
      <c r="AD203">
        <f t="shared" si="68"/>
        <v>0</v>
      </c>
      <c r="AE203">
        <f t="shared" si="69"/>
        <v>0</v>
      </c>
      <c r="AF203" s="50">
        <f t="shared" si="70"/>
        <v>0</v>
      </c>
      <c r="AG203" s="50">
        <f t="shared" si="71"/>
        <v>0</v>
      </c>
      <c r="AH203" s="50">
        <f t="shared" si="72"/>
        <v>0</v>
      </c>
      <c r="AI203">
        <f t="shared" si="73"/>
        <v>0</v>
      </c>
      <c r="AJ203">
        <f t="shared" si="74"/>
        <v>1</v>
      </c>
      <c r="AK203">
        <f t="shared" si="75"/>
        <v>0</v>
      </c>
      <c r="AL203">
        <f t="shared" si="76"/>
        <v>0</v>
      </c>
      <c r="AM203">
        <f t="shared" si="77"/>
        <v>0</v>
      </c>
      <c r="AN203">
        <f t="shared" si="78"/>
        <v>0</v>
      </c>
      <c r="AO203">
        <f t="shared" si="79"/>
        <v>0</v>
      </c>
    </row>
    <row r="204" spans="1:41" ht="12.75">
      <c r="A204" s="37">
        <v>400252</v>
      </c>
      <c r="B204">
        <v>98748</v>
      </c>
      <c r="C204" t="s">
        <v>505</v>
      </c>
      <c r="D204" t="s">
        <v>506</v>
      </c>
      <c r="E204" t="s">
        <v>507</v>
      </c>
      <c r="F204" s="38">
        <v>86047</v>
      </c>
      <c r="G204" s="3" t="s">
        <v>29</v>
      </c>
      <c r="H204" s="39">
        <v>9285262950</v>
      </c>
      <c r="I204" s="4">
        <v>7</v>
      </c>
      <c r="J204" s="4" t="s">
        <v>37</v>
      </c>
      <c r="K204" t="s">
        <v>53</v>
      </c>
      <c r="L204" s="5" t="s">
        <v>36</v>
      </c>
      <c r="M204">
        <v>28.969</v>
      </c>
      <c r="N204" s="5" t="s">
        <v>36</v>
      </c>
      <c r="O204" s="5" t="s">
        <v>35</v>
      </c>
      <c r="P204" s="40" t="s">
        <v>41</v>
      </c>
      <c r="Q204" s="40" t="s">
        <v>41</v>
      </c>
      <c r="R204" t="s">
        <v>53</v>
      </c>
      <c r="S204" t="s">
        <v>37</v>
      </c>
      <c r="T204" t="s">
        <v>53</v>
      </c>
      <c r="U204" s="5" t="s">
        <v>36</v>
      </c>
      <c r="V204" s="42">
        <v>1584.6322457815827</v>
      </c>
      <c r="W204" s="42">
        <v>333.5300754283237</v>
      </c>
      <c r="X204" s="42">
        <v>364.76745729907327</v>
      </c>
      <c r="Y204" s="42">
        <v>127.94454218542177</v>
      </c>
      <c r="Z204">
        <f t="shared" si="64"/>
        <v>1</v>
      </c>
      <c r="AA204">
        <f t="shared" si="65"/>
        <v>1</v>
      </c>
      <c r="AB204">
        <f t="shared" si="66"/>
        <v>0</v>
      </c>
      <c r="AC204">
        <f t="shared" si="67"/>
        <v>0</v>
      </c>
      <c r="AD204">
        <f t="shared" si="68"/>
        <v>0</v>
      </c>
      <c r="AE204">
        <f t="shared" si="69"/>
        <v>0</v>
      </c>
      <c r="AF204" s="50" t="str">
        <f t="shared" si="70"/>
        <v>SRSA</v>
      </c>
      <c r="AG204" s="50">
        <f t="shared" si="71"/>
        <v>0</v>
      </c>
      <c r="AH204" s="50">
        <f t="shared" si="72"/>
        <v>0</v>
      </c>
      <c r="AI204">
        <f t="shared" si="73"/>
        <v>1</v>
      </c>
      <c r="AJ204">
        <f t="shared" si="74"/>
        <v>1</v>
      </c>
      <c r="AK204" t="str">
        <f t="shared" si="75"/>
        <v>Initial</v>
      </c>
      <c r="AL204" t="str">
        <f t="shared" si="76"/>
        <v>SRSA</v>
      </c>
      <c r="AM204">
        <f t="shared" si="77"/>
        <v>0</v>
      </c>
      <c r="AN204">
        <f t="shared" si="78"/>
        <v>0</v>
      </c>
      <c r="AO204">
        <f t="shared" si="79"/>
        <v>0</v>
      </c>
    </row>
    <row r="205" spans="1:41" ht="12.75">
      <c r="A205" s="37">
        <v>400253</v>
      </c>
      <c r="B205">
        <v>108712</v>
      </c>
      <c r="C205" t="s">
        <v>508</v>
      </c>
      <c r="D205" t="s">
        <v>509</v>
      </c>
      <c r="E205" t="s">
        <v>510</v>
      </c>
      <c r="F205" s="38">
        <v>85713</v>
      </c>
      <c r="G205" s="3" t="s">
        <v>29</v>
      </c>
      <c r="H205" s="39">
        <v>5208841602</v>
      </c>
      <c r="I205" s="4">
        <v>3</v>
      </c>
      <c r="J205" s="4" t="s">
        <v>31</v>
      </c>
      <c r="K205" t="s">
        <v>53</v>
      </c>
      <c r="L205" s="5"/>
      <c r="M205" s="5"/>
      <c r="N205" s="5"/>
      <c r="O205" s="5"/>
      <c r="P205" s="40" t="s">
        <v>41</v>
      </c>
      <c r="Q205" s="40" t="s">
        <v>41</v>
      </c>
      <c r="R205" t="s">
        <v>53</v>
      </c>
      <c r="S205" t="s">
        <v>31</v>
      </c>
      <c r="T205" t="s">
        <v>53</v>
      </c>
      <c r="U205" s="5"/>
      <c r="V205" s="5"/>
      <c r="W205" s="5"/>
      <c r="X205" s="5"/>
      <c r="Y205" s="5"/>
      <c r="Z205">
        <f t="shared" si="64"/>
        <v>0</v>
      </c>
      <c r="AA205">
        <f t="shared" si="65"/>
        <v>1</v>
      </c>
      <c r="AB205">
        <f t="shared" si="66"/>
        <v>0</v>
      </c>
      <c r="AC205">
        <f t="shared" si="67"/>
        <v>0</v>
      </c>
      <c r="AD205">
        <f t="shared" si="68"/>
        <v>0</v>
      </c>
      <c r="AE205">
        <f t="shared" si="69"/>
        <v>0</v>
      </c>
      <c r="AF205" s="50">
        <f t="shared" si="70"/>
        <v>0</v>
      </c>
      <c r="AG205" s="50">
        <f t="shared" si="71"/>
        <v>0</v>
      </c>
      <c r="AH205" s="50">
        <f t="shared" si="72"/>
        <v>0</v>
      </c>
      <c r="AI205">
        <f t="shared" si="73"/>
        <v>0</v>
      </c>
      <c r="AJ205">
        <f t="shared" si="74"/>
        <v>1</v>
      </c>
      <c r="AK205">
        <f t="shared" si="75"/>
        <v>0</v>
      </c>
      <c r="AL205">
        <f t="shared" si="76"/>
        <v>0</v>
      </c>
      <c r="AM205">
        <f t="shared" si="77"/>
        <v>0</v>
      </c>
      <c r="AN205">
        <f t="shared" si="78"/>
        <v>0</v>
      </c>
      <c r="AO205">
        <f t="shared" si="79"/>
        <v>0</v>
      </c>
    </row>
    <row r="206" spans="1:41" ht="12.75">
      <c r="A206" s="37">
        <v>400254</v>
      </c>
      <c r="B206">
        <v>108772</v>
      </c>
      <c r="C206" t="s">
        <v>511</v>
      </c>
      <c r="D206" t="s">
        <v>512</v>
      </c>
      <c r="E206" t="s">
        <v>188</v>
      </c>
      <c r="F206" s="38">
        <v>85716</v>
      </c>
      <c r="G206" s="3" t="s">
        <v>29</v>
      </c>
      <c r="H206" s="39">
        <v>5203196113</v>
      </c>
      <c r="I206" s="4">
        <v>1</v>
      </c>
      <c r="J206" s="4" t="s">
        <v>31</v>
      </c>
      <c r="K206" t="s">
        <v>53</v>
      </c>
      <c r="L206" s="5"/>
      <c r="M206" s="5"/>
      <c r="N206" s="5"/>
      <c r="O206" s="5"/>
      <c r="P206" s="40" t="s">
        <v>41</v>
      </c>
      <c r="Q206" s="40" t="s">
        <v>41</v>
      </c>
      <c r="R206" t="s">
        <v>53</v>
      </c>
      <c r="S206" t="s">
        <v>31</v>
      </c>
      <c r="T206" t="s">
        <v>53</v>
      </c>
      <c r="U206" s="5"/>
      <c r="V206" s="5"/>
      <c r="W206" s="5"/>
      <c r="X206" s="5"/>
      <c r="Y206" s="5"/>
      <c r="Z206">
        <f t="shared" si="64"/>
        <v>0</v>
      </c>
      <c r="AA206">
        <f t="shared" si="65"/>
        <v>1</v>
      </c>
      <c r="AB206">
        <f t="shared" si="66"/>
        <v>0</v>
      </c>
      <c r="AC206">
        <f t="shared" si="67"/>
        <v>0</v>
      </c>
      <c r="AD206">
        <f t="shared" si="68"/>
        <v>0</v>
      </c>
      <c r="AE206">
        <f t="shared" si="69"/>
        <v>0</v>
      </c>
      <c r="AF206" s="50">
        <f t="shared" si="70"/>
        <v>0</v>
      </c>
      <c r="AG206" s="50">
        <f t="shared" si="71"/>
        <v>0</v>
      </c>
      <c r="AH206" s="50">
        <f t="shared" si="72"/>
        <v>0</v>
      </c>
      <c r="AI206">
        <f t="shared" si="73"/>
        <v>0</v>
      </c>
      <c r="AJ206">
        <f t="shared" si="74"/>
        <v>1</v>
      </c>
      <c r="AK206">
        <f t="shared" si="75"/>
        <v>0</v>
      </c>
      <c r="AL206">
        <f t="shared" si="76"/>
        <v>0</v>
      </c>
      <c r="AM206">
        <f t="shared" si="77"/>
        <v>0</v>
      </c>
      <c r="AN206">
        <f t="shared" si="78"/>
        <v>0</v>
      </c>
      <c r="AO206">
        <f t="shared" si="79"/>
        <v>0</v>
      </c>
    </row>
    <row r="207" spans="1:41" ht="12.75">
      <c r="A207" s="37">
        <v>400255</v>
      </c>
      <c r="B207">
        <v>108773</v>
      </c>
      <c r="C207" t="s">
        <v>513</v>
      </c>
      <c r="D207" t="s">
        <v>514</v>
      </c>
      <c r="E207" t="s">
        <v>188</v>
      </c>
      <c r="F207" s="38">
        <v>85715</v>
      </c>
      <c r="G207" s="3" t="s">
        <v>29</v>
      </c>
      <c r="H207" s="39">
        <v>5202960883</v>
      </c>
      <c r="I207" s="4">
        <v>1</v>
      </c>
      <c r="J207" s="4" t="s">
        <v>31</v>
      </c>
      <c r="K207" t="s">
        <v>53</v>
      </c>
      <c r="L207" s="5"/>
      <c r="M207" s="5"/>
      <c r="N207" s="5"/>
      <c r="O207" s="5"/>
      <c r="P207" s="40" t="s">
        <v>41</v>
      </c>
      <c r="Q207" s="40" t="s">
        <v>41</v>
      </c>
      <c r="R207" t="s">
        <v>53</v>
      </c>
      <c r="S207" t="s">
        <v>31</v>
      </c>
      <c r="T207" t="s">
        <v>53</v>
      </c>
      <c r="U207" s="5"/>
      <c r="V207" s="5"/>
      <c r="W207" s="5"/>
      <c r="X207" s="5"/>
      <c r="Y207" s="5"/>
      <c r="Z207">
        <f t="shared" si="64"/>
        <v>0</v>
      </c>
      <c r="AA207">
        <f t="shared" si="65"/>
        <v>1</v>
      </c>
      <c r="AB207">
        <f t="shared" si="66"/>
        <v>0</v>
      </c>
      <c r="AC207">
        <f t="shared" si="67"/>
        <v>0</v>
      </c>
      <c r="AD207">
        <f t="shared" si="68"/>
        <v>0</v>
      </c>
      <c r="AE207">
        <f t="shared" si="69"/>
        <v>0</v>
      </c>
      <c r="AF207" s="50">
        <f t="shared" si="70"/>
        <v>0</v>
      </c>
      <c r="AG207" s="50">
        <f t="shared" si="71"/>
        <v>0</v>
      </c>
      <c r="AH207" s="50">
        <f t="shared" si="72"/>
        <v>0</v>
      </c>
      <c r="AI207">
        <f t="shared" si="73"/>
        <v>0</v>
      </c>
      <c r="AJ207">
        <f t="shared" si="74"/>
        <v>1</v>
      </c>
      <c r="AK207">
        <f t="shared" si="75"/>
        <v>0</v>
      </c>
      <c r="AL207">
        <f t="shared" si="76"/>
        <v>0</v>
      </c>
      <c r="AM207">
        <f t="shared" si="77"/>
        <v>0</v>
      </c>
      <c r="AN207">
        <f t="shared" si="78"/>
        <v>0</v>
      </c>
      <c r="AO207">
        <f t="shared" si="79"/>
        <v>0</v>
      </c>
    </row>
    <row r="208" spans="1:41" ht="12.75">
      <c r="A208" s="37">
        <v>400256</v>
      </c>
      <c r="B208">
        <v>108774</v>
      </c>
      <c r="C208" t="s">
        <v>515</v>
      </c>
      <c r="D208" t="s">
        <v>516</v>
      </c>
      <c r="E208" t="s">
        <v>188</v>
      </c>
      <c r="F208" s="38">
        <v>85735</v>
      </c>
      <c r="G208" s="3" t="s">
        <v>29</v>
      </c>
      <c r="H208" s="39">
        <v>5205782022</v>
      </c>
      <c r="I208" s="4">
        <v>8</v>
      </c>
      <c r="J208" s="4" t="s">
        <v>37</v>
      </c>
      <c r="K208" t="s">
        <v>53</v>
      </c>
      <c r="L208" s="5" t="s">
        <v>36</v>
      </c>
      <c r="M208">
        <v>141.006</v>
      </c>
      <c r="N208" s="5" t="s">
        <v>36</v>
      </c>
      <c r="O208" s="5" t="s">
        <v>35</v>
      </c>
      <c r="P208" s="40" t="s">
        <v>41</v>
      </c>
      <c r="Q208" s="40" t="s">
        <v>41</v>
      </c>
      <c r="R208" t="s">
        <v>53</v>
      </c>
      <c r="S208" t="s">
        <v>37</v>
      </c>
      <c r="T208" t="s">
        <v>53</v>
      </c>
      <c r="U208" s="5" t="s">
        <v>36</v>
      </c>
      <c r="V208" s="41">
        <v>7845.773197567441</v>
      </c>
      <c r="W208" s="41">
        <v>1098.8051775343042</v>
      </c>
      <c r="X208" s="41">
        <v>850.577940000437</v>
      </c>
      <c r="Y208" s="41">
        <v>1317.4579307643792</v>
      </c>
      <c r="Z208">
        <f t="shared" si="64"/>
        <v>1</v>
      </c>
      <c r="AA208">
        <f t="shared" si="65"/>
        <v>1</v>
      </c>
      <c r="AB208">
        <f t="shared" si="66"/>
        <v>0</v>
      </c>
      <c r="AC208">
        <f t="shared" si="67"/>
        <v>0</v>
      </c>
      <c r="AD208">
        <f t="shared" si="68"/>
        <v>0</v>
      </c>
      <c r="AE208">
        <f t="shared" si="69"/>
        <v>0</v>
      </c>
      <c r="AF208" s="50" t="str">
        <f t="shared" si="70"/>
        <v>SRSA</v>
      </c>
      <c r="AG208" s="50">
        <f t="shared" si="71"/>
        <v>0</v>
      </c>
      <c r="AH208" s="50">
        <f t="shared" si="72"/>
        <v>0</v>
      </c>
      <c r="AI208">
        <f t="shared" si="73"/>
        <v>1</v>
      </c>
      <c r="AJ208">
        <f t="shared" si="74"/>
        <v>1</v>
      </c>
      <c r="AK208" t="str">
        <f t="shared" si="75"/>
        <v>Initial</v>
      </c>
      <c r="AL208" t="str">
        <f t="shared" si="76"/>
        <v>SRSA</v>
      </c>
      <c r="AM208">
        <f t="shared" si="77"/>
        <v>0</v>
      </c>
      <c r="AN208">
        <f t="shared" si="78"/>
        <v>0</v>
      </c>
      <c r="AO208">
        <f t="shared" si="79"/>
        <v>0</v>
      </c>
    </row>
    <row r="209" spans="1:41" ht="12.75">
      <c r="A209" s="37">
        <v>400257</v>
      </c>
      <c r="B209">
        <v>108776</v>
      </c>
      <c r="C209" t="s">
        <v>517</v>
      </c>
      <c r="D209" t="s">
        <v>518</v>
      </c>
      <c r="E209" t="s">
        <v>188</v>
      </c>
      <c r="F209" s="38">
        <v>85734</v>
      </c>
      <c r="G209" s="3">
        <v>1368</v>
      </c>
      <c r="H209" s="39">
        <v>5207998403</v>
      </c>
      <c r="I209" s="4">
        <v>1</v>
      </c>
      <c r="J209" s="4" t="s">
        <v>31</v>
      </c>
      <c r="K209" t="s">
        <v>53</v>
      </c>
      <c r="L209" s="5"/>
      <c r="M209" s="5"/>
      <c r="N209" s="5"/>
      <c r="O209" s="5"/>
      <c r="P209" s="40" t="s">
        <v>41</v>
      </c>
      <c r="Q209" s="40" t="s">
        <v>41</v>
      </c>
      <c r="R209" t="s">
        <v>53</v>
      </c>
      <c r="S209" t="s">
        <v>31</v>
      </c>
      <c r="T209" t="s">
        <v>53</v>
      </c>
      <c r="U209" s="5"/>
      <c r="V209" s="5"/>
      <c r="W209" s="5"/>
      <c r="X209" s="5"/>
      <c r="Y209" s="5"/>
      <c r="Z209">
        <f t="shared" si="64"/>
        <v>0</v>
      </c>
      <c r="AA209">
        <f t="shared" si="65"/>
        <v>1</v>
      </c>
      <c r="AB209">
        <f t="shared" si="66"/>
        <v>0</v>
      </c>
      <c r="AC209">
        <f t="shared" si="67"/>
        <v>0</v>
      </c>
      <c r="AD209">
        <f t="shared" si="68"/>
        <v>0</v>
      </c>
      <c r="AE209">
        <f t="shared" si="69"/>
        <v>0</v>
      </c>
      <c r="AF209" s="50">
        <f t="shared" si="70"/>
        <v>0</v>
      </c>
      <c r="AG209" s="50">
        <f t="shared" si="71"/>
        <v>0</v>
      </c>
      <c r="AH209" s="50">
        <f t="shared" si="72"/>
        <v>0</v>
      </c>
      <c r="AI209">
        <f t="shared" si="73"/>
        <v>0</v>
      </c>
      <c r="AJ209">
        <f t="shared" si="74"/>
        <v>1</v>
      </c>
      <c r="AK209">
        <f t="shared" si="75"/>
        <v>0</v>
      </c>
      <c r="AL209">
        <f t="shared" si="76"/>
        <v>0</v>
      </c>
      <c r="AM209">
        <f t="shared" si="77"/>
        <v>0</v>
      </c>
      <c r="AN209">
        <f t="shared" si="78"/>
        <v>0</v>
      </c>
      <c r="AO209">
        <f t="shared" si="79"/>
        <v>0</v>
      </c>
    </row>
    <row r="210" spans="1:41" ht="12.75">
      <c r="A210" s="37">
        <v>400258</v>
      </c>
      <c r="B210">
        <v>108777</v>
      </c>
      <c r="C210" t="s">
        <v>519</v>
      </c>
      <c r="D210" t="s">
        <v>520</v>
      </c>
      <c r="E210" t="s">
        <v>188</v>
      </c>
      <c r="F210" s="38">
        <v>85745</v>
      </c>
      <c r="G210" s="3" t="s">
        <v>29</v>
      </c>
      <c r="H210" s="39">
        <v>5202936661</v>
      </c>
      <c r="I210" s="4">
        <v>3</v>
      </c>
      <c r="J210" s="4" t="s">
        <v>31</v>
      </c>
      <c r="K210" t="s">
        <v>53</v>
      </c>
      <c r="L210" s="5"/>
      <c r="M210" s="5"/>
      <c r="N210" s="5"/>
      <c r="O210" s="5"/>
      <c r="P210" s="40" t="s">
        <v>41</v>
      </c>
      <c r="Q210" s="40" t="s">
        <v>41</v>
      </c>
      <c r="R210" t="s">
        <v>53</v>
      </c>
      <c r="S210" t="s">
        <v>31</v>
      </c>
      <c r="T210" t="s">
        <v>53</v>
      </c>
      <c r="U210" s="5"/>
      <c r="V210" s="5"/>
      <c r="W210" s="5"/>
      <c r="X210" s="5"/>
      <c r="Y210" s="5"/>
      <c r="Z210">
        <f t="shared" si="64"/>
        <v>0</v>
      </c>
      <c r="AA210">
        <f t="shared" si="65"/>
        <v>1</v>
      </c>
      <c r="AB210">
        <f t="shared" si="66"/>
        <v>0</v>
      </c>
      <c r="AC210">
        <f t="shared" si="67"/>
        <v>0</v>
      </c>
      <c r="AD210">
        <f t="shared" si="68"/>
        <v>0</v>
      </c>
      <c r="AE210">
        <f t="shared" si="69"/>
        <v>0</v>
      </c>
      <c r="AF210" s="50">
        <f t="shared" si="70"/>
        <v>0</v>
      </c>
      <c r="AG210" s="50">
        <f t="shared" si="71"/>
        <v>0</v>
      </c>
      <c r="AH210" s="50">
        <f t="shared" si="72"/>
        <v>0</v>
      </c>
      <c r="AI210">
        <f t="shared" si="73"/>
        <v>0</v>
      </c>
      <c r="AJ210">
        <f t="shared" si="74"/>
        <v>1</v>
      </c>
      <c r="AK210">
        <f t="shared" si="75"/>
        <v>0</v>
      </c>
      <c r="AL210">
        <f t="shared" si="76"/>
        <v>0</v>
      </c>
      <c r="AM210">
        <f t="shared" si="77"/>
        <v>0</v>
      </c>
      <c r="AN210">
        <f t="shared" si="78"/>
        <v>0</v>
      </c>
      <c r="AO210">
        <f t="shared" si="79"/>
        <v>0</v>
      </c>
    </row>
    <row r="211" spans="1:41" ht="12.75">
      <c r="A211" s="37">
        <v>400259</v>
      </c>
      <c r="B211">
        <v>108779</v>
      </c>
      <c r="C211" t="s">
        <v>521</v>
      </c>
      <c r="D211" t="s">
        <v>522</v>
      </c>
      <c r="E211" t="s">
        <v>188</v>
      </c>
      <c r="F211" s="38">
        <v>85706</v>
      </c>
      <c r="G211" s="3" t="s">
        <v>29</v>
      </c>
      <c r="H211" s="39">
        <v>5207417900</v>
      </c>
      <c r="I211" s="4">
        <v>1</v>
      </c>
      <c r="J211" s="4" t="s">
        <v>31</v>
      </c>
      <c r="K211" t="s">
        <v>53</v>
      </c>
      <c r="L211" s="5"/>
      <c r="M211" s="5"/>
      <c r="N211" s="5"/>
      <c r="O211" s="5"/>
      <c r="P211" s="40" t="s">
        <v>41</v>
      </c>
      <c r="Q211" s="40" t="s">
        <v>41</v>
      </c>
      <c r="R211" t="s">
        <v>53</v>
      </c>
      <c r="S211" t="s">
        <v>31</v>
      </c>
      <c r="T211" t="s">
        <v>53</v>
      </c>
      <c r="U211" s="5"/>
      <c r="V211" s="5"/>
      <c r="W211" s="5"/>
      <c r="X211" s="5"/>
      <c r="Y211" s="5"/>
      <c r="Z211">
        <f t="shared" si="64"/>
        <v>0</v>
      </c>
      <c r="AA211">
        <f t="shared" si="65"/>
        <v>1</v>
      </c>
      <c r="AB211">
        <f t="shared" si="66"/>
        <v>0</v>
      </c>
      <c r="AC211">
        <f t="shared" si="67"/>
        <v>0</v>
      </c>
      <c r="AD211">
        <f t="shared" si="68"/>
        <v>0</v>
      </c>
      <c r="AE211">
        <f t="shared" si="69"/>
        <v>0</v>
      </c>
      <c r="AF211" s="50">
        <f t="shared" si="70"/>
        <v>0</v>
      </c>
      <c r="AG211" s="50">
        <f t="shared" si="71"/>
        <v>0</v>
      </c>
      <c r="AH211" s="50">
        <f t="shared" si="72"/>
        <v>0</v>
      </c>
      <c r="AI211">
        <f t="shared" si="73"/>
        <v>0</v>
      </c>
      <c r="AJ211">
        <f t="shared" si="74"/>
        <v>1</v>
      </c>
      <c r="AK211">
        <f t="shared" si="75"/>
        <v>0</v>
      </c>
      <c r="AL211">
        <f t="shared" si="76"/>
        <v>0</v>
      </c>
      <c r="AM211">
        <f t="shared" si="77"/>
        <v>0</v>
      </c>
      <c r="AN211">
        <f t="shared" si="78"/>
        <v>0</v>
      </c>
      <c r="AO211">
        <f t="shared" si="79"/>
        <v>0</v>
      </c>
    </row>
    <row r="212" spans="1:41" ht="12.75">
      <c r="A212" s="37">
        <v>400260</v>
      </c>
      <c r="B212">
        <v>108780</v>
      </c>
      <c r="C212" t="s">
        <v>523</v>
      </c>
      <c r="D212" t="s">
        <v>524</v>
      </c>
      <c r="E212" t="s">
        <v>188</v>
      </c>
      <c r="F212" s="38">
        <v>85750</v>
      </c>
      <c r="G212" s="3" t="s">
        <v>29</v>
      </c>
      <c r="H212" s="39">
        <v>5202960006</v>
      </c>
      <c r="I212" s="4">
        <v>1</v>
      </c>
      <c r="J212" s="4" t="s">
        <v>31</v>
      </c>
      <c r="K212" t="s">
        <v>53</v>
      </c>
      <c r="L212" s="5"/>
      <c r="M212" s="5"/>
      <c r="N212" s="5"/>
      <c r="O212" s="5"/>
      <c r="P212" s="40" t="s">
        <v>41</v>
      </c>
      <c r="Q212" s="40" t="s">
        <v>41</v>
      </c>
      <c r="R212" t="s">
        <v>53</v>
      </c>
      <c r="S212" t="s">
        <v>31</v>
      </c>
      <c r="T212" t="s">
        <v>53</v>
      </c>
      <c r="U212" s="5"/>
      <c r="V212" s="5"/>
      <c r="W212" s="5"/>
      <c r="X212" s="5"/>
      <c r="Y212" s="5"/>
      <c r="Z212">
        <f t="shared" si="64"/>
        <v>0</v>
      </c>
      <c r="AA212">
        <f t="shared" si="65"/>
        <v>1</v>
      </c>
      <c r="AB212">
        <f t="shared" si="66"/>
        <v>0</v>
      </c>
      <c r="AC212">
        <f t="shared" si="67"/>
        <v>0</v>
      </c>
      <c r="AD212">
        <f t="shared" si="68"/>
        <v>0</v>
      </c>
      <c r="AE212">
        <f t="shared" si="69"/>
        <v>0</v>
      </c>
      <c r="AF212" s="50">
        <f t="shared" si="70"/>
        <v>0</v>
      </c>
      <c r="AG212" s="50">
        <f t="shared" si="71"/>
        <v>0</v>
      </c>
      <c r="AH212" s="50">
        <f t="shared" si="72"/>
        <v>0</v>
      </c>
      <c r="AI212">
        <f t="shared" si="73"/>
        <v>0</v>
      </c>
      <c r="AJ212">
        <f t="shared" si="74"/>
        <v>1</v>
      </c>
      <c r="AK212">
        <f t="shared" si="75"/>
        <v>0</v>
      </c>
      <c r="AL212">
        <f t="shared" si="76"/>
        <v>0</v>
      </c>
      <c r="AM212">
        <f t="shared" si="77"/>
        <v>0</v>
      </c>
      <c r="AN212">
        <f t="shared" si="78"/>
        <v>0</v>
      </c>
      <c r="AO212">
        <f t="shared" si="79"/>
        <v>0</v>
      </c>
    </row>
    <row r="213" spans="1:41" ht="12.75">
      <c r="A213" s="37">
        <v>400261</v>
      </c>
      <c r="B213">
        <v>108781</v>
      </c>
      <c r="C213" t="s">
        <v>525</v>
      </c>
      <c r="D213" t="s">
        <v>526</v>
      </c>
      <c r="E213" t="s">
        <v>188</v>
      </c>
      <c r="F213" s="38">
        <v>85710</v>
      </c>
      <c r="G213" s="3" t="s">
        <v>29</v>
      </c>
      <c r="H213" s="39">
        <v>5207318180</v>
      </c>
      <c r="I213" s="4">
        <v>1</v>
      </c>
      <c r="J213" s="4" t="s">
        <v>31</v>
      </c>
      <c r="K213" t="s">
        <v>53</v>
      </c>
      <c r="L213" s="5"/>
      <c r="M213" s="5"/>
      <c r="N213" s="5"/>
      <c r="O213" s="5"/>
      <c r="P213" s="40" t="s">
        <v>41</v>
      </c>
      <c r="Q213" s="40" t="s">
        <v>41</v>
      </c>
      <c r="R213" t="s">
        <v>53</v>
      </c>
      <c r="S213" t="s">
        <v>31</v>
      </c>
      <c r="T213" t="s">
        <v>53</v>
      </c>
      <c r="U213" s="5"/>
      <c r="V213" s="5"/>
      <c r="W213" s="5"/>
      <c r="X213" s="5"/>
      <c r="Y213" s="5"/>
      <c r="Z213">
        <f t="shared" si="64"/>
        <v>0</v>
      </c>
      <c r="AA213">
        <f t="shared" si="65"/>
        <v>1</v>
      </c>
      <c r="AB213">
        <f t="shared" si="66"/>
        <v>0</v>
      </c>
      <c r="AC213">
        <f t="shared" si="67"/>
        <v>0</v>
      </c>
      <c r="AD213">
        <f t="shared" si="68"/>
        <v>0</v>
      </c>
      <c r="AE213">
        <f t="shared" si="69"/>
        <v>0</v>
      </c>
      <c r="AF213" s="50">
        <f t="shared" si="70"/>
        <v>0</v>
      </c>
      <c r="AG213" s="50">
        <f t="shared" si="71"/>
        <v>0</v>
      </c>
      <c r="AH213" s="50">
        <f t="shared" si="72"/>
        <v>0</v>
      </c>
      <c r="AI213">
        <f t="shared" si="73"/>
        <v>0</v>
      </c>
      <c r="AJ213">
        <f t="shared" si="74"/>
        <v>1</v>
      </c>
      <c r="AK213">
        <f t="shared" si="75"/>
        <v>0</v>
      </c>
      <c r="AL213">
        <f t="shared" si="76"/>
        <v>0</v>
      </c>
      <c r="AM213">
        <f t="shared" si="77"/>
        <v>0</v>
      </c>
      <c r="AN213">
        <f t="shared" si="78"/>
        <v>0</v>
      </c>
      <c r="AO213">
        <f t="shared" si="79"/>
        <v>0</v>
      </c>
    </row>
    <row r="214" spans="1:41" ht="12.75">
      <c r="A214" s="37">
        <v>400263</v>
      </c>
      <c r="B214">
        <v>128725</v>
      </c>
      <c r="C214" t="s">
        <v>527</v>
      </c>
      <c r="D214" t="s">
        <v>528</v>
      </c>
      <c r="E214" t="s">
        <v>529</v>
      </c>
      <c r="F214" s="38">
        <v>85624</v>
      </c>
      <c r="G214" s="3" t="s">
        <v>29</v>
      </c>
      <c r="H214" s="39">
        <v>5203949530</v>
      </c>
      <c r="I214" s="4">
        <v>7</v>
      </c>
      <c r="J214" s="4" t="s">
        <v>37</v>
      </c>
      <c r="K214" t="s">
        <v>53</v>
      </c>
      <c r="L214" s="5" t="s">
        <v>36</v>
      </c>
      <c r="M214" s="5">
        <v>23.033</v>
      </c>
      <c r="N214" s="5" t="s">
        <v>36</v>
      </c>
      <c r="O214" s="5" t="s">
        <v>35</v>
      </c>
      <c r="P214" s="40" t="s">
        <v>41</v>
      </c>
      <c r="Q214" s="40" t="s">
        <v>41</v>
      </c>
      <c r="R214" t="s">
        <v>53</v>
      </c>
      <c r="S214" t="s">
        <v>37</v>
      </c>
      <c r="T214" t="s">
        <v>53</v>
      </c>
      <c r="U214" s="5" t="s">
        <v>36</v>
      </c>
      <c r="V214" s="42">
        <v>1259.7266362665828</v>
      </c>
      <c r="W214" s="42">
        <v>0</v>
      </c>
      <c r="X214" s="42">
        <v>204.16741421070907</v>
      </c>
      <c r="Y214" s="42">
        <v>241.0549345522439</v>
      </c>
      <c r="Z214">
        <f t="shared" si="64"/>
        <v>1</v>
      </c>
      <c r="AA214">
        <f t="shared" si="65"/>
        <v>1</v>
      </c>
      <c r="AB214">
        <f t="shared" si="66"/>
        <v>0</v>
      </c>
      <c r="AC214">
        <f t="shared" si="67"/>
        <v>0</v>
      </c>
      <c r="AD214">
        <f t="shared" si="68"/>
        <v>0</v>
      </c>
      <c r="AE214">
        <f t="shared" si="69"/>
        <v>0</v>
      </c>
      <c r="AF214" s="50" t="str">
        <f t="shared" si="70"/>
        <v>SRSA</v>
      </c>
      <c r="AG214" s="50">
        <f t="shared" si="71"/>
        <v>0</v>
      </c>
      <c r="AH214" s="50">
        <f t="shared" si="72"/>
        <v>0</v>
      </c>
      <c r="AI214">
        <f t="shared" si="73"/>
        <v>1</v>
      </c>
      <c r="AJ214">
        <f t="shared" si="74"/>
        <v>1</v>
      </c>
      <c r="AK214" t="str">
        <f t="shared" si="75"/>
        <v>Initial</v>
      </c>
      <c r="AL214" t="str">
        <f t="shared" si="76"/>
        <v>SRSA</v>
      </c>
      <c r="AM214">
        <f t="shared" si="77"/>
        <v>0</v>
      </c>
      <c r="AN214">
        <f t="shared" si="78"/>
        <v>0</v>
      </c>
      <c r="AO214">
        <f t="shared" si="79"/>
        <v>0</v>
      </c>
    </row>
    <row r="215" spans="1:41" ht="12.75">
      <c r="A215" s="37">
        <v>400264</v>
      </c>
      <c r="B215">
        <v>128726</v>
      </c>
      <c r="C215" t="s">
        <v>530</v>
      </c>
      <c r="D215" t="s">
        <v>531</v>
      </c>
      <c r="E215" t="s">
        <v>532</v>
      </c>
      <c r="F215" s="38">
        <v>85646</v>
      </c>
      <c r="G215" s="3" t="s">
        <v>29</v>
      </c>
      <c r="H215" s="39">
        <v>5203980536</v>
      </c>
      <c r="I215" s="4">
        <v>7</v>
      </c>
      <c r="J215" s="4" t="s">
        <v>37</v>
      </c>
      <c r="K215" t="s">
        <v>53</v>
      </c>
      <c r="L215" s="5" t="s">
        <v>36</v>
      </c>
      <c r="M215" s="5">
        <v>75.735</v>
      </c>
      <c r="N215" s="5" t="s">
        <v>36</v>
      </c>
      <c r="O215" s="5" t="s">
        <v>35</v>
      </c>
      <c r="P215" s="40" t="s">
        <v>41</v>
      </c>
      <c r="Q215" s="40" t="s">
        <v>41</v>
      </c>
      <c r="R215" t="s">
        <v>53</v>
      </c>
      <c r="S215" t="s">
        <v>37</v>
      </c>
      <c r="T215" t="s">
        <v>53</v>
      </c>
      <c r="U215" s="5" t="s">
        <v>36</v>
      </c>
      <c r="V215" s="42">
        <v>2358.905054651885</v>
      </c>
      <c r="W215" s="42">
        <v>207.0296828670892</v>
      </c>
      <c r="X215" s="42">
        <v>369.8655769625228</v>
      </c>
      <c r="Y215" s="42">
        <v>467.27571928588816</v>
      </c>
      <c r="Z215">
        <f t="shared" si="64"/>
        <v>1</v>
      </c>
      <c r="AA215">
        <f t="shared" si="65"/>
        <v>1</v>
      </c>
      <c r="AB215">
        <f t="shared" si="66"/>
        <v>0</v>
      </c>
      <c r="AC215">
        <f t="shared" si="67"/>
        <v>0</v>
      </c>
      <c r="AD215">
        <f t="shared" si="68"/>
        <v>0</v>
      </c>
      <c r="AE215">
        <f t="shared" si="69"/>
        <v>0</v>
      </c>
      <c r="AF215" s="50" t="str">
        <f t="shared" si="70"/>
        <v>SRSA</v>
      </c>
      <c r="AG215" s="50">
        <f t="shared" si="71"/>
        <v>0</v>
      </c>
      <c r="AH215" s="50">
        <f t="shared" si="72"/>
        <v>0</v>
      </c>
      <c r="AI215">
        <f t="shared" si="73"/>
        <v>1</v>
      </c>
      <c r="AJ215">
        <f t="shared" si="74"/>
        <v>1</v>
      </c>
      <c r="AK215" t="str">
        <f t="shared" si="75"/>
        <v>Initial</v>
      </c>
      <c r="AL215" t="str">
        <f t="shared" si="76"/>
        <v>SRSA</v>
      </c>
      <c r="AM215">
        <f t="shared" si="77"/>
        <v>0</v>
      </c>
      <c r="AN215">
        <f t="shared" si="78"/>
        <v>0</v>
      </c>
      <c r="AO215">
        <f t="shared" si="79"/>
        <v>0</v>
      </c>
    </row>
    <row r="216" spans="1:41" ht="12.75">
      <c r="A216" s="37">
        <v>400266</v>
      </c>
      <c r="B216">
        <v>138758</v>
      </c>
      <c r="C216" t="s">
        <v>533</v>
      </c>
      <c r="D216" t="s">
        <v>534</v>
      </c>
      <c r="E216" t="s">
        <v>317</v>
      </c>
      <c r="F216" s="38">
        <v>86322</v>
      </c>
      <c r="G216" s="3" t="s">
        <v>29</v>
      </c>
      <c r="H216" s="39">
        <v>9285671805</v>
      </c>
      <c r="I216" s="4" t="s">
        <v>360</v>
      </c>
      <c r="J216" s="4" t="s">
        <v>31</v>
      </c>
      <c r="K216" t="s">
        <v>53</v>
      </c>
      <c r="L216" s="5" t="s">
        <v>36</v>
      </c>
      <c r="M216" s="5">
        <v>77.15</v>
      </c>
      <c r="N216" s="5" t="s">
        <v>36</v>
      </c>
      <c r="O216" s="5" t="s">
        <v>36</v>
      </c>
      <c r="P216" s="40">
        <v>22</v>
      </c>
      <c r="Q216" s="40" t="s">
        <v>37</v>
      </c>
      <c r="R216" t="s">
        <v>53</v>
      </c>
      <c r="S216" t="s">
        <v>37</v>
      </c>
      <c r="T216" t="s">
        <v>53</v>
      </c>
      <c r="U216" s="5" t="s">
        <v>35</v>
      </c>
      <c r="V216" s="41">
        <v>5240.123784268628</v>
      </c>
      <c r="W216" s="41">
        <v>684.832933282606</v>
      </c>
      <c r="X216" s="41">
        <v>540.2387702530204</v>
      </c>
      <c r="Y216" s="41">
        <v>476.23801813462546</v>
      </c>
      <c r="Z216">
        <f t="shared" si="64"/>
        <v>0</v>
      </c>
      <c r="AA216">
        <f t="shared" si="65"/>
        <v>1</v>
      </c>
      <c r="AB216">
        <f t="shared" si="66"/>
        <v>0</v>
      </c>
      <c r="AC216">
        <f t="shared" si="67"/>
        <v>0</v>
      </c>
      <c r="AD216">
        <f t="shared" si="68"/>
        <v>0</v>
      </c>
      <c r="AE216">
        <f t="shared" si="69"/>
        <v>0</v>
      </c>
      <c r="AF216" s="50">
        <f t="shared" si="70"/>
        <v>0</v>
      </c>
      <c r="AG216" s="50">
        <f t="shared" si="71"/>
        <v>0</v>
      </c>
      <c r="AH216" s="50">
        <f t="shared" si="72"/>
        <v>0</v>
      </c>
      <c r="AI216">
        <f t="shared" si="73"/>
        <v>1</v>
      </c>
      <c r="AJ216">
        <f t="shared" si="74"/>
        <v>1</v>
      </c>
      <c r="AK216" t="str">
        <f t="shared" si="75"/>
        <v>Initial</v>
      </c>
      <c r="AL216">
        <f t="shared" si="76"/>
        <v>0</v>
      </c>
      <c r="AM216" t="str">
        <f t="shared" si="77"/>
        <v>RLIS</v>
      </c>
      <c r="AN216">
        <f t="shared" si="78"/>
        <v>0</v>
      </c>
      <c r="AO216">
        <f t="shared" si="79"/>
        <v>0</v>
      </c>
    </row>
    <row r="217" spans="1:41" ht="12.75">
      <c r="A217" s="37">
        <v>400267</v>
      </c>
      <c r="B217">
        <v>138759</v>
      </c>
      <c r="C217" t="s">
        <v>535</v>
      </c>
      <c r="D217" t="s">
        <v>536</v>
      </c>
      <c r="E217" t="s">
        <v>221</v>
      </c>
      <c r="F217" s="38">
        <v>86304</v>
      </c>
      <c r="G217" s="3" t="s">
        <v>29</v>
      </c>
      <c r="H217" s="39">
        <v>9285411090</v>
      </c>
      <c r="I217" s="4">
        <v>5</v>
      </c>
      <c r="J217" s="4" t="s">
        <v>31</v>
      </c>
      <c r="K217" t="s">
        <v>53</v>
      </c>
      <c r="L217" s="5"/>
      <c r="M217" s="5"/>
      <c r="N217" s="5"/>
      <c r="O217" s="5"/>
      <c r="P217" s="40" t="s">
        <v>41</v>
      </c>
      <c r="Q217" s="40" t="s">
        <v>41</v>
      </c>
      <c r="R217" t="s">
        <v>53</v>
      </c>
      <c r="S217" t="s">
        <v>31</v>
      </c>
      <c r="T217" t="s">
        <v>53</v>
      </c>
      <c r="U217" s="5"/>
      <c r="V217" s="5"/>
      <c r="W217" s="5"/>
      <c r="X217" s="5"/>
      <c r="Y217" s="5"/>
      <c r="Z217">
        <f t="shared" si="64"/>
        <v>0</v>
      </c>
      <c r="AA217">
        <f t="shared" si="65"/>
        <v>1</v>
      </c>
      <c r="AB217">
        <f t="shared" si="66"/>
        <v>0</v>
      </c>
      <c r="AC217">
        <f t="shared" si="67"/>
        <v>0</v>
      </c>
      <c r="AD217">
        <f t="shared" si="68"/>
        <v>0</v>
      </c>
      <c r="AE217">
        <f t="shared" si="69"/>
        <v>0</v>
      </c>
      <c r="AF217" s="50">
        <f t="shared" si="70"/>
        <v>0</v>
      </c>
      <c r="AG217" s="50">
        <f t="shared" si="71"/>
        <v>0</v>
      </c>
      <c r="AH217" s="50">
        <f t="shared" si="72"/>
        <v>0</v>
      </c>
      <c r="AI217">
        <f t="shared" si="73"/>
        <v>0</v>
      </c>
      <c r="AJ217">
        <f t="shared" si="74"/>
        <v>1</v>
      </c>
      <c r="AK217">
        <f t="shared" si="75"/>
        <v>0</v>
      </c>
      <c r="AL217">
        <f t="shared" si="76"/>
        <v>0</v>
      </c>
      <c r="AM217">
        <f t="shared" si="77"/>
        <v>0</v>
      </c>
      <c r="AN217">
        <f t="shared" si="78"/>
        <v>0</v>
      </c>
      <c r="AO217">
        <f t="shared" si="79"/>
        <v>0</v>
      </c>
    </row>
    <row r="218" spans="1:41" ht="12.75">
      <c r="A218" s="37">
        <v>400268</v>
      </c>
      <c r="B218">
        <v>148759</v>
      </c>
      <c r="C218" t="s">
        <v>537</v>
      </c>
      <c r="D218" t="s">
        <v>538</v>
      </c>
      <c r="E218" t="s">
        <v>229</v>
      </c>
      <c r="F218" s="38">
        <v>85365</v>
      </c>
      <c r="G218" s="3" t="s">
        <v>29</v>
      </c>
      <c r="H218" s="39">
        <v>9283141102</v>
      </c>
      <c r="I218" s="4">
        <v>2</v>
      </c>
      <c r="J218" s="4" t="s">
        <v>31</v>
      </c>
      <c r="K218" t="s">
        <v>53</v>
      </c>
      <c r="L218" s="5"/>
      <c r="M218" s="5"/>
      <c r="N218" s="5"/>
      <c r="O218" s="5"/>
      <c r="P218" s="40" t="s">
        <v>41</v>
      </c>
      <c r="Q218" s="40" t="s">
        <v>41</v>
      </c>
      <c r="R218" t="s">
        <v>53</v>
      </c>
      <c r="S218" t="s">
        <v>31</v>
      </c>
      <c r="T218" t="s">
        <v>53</v>
      </c>
      <c r="U218" s="5"/>
      <c r="V218" s="5"/>
      <c r="W218" s="5"/>
      <c r="X218" s="5"/>
      <c r="Y218" s="5"/>
      <c r="Z218">
        <f t="shared" si="64"/>
        <v>0</v>
      </c>
      <c r="AA218">
        <f t="shared" si="65"/>
        <v>1</v>
      </c>
      <c r="AB218">
        <f t="shared" si="66"/>
        <v>0</v>
      </c>
      <c r="AC218">
        <f t="shared" si="67"/>
        <v>0</v>
      </c>
      <c r="AD218">
        <f t="shared" si="68"/>
        <v>0</v>
      </c>
      <c r="AE218">
        <f t="shared" si="69"/>
        <v>0</v>
      </c>
      <c r="AF218" s="50">
        <f t="shared" si="70"/>
        <v>0</v>
      </c>
      <c r="AG218" s="50">
        <f t="shared" si="71"/>
        <v>0</v>
      </c>
      <c r="AH218" s="50">
        <f t="shared" si="72"/>
        <v>0</v>
      </c>
      <c r="AI218">
        <f t="shared" si="73"/>
        <v>0</v>
      </c>
      <c r="AJ218">
        <f t="shared" si="74"/>
        <v>1</v>
      </c>
      <c r="AK218">
        <f t="shared" si="75"/>
        <v>0</v>
      </c>
      <c r="AL218">
        <f t="shared" si="76"/>
        <v>0</v>
      </c>
      <c r="AM218">
        <f t="shared" si="77"/>
        <v>0</v>
      </c>
      <c r="AN218">
        <f t="shared" si="78"/>
        <v>0</v>
      </c>
      <c r="AO218">
        <f t="shared" si="79"/>
        <v>0</v>
      </c>
    </row>
    <row r="219" spans="1:41" ht="12.75">
      <c r="A219" s="37">
        <v>400273</v>
      </c>
      <c r="B219">
        <v>78679</v>
      </c>
      <c r="C219" t="s">
        <v>539</v>
      </c>
      <c r="D219" t="s">
        <v>540</v>
      </c>
      <c r="E219" t="s">
        <v>82</v>
      </c>
      <c r="F219" s="38">
        <v>85281</v>
      </c>
      <c r="G219" s="3" t="s">
        <v>29</v>
      </c>
      <c r="H219" s="39">
        <v>4809479511</v>
      </c>
      <c r="I219" s="4">
        <v>2</v>
      </c>
      <c r="J219" s="4" t="s">
        <v>31</v>
      </c>
      <c r="K219" t="s">
        <v>53</v>
      </c>
      <c r="L219" s="5"/>
      <c r="M219" s="5"/>
      <c r="N219" s="5"/>
      <c r="O219" s="5"/>
      <c r="P219" s="40" t="s">
        <v>41</v>
      </c>
      <c r="Q219" s="40" t="s">
        <v>41</v>
      </c>
      <c r="R219" t="s">
        <v>53</v>
      </c>
      <c r="S219" t="s">
        <v>31</v>
      </c>
      <c r="T219" t="s">
        <v>53</v>
      </c>
      <c r="U219" s="5"/>
      <c r="V219" s="5"/>
      <c r="W219" s="5"/>
      <c r="X219" s="5"/>
      <c r="Y219" s="5"/>
      <c r="Z219">
        <f t="shared" si="64"/>
        <v>0</v>
      </c>
      <c r="AA219">
        <f t="shared" si="65"/>
        <v>1</v>
      </c>
      <c r="AB219">
        <f t="shared" si="66"/>
        <v>0</v>
      </c>
      <c r="AC219">
        <f t="shared" si="67"/>
        <v>0</v>
      </c>
      <c r="AD219">
        <f t="shared" si="68"/>
        <v>0</v>
      </c>
      <c r="AE219">
        <f t="shared" si="69"/>
        <v>0</v>
      </c>
      <c r="AF219" s="50">
        <f t="shared" si="70"/>
        <v>0</v>
      </c>
      <c r="AG219" s="50">
        <f t="shared" si="71"/>
        <v>0</v>
      </c>
      <c r="AH219" s="50">
        <f t="shared" si="72"/>
        <v>0</v>
      </c>
      <c r="AI219">
        <f t="shared" si="73"/>
        <v>0</v>
      </c>
      <c r="AJ219">
        <f t="shared" si="74"/>
        <v>1</v>
      </c>
      <c r="AK219">
        <f t="shared" si="75"/>
        <v>0</v>
      </c>
      <c r="AL219">
        <f t="shared" si="76"/>
        <v>0</v>
      </c>
      <c r="AM219">
        <f t="shared" si="77"/>
        <v>0</v>
      </c>
      <c r="AN219">
        <f t="shared" si="78"/>
        <v>0</v>
      </c>
      <c r="AO219">
        <f t="shared" si="79"/>
        <v>0</v>
      </c>
    </row>
    <row r="220" spans="1:41" ht="12.75">
      <c r="A220" s="37">
        <v>400274</v>
      </c>
      <c r="B220">
        <v>78793</v>
      </c>
      <c r="C220" t="s">
        <v>541</v>
      </c>
      <c r="D220" t="s">
        <v>542</v>
      </c>
      <c r="E220" t="s">
        <v>391</v>
      </c>
      <c r="F220" s="38">
        <v>85019</v>
      </c>
      <c r="G220" s="3" t="s">
        <v>29</v>
      </c>
      <c r="H220" s="39">
        <v>6025891360</v>
      </c>
      <c r="I220" s="4">
        <v>1</v>
      </c>
      <c r="J220" s="4" t="s">
        <v>31</v>
      </c>
      <c r="K220" t="s">
        <v>53</v>
      </c>
      <c r="L220" s="5"/>
      <c r="M220" s="5"/>
      <c r="N220" s="5"/>
      <c r="O220" s="5"/>
      <c r="P220" s="40" t="s">
        <v>41</v>
      </c>
      <c r="Q220" s="40" t="s">
        <v>41</v>
      </c>
      <c r="R220" t="s">
        <v>53</v>
      </c>
      <c r="S220" t="s">
        <v>31</v>
      </c>
      <c r="T220" t="s">
        <v>53</v>
      </c>
      <c r="U220" s="5"/>
      <c r="V220" s="5"/>
      <c r="W220" s="5"/>
      <c r="X220" s="5"/>
      <c r="Y220" s="5"/>
      <c r="Z220">
        <f t="shared" si="64"/>
        <v>0</v>
      </c>
      <c r="AA220">
        <f t="shared" si="65"/>
        <v>1</v>
      </c>
      <c r="AB220">
        <f t="shared" si="66"/>
        <v>0</v>
      </c>
      <c r="AC220">
        <f t="shared" si="67"/>
        <v>0</v>
      </c>
      <c r="AD220">
        <f t="shared" si="68"/>
        <v>0</v>
      </c>
      <c r="AE220">
        <f t="shared" si="69"/>
        <v>0</v>
      </c>
      <c r="AF220" s="50">
        <f t="shared" si="70"/>
        <v>0</v>
      </c>
      <c r="AG220" s="50">
        <f t="shared" si="71"/>
        <v>0</v>
      </c>
      <c r="AH220" s="50">
        <f t="shared" si="72"/>
        <v>0</v>
      </c>
      <c r="AI220">
        <f t="shared" si="73"/>
        <v>0</v>
      </c>
      <c r="AJ220">
        <f t="shared" si="74"/>
        <v>1</v>
      </c>
      <c r="AK220">
        <f t="shared" si="75"/>
        <v>0</v>
      </c>
      <c r="AL220">
        <f t="shared" si="76"/>
        <v>0</v>
      </c>
      <c r="AM220">
        <f t="shared" si="77"/>
        <v>0</v>
      </c>
      <c r="AN220">
        <f t="shared" si="78"/>
        <v>0</v>
      </c>
      <c r="AO220">
        <f t="shared" si="79"/>
        <v>0</v>
      </c>
    </row>
    <row r="221" spans="1:41" ht="12.75">
      <c r="A221" s="37">
        <v>400275</v>
      </c>
      <c r="B221">
        <v>108775</v>
      </c>
      <c r="C221" t="s">
        <v>543</v>
      </c>
      <c r="D221" t="s">
        <v>544</v>
      </c>
      <c r="E221" t="s">
        <v>188</v>
      </c>
      <c r="F221" s="38">
        <v>85719</v>
      </c>
      <c r="G221" s="3" t="s">
        <v>29</v>
      </c>
      <c r="H221" s="39">
        <v>5206230104</v>
      </c>
      <c r="I221" s="4">
        <v>1</v>
      </c>
      <c r="J221" s="4" t="s">
        <v>31</v>
      </c>
      <c r="K221" t="s">
        <v>53</v>
      </c>
      <c r="L221" s="5"/>
      <c r="M221" s="5"/>
      <c r="N221" s="5"/>
      <c r="O221" s="5"/>
      <c r="P221" s="40" t="s">
        <v>41</v>
      </c>
      <c r="Q221" s="40" t="s">
        <v>41</v>
      </c>
      <c r="R221" t="s">
        <v>53</v>
      </c>
      <c r="S221" t="s">
        <v>31</v>
      </c>
      <c r="T221" t="s">
        <v>53</v>
      </c>
      <c r="U221" s="5"/>
      <c r="V221" s="5"/>
      <c r="W221" s="5"/>
      <c r="X221" s="5"/>
      <c r="Y221" s="5"/>
      <c r="Z221">
        <f t="shared" si="64"/>
        <v>0</v>
      </c>
      <c r="AA221">
        <f t="shared" si="65"/>
        <v>1</v>
      </c>
      <c r="AB221">
        <f t="shared" si="66"/>
        <v>0</v>
      </c>
      <c r="AC221">
        <f t="shared" si="67"/>
        <v>0</v>
      </c>
      <c r="AD221">
        <f t="shared" si="68"/>
        <v>0</v>
      </c>
      <c r="AE221">
        <f t="shared" si="69"/>
        <v>0</v>
      </c>
      <c r="AF221" s="50">
        <f t="shared" si="70"/>
        <v>0</v>
      </c>
      <c r="AG221" s="50">
        <f t="shared" si="71"/>
        <v>0</v>
      </c>
      <c r="AH221" s="50">
        <f t="shared" si="72"/>
        <v>0</v>
      </c>
      <c r="AI221">
        <f t="shared" si="73"/>
        <v>0</v>
      </c>
      <c r="AJ221">
        <f t="shared" si="74"/>
        <v>1</v>
      </c>
      <c r="AK221">
        <f t="shared" si="75"/>
        <v>0</v>
      </c>
      <c r="AL221">
        <f t="shared" si="76"/>
        <v>0</v>
      </c>
      <c r="AM221">
        <f t="shared" si="77"/>
        <v>0</v>
      </c>
      <c r="AN221">
        <f t="shared" si="78"/>
        <v>0</v>
      </c>
      <c r="AO221">
        <f t="shared" si="79"/>
        <v>0</v>
      </c>
    </row>
    <row r="222" spans="1:41" ht="12.75">
      <c r="A222" s="37">
        <v>400276</v>
      </c>
      <c r="B222">
        <v>78794</v>
      </c>
      <c r="C222" t="s">
        <v>545</v>
      </c>
      <c r="D222" t="s">
        <v>546</v>
      </c>
      <c r="E222" t="s">
        <v>87</v>
      </c>
      <c r="F222" s="38">
        <v>85203</v>
      </c>
      <c r="G222" s="3" t="s">
        <v>29</v>
      </c>
      <c r="H222" s="39">
        <v>4808330068</v>
      </c>
      <c r="I222" s="4">
        <v>1</v>
      </c>
      <c r="J222" s="4" t="s">
        <v>31</v>
      </c>
      <c r="K222" t="s">
        <v>53</v>
      </c>
      <c r="L222" s="5"/>
      <c r="M222" s="5"/>
      <c r="N222" s="5"/>
      <c r="O222" s="5"/>
      <c r="P222" s="40" t="s">
        <v>41</v>
      </c>
      <c r="Q222" s="40" t="s">
        <v>41</v>
      </c>
      <c r="R222" t="s">
        <v>53</v>
      </c>
      <c r="S222" t="s">
        <v>31</v>
      </c>
      <c r="T222" t="s">
        <v>53</v>
      </c>
      <c r="U222" s="5"/>
      <c r="V222" s="5"/>
      <c r="W222" s="5"/>
      <c r="X222" s="5"/>
      <c r="Y222" s="5"/>
      <c r="Z222">
        <f t="shared" si="64"/>
        <v>0</v>
      </c>
      <c r="AA222">
        <f t="shared" si="65"/>
        <v>1</v>
      </c>
      <c r="AB222">
        <f t="shared" si="66"/>
        <v>0</v>
      </c>
      <c r="AC222">
        <f t="shared" si="67"/>
        <v>0</v>
      </c>
      <c r="AD222">
        <f t="shared" si="68"/>
        <v>0</v>
      </c>
      <c r="AE222">
        <f t="shared" si="69"/>
        <v>0</v>
      </c>
      <c r="AF222" s="50">
        <f t="shared" si="70"/>
        <v>0</v>
      </c>
      <c r="AG222" s="50">
        <f t="shared" si="71"/>
        <v>0</v>
      </c>
      <c r="AH222" s="50">
        <f t="shared" si="72"/>
        <v>0</v>
      </c>
      <c r="AI222">
        <f t="shared" si="73"/>
        <v>0</v>
      </c>
      <c r="AJ222">
        <f t="shared" si="74"/>
        <v>1</v>
      </c>
      <c r="AK222">
        <f t="shared" si="75"/>
        <v>0</v>
      </c>
      <c r="AL222">
        <f t="shared" si="76"/>
        <v>0</v>
      </c>
      <c r="AM222">
        <f t="shared" si="77"/>
        <v>0</v>
      </c>
      <c r="AN222">
        <f t="shared" si="78"/>
        <v>0</v>
      </c>
      <c r="AO222">
        <f t="shared" si="79"/>
        <v>0</v>
      </c>
    </row>
    <row r="223" spans="1:41" ht="12.75">
      <c r="A223" s="37">
        <v>400277</v>
      </c>
      <c r="B223">
        <v>78933</v>
      </c>
      <c r="C223" t="s">
        <v>547</v>
      </c>
      <c r="D223" t="s">
        <v>548</v>
      </c>
      <c r="E223" t="s">
        <v>549</v>
      </c>
      <c r="F223" s="38">
        <v>85363</v>
      </c>
      <c r="G223" s="3" t="s">
        <v>29</v>
      </c>
      <c r="H223" s="39">
        <v>6239779114</v>
      </c>
      <c r="I223" s="4">
        <v>3</v>
      </c>
      <c r="J223" s="4" t="s">
        <v>31</v>
      </c>
      <c r="K223" t="s">
        <v>53</v>
      </c>
      <c r="L223" s="5"/>
      <c r="M223" s="5"/>
      <c r="N223" s="5"/>
      <c r="O223" s="5"/>
      <c r="P223" s="40" t="s">
        <v>41</v>
      </c>
      <c r="Q223" s="40" t="s">
        <v>41</v>
      </c>
      <c r="R223" t="s">
        <v>53</v>
      </c>
      <c r="S223" t="s">
        <v>31</v>
      </c>
      <c r="T223" t="s">
        <v>53</v>
      </c>
      <c r="U223" s="5"/>
      <c r="V223" s="5"/>
      <c r="W223" s="5"/>
      <c r="X223" s="5"/>
      <c r="Y223" s="5"/>
      <c r="Z223">
        <f t="shared" si="64"/>
        <v>0</v>
      </c>
      <c r="AA223">
        <f t="shared" si="65"/>
        <v>1</v>
      </c>
      <c r="AB223">
        <f t="shared" si="66"/>
        <v>0</v>
      </c>
      <c r="AC223">
        <f t="shared" si="67"/>
        <v>0</v>
      </c>
      <c r="AD223">
        <f t="shared" si="68"/>
        <v>0</v>
      </c>
      <c r="AE223">
        <f t="shared" si="69"/>
        <v>0</v>
      </c>
      <c r="AF223" s="50">
        <f t="shared" si="70"/>
        <v>0</v>
      </c>
      <c r="AG223" s="50">
        <f t="shared" si="71"/>
        <v>0</v>
      </c>
      <c r="AH223" s="50">
        <f t="shared" si="72"/>
        <v>0</v>
      </c>
      <c r="AI223">
        <f t="shared" si="73"/>
        <v>0</v>
      </c>
      <c r="AJ223">
        <f t="shared" si="74"/>
        <v>1</v>
      </c>
      <c r="AK223">
        <f t="shared" si="75"/>
        <v>0</v>
      </c>
      <c r="AL223">
        <f t="shared" si="76"/>
        <v>0</v>
      </c>
      <c r="AM223">
        <f t="shared" si="77"/>
        <v>0</v>
      </c>
      <c r="AN223">
        <f t="shared" si="78"/>
        <v>0</v>
      </c>
      <c r="AO223">
        <f t="shared" si="79"/>
        <v>0</v>
      </c>
    </row>
    <row r="224" spans="1:41" ht="12.75">
      <c r="A224" s="37">
        <v>400278</v>
      </c>
      <c r="B224">
        <v>78934</v>
      </c>
      <c r="C224" t="s">
        <v>550</v>
      </c>
      <c r="D224" t="s">
        <v>551</v>
      </c>
      <c r="E224" t="s">
        <v>90</v>
      </c>
      <c r="F224" s="38">
        <v>85027</v>
      </c>
      <c r="G224" s="3" t="s">
        <v>29</v>
      </c>
      <c r="H224" s="39">
        <v>6234454909</v>
      </c>
      <c r="I224" s="4">
        <v>1</v>
      </c>
      <c r="J224" s="4" t="s">
        <v>31</v>
      </c>
      <c r="K224" t="s">
        <v>53</v>
      </c>
      <c r="L224" s="5"/>
      <c r="M224" s="5"/>
      <c r="N224" s="5"/>
      <c r="O224" s="5"/>
      <c r="P224" s="40" t="s">
        <v>41</v>
      </c>
      <c r="Q224" s="40" t="s">
        <v>41</v>
      </c>
      <c r="R224" t="s">
        <v>53</v>
      </c>
      <c r="S224" t="s">
        <v>31</v>
      </c>
      <c r="T224" t="s">
        <v>53</v>
      </c>
      <c r="U224" s="5"/>
      <c r="V224" s="5"/>
      <c r="W224" s="5"/>
      <c r="X224" s="5"/>
      <c r="Y224" s="5"/>
      <c r="Z224">
        <f t="shared" si="64"/>
        <v>0</v>
      </c>
      <c r="AA224">
        <f t="shared" si="65"/>
        <v>1</v>
      </c>
      <c r="AB224">
        <f t="shared" si="66"/>
        <v>0</v>
      </c>
      <c r="AC224">
        <f t="shared" si="67"/>
        <v>0</v>
      </c>
      <c r="AD224">
        <f t="shared" si="68"/>
        <v>0</v>
      </c>
      <c r="AE224">
        <f t="shared" si="69"/>
        <v>0</v>
      </c>
      <c r="AF224" s="50">
        <f t="shared" si="70"/>
        <v>0</v>
      </c>
      <c r="AG224" s="50">
        <f t="shared" si="71"/>
        <v>0</v>
      </c>
      <c r="AH224" s="50">
        <f t="shared" si="72"/>
        <v>0</v>
      </c>
      <c r="AI224">
        <f t="shared" si="73"/>
        <v>0</v>
      </c>
      <c r="AJ224">
        <f t="shared" si="74"/>
        <v>1</v>
      </c>
      <c r="AK224">
        <f t="shared" si="75"/>
        <v>0</v>
      </c>
      <c r="AL224">
        <f t="shared" si="76"/>
        <v>0</v>
      </c>
      <c r="AM224">
        <f t="shared" si="77"/>
        <v>0</v>
      </c>
      <c r="AN224">
        <f t="shared" si="78"/>
        <v>0</v>
      </c>
      <c r="AO224">
        <f t="shared" si="79"/>
        <v>0</v>
      </c>
    </row>
    <row r="225" spans="1:41" ht="12.75">
      <c r="A225" s="37">
        <v>400279</v>
      </c>
      <c r="B225">
        <v>78935</v>
      </c>
      <c r="C225" t="s">
        <v>552</v>
      </c>
      <c r="D225" t="s">
        <v>553</v>
      </c>
      <c r="E225" t="s">
        <v>90</v>
      </c>
      <c r="F225" s="38">
        <v>85053</v>
      </c>
      <c r="G225" s="3" t="s">
        <v>29</v>
      </c>
      <c r="H225" s="39">
        <v>6025477960</v>
      </c>
      <c r="I225" s="4">
        <v>1</v>
      </c>
      <c r="J225" s="4" t="s">
        <v>31</v>
      </c>
      <c r="K225" t="s">
        <v>53</v>
      </c>
      <c r="L225" s="5"/>
      <c r="M225" s="5"/>
      <c r="N225" s="5"/>
      <c r="O225" s="5"/>
      <c r="P225" s="40" t="s">
        <v>41</v>
      </c>
      <c r="Q225" s="40" t="s">
        <v>41</v>
      </c>
      <c r="R225" t="s">
        <v>53</v>
      </c>
      <c r="S225" t="s">
        <v>31</v>
      </c>
      <c r="T225" t="s">
        <v>53</v>
      </c>
      <c r="U225" s="5"/>
      <c r="V225" s="5"/>
      <c r="W225" s="5"/>
      <c r="X225" s="5"/>
      <c r="Y225" s="5"/>
      <c r="Z225">
        <f t="shared" si="64"/>
        <v>0</v>
      </c>
      <c r="AA225">
        <f t="shared" si="65"/>
        <v>1</v>
      </c>
      <c r="AB225">
        <f t="shared" si="66"/>
        <v>0</v>
      </c>
      <c r="AC225">
        <f t="shared" si="67"/>
        <v>0</v>
      </c>
      <c r="AD225">
        <f t="shared" si="68"/>
        <v>0</v>
      </c>
      <c r="AE225">
        <f t="shared" si="69"/>
        <v>0</v>
      </c>
      <c r="AF225" s="50">
        <f t="shared" si="70"/>
        <v>0</v>
      </c>
      <c r="AG225" s="50">
        <f t="shared" si="71"/>
        <v>0</v>
      </c>
      <c r="AH225" s="50">
        <f t="shared" si="72"/>
        <v>0</v>
      </c>
      <c r="AI225">
        <f t="shared" si="73"/>
        <v>0</v>
      </c>
      <c r="AJ225">
        <f t="shared" si="74"/>
        <v>1</v>
      </c>
      <c r="AK225">
        <f t="shared" si="75"/>
        <v>0</v>
      </c>
      <c r="AL225">
        <f t="shared" si="76"/>
        <v>0</v>
      </c>
      <c r="AM225">
        <f t="shared" si="77"/>
        <v>0</v>
      </c>
      <c r="AN225">
        <f t="shared" si="78"/>
        <v>0</v>
      </c>
      <c r="AO225">
        <f t="shared" si="79"/>
        <v>0</v>
      </c>
    </row>
    <row r="226" spans="1:41" ht="12.75">
      <c r="A226" s="37">
        <v>400280</v>
      </c>
      <c r="B226">
        <v>88758</v>
      </c>
      <c r="C226" t="s">
        <v>554</v>
      </c>
      <c r="D226" t="s">
        <v>555</v>
      </c>
      <c r="E226" t="s">
        <v>178</v>
      </c>
      <c r="F226" s="38">
        <v>86442</v>
      </c>
      <c r="G226" s="3" t="s">
        <v>29</v>
      </c>
      <c r="H226" s="39">
        <v>9287049345</v>
      </c>
      <c r="I226" s="4">
        <v>3</v>
      </c>
      <c r="J226" s="4" t="s">
        <v>31</v>
      </c>
      <c r="K226" t="s">
        <v>53</v>
      </c>
      <c r="L226" s="5"/>
      <c r="M226" s="5"/>
      <c r="N226" s="5"/>
      <c r="O226" s="5"/>
      <c r="P226" s="40" t="s">
        <v>41</v>
      </c>
      <c r="Q226" s="40" t="s">
        <v>41</v>
      </c>
      <c r="R226" t="s">
        <v>53</v>
      </c>
      <c r="S226" t="s">
        <v>31</v>
      </c>
      <c r="T226" t="s">
        <v>53</v>
      </c>
      <c r="U226" s="5"/>
      <c r="V226" s="5"/>
      <c r="W226" s="5"/>
      <c r="X226" s="5"/>
      <c r="Y226" s="5"/>
      <c r="Z226">
        <f t="shared" si="64"/>
        <v>0</v>
      </c>
      <c r="AA226">
        <f t="shared" si="65"/>
        <v>1</v>
      </c>
      <c r="AB226">
        <f t="shared" si="66"/>
        <v>0</v>
      </c>
      <c r="AC226">
        <f t="shared" si="67"/>
        <v>0</v>
      </c>
      <c r="AD226">
        <f t="shared" si="68"/>
        <v>0</v>
      </c>
      <c r="AE226">
        <f t="shared" si="69"/>
        <v>0</v>
      </c>
      <c r="AF226" s="50">
        <f t="shared" si="70"/>
        <v>0</v>
      </c>
      <c r="AG226" s="50">
        <f t="shared" si="71"/>
        <v>0</v>
      </c>
      <c r="AH226" s="50">
        <f t="shared" si="72"/>
        <v>0</v>
      </c>
      <c r="AI226">
        <f t="shared" si="73"/>
        <v>0</v>
      </c>
      <c r="AJ226">
        <f t="shared" si="74"/>
        <v>1</v>
      </c>
      <c r="AK226">
        <f t="shared" si="75"/>
        <v>0</v>
      </c>
      <c r="AL226">
        <f t="shared" si="76"/>
        <v>0</v>
      </c>
      <c r="AM226">
        <f t="shared" si="77"/>
        <v>0</v>
      </c>
      <c r="AN226">
        <f t="shared" si="78"/>
        <v>0</v>
      </c>
      <c r="AO226">
        <f t="shared" si="79"/>
        <v>0</v>
      </c>
    </row>
    <row r="227" spans="1:41" ht="12.75">
      <c r="A227" s="37">
        <v>400281</v>
      </c>
      <c r="B227">
        <v>88759</v>
      </c>
      <c r="C227" t="s">
        <v>556</v>
      </c>
      <c r="D227" t="s">
        <v>557</v>
      </c>
      <c r="E227" t="s">
        <v>558</v>
      </c>
      <c r="F227" s="38">
        <v>86021</v>
      </c>
      <c r="G227" s="3" t="s">
        <v>29</v>
      </c>
      <c r="H227" s="39">
        <v>9288752525</v>
      </c>
      <c r="I227" s="4">
        <v>8</v>
      </c>
      <c r="J227" s="4" t="s">
        <v>37</v>
      </c>
      <c r="K227" t="s">
        <v>53</v>
      </c>
      <c r="L227" s="5" t="s">
        <v>36</v>
      </c>
      <c r="M227" s="5"/>
      <c r="N227" s="5" t="s">
        <v>36</v>
      </c>
      <c r="O227" s="5"/>
      <c r="P227" s="40">
        <v>19</v>
      </c>
      <c r="Q227" s="40" t="s">
        <v>41</v>
      </c>
      <c r="R227" t="s">
        <v>53</v>
      </c>
      <c r="S227" t="s">
        <v>37</v>
      </c>
      <c r="T227" t="s">
        <v>53</v>
      </c>
      <c r="U227" s="5" t="s">
        <v>36</v>
      </c>
      <c r="V227" s="42">
        <v>10103.94916802681</v>
      </c>
      <c r="W227" s="42">
        <v>1345.0104870233183</v>
      </c>
      <c r="X227" s="42">
        <v>362.68554385254066</v>
      </c>
      <c r="Y227" s="42">
        <v>1066.2045182118482</v>
      </c>
      <c r="Z227">
        <f t="shared" si="64"/>
        <v>1</v>
      </c>
      <c r="AA227">
        <f t="shared" si="65"/>
        <v>1</v>
      </c>
      <c r="AB227">
        <f t="shared" si="66"/>
        <v>0</v>
      </c>
      <c r="AC227">
        <f t="shared" si="67"/>
        <v>0</v>
      </c>
      <c r="AD227">
        <f t="shared" si="68"/>
        <v>0</v>
      </c>
      <c r="AE227">
        <f t="shared" si="69"/>
        <v>0</v>
      </c>
      <c r="AF227" s="50" t="str">
        <f t="shared" si="70"/>
        <v>SRSA</v>
      </c>
      <c r="AG227" s="50">
        <f t="shared" si="71"/>
        <v>0</v>
      </c>
      <c r="AH227" s="50">
        <f t="shared" si="72"/>
        <v>0</v>
      </c>
      <c r="AI227">
        <f t="shared" si="73"/>
        <v>1</v>
      </c>
      <c r="AJ227">
        <f t="shared" si="74"/>
        <v>0</v>
      </c>
      <c r="AK227">
        <f t="shared" si="75"/>
        <v>0</v>
      </c>
      <c r="AL227">
        <f t="shared" si="76"/>
        <v>0</v>
      </c>
      <c r="AM227">
        <f t="shared" si="77"/>
        <v>0</v>
      </c>
      <c r="AN227">
        <f t="shared" si="78"/>
        <v>0</v>
      </c>
      <c r="AO227">
        <f t="shared" si="79"/>
        <v>0</v>
      </c>
    </row>
    <row r="228" spans="1:41" ht="12.75">
      <c r="A228" s="37">
        <v>400282</v>
      </c>
      <c r="B228">
        <v>148760</v>
      </c>
      <c r="C228" t="s">
        <v>559</v>
      </c>
      <c r="D228" t="s">
        <v>560</v>
      </c>
      <c r="E228" t="s">
        <v>229</v>
      </c>
      <c r="F228" s="38">
        <v>85366</v>
      </c>
      <c r="G228" s="3" t="s">
        <v>29</v>
      </c>
      <c r="H228" s="39">
        <v>9287836266</v>
      </c>
      <c r="I228" s="4">
        <v>2</v>
      </c>
      <c r="J228" s="4" t="s">
        <v>31</v>
      </c>
      <c r="K228" t="s">
        <v>53</v>
      </c>
      <c r="L228" s="5"/>
      <c r="M228" s="5"/>
      <c r="N228" s="5"/>
      <c r="O228" s="5"/>
      <c r="P228" s="40" t="s">
        <v>41</v>
      </c>
      <c r="Q228" s="40" t="s">
        <v>41</v>
      </c>
      <c r="R228" t="s">
        <v>53</v>
      </c>
      <c r="S228" t="s">
        <v>31</v>
      </c>
      <c r="T228" t="s">
        <v>53</v>
      </c>
      <c r="U228" s="5"/>
      <c r="V228" s="5"/>
      <c r="W228" s="5"/>
      <c r="X228" s="5"/>
      <c r="Y228" s="5"/>
      <c r="Z228">
        <f t="shared" si="64"/>
        <v>0</v>
      </c>
      <c r="AA228">
        <f t="shared" si="65"/>
        <v>1</v>
      </c>
      <c r="AB228">
        <f t="shared" si="66"/>
        <v>0</v>
      </c>
      <c r="AC228">
        <f t="shared" si="67"/>
        <v>0</v>
      </c>
      <c r="AD228">
        <f t="shared" si="68"/>
        <v>0</v>
      </c>
      <c r="AE228">
        <f t="shared" si="69"/>
        <v>0</v>
      </c>
      <c r="AF228" s="50">
        <f t="shared" si="70"/>
        <v>0</v>
      </c>
      <c r="AG228" s="50">
        <f t="shared" si="71"/>
        <v>0</v>
      </c>
      <c r="AH228" s="50">
        <f t="shared" si="72"/>
        <v>0</v>
      </c>
      <c r="AI228">
        <f t="shared" si="73"/>
        <v>0</v>
      </c>
      <c r="AJ228">
        <f t="shared" si="74"/>
        <v>1</v>
      </c>
      <c r="AK228">
        <f t="shared" si="75"/>
        <v>0</v>
      </c>
      <c r="AL228">
        <f t="shared" si="76"/>
        <v>0</v>
      </c>
      <c r="AM228">
        <f t="shared" si="77"/>
        <v>0</v>
      </c>
      <c r="AN228">
        <f t="shared" si="78"/>
        <v>0</v>
      </c>
      <c r="AO228">
        <f t="shared" si="79"/>
        <v>0</v>
      </c>
    </row>
    <row r="229" spans="1:41" ht="12.75">
      <c r="A229" s="37">
        <v>400283</v>
      </c>
      <c r="B229">
        <v>108790</v>
      </c>
      <c r="C229" t="s">
        <v>561</v>
      </c>
      <c r="D229" t="s">
        <v>562</v>
      </c>
      <c r="E229" t="s">
        <v>188</v>
      </c>
      <c r="F229" s="38">
        <v>85749</v>
      </c>
      <c r="G229" s="3" t="s">
        <v>29</v>
      </c>
      <c r="H229" s="39">
        <v>5202961600</v>
      </c>
      <c r="I229" s="4">
        <v>1</v>
      </c>
      <c r="J229" s="4" t="s">
        <v>31</v>
      </c>
      <c r="K229" t="s">
        <v>53</v>
      </c>
      <c r="L229" s="5"/>
      <c r="M229" s="5"/>
      <c r="N229" s="5"/>
      <c r="O229" s="5"/>
      <c r="P229" s="40" t="s">
        <v>41</v>
      </c>
      <c r="Q229" s="40" t="s">
        <v>41</v>
      </c>
      <c r="R229" t="s">
        <v>53</v>
      </c>
      <c r="S229" t="s">
        <v>31</v>
      </c>
      <c r="T229" t="s">
        <v>53</v>
      </c>
      <c r="U229" s="5"/>
      <c r="V229" s="5"/>
      <c r="W229" s="5"/>
      <c r="X229" s="5"/>
      <c r="Y229" s="5"/>
      <c r="Z229">
        <f t="shared" si="64"/>
        <v>0</v>
      </c>
      <c r="AA229">
        <f t="shared" si="65"/>
        <v>1</v>
      </c>
      <c r="AB229">
        <f t="shared" si="66"/>
        <v>0</v>
      </c>
      <c r="AC229">
        <f t="shared" si="67"/>
        <v>0</v>
      </c>
      <c r="AD229">
        <f t="shared" si="68"/>
        <v>0</v>
      </c>
      <c r="AE229">
        <f t="shared" si="69"/>
        <v>0</v>
      </c>
      <c r="AF229" s="50">
        <f t="shared" si="70"/>
        <v>0</v>
      </c>
      <c r="AG229" s="50">
        <f t="shared" si="71"/>
        <v>0</v>
      </c>
      <c r="AH229" s="50">
        <f t="shared" si="72"/>
        <v>0</v>
      </c>
      <c r="AI229">
        <f t="shared" si="73"/>
        <v>0</v>
      </c>
      <c r="AJ229">
        <f t="shared" si="74"/>
        <v>1</v>
      </c>
      <c r="AK229">
        <f t="shared" si="75"/>
        <v>0</v>
      </c>
      <c r="AL229">
        <f t="shared" si="76"/>
        <v>0</v>
      </c>
      <c r="AM229">
        <f t="shared" si="77"/>
        <v>0</v>
      </c>
      <c r="AN229">
        <f t="shared" si="78"/>
        <v>0</v>
      </c>
      <c r="AO229">
        <f t="shared" si="79"/>
        <v>0</v>
      </c>
    </row>
    <row r="230" spans="1:41" ht="12.75">
      <c r="A230" s="37">
        <v>400284</v>
      </c>
      <c r="B230">
        <v>28751</v>
      </c>
      <c r="C230" t="s">
        <v>563</v>
      </c>
      <c r="D230" t="s">
        <v>564</v>
      </c>
      <c r="E230" t="s">
        <v>48</v>
      </c>
      <c r="F230" s="38">
        <v>85635</v>
      </c>
      <c r="G230" s="3" t="s">
        <v>29</v>
      </c>
      <c r="H230" s="39">
        <v>5204527965</v>
      </c>
      <c r="I230" s="4">
        <v>5</v>
      </c>
      <c r="J230" s="4" t="s">
        <v>31</v>
      </c>
      <c r="K230" t="s">
        <v>53</v>
      </c>
      <c r="L230" s="5"/>
      <c r="M230" s="5"/>
      <c r="N230" s="5"/>
      <c r="O230" s="5"/>
      <c r="P230" s="40" t="s">
        <v>41</v>
      </c>
      <c r="Q230" s="40" t="s">
        <v>41</v>
      </c>
      <c r="R230" t="s">
        <v>53</v>
      </c>
      <c r="S230" t="s">
        <v>31</v>
      </c>
      <c r="T230" t="s">
        <v>53</v>
      </c>
      <c r="U230" s="5"/>
      <c r="V230" s="5"/>
      <c r="W230" s="5"/>
      <c r="X230" s="5"/>
      <c r="Y230" s="5"/>
      <c r="Z230">
        <f t="shared" si="64"/>
        <v>0</v>
      </c>
      <c r="AA230">
        <f t="shared" si="65"/>
        <v>1</v>
      </c>
      <c r="AB230">
        <f t="shared" si="66"/>
        <v>0</v>
      </c>
      <c r="AC230">
        <f t="shared" si="67"/>
        <v>0</v>
      </c>
      <c r="AD230">
        <f t="shared" si="68"/>
        <v>0</v>
      </c>
      <c r="AE230">
        <f t="shared" si="69"/>
        <v>0</v>
      </c>
      <c r="AF230" s="50">
        <f t="shared" si="70"/>
        <v>0</v>
      </c>
      <c r="AG230" s="50">
        <f t="shared" si="71"/>
        <v>0</v>
      </c>
      <c r="AH230" s="50">
        <f t="shared" si="72"/>
        <v>0</v>
      </c>
      <c r="AI230">
        <f t="shared" si="73"/>
        <v>0</v>
      </c>
      <c r="AJ230">
        <f t="shared" si="74"/>
        <v>1</v>
      </c>
      <c r="AK230">
        <f t="shared" si="75"/>
        <v>0</v>
      </c>
      <c r="AL230">
        <f t="shared" si="76"/>
        <v>0</v>
      </c>
      <c r="AM230">
        <f t="shared" si="77"/>
        <v>0</v>
      </c>
      <c r="AN230">
        <f t="shared" si="78"/>
        <v>0</v>
      </c>
      <c r="AO230">
        <f t="shared" si="79"/>
        <v>0</v>
      </c>
    </row>
    <row r="231" spans="1:41" ht="12.75">
      <c r="A231" s="37">
        <v>400285</v>
      </c>
      <c r="B231">
        <v>78936</v>
      </c>
      <c r="C231" t="s">
        <v>565</v>
      </c>
      <c r="D231" t="s">
        <v>566</v>
      </c>
      <c r="E231" t="s">
        <v>87</v>
      </c>
      <c r="F231" s="38">
        <v>85203</v>
      </c>
      <c r="G231" s="3" t="s">
        <v>29</v>
      </c>
      <c r="H231" s="39">
        <v>4804642800</v>
      </c>
      <c r="I231" s="4">
        <v>1</v>
      </c>
      <c r="J231" s="4" t="s">
        <v>31</v>
      </c>
      <c r="K231" t="s">
        <v>53</v>
      </c>
      <c r="L231" s="5"/>
      <c r="M231" s="5"/>
      <c r="N231" s="5"/>
      <c r="O231" s="5"/>
      <c r="P231" s="40" t="s">
        <v>41</v>
      </c>
      <c r="Q231" s="40" t="s">
        <v>41</v>
      </c>
      <c r="R231" t="s">
        <v>53</v>
      </c>
      <c r="S231" t="s">
        <v>31</v>
      </c>
      <c r="T231" t="s">
        <v>53</v>
      </c>
      <c r="U231" s="5"/>
      <c r="V231" s="5"/>
      <c r="W231" s="5"/>
      <c r="X231" s="5"/>
      <c r="Y231" s="5"/>
      <c r="Z231">
        <f t="shared" si="64"/>
        <v>0</v>
      </c>
      <c r="AA231">
        <f t="shared" si="65"/>
        <v>1</v>
      </c>
      <c r="AB231">
        <f t="shared" si="66"/>
        <v>0</v>
      </c>
      <c r="AC231">
        <f t="shared" si="67"/>
        <v>0</v>
      </c>
      <c r="AD231">
        <f t="shared" si="68"/>
        <v>0</v>
      </c>
      <c r="AE231">
        <f t="shared" si="69"/>
        <v>0</v>
      </c>
      <c r="AF231" s="50">
        <f t="shared" si="70"/>
        <v>0</v>
      </c>
      <c r="AG231" s="50">
        <f t="shared" si="71"/>
        <v>0</v>
      </c>
      <c r="AH231" s="50">
        <f t="shared" si="72"/>
        <v>0</v>
      </c>
      <c r="AI231">
        <f t="shared" si="73"/>
        <v>0</v>
      </c>
      <c r="AJ231">
        <f t="shared" si="74"/>
        <v>1</v>
      </c>
      <c r="AK231">
        <f t="shared" si="75"/>
        <v>0</v>
      </c>
      <c r="AL231">
        <f t="shared" si="76"/>
        <v>0</v>
      </c>
      <c r="AM231">
        <f t="shared" si="77"/>
        <v>0</v>
      </c>
      <c r="AN231">
        <f t="shared" si="78"/>
        <v>0</v>
      </c>
      <c r="AO231">
        <f t="shared" si="79"/>
        <v>0</v>
      </c>
    </row>
    <row r="232" spans="1:41" ht="12.75">
      <c r="A232" s="37">
        <v>400286</v>
      </c>
      <c r="B232">
        <v>78938</v>
      </c>
      <c r="C232" t="s">
        <v>567</v>
      </c>
      <c r="D232" t="s">
        <v>397</v>
      </c>
      <c r="E232" t="s">
        <v>398</v>
      </c>
      <c r="F232" s="38">
        <v>92324</v>
      </c>
      <c r="G232" s="3" t="s">
        <v>29</v>
      </c>
      <c r="H232" s="39">
        <v>9093701866</v>
      </c>
      <c r="I232" s="4">
        <v>3</v>
      </c>
      <c r="J232" s="4" t="s">
        <v>31</v>
      </c>
      <c r="K232" t="s">
        <v>53</v>
      </c>
      <c r="L232" s="5"/>
      <c r="M232" s="5"/>
      <c r="N232" s="5"/>
      <c r="O232" s="5"/>
      <c r="P232" s="40" t="s">
        <v>41</v>
      </c>
      <c r="Q232" s="40" t="s">
        <v>41</v>
      </c>
      <c r="R232" t="s">
        <v>53</v>
      </c>
      <c r="S232" t="s">
        <v>31</v>
      </c>
      <c r="T232" t="s">
        <v>53</v>
      </c>
      <c r="U232" s="5"/>
      <c r="V232" s="5"/>
      <c r="W232" s="5"/>
      <c r="X232" s="5"/>
      <c r="Y232" s="5"/>
      <c r="Z232">
        <f t="shared" si="64"/>
        <v>0</v>
      </c>
      <c r="AA232">
        <f t="shared" si="65"/>
        <v>1</v>
      </c>
      <c r="AB232">
        <f t="shared" si="66"/>
        <v>0</v>
      </c>
      <c r="AC232">
        <f t="shared" si="67"/>
        <v>0</v>
      </c>
      <c r="AD232">
        <f t="shared" si="68"/>
        <v>0</v>
      </c>
      <c r="AE232">
        <f t="shared" si="69"/>
        <v>0</v>
      </c>
      <c r="AF232" s="50">
        <f t="shared" si="70"/>
        <v>0</v>
      </c>
      <c r="AG232" s="50">
        <f t="shared" si="71"/>
        <v>0</v>
      </c>
      <c r="AH232" s="50">
        <f t="shared" si="72"/>
        <v>0</v>
      </c>
      <c r="AI232">
        <f t="shared" si="73"/>
        <v>0</v>
      </c>
      <c r="AJ232">
        <f t="shared" si="74"/>
        <v>1</v>
      </c>
      <c r="AK232">
        <f t="shared" si="75"/>
        <v>0</v>
      </c>
      <c r="AL232">
        <f t="shared" si="76"/>
        <v>0</v>
      </c>
      <c r="AM232">
        <f t="shared" si="77"/>
        <v>0</v>
      </c>
      <c r="AN232">
        <f t="shared" si="78"/>
        <v>0</v>
      </c>
      <c r="AO232">
        <f t="shared" si="79"/>
        <v>0</v>
      </c>
    </row>
    <row r="233" spans="1:41" ht="12.75">
      <c r="A233" s="37">
        <v>400287</v>
      </c>
      <c r="B233">
        <v>78937</v>
      </c>
      <c r="C233" t="s">
        <v>568</v>
      </c>
      <c r="D233" t="s">
        <v>569</v>
      </c>
      <c r="E233" t="s">
        <v>90</v>
      </c>
      <c r="F233" s="38">
        <v>85033</v>
      </c>
      <c r="G233" s="3" t="s">
        <v>29</v>
      </c>
      <c r="H233" s="39">
        <v>6232474100</v>
      </c>
      <c r="I233" s="4">
        <v>1</v>
      </c>
      <c r="J233" s="4" t="s">
        <v>31</v>
      </c>
      <c r="K233" t="s">
        <v>53</v>
      </c>
      <c r="L233" s="5"/>
      <c r="M233" s="5"/>
      <c r="N233" s="5"/>
      <c r="O233" s="5"/>
      <c r="P233" s="40" t="s">
        <v>41</v>
      </c>
      <c r="Q233" s="40" t="s">
        <v>41</v>
      </c>
      <c r="R233" t="s">
        <v>53</v>
      </c>
      <c r="S233" t="s">
        <v>31</v>
      </c>
      <c r="T233" t="s">
        <v>53</v>
      </c>
      <c r="U233" s="5"/>
      <c r="V233" s="5"/>
      <c r="W233" s="5"/>
      <c r="X233" s="5"/>
      <c r="Y233" s="5"/>
      <c r="Z233">
        <f t="shared" si="64"/>
        <v>0</v>
      </c>
      <c r="AA233">
        <f t="shared" si="65"/>
        <v>1</v>
      </c>
      <c r="AB233">
        <f t="shared" si="66"/>
        <v>0</v>
      </c>
      <c r="AC233">
        <f t="shared" si="67"/>
        <v>0</v>
      </c>
      <c r="AD233">
        <f t="shared" si="68"/>
        <v>0</v>
      </c>
      <c r="AE233">
        <f t="shared" si="69"/>
        <v>0</v>
      </c>
      <c r="AF233" s="50">
        <f t="shared" si="70"/>
        <v>0</v>
      </c>
      <c r="AG233" s="50">
        <f t="shared" si="71"/>
        <v>0</v>
      </c>
      <c r="AH233" s="50">
        <f t="shared" si="72"/>
        <v>0</v>
      </c>
      <c r="AI233">
        <f t="shared" si="73"/>
        <v>0</v>
      </c>
      <c r="AJ233">
        <f t="shared" si="74"/>
        <v>1</v>
      </c>
      <c r="AK233">
        <f t="shared" si="75"/>
        <v>0</v>
      </c>
      <c r="AL233">
        <f t="shared" si="76"/>
        <v>0</v>
      </c>
      <c r="AM233">
        <f t="shared" si="77"/>
        <v>0</v>
      </c>
      <c r="AN233">
        <f t="shared" si="78"/>
        <v>0</v>
      </c>
      <c r="AO233">
        <f t="shared" si="79"/>
        <v>0</v>
      </c>
    </row>
    <row r="234" spans="1:41" ht="12.75">
      <c r="A234" s="37">
        <v>400288</v>
      </c>
      <c r="B234">
        <v>78939</v>
      </c>
      <c r="C234" t="s">
        <v>570</v>
      </c>
      <c r="D234" t="s">
        <v>571</v>
      </c>
      <c r="E234" t="s">
        <v>90</v>
      </c>
      <c r="F234" s="38">
        <v>85033</v>
      </c>
      <c r="G234" s="3" t="s">
        <v>29</v>
      </c>
      <c r="H234" s="39">
        <v>6232451500</v>
      </c>
      <c r="I234" s="4">
        <v>1</v>
      </c>
      <c r="J234" s="4" t="s">
        <v>31</v>
      </c>
      <c r="K234" t="s">
        <v>53</v>
      </c>
      <c r="L234" s="5"/>
      <c r="M234" s="5"/>
      <c r="N234" s="5"/>
      <c r="O234" s="5"/>
      <c r="P234" s="40" t="s">
        <v>41</v>
      </c>
      <c r="Q234" s="40" t="s">
        <v>41</v>
      </c>
      <c r="R234" t="s">
        <v>53</v>
      </c>
      <c r="S234" t="s">
        <v>31</v>
      </c>
      <c r="T234" t="s">
        <v>53</v>
      </c>
      <c r="U234" s="5"/>
      <c r="V234" s="5"/>
      <c r="W234" s="5"/>
      <c r="X234" s="5"/>
      <c r="Y234" s="5"/>
      <c r="Z234">
        <f t="shared" si="64"/>
        <v>0</v>
      </c>
      <c r="AA234">
        <f t="shared" si="65"/>
        <v>1</v>
      </c>
      <c r="AB234">
        <f t="shared" si="66"/>
        <v>0</v>
      </c>
      <c r="AC234">
        <f t="shared" si="67"/>
        <v>0</v>
      </c>
      <c r="AD234">
        <f t="shared" si="68"/>
        <v>0</v>
      </c>
      <c r="AE234">
        <f t="shared" si="69"/>
        <v>0</v>
      </c>
      <c r="AF234" s="50">
        <f t="shared" si="70"/>
        <v>0</v>
      </c>
      <c r="AG234" s="50">
        <f t="shared" si="71"/>
        <v>0</v>
      </c>
      <c r="AH234" s="50">
        <f t="shared" si="72"/>
        <v>0</v>
      </c>
      <c r="AI234">
        <f t="shared" si="73"/>
        <v>0</v>
      </c>
      <c r="AJ234">
        <f t="shared" si="74"/>
        <v>1</v>
      </c>
      <c r="AK234">
        <f t="shared" si="75"/>
        <v>0</v>
      </c>
      <c r="AL234">
        <f t="shared" si="76"/>
        <v>0</v>
      </c>
      <c r="AM234">
        <f t="shared" si="77"/>
        <v>0</v>
      </c>
      <c r="AN234">
        <f t="shared" si="78"/>
        <v>0</v>
      </c>
      <c r="AO234">
        <f t="shared" si="79"/>
        <v>0</v>
      </c>
    </row>
    <row r="235" spans="1:41" ht="12.75">
      <c r="A235" s="37">
        <v>400289</v>
      </c>
      <c r="B235">
        <v>138765</v>
      </c>
      <c r="C235" t="s">
        <v>572</v>
      </c>
      <c r="D235" t="s">
        <v>573</v>
      </c>
      <c r="E235" t="s">
        <v>221</v>
      </c>
      <c r="F235" s="38">
        <v>86303</v>
      </c>
      <c r="G235" s="3" t="s">
        <v>29</v>
      </c>
      <c r="H235" s="39">
        <v>9285830455</v>
      </c>
      <c r="I235" s="4">
        <v>7</v>
      </c>
      <c r="J235" s="4" t="s">
        <v>37</v>
      </c>
      <c r="K235" t="s">
        <v>53</v>
      </c>
      <c r="L235" s="5" t="s">
        <v>36</v>
      </c>
      <c r="M235" s="5"/>
      <c r="N235" s="5" t="s">
        <v>36</v>
      </c>
      <c r="O235" s="5"/>
      <c r="P235" s="40" t="s">
        <v>41</v>
      </c>
      <c r="Q235" s="40" t="s">
        <v>41</v>
      </c>
      <c r="R235" t="s">
        <v>53</v>
      </c>
      <c r="S235" t="s">
        <v>37</v>
      </c>
      <c r="T235" t="s">
        <v>53</v>
      </c>
      <c r="U235" s="5"/>
      <c r="V235" s="42">
        <v>3557.623061760887</v>
      </c>
      <c r="W235" s="42">
        <v>465.6933643507705</v>
      </c>
      <c r="X235" s="42">
        <v>88.08077493561701</v>
      </c>
      <c r="Y235" s="42">
        <v>241.6730241280189</v>
      </c>
      <c r="Z235">
        <f t="shared" si="64"/>
        <v>1</v>
      </c>
      <c r="AA235">
        <f t="shared" si="65"/>
        <v>1</v>
      </c>
      <c r="AB235">
        <f t="shared" si="66"/>
        <v>0</v>
      </c>
      <c r="AC235">
        <f t="shared" si="67"/>
        <v>0</v>
      </c>
      <c r="AD235">
        <f t="shared" si="68"/>
        <v>0</v>
      </c>
      <c r="AE235">
        <f t="shared" si="69"/>
        <v>0</v>
      </c>
      <c r="AF235" s="50" t="str">
        <f t="shared" si="70"/>
        <v>SRSA</v>
      </c>
      <c r="AG235" s="50">
        <f t="shared" si="71"/>
        <v>0</v>
      </c>
      <c r="AH235" s="50">
        <f t="shared" si="72"/>
        <v>0</v>
      </c>
      <c r="AI235">
        <f t="shared" si="73"/>
        <v>1</v>
      </c>
      <c r="AJ235">
        <f t="shared" si="74"/>
        <v>1</v>
      </c>
      <c r="AK235" t="str">
        <f t="shared" si="75"/>
        <v>Initial</v>
      </c>
      <c r="AL235" t="str">
        <f t="shared" si="76"/>
        <v>SRSA</v>
      </c>
      <c r="AM235">
        <f t="shared" si="77"/>
        <v>0</v>
      </c>
      <c r="AN235">
        <f t="shared" si="78"/>
        <v>0</v>
      </c>
      <c r="AO235">
        <f t="shared" si="79"/>
        <v>0</v>
      </c>
    </row>
    <row r="236" spans="1:41" ht="12.75">
      <c r="A236" s="37">
        <v>400290</v>
      </c>
      <c r="B236">
        <v>78940</v>
      </c>
      <c r="C236" t="s">
        <v>574</v>
      </c>
      <c r="D236" t="s">
        <v>575</v>
      </c>
      <c r="E236" t="s">
        <v>90</v>
      </c>
      <c r="F236" s="38">
        <v>85017</v>
      </c>
      <c r="G236" s="3" t="s">
        <v>29</v>
      </c>
      <c r="H236" s="39">
        <v>6022663989</v>
      </c>
      <c r="I236" s="4">
        <v>1</v>
      </c>
      <c r="J236" s="4" t="s">
        <v>31</v>
      </c>
      <c r="K236" t="s">
        <v>53</v>
      </c>
      <c r="L236" s="5"/>
      <c r="M236" s="5"/>
      <c r="N236" s="5"/>
      <c r="O236" s="5"/>
      <c r="P236" s="40" t="s">
        <v>41</v>
      </c>
      <c r="Q236" s="40" t="s">
        <v>41</v>
      </c>
      <c r="R236" t="s">
        <v>53</v>
      </c>
      <c r="S236" t="s">
        <v>31</v>
      </c>
      <c r="T236" t="s">
        <v>53</v>
      </c>
      <c r="U236" s="5"/>
      <c r="V236" s="5"/>
      <c r="W236" s="5"/>
      <c r="X236" s="5"/>
      <c r="Y236" s="5"/>
      <c r="Z236">
        <f t="shared" si="64"/>
        <v>0</v>
      </c>
      <c r="AA236">
        <f t="shared" si="65"/>
        <v>1</v>
      </c>
      <c r="AB236">
        <f t="shared" si="66"/>
        <v>0</v>
      </c>
      <c r="AC236">
        <f t="shared" si="67"/>
        <v>0</v>
      </c>
      <c r="AD236">
        <f t="shared" si="68"/>
        <v>0</v>
      </c>
      <c r="AE236">
        <f t="shared" si="69"/>
        <v>0</v>
      </c>
      <c r="AF236" s="50">
        <f t="shared" si="70"/>
        <v>0</v>
      </c>
      <c r="AG236" s="50">
        <f t="shared" si="71"/>
        <v>0</v>
      </c>
      <c r="AH236" s="50">
        <f t="shared" si="72"/>
        <v>0</v>
      </c>
      <c r="AI236">
        <f t="shared" si="73"/>
        <v>0</v>
      </c>
      <c r="AJ236">
        <f t="shared" si="74"/>
        <v>1</v>
      </c>
      <c r="AK236">
        <f t="shared" si="75"/>
        <v>0</v>
      </c>
      <c r="AL236">
        <f t="shared" si="76"/>
        <v>0</v>
      </c>
      <c r="AM236">
        <f t="shared" si="77"/>
        <v>0</v>
      </c>
      <c r="AN236">
        <f t="shared" si="78"/>
        <v>0</v>
      </c>
      <c r="AO236">
        <f t="shared" si="79"/>
        <v>0</v>
      </c>
    </row>
    <row r="237" spans="1:41" ht="12.75">
      <c r="A237" s="37">
        <v>400291</v>
      </c>
      <c r="B237">
        <v>78941</v>
      </c>
      <c r="C237" t="s">
        <v>576</v>
      </c>
      <c r="D237" t="s">
        <v>577</v>
      </c>
      <c r="E237" t="s">
        <v>90</v>
      </c>
      <c r="F237" s="38">
        <v>85040</v>
      </c>
      <c r="G237" s="3" t="s">
        <v>29</v>
      </c>
      <c r="H237" s="39">
        <v>6022684508</v>
      </c>
      <c r="I237" s="4">
        <v>1</v>
      </c>
      <c r="J237" s="4" t="s">
        <v>31</v>
      </c>
      <c r="K237" t="s">
        <v>53</v>
      </c>
      <c r="L237" s="5"/>
      <c r="M237" s="5"/>
      <c r="N237" s="5"/>
      <c r="O237" s="5"/>
      <c r="P237" s="40" t="s">
        <v>41</v>
      </c>
      <c r="Q237" s="40" t="s">
        <v>41</v>
      </c>
      <c r="R237" t="s">
        <v>53</v>
      </c>
      <c r="S237" t="s">
        <v>31</v>
      </c>
      <c r="T237" t="s">
        <v>53</v>
      </c>
      <c r="U237" s="5"/>
      <c r="V237" s="5"/>
      <c r="W237" s="5"/>
      <c r="X237" s="5"/>
      <c r="Y237" s="5"/>
      <c r="Z237">
        <f t="shared" si="64"/>
        <v>0</v>
      </c>
      <c r="AA237">
        <f t="shared" si="65"/>
        <v>1</v>
      </c>
      <c r="AB237">
        <f t="shared" si="66"/>
        <v>0</v>
      </c>
      <c r="AC237">
        <f t="shared" si="67"/>
        <v>0</v>
      </c>
      <c r="AD237">
        <f t="shared" si="68"/>
        <v>0</v>
      </c>
      <c r="AE237">
        <f t="shared" si="69"/>
        <v>0</v>
      </c>
      <c r="AF237" s="50">
        <f t="shared" si="70"/>
        <v>0</v>
      </c>
      <c r="AG237" s="50">
        <f t="shared" si="71"/>
        <v>0</v>
      </c>
      <c r="AH237" s="50">
        <f t="shared" si="72"/>
        <v>0</v>
      </c>
      <c r="AI237">
        <f t="shared" si="73"/>
        <v>0</v>
      </c>
      <c r="AJ237">
        <f t="shared" si="74"/>
        <v>1</v>
      </c>
      <c r="AK237">
        <f t="shared" si="75"/>
        <v>0</v>
      </c>
      <c r="AL237">
        <f t="shared" si="76"/>
        <v>0</v>
      </c>
      <c r="AM237">
        <f t="shared" si="77"/>
        <v>0</v>
      </c>
      <c r="AN237">
        <f t="shared" si="78"/>
        <v>0</v>
      </c>
      <c r="AO237">
        <f t="shared" si="79"/>
        <v>0</v>
      </c>
    </row>
    <row r="238" spans="1:41" ht="12.75">
      <c r="A238" s="37">
        <v>400292</v>
      </c>
      <c r="B238">
        <v>78942</v>
      </c>
      <c r="C238" t="s">
        <v>578</v>
      </c>
      <c r="D238" t="s">
        <v>579</v>
      </c>
      <c r="E238" t="s">
        <v>90</v>
      </c>
      <c r="F238" s="38">
        <v>85040</v>
      </c>
      <c r="G238" s="3" t="s">
        <v>29</v>
      </c>
      <c r="H238" s="39">
        <v>6022684508</v>
      </c>
      <c r="I238" s="4">
        <v>1</v>
      </c>
      <c r="J238" s="4" t="s">
        <v>31</v>
      </c>
      <c r="K238" t="s">
        <v>53</v>
      </c>
      <c r="L238" s="5"/>
      <c r="M238" s="5"/>
      <c r="N238" s="5"/>
      <c r="O238" s="5"/>
      <c r="P238" s="40" t="s">
        <v>41</v>
      </c>
      <c r="Q238" s="40" t="s">
        <v>41</v>
      </c>
      <c r="R238" t="s">
        <v>53</v>
      </c>
      <c r="S238" t="s">
        <v>31</v>
      </c>
      <c r="T238" t="s">
        <v>53</v>
      </c>
      <c r="U238" s="5"/>
      <c r="V238" s="5"/>
      <c r="W238" s="5"/>
      <c r="X238" s="5"/>
      <c r="Y238" s="5"/>
      <c r="Z238">
        <f t="shared" si="64"/>
        <v>0</v>
      </c>
      <c r="AA238">
        <f t="shared" si="65"/>
        <v>1</v>
      </c>
      <c r="AB238">
        <f t="shared" si="66"/>
        <v>0</v>
      </c>
      <c r="AC238">
        <f t="shared" si="67"/>
        <v>0</v>
      </c>
      <c r="AD238">
        <f t="shared" si="68"/>
        <v>0</v>
      </c>
      <c r="AE238">
        <f t="shared" si="69"/>
        <v>0</v>
      </c>
      <c r="AF238" s="50">
        <f t="shared" si="70"/>
        <v>0</v>
      </c>
      <c r="AG238" s="50">
        <f t="shared" si="71"/>
        <v>0</v>
      </c>
      <c r="AH238" s="50">
        <f t="shared" si="72"/>
        <v>0</v>
      </c>
      <c r="AI238">
        <f t="shared" si="73"/>
        <v>0</v>
      </c>
      <c r="AJ238">
        <f t="shared" si="74"/>
        <v>1</v>
      </c>
      <c r="AK238">
        <f t="shared" si="75"/>
        <v>0</v>
      </c>
      <c r="AL238">
        <f t="shared" si="76"/>
        <v>0</v>
      </c>
      <c r="AM238">
        <f t="shared" si="77"/>
        <v>0</v>
      </c>
      <c r="AN238">
        <f t="shared" si="78"/>
        <v>0</v>
      </c>
      <c r="AO238">
        <f t="shared" si="79"/>
        <v>0</v>
      </c>
    </row>
    <row r="239" spans="1:41" ht="12.75">
      <c r="A239" s="37">
        <v>400293</v>
      </c>
      <c r="B239">
        <v>78943</v>
      </c>
      <c r="C239" t="s">
        <v>580</v>
      </c>
      <c r="D239" t="s">
        <v>577</v>
      </c>
      <c r="E239" t="s">
        <v>90</v>
      </c>
      <c r="F239" s="38">
        <v>85040</v>
      </c>
      <c r="G239" s="3" t="s">
        <v>29</v>
      </c>
      <c r="H239" s="39">
        <v>6022684508</v>
      </c>
      <c r="I239" s="4">
        <v>1</v>
      </c>
      <c r="J239" s="4" t="s">
        <v>31</v>
      </c>
      <c r="K239" t="s">
        <v>53</v>
      </c>
      <c r="L239" s="5"/>
      <c r="M239" s="5"/>
      <c r="N239" s="5"/>
      <c r="O239" s="5"/>
      <c r="P239" s="40" t="s">
        <v>41</v>
      </c>
      <c r="Q239" s="40" t="s">
        <v>41</v>
      </c>
      <c r="R239" t="s">
        <v>53</v>
      </c>
      <c r="S239" t="s">
        <v>31</v>
      </c>
      <c r="T239" t="s">
        <v>53</v>
      </c>
      <c r="U239" s="5"/>
      <c r="V239" s="5"/>
      <c r="W239" s="5"/>
      <c r="X239" s="5"/>
      <c r="Y239" s="5"/>
      <c r="Z239">
        <f t="shared" si="64"/>
        <v>0</v>
      </c>
      <c r="AA239">
        <f t="shared" si="65"/>
        <v>1</v>
      </c>
      <c r="AB239">
        <f t="shared" si="66"/>
        <v>0</v>
      </c>
      <c r="AC239">
        <f t="shared" si="67"/>
        <v>0</v>
      </c>
      <c r="AD239">
        <f t="shared" si="68"/>
        <v>0</v>
      </c>
      <c r="AE239">
        <f t="shared" si="69"/>
        <v>0</v>
      </c>
      <c r="AF239" s="50">
        <f t="shared" si="70"/>
        <v>0</v>
      </c>
      <c r="AG239" s="50">
        <f t="shared" si="71"/>
        <v>0</v>
      </c>
      <c r="AH239" s="50">
        <f t="shared" si="72"/>
        <v>0</v>
      </c>
      <c r="AI239">
        <f t="shared" si="73"/>
        <v>0</v>
      </c>
      <c r="AJ239">
        <f t="shared" si="74"/>
        <v>1</v>
      </c>
      <c r="AK239">
        <f t="shared" si="75"/>
        <v>0</v>
      </c>
      <c r="AL239">
        <f t="shared" si="76"/>
        <v>0</v>
      </c>
      <c r="AM239">
        <f t="shared" si="77"/>
        <v>0</v>
      </c>
      <c r="AN239">
        <f t="shared" si="78"/>
        <v>0</v>
      </c>
      <c r="AO239">
        <f t="shared" si="79"/>
        <v>0</v>
      </c>
    </row>
    <row r="240" spans="1:41" ht="12.75">
      <c r="A240" s="37">
        <v>400294</v>
      </c>
      <c r="B240">
        <v>108791</v>
      </c>
      <c r="C240" t="s">
        <v>581</v>
      </c>
      <c r="D240" t="s">
        <v>582</v>
      </c>
      <c r="E240" t="s">
        <v>510</v>
      </c>
      <c r="F240" s="38">
        <v>85713</v>
      </c>
      <c r="G240" s="3" t="s">
        <v>29</v>
      </c>
      <c r="H240" s="39">
        <v>5208841602</v>
      </c>
      <c r="I240" s="4">
        <v>1</v>
      </c>
      <c r="J240" s="4" t="s">
        <v>31</v>
      </c>
      <c r="K240" t="s">
        <v>53</v>
      </c>
      <c r="L240" s="5"/>
      <c r="M240" s="5"/>
      <c r="N240" s="5"/>
      <c r="O240" s="5"/>
      <c r="P240" s="40" t="s">
        <v>41</v>
      </c>
      <c r="Q240" s="40" t="s">
        <v>41</v>
      </c>
      <c r="R240" t="s">
        <v>53</v>
      </c>
      <c r="S240" t="s">
        <v>31</v>
      </c>
      <c r="T240" t="s">
        <v>53</v>
      </c>
      <c r="U240" s="5"/>
      <c r="V240" s="5"/>
      <c r="W240" s="5"/>
      <c r="X240" s="5"/>
      <c r="Y240" s="5"/>
      <c r="Z240">
        <f t="shared" si="64"/>
        <v>0</v>
      </c>
      <c r="AA240">
        <f t="shared" si="65"/>
        <v>1</v>
      </c>
      <c r="AB240">
        <f t="shared" si="66"/>
        <v>0</v>
      </c>
      <c r="AC240">
        <f t="shared" si="67"/>
        <v>0</v>
      </c>
      <c r="AD240">
        <f t="shared" si="68"/>
        <v>0</v>
      </c>
      <c r="AE240">
        <f t="shared" si="69"/>
        <v>0</v>
      </c>
      <c r="AF240" s="50">
        <f t="shared" si="70"/>
        <v>0</v>
      </c>
      <c r="AG240" s="50">
        <f t="shared" si="71"/>
        <v>0</v>
      </c>
      <c r="AH240" s="50">
        <f t="shared" si="72"/>
        <v>0</v>
      </c>
      <c r="AI240">
        <f t="shared" si="73"/>
        <v>0</v>
      </c>
      <c r="AJ240">
        <f t="shared" si="74"/>
        <v>1</v>
      </c>
      <c r="AK240">
        <f t="shared" si="75"/>
        <v>0</v>
      </c>
      <c r="AL240">
        <f t="shared" si="76"/>
        <v>0</v>
      </c>
      <c r="AM240">
        <f t="shared" si="77"/>
        <v>0</v>
      </c>
      <c r="AN240">
        <f t="shared" si="78"/>
        <v>0</v>
      </c>
      <c r="AO240">
        <f t="shared" si="79"/>
        <v>0</v>
      </c>
    </row>
    <row r="241" spans="1:41" ht="12.75">
      <c r="A241" s="37">
        <v>400295</v>
      </c>
      <c r="B241">
        <v>80220</v>
      </c>
      <c r="C241" t="s">
        <v>583</v>
      </c>
      <c r="D241" t="s">
        <v>584</v>
      </c>
      <c r="E241" t="s">
        <v>175</v>
      </c>
      <c r="F241" s="38">
        <v>86401</v>
      </c>
      <c r="G241" s="3" t="s">
        <v>29</v>
      </c>
      <c r="H241" s="39">
        <v>9287535678</v>
      </c>
      <c r="I241" s="4" t="s">
        <v>585</v>
      </c>
      <c r="J241" s="4" t="s">
        <v>31</v>
      </c>
      <c r="K241" t="s">
        <v>53</v>
      </c>
      <c r="L241" s="5"/>
      <c r="M241" s="5"/>
      <c r="N241" s="5"/>
      <c r="O241" s="5"/>
      <c r="P241" s="40">
        <v>18.845265589</v>
      </c>
      <c r="Q241" t="s">
        <v>31</v>
      </c>
      <c r="R241" t="s">
        <v>53</v>
      </c>
      <c r="S241" t="s">
        <v>31</v>
      </c>
      <c r="T241" t="s">
        <v>53</v>
      </c>
      <c r="U241" s="5"/>
      <c r="V241" s="43"/>
      <c r="W241" s="43"/>
      <c r="X241" s="43"/>
      <c r="Y241" s="43"/>
      <c r="Z241">
        <f t="shared" si="64"/>
        <v>0</v>
      </c>
      <c r="AA241">
        <f t="shared" si="65"/>
        <v>1</v>
      </c>
      <c r="AB241">
        <f t="shared" si="66"/>
        <v>0</v>
      </c>
      <c r="AC241">
        <f t="shared" si="67"/>
        <v>0</v>
      </c>
      <c r="AD241">
        <f t="shared" si="68"/>
        <v>0</v>
      </c>
      <c r="AE241">
        <f t="shared" si="69"/>
        <v>0</v>
      </c>
      <c r="AF241" s="50">
        <f t="shared" si="70"/>
        <v>0</v>
      </c>
      <c r="AG241" s="50">
        <f t="shared" si="71"/>
        <v>0</v>
      </c>
      <c r="AH241" s="50">
        <f t="shared" si="72"/>
        <v>0</v>
      </c>
      <c r="AI241">
        <f t="shared" si="73"/>
        <v>0</v>
      </c>
      <c r="AJ241">
        <f t="shared" si="74"/>
        <v>0</v>
      </c>
      <c r="AK241">
        <f t="shared" si="75"/>
        <v>0</v>
      </c>
      <c r="AL241">
        <f t="shared" si="76"/>
        <v>0</v>
      </c>
      <c r="AM241">
        <f t="shared" si="77"/>
        <v>0</v>
      </c>
      <c r="AN241">
        <f t="shared" si="78"/>
        <v>0</v>
      </c>
      <c r="AO241">
        <f t="shared" si="79"/>
        <v>0</v>
      </c>
    </row>
    <row r="242" spans="1:41" ht="12.75">
      <c r="A242" s="37">
        <v>400296</v>
      </c>
      <c r="B242">
        <v>108792</v>
      </c>
      <c r="C242" t="s">
        <v>586</v>
      </c>
      <c r="D242" t="s">
        <v>297</v>
      </c>
      <c r="E242" t="s">
        <v>188</v>
      </c>
      <c r="F242" s="38">
        <v>85745</v>
      </c>
      <c r="G242" s="3" t="s">
        <v>29</v>
      </c>
      <c r="H242" s="39">
        <v>5208826216</v>
      </c>
      <c r="I242" s="4">
        <v>1</v>
      </c>
      <c r="J242" s="4" t="s">
        <v>31</v>
      </c>
      <c r="K242" t="s">
        <v>53</v>
      </c>
      <c r="L242" s="5"/>
      <c r="M242" s="5"/>
      <c r="N242" s="5"/>
      <c r="O242" s="5"/>
      <c r="P242" s="40" t="s">
        <v>41</v>
      </c>
      <c r="Q242" s="40" t="s">
        <v>41</v>
      </c>
      <c r="R242" t="s">
        <v>53</v>
      </c>
      <c r="S242" t="s">
        <v>31</v>
      </c>
      <c r="T242" t="s">
        <v>53</v>
      </c>
      <c r="U242" s="5"/>
      <c r="V242" s="5"/>
      <c r="W242" s="5"/>
      <c r="X242" s="5"/>
      <c r="Y242" s="5"/>
      <c r="Z242">
        <f t="shared" si="64"/>
        <v>0</v>
      </c>
      <c r="AA242">
        <f t="shared" si="65"/>
        <v>1</v>
      </c>
      <c r="AB242">
        <f t="shared" si="66"/>
        <v>0</v>
      </c>
      <c r="AC242">
        <f t="shared" si="67"/>
        <v>0</v>
      </c>
      <c r="AD242">
        <f t="shared" si="68"/>
        <v>0</v>
      </c>
      <c r="AE242">
        <f t="shared" si="69"/>
        <v>0</v>
      </c>
      <c r="AF242" s="50">
        <f t="shared" si="70"/>
        <v>0</v>
      </c>
      <c r="AG242" s="50">
        <f t="shared" si="71"/>
        <v>0</v>
      </c>
      <c r="AH242" s="50">
        <f t="shared" si="72"/>
        <v>0</v>
      </c>
      <c r="AI242">
        <f t="shared" si="73"/>
        <v>0</v>
      </c>
      <c r="AJ242">
        <f t="shared" si="74"/>
        <v>1</v>
      </c>
      <c r="AK242">
        <f t="shared" si="75"/>
        <v>0</v>
      </c>
      <c r="AL242">
        <f t="shared" si="76"/>
        <v>0</v>
      </c>
      <c r="AM242">
        <f t="shared" si="77"/>
        <v>0</v>
      </c>
      <c r="AN242">
        <f t="shared" si="78"/>
        <v>0</v>
      </c>
      <c r="AO242">
        <f t="shared" si="79"/>
        <v>0</v>
      </c>
    </row>
    <row r="243" spans="1:41" ht="12.75">
      <c r="A243" s="37">
        <v>400297</v>
      </c>
      <c r="B243">
        <v>28752</v>
      </c>
      <c r="C243" t="s">
        <v>587</v>
      </c>
      <c r="D243" t="s">
        <v>588</v>
      </c>
      <c r="E243" t="s">
        <v>589</v>
      </c>
      <c r="F243" s="38">
        <v>85615</v>
      </c>
      <c r="G243" s="3" t="s">
        <v>29</v>
      </c>
      <c r="H243" s="39" t="s">
        <v>41</v>
      </c>
      <c r="I243" s="4">
        <v>7</v>
      </c>
      <c r="J243" s="4" t="s">
        <v>37</v>
      </c>
      <c r="K243" t="s">
        <v>53</v>
      </c>
      <c r="L243" s="5" t="s">
        <v>36</v>
      </c>
      <c r="M243" s="5"/>
      <c r="N243" s="5" t="s">
        <v>36</v>
      </c>
      <c r="O243" s="5"/>
      <c r="P243" s="40" t="s">
        <v>41</v>
      </c>
      <c r="Q243" s="40" t="s">
        <v>41</v>
      </c>
      <c r="R243" t="s">
        <v>53</v>
      </c>
      <c r="S243" t="s">
        <v>37</v>
      </c>
      <c r="T243" t="s">
        <v>53</v>
      </c>
      <c r="U243" s="5"/>
      <c r="V243" s="42"/>
      <c r="W243" s="42"/>
      <c r="X243" s="42"/>
      <c r="Y243" s="42"/>
      <c r="Z243">
        <f t="shared" si="64"/>
        <v>1</v>
      </c>
      <c r="AA243">
        <f t="shared" si="65"/>
        <v>1</v>
      </c>
      <c r="AB243">
        <f t="shared" si="66"/>
        <v>0</v>
      </c>
      <c r="AC243">
        <f t="shared" si="67"/>
        <v>0</v>
      </c>
      <c r="AD243">
        <f t="shared" si="68"/>
        <v>0</v>
      </c>
      <c r="AE243">
        <f t="shared" si="69"/>
        <v>0</v>
      </c>
      <c r="AF243" s="50" t="str">
        <f t="shared" si="70"/>
        <v>SRSA</v>
      </c>
      <c r="AG243" s="50">
        <f t="shared" si="71"/>
        <v>0</v>
      </c>
      <c r="AH243" s="50">
        <f t="shared" si="72"/>
        <v>0</v>
      </c>
      <c r="AI243">
        <f t="shared" si="73"/>
        <v>1</v>
      </c>
      <c r="AJ243">
        <f t="shared" si="74"/>
        <v>1</v>
      </c>
      <c r="AK243" t="str">
        <f t="shared" si="75"/>
        <v>Initial</v>
      </c>
      <c r="AL243" t="str">
        <f t="shared" si="76"/>
        <v>SRSA</v>
      </c>
      <c r="AM243">
        <f t="shared" si="77"/>
        <v>0</v>
      </c>
      <c r="AN243">
        <f t="shared" si="78"/>
        <v>0</v>
      </c>
      <c r="AO243">
        <f t="shared" si="79"/>
        <v>0</v>
      </c>
    </row>
    <row r="244" spans="1:41" ht="12.75">
      <c r="A244" s="37">
        <v>400298</v>
      </c>
      <c r="B244">
        <v>78685</v>
      </c>
      <c r="C244" t="s">
        <v>590</v>
      </c>
      <c r="D244" t="s">
        <v>591</v>
      </c>
      <c r="E244" t="s">
        <v>87</v>
      </c>
      <c r="F244" s="38">
        <v>85207</v>
      </c>
      <c r="G244" s="3" t="s">
        <v>29</v>
      </c>
      <c r="H244" s="39">
        <v>4809811500</v>
      </c>
      <c r="I244" s="4">
        <v>1</v>
      </c>
      <c r="J244" s="4" t="s">
        <v>31</v>
      </c>
      <c r="K244" t="s">
        <v>53</v>
      </c>
      <c r="L244" s="5"/>
      <c r="M244" s="5"/>
      <c r="N244" s="5"/>
      <c r="O244" s="5"/>
      <c r="P244" s="40" t="s">
        <v>41</v>
      </c>
      <c r="Q244" s="40" t="s">
        <v>41</v>
      </c>
      <c r="R244" t="s">
        <v>53</v>
      </c>
      <c r="S244" t="s">
        <v>31</v>
      </c>
      <c r="T244" t="s">
        <v>53</v>
      </c>
      <c r="U244" s="5"/>
      <c r="V244" s="5"/>
      <c r="W244" s="5"/>
      <c r="X244" s="5"/>
      <c r="Y244" s="5"/>
      <c r="Z244">
        <f t="shared" si="64"/>
        <v>0</v>
      </c>
      <c r="AA244">
        <f t="shared" si="65"/>
        <v>1</v>
      </c>
      <c r="AB244">
        <f t="shared" si="66"/>
        <v>0</v>
      </c>
      <c r="AC244">
        <f t="shared" si="67"/>
        <v>0</v>
      </c>
      <c r="AD244">
        <f t="shared" si="68"/>
        <v>0</v>
      </c>
      <c r="AE244">
        <f t="shared" si="69"/>
        <v>0</v>
      </c>
      <c r="AF244" s="50">
        <f t="shared" si="70"/>
        <v>0</v>
      </c>
      <c r="AG244" s="50">
        <f t="shared" si="71"/>
        <v>0</v>
      </c>
      <c r="AH244" s="50">
        <f t="shared" si="72"/>
        <v>0</v>
      </c>
      <c r="AI244">
        <f t="shared" si="73"/>
        <v>0</v>
      </c>
      <c r="AJ244">
        <f t="shared" si="74"/>
        <v>1</v>
      </c>
      <c r="AK244">
        <f t="shared" si="75"/>
        <v>0</v>
      </c>
      <c r="AL244">
        <f t="shared" si="76"/>
        <v>0</v>
      </c>
      <c r="AM244">
        <f t="shared" si="77"/>
        <v>0</v>
      </c>
      <c r="AN244">
        <f t="shared" si="78"/>
        <v>0</v>
      </c>
      <c r="AO244">
        <f t="shared" si="79"/>
        <v>0</v>
      </c>
    </row>
    <row r="245" spans="1:41" ht="12.75">
      <c r="A245" s="37">
        <v>400299</v>
      </c>
      <c r="B245">
        <v>38652</v>
      </c>
      <c r="C245" t="s">
        <v>592</v>
      </c>
      <c r="D245" t="s">
        <v>593</v>
      </c>
      <c r="E245" t="s">
        <v>434</v>
      </c>
      <c r="F245" s="38">
        <v>85602</v>
      </c>
      <c r="G245" s="3" t="s">
        <v>29</v>
      </c>
      <c r="H245" s="39">
        <v>5205868691</v>
      </c>
      <c r="I245" s="4">
        <v>6</v>
      </c>
      <c r="J245" s="4" t="s">
        <v>31</v>
      </c>
      <c r="K245" t="s">
        <v>53</v>
      </c>
      <c r="L245" s="5" t="s">
        <v>36</v>
      </c>
      <c r="M245" s="5">
        <v>59.083</v>
      </c>
      <c r="N245" s="5" t="s">
        <v>35</v>
      </c>
      <c r="O245" s="5" t="s">
        <v>35</v>
      </c>
      <c r="P245" s="40" t="s">
        <v>41</v>
      </c>
      <c r="Q245" s="40" t="s">
        <v>41</v>
      </c>
      <c r="R245" t="s">
        <v>53</v>
      </c>
      <c r="S245" t="s">
        <v>37</v>
      </c>
      <c r="T245" t="s">
        <v>53</v>
      </c>
      <c r="U245" s="5" t="s">
        <v>36</v>
      </c>
      <c r="V245" s="42">
        <v>3611.2355852835294</v>
      </c>
      <c r="W245" s="42">
        <v>594.4298749623298</v>
      </c>
      <c r="X245" s="42">
        <v>124.34932932087108</v>
      </c>
      <c r="Y245" s="42">
        <v>383.8555575922634</v>
      </c>
      <c r="Z245">
        <f t="shared" si="64"/>
        <v>0</v>
      </c>
      <c r="AA245">
        <f t="shared" si="65"/>
        <v>1</v>
      </c>
      <c r="AB245">
        <f t="shared" si="66"/>
        <v>0</v>
      </c>
      <c r="AC245">
        <f t="shared" si="67"/>
        <v>0</v>
      </c>
      <c r="AD245" t="str">
        <f t="shared" si="68"/>
        <v>Trouble</v>
      </c>
      <c r="AE245">
        <f t="shared" si="69"/>
        <v>0</v>
      </c>
      <c r="AF245" s="50">
        <f t="shared" si="70"/>
        <v>0</v>
      </c>
      <c r="AG245" s="50" t="str">
        <f t="shared" si="71"/>
        <v>Trouble</v>
      </c>
      <c r="AH245" s="50">
        <f t="shared" si="72"/>
        <v>0</v>
      </c>
      <c r="AI245">
        <f t="shared" si="73"/>
        <v>1</v>
      </c>
      <c r="AJ245">
        <f t="shared" si="74"/>
        <v>1</v>
      </c>
      <c r="AK245" t="str">
        <f t="shared" si="75"/>
        <v>Initial</v>
      </c>
      <c r="AL245">
        <f t="shared" si="76"/>
        <v>0</v>
      </c>
      <c r="AM245" t="str">
        <f t="shared" si="77"/>
        <v>RLIS</v>
      </c>
      <c r="AN245">
        <f t="shared" si="78"/>
        <v>0</v>
      </c>
      <c r="AO245" t="str">
        <f t="shared" si="79"/>
        <v>Trouble</v>
      </c>
    </row>
    <row r="246" spans="1:41" ht="12.75">
      <c r="A246" s="37">
        <v>400301</v>
      </c>
      <c r="B246">
        <v>78686</v>
      </c>
      <c r="C246" t="s">
        <v>594</v>
      </c>
      <c r="D246" t="s">
        <v>595</v>
      </c>
      <c r="E246" t="s">
        <v>109</v>
      </c>
      <c r="F246" s="38">
        <v>85306</v>
      </c>
      <c r="G246" s="3" t="s">
        <v>29</v>
      </c>
      <c r="H246" s="39">
        <v>6029782060</v>
      </c>
      <c r="I246" s="4">
        <v>3</v>
      </c>
      <c r="J246" s="4" t="s">
        <v>31</v>
      </c>
      <c r="K246" t="s">
        <v>53</v>
      </c>
      <c r="L246" s="5"/>
      <c r="M246" s="5"/>
      <c r="N246" s="5"/>
      <c r="O246" s="5"/>
      <c r="P246" s="40" t="s">
        <v>41</v>
      </c>
      <c r="Q246" s="40" t="s">
        <v>41</v>
      </c>
      <c r="R246" t="s">
        <v>53</v>
      </c>
      <c r="S246" t="s">
        <v>31</v>
      </c>
      <c r="T246" t="s">
        <v>53</v>
      </c>
      <c r="U246" s="5"/>
      <c r="V246" s="5"/>
      <c r="W246" s="5"/>
      <c r="X246" s="5"/>
      <c r="Y246" s="5"/>
      <c r="Z246">
        <f t="shared" si="64"/>
        <v>0</v>
      </c>
      <c r="AA246">
        <f t="shared" si="65"/>
        <v>1</v>
      </c>
      <c r="AB246">
        <f t="shared" si="66"/>
        <v>0</v>
      </c>
      <c r="AC246">
        <f t="shared" si="67"/>
        <v>0</v>
      </c>
      <c r="AD246">
        <f t="shared" si="68"/>
        <v>0</v>
      </c>
      <c r="AE246">
        <f t="shared" si="69"/>
        <v>0</v>
      </c>
      <c r="AF246" s="50">
        <f t="shared" si="70"/>
        <v>0</v>
      </c>
      <c r="AG246" s="50">
        <f t="shared" si="71"/>
        <v>0</v>
      </c>
      <c r="AH246" s="50">
        <f t="shared" si="72"/>
        <v>0</v>
      </c>
      <c r="AI246">
        <f t="shared" si="73"/>
        <v>0</v>
      </c>
      <c r="AJ246">
        <f t="shared" si="74"/>
        <v>1</v>
      </c>
      <c r="AK246">
        <f t="shared" si="75"/>
        <v>0</v>
      </c>
      <c r="AL246">
        <f t="shared" si="76"/>
        <v>0</v>
      </c>
      <c r="AM246">
        <f t="shared" si="77"/>
        <v>0</v>
      </c>
      <c r="AN246">
        <f t="shared" si="78"/>
        <v>0</v>
      </c>
      <c r="AO246">
        <f t="shared" si="79"/>
        <v>0</v>
      </c>
    </row>
    <row r="247" spans="1:41" ht="12.75">
      <c r="A247" s="37">
        <v>400302</v>
      </c>
      <c r="B247">
        <v>78684</v>
      </c>
      <c r="C247" t="s">
        <v>596</v>
      </c>
      <c r="D247" t="s">
        <v>597</v>
      </c>
      <c r="E247" t="s">
        <v>90</v>
      </c>
      <c r="F247" s="38">
        <v>85051</v>
      </c>
      <c r="G247" s="3" t="s">
        <v>29</v>
      </c>
      <c r="H247" s="39">
        <v>6232090017</v>
      </c>
      <c r="I247" s="4">
        <v>1</v>
      </c>
      <c r="J247" s="4" t="s">
        <v>31</v>
      </c>
      <c r="K247" t="s">
        <v>53</v>
      </c>
      <c r="L247" s="5"/>
      <c r="M247" s="5"/>
      <c r="N247" s="5"/>
      <c r="O247" s="5"/>
      <c r="P247" s="40" t="s">
        <v>41</v>
      </c>
      <c r="Q247" s="40" t="s">
        <v>41</v>
      </c>
      <c r="R247" t="s">
        <v>53</v>
      </c>
      <c r="S247" t="s">
        <v>31</v>
      </c>
      <c r="T247" t="s">
        <v>53</v>
      </c>
      <c r="U247" s="5"/>
      <c r="V247" s="5"/>
      <c r="W247" s="5"/>
      <c r="X247" s="5"/>
      <c r="Y247" s="5"/>
      <c r="Z247">
        <f t="shared" si="64"/>
        <v>0</v>
      </c>
      <c r="AA247">
        <f t="shared" si="65"/>
        <v>1</v>
      </c>
      <c r="AB247">
        <f t="shared" si="66"/>
        <v>0</v>
      </c>
      <c r="AC247">
        <f t="shared" si="67"/>
        <v>0</v>
      </c>
      <c r="AD247">
        <f t="shared" si="68"/>
        <v>0</v>
      </c>
      <c r="AE247">
        <f t="shared" si="69"/>
        <v>0</v>
      </c>
      <c r="AF247" s="50">
        <f t="shared" si="70"/>
        <v>0</v>
      </c>
      <c r="AG247" s="50">
        <f t="shared" si="71"/>
        <v>0</v>
      </c>
      <c r="AH247" s="50">
        <f t="shared" si="72"/>
        <v>0</v>
      </c>
      <c r="AI247">
        <f t="shared" si="73"/>
        <v>0</v>
      </c>
      <c r="AJ247">
        <f t="shared" si="74"/>
        <v>1</v>
      </c>
      <c r="AK247">
        <f t="shared" si="75"/>
        <v>0</v>
      </c>
      <c r="AL247">
        <f t="shared" si="76"/>
        <v>0</v>
      </c>
      <c r="AM247">
        <f t="shared" si="77"/>
        <v>0</v>
      </c>
      <c r="AN247">
        <f t="shared" si="78"/>
        <v>0</v>
      </c>
      <c r="AO247">
        <f t="shared" si="79"/>
        <v>0</v>
      </c>
    </row>
    <row r="248" spans="1:41" ht="12.75">
      <c r="A248" s="37">
        <v>400303</v>
      </c>
      <c r="B248">
        <v>78945</v>
      </c>
      <c r="C248" t="s">
        <v>598</v>
      </c>
      <c r="D248" t="s">
        <v>599</v>
      </c>
      <c r="E248" t="s">
        <v>600</v>
      </c>
      <c r="F248" s="38">
        <v>85351</v>
      </c>
      <c r="G248" s="3" t="s">
        <v>29</v>
      </c>
      <c r="H248" s="39">
        <v>6238487827</v>
      </c>
      <c r="I248" s="4">
        <v>1</v>
      </c>
      <c r="J248" s="4" t="s">
        <v>31</v>
      </c>
      <c r="K248" t="s">
        <v>53</v>
      </c>
      <c r="L248" s="5"/>
      <c r="M248" s="5"/>
      <c r="N248" s="5"/>
      <c r="O248" s="5"/>
      <c r="P248" s="40" t="s">
        <v>41</v>
      </c>
      <c r="Q248" s="40" t="s">
        <v>41</v>
      </c>
      <c r="R248" t="s">
        <v>53</v>
      </c>
      <c r="S248" t="s">
        <v>31</v>
      </c>
      <c r="T248" t="s">
        <v>53</v>
      </c>
      <c r="U248" s="5"/>
      <c r="V248" s="5"/>
      <c r="W248" s="5"/>
      <c r="X248" s="5"/>
      <c r="Y248" s="5"/>
      <c r="Z248">
        <f t="shared" si="64"/>
        <v>0</v>
      </c>
      <c r="AA248">
        <f t="shared" si="65"/>
        <v>1</v>
      </c>
      <c r="AB248">
        <f t="shared" si="66"/>
        <v>0</v>
      </c>
      <c r="AC248">
        <f t="shared" si="67"/>
        <v>0</v>
      </c>
      <c r="AD248">
        <f t="shared" si="68"/>
        <v>0</v>
      </c>
      <c r="AE248">
        <f t="shared" si="69"/>
        <v>0</v>
      </c>
      <c r="AF248" s="50">
        <f t="shared" si="70"/>
        <v>0</v>
      </c>
      <c r="AG248" s="50">
        <f t="shared" si="71"/>
        <v>0</v>
      </c>
      <c r="AH248" s="50">
        <f t="shared" si="72"/>
        <v>0</v>
      </c>
      <c r="AI248">
        <f t="shared" si="73"/>
        <v>0</v>
      </c>
      <c r="AJ248">
        <f t="shared" si="74"/>
        <v>1</v>
      </c>
      <c r="AK248">
        <f t="shared" si="75"/>
        <v>0</v>
      </c>
      <c r="AL248">
        <f t="shared" si="76"/>
        <v>0</v>
      </c>
      <c r="AM248">
        <f t="shared" si="77"/>
        <v>0</v>
      </c>
      <c r="AN248">
        <f t="shared" si="78"/>
        <v>0</v>
      </c>
      <c r="AO248">
        <f t="shared" si="79"/>
        <v>0</v>
      </c>
    </row>
    <row r="249" spans="1:41" ht="12.75">
      <c r="A249" s="37">
        <v>400310</v>
      </c>
      <c r="B249">
        <v>78909</v>
      </c>
      <c r="C249" t="s">
        <v>601</v>
      </c>
      <c r="D249" t="s">
        <v>602</v>
      </c>
      <c r="E249" t="s">
        <v>109</v>
      </c>
      <c r="F249" s="38">
        <v>85308</v>
      </c>
      <c r="G249" s="3" t="s">
        <v>29</v>
      </c>
      <c r="H249" s="39">
        <v>6025478806</v>
      </c>
      <c r="I249" s="4">
        <v>1</v>
      </c>
      <c r="J249" s="4" t="s">
        <v>31</v>
      </c>
      <c r="K249" t="s">
        <v>53</v>
      </c>
      <c r="L249" s="5"/>
      <c r="M249" s="5"/>
      <c r="N249" s="5"/>
      <c r="O249" s="5"/>
      <c r="P249" s="40" t="s">
        <v>41</v>
      </c>
      <c r="Q249" s="40" t="s">
        <v>41</v>
      </c>
      <c r="R249" t="s">
        <v>53</v>
      </c>
      <c r="S249" t="s">
        <v>31</v>
      </c>
      <c r="T249" t="s">
        <v>53</v>
      </c>
      <c r="U249" s="5"/>
      <c r="V249" s="43"/>
      <c r="W249" s="43"/>
      <c r="X249" s="43"/>
      <c r="Y249" s="43"/>
      <c r="Z249">
        <f t="shared" si="64"/>
        <v>0</v>
      </c>
      <c r="AA249">
        <f t="shared" si="65"/>
        <v>1</v>
      </c>
      <c r="AB249">
        <f t="shared" si="66"/>
        <v>0</v>
      </c>
      <c r="AC249">
        <f t="shared" si="67"/>
        <v>0</v>
      </c>
      <c r="AD249">
        <f t="shared" si="68"/>
        <v>0</v>
      </c>
      <c r="AE249">
        <f t="shared" si="69"/>
        <v>0</v>
      </c>
      <c r="AF249" s="50">
        <f t="shared" si="70"/>
        <v>0</v>
      </c>
      <c r="AG249" s="50">
        <f t="shared" si="71"/>
        <v>0</v>
      </c>
      <c r="AH249" s="50">
        <f t="shared" si="72"/>
        <v>0</v>
      </c>
      <c r="AI249">
        <f t="shared" si="73"/>
        <v>0</v>
      </c>
      <c r="AJ249">
        <f t="shared" si="74"/>
        <v>1</v>
      </c>
      <c r="AK249">
        <f t="shared" si="75"/>
        <v>0</v>
      </c>
      <c r="AL249">
        <f t="shared" si="76"/>
        <v>0</v>
      </c>
      <c r="AM249">
        <f t="shared" si="77"/>
        <v>0</v>
      </c>
      <c r="AN249">
        <f t="shared" si="78"/>
        <v>0</v>
      </c>
      <c r="AO249">
        <f t="shared" si="79"/>
        <v>0</v>
      </c>
    </row>
    <row r="250" spans="1:41" ht="12.75">
      <c r="A250" s="37">
        <v>400311</v>
      </c>
      <c r="B250">
        <v>78911</v>
      </c>
      <c r="C250" t="s">
        <v>603</v>
      </c>
      <c r="D250" t="s">
        <v>602</v>
      </c>
      <c r="E250" t="s">
        <v>109</v>
      </c>
      <c r="F250" s="38">
        <v>85308</v>
      </c>
      <c r="G250" s="3" t="s">
        <v>29</v>
      </c>
      <c r="H250" s="39">
        <v>6025478806</v>
      </c>
      <c r="I250" s="4">
        <v>1</v>
      </c>
      <c r="J250" s="4" t="s">
        <v>31</v>
      </c>
      <c r="K250" t="s">
        <v>53</v>
      </c>
      <c r="L250" s="5"/>
      <c r="M250" s="5"/>
      <c r="N250" s="5"/>
      <c r="O250" s="5"/>
      <c r="P250" s="40" t="s">
        <v>41</v>
      </c>
      <c r="Q250" s="40" t="s">
        <v>41</v>
      </c>
      <c r="R250" t="s">
        <v>53</v>
      </c>
      <c r="S250" t="s">
        <v>31</v>
      </c>
      <c r="T250" t="s">
        <v>53</v>
      </c>
      <c r="U250" s="5"/>
      <c r="V250" s="43"/>
      <c r="W250" s="43"/>
      <c r="X250" s="43"/>
      <c r="Y250" s="43"/>
      <c r="Z250">
        <f t="shared" si="64"/>
        <v>0</v>
      </c>
      <c r="AA250">
        <f t="shared" si="65"/>
        <v>1</v>
      </c>
      <c r="AB250">
        <f t="shared" si="66"/>
        <v>0</v>
      </c>
      <c r="AC250">
        <f t="shared" si="67"/>
        <v>0</v>
      </c>
      <c r="AD250">
        <f t="shared" si="68"/>
        <v>0</v>
      </c>
      <c r="AE250">
        <f t="shared" si="69"/>
        <v>0</v>
      </c>
      <c r="AF250" s="50">
        <f t="shared" si="70"/>
        <v>0</v>
      </c>
      <c r="AG250" s="50">
        <f t="shared" si="71"/>
        <v>0</v>
      </c>
      <c r="AH250" s="50">
        <f t="shared" si="72"/>
        <v>0</v>
      </c>
      <c r="AI250">
        <f t="shared" si="73"/>
        <v>0</v>
      </c>
      <c r="AJ250">
        <f t="shared" si="74"/>
        <v>1</v>
      </c>
      <c r="AK250">
        <f t="shared" si="75"/>
        <v>0</v>
      </c>
      <c r="AL250">
        <f t="shared" si="76"/>
        <v>0</v>
      </c>
      <c r="AM250">
        <f t="shared" si="77"/>
        <v>0</v>
      </c>
      <c r="AN250">
        <f t="shared" si="78"/>
        <v>0</v>
      </c>
      <c r="AO250">
        <f t="shared" si="79"/>
        <v>0</v>
      </c>
    </row>
    <row r="251" spans="1:41" ht="12.75">
      <c r="A251" s="37">
        <v>400312</v>
      </c>
      <c r="B251">
        <v>118702</v>
      </c>
      <c r="C251" t="s">
        <v>604</v>
      </c>
      <c r="D251" t="s">
        <v>605</v>
      </c>
      <c r="E251" t="s">
        <v>278</v>
      </c>
      <c r="F251" s="38">
        <v>85221</v>
      </c>
      <c r="G251" s="3" t="s">
        <v>29</v>
      </c>
      <c r="H251" s="39">
        <v>5203153496</v>
      </c>
      <c r="I251" s="4">
        <v>3</v>
      </c>
      <c r="J251" s="4" t="s">
        <v>31</v>
      </c>
      <c r="K251" t="s">
        <v>53</v>
      </c>
      <c r="L251" s="5"/>
      <c r="M251" s="5"/>
      <c r="N251" s="5"/>
      <c r="O251" s="5"/>
      <c r="P251" s="40" t="s">
        <v>41</v>
      </c>
      <c r="Q251" s="40" t="s">
        <v>41</v>
      </c>
      <c r="R251" t="s">
        <v>53</v>
      </c>
      <c r="S251" t="s">
        <v>31</v>
      </c>
      <c r="T251" t="s">
        <v>53</v>
      </c>
      <c r="U251" s="5"/>
      <c r="V251" s="5"/>
      <c r="W251" s="5"/>
      <c r="X251" s="5"/>
      <c r="Y251" s="5"/>
      <c r="Z251">
        <f t="shared" si="64"/>
        <v>0</v>
      </c>
      <c r="AA251">
        <f t="shared" si="65"/>
        <v>1</v>
      </c>
      <c r="AB251">
        <f t="shared" si="66"/>
        <v>0</v>
      </c>
      <c r="AC251">
        <f t="shared" si="67"/>
        <v>0</v>
      </c>
      <c r="AD251">
        <f t="shared" si="68"/>
        <v>0</v>
      </c>
      <c r="AE251">
        <f t="shared" si="69"/>
        <v>0</v>
      </c>
      <c r="AF251" s="50">
        <f t="shared" si="70"/>
        <v>0</v>
      </c>
      <c r="AG251" s="50">
        <f t="shared" si="71"/>
        <v>0</v>
      </c>
      <c r="AH251" s="50">
        <f t="shared" si="72"/>
        <v>0</v>
      </c>
      <c r="AI251">
        <f t="shared" si="73"/>
        <v>0</v>
      </c>
      <c r="AJ251">
        <f t="shared" si="74"/>
        <v>1</v>
      </c>
      <c r="AK251">
        <f t="shared" si="75"/>
        <v>0</v>
      </c>
      <c r="AL251">
        <f t="shared" si="76"/>
        <v>0</v>
      </c>
      <c r="AM251">
        <f t="shared" si="77"/>
        <v>0</v>
      </c>
      <c r="AN251">
        <f t="shared" si="78"/>
        <v>0</v>
      </c>
      <c r="AO251">
        <f t="shared" si="79"/>
        <v>0</v>
      </c>
    </row>
    <row r="252" spans="1:41" ht="12.75">
      <c r="A252" s="37">
        <v>400313</v>
      </c>
      <c r="B252">
        <v>138654</v>
      </c>
      <c r="C252" t="s">
        <v>606</v>
      </c>
      <c r="D252" t="s">
        <v>607</v>
      </c>
      <c r="E252" t="s">
        <v>306</v>
      </c>
      <c r="F252" s="38">
        <v>86326</v>
      </c>
      <c r="G252" s="3" t="s">
        <v>29</v>
      </c>
      <c r="H252" s="39">
        <v>9286347320</v>
      </c>
      <c r="I252" s="4" t="s">
        <v>360</v>
      </c>
      <c r="J252" s="4" t="s">
        <v>31</v>
      </c>
      <c r="K252" t="s">
        <v>53</v>
      </c>
      <c r="L252" s="5" t="s">
        <v>36</v>
      </c>
      <c r="M252" s="5">
        <v>111.28</v>
      </c>
      <c r="N252" s="5" t="s">
        <v>36</v>
      </c>
      <c r="O252" s="5" t="s">
        <v>36</v>
      </c>
      <c r="P252" s="40" t="s">
        <v>41</v>
      </c>
      <c r="Q252" s="40" t="s">
        <v>41</v>
      </c>
      <c r="R252" t="s">
        <v>53</v>
      </c>
      <c r="S252" t="s">
        <v>37</v>
      </c>
      <c r="T252" t="s">
        <v>53</v>
      </c>
      <c r="U252" s="5" t="s">
        <v>36</v>
      </c>
      <c r="V252" s="42">
        <v>4819.352009756509</v>
      </c>
      <c r="W252" s="42">
        <v>1050.4237142636393</v>
      </c>
      <c r="X252" s="42">
        <v>1274.4619158758314</v>
      </c>
      <c r="Y252" s="42">
        <v>746.3431627482936</v>
      </c>
      <c r="Z252">
        <f t="shared" si="64"/>
        <v>0</v>
      </c>
      <c r="AA252">
        <f t="shared" si="65"/>
        <v>1</v>
      </c>
      <c r="AB252">
        <f t="shared" si="66"/>
        <v>0</v>
      </c>
      <c r="AC252">
        <f t="shared" si="67"/>
        <v>0</v>
      </c>
      <c r="AD252">
        <f t="shared" si="68"/>
        <v>0</v>
      </c>
      <c r="AE252">
        <f t="shared" si="69"/>
        <v>0</v>
      </c>
      <c r="AF252" s="50">
        <f t="shared" si="70"/>
        <v>0</v>
      </c>
      <c r="AG252" s="50">
        <f t="shared" si="71"/>
        <v>0</v>
      </c>
      <c r="AH252" s="50">
        <f t="shared" si="72"/>
        <v>0</v>
      </c>
      <c r="AI252">
        <f t="shared" si="73"/>
        <v>1</v>
      </c>
      <c r="AJ252">
        <f t="shared" si="74"/>
        <v>1</v>
      </c>
      <c r="AK252" t="str">
        <f t="shared" si="75"/>
        <v>Initial</v>
      </c>
      <c r="AL252">
        <f t="shared" si="76"/>
        <v>0</v>
      </c>
      <c r="AM252" t="str">
        <f t="shared" si="77"/>
        <v>RLIS</v>
      </c>
      <c r="AN252">
        <f t="shared" si="78"/>
        <v>0</v>
      </c>
      <c r="AO252" t="str">
        <f t="shared" si="79"/>
        <v>Trouble</v>
      </c>
    </row>
    <row r="253" spans="1:41" ht="12.75">
      <c r="A253" s="37">
        <v>400314</v>
      </c>
      <c r="B253">
        <v>98651</v>
      </c>
      <c r="C253" t="s">
        <v>608</v>
      </c>
      <c r="D253" t="s">
        <v>609</v>
      </c>
      <c r="E253" t="s">
        <v>507</v>
      </c>
      <c r="F253" s="38">
        <v>86047</v>
      </c>
      <c r="G253" s="3" t="s">
        <v>29</v>
      </c>
      <c r="H253" s="39">
        <v>9286573208</v>
      </c>
      <c r="I253" s="4">
        <v>6</v>
      </c>
      <c r="J253" s="4" t="s">
        <v>31</v>
      </c>
      <c r="K253" t="s">
        <v>53</v>
      </c>
      <c r="L253" s="5" t="s">
        <v>36</v>
      </c>
      <c r="M253" s="5">
        <v>28.406</v>
      </c>
      <c r="N253" s="5" t="s">
        <v>35</v>
      </c>
      <c r="O253" s="5" t="s">
        <v>36</v>
      </c>
      <c r="P253" s="40" t="s">
        <v>41</v>
      </c>
      <c r="Q253" s="40" t="s">
        <v>41</v>
      </c>
      <c r="R253" t="s">
        <v>53</v>
      </c>
      <c r="S253" t="s">
        <v>37</v>
      </c>
      <c r="T253" t="s">
        <v>53</v>
      </c>
      <c r="U253" s="5" t="s">
        <v>36</v>
      </c>
      <c r="V253" s="41">
        <v>1110.9368729226399</v>
      </c>
      <c r="W253" s="41">
        <v>187.71775425064732</v>
      </c>
      <c r="X253" s="41"/>
      <c r="Y253" s="41">
        <v>78.18833133553552</v>
      </c>
      <c r="Z253">
        <f t="shared" si="64"/>
        <v>0</v>
      </c>
      <c r="AA253">
        <f t="shared" si="65"/>
        <v>1</v>
      </c>
      <c r="AB253">
        <f t="shared" si="66"/>
        <v>0</v>
      </c>
      <c r="AC253">
        <f t="shared" si="67"/>
        <v>0</v>
      </c>
      <c r="AD253">
        <f t="shared" si="68"/>
        <v>0</v>
      </c>
      <c r="AE253">
        <f t="shared" si="69"/>
        <v>0</v>
      </c>
      <c r="AF253" s="50">
        <f t="shared" si="70"/>
        <v>0</v>
      </c>
      <c r="AG253" s="50">
        <f t="shared" si="71"/>
        <v>0</v>
      </c>
      <c r="AH253" s="50">
        <f t="shared" si="72"/>
        <v>0</v>
      </c>
      <c r="AI253">
        <f t="shared" si="73"/>
        <v>1</v>
      </c>
      <c r="AJ253">
        <f t="shared" si="74"/>
        <v>1</v>
      </c>
      <c r="AK253" t="str">
        <f t="shared" si="75"/>
        <v>Initial</v>
      </c>
      <c r="AL253">
        <f t="shared" si="76"/>
        <v>0</v>
      </c>
      <c r="AM253" t="str">
        <f t="shared" si="77"/>
        <v>RLIS</v>
      </c>
      <c r="AN253">
        <f t="shared" si="78"/>
        <v>0</v>
      </c>
      <c r="AO253" t="str">
        <f t="shared" si="79"/>
        <v>Trouble</v>
      </c>
    </row>
    <row r="254" spans="1:41" ht="12.75">
      <c r="A254" s="37">
        <v>400315</v>
      </c>
      <c r="B254">
        <v>130199</v>
      </c>
      <c r="C254" t="s">
        <v>610</v>
      </c>
      <c r="D254" t="s">
        <v>611</v>
      </c>
      <c r="E254" t="s">
        <v>212</v>
      </c>
      <c r="F254" s="38">
        <v>86312</v>
      </c>
      <c r="G254" s="3" t="s">
        <v>29</v>
      </c>
      <c r="H254" s="39">
        <v>9287713568</v>
      </c>
      <c r="I254" s="4">
        <v>6</v>
      </c>
      <c r="J254" s="4" t="s">
        <v>31</v>
      </c>
      <c r="K254" t="s">
        <v>53</v>
      </c>
      <c r="L254" s="5" t="s">
        <v>36</v>
      </c>
      <c r="M254" s="5">
        <v>26.22</v>
      </c>
      <c r="N254" s="5" t="s">
        <v>36</v>
      </c>
      <c r="O254" s="5" t="s">
        <v>36</v>
      </c>
      <c r="P254" s="40" t="s">
        <v>41</v>
      </c>
      <c r="Q254" s="40" t="s">
        <v>41</v>
      </c>
      <c r="R254" t="s">
        <v>53</v>
      </c>
      <c r="S254" t="s">
        <v>37</v>
      </c>
      <c r="T254" t="s">
        <v>53</v>
      </c>
      <c r="U254" s="5" t="s">
        <v>36</v>
      </c>
      <c r="V254" s="41">
        <v>1543.9162385511759</v>
      </c>
      <c r="W254" s="41">
        <v>178.04726969534636</v>
      </c>
      <c r="X254" s="41">
        <v>75.12771979802628</v>
      </c>
      <c r="Y254" s="41">
        <v>188.21902944741416</v>
      </c>
      <c r="Z254">
        <f t="shared" si="64"/>
        <v>0</v>
      </c>
      <c r="AA254">
        <f t="shared" si="65"/>
        <v>1</v>
      </c>
      <c r="AB254">
        <f t="shared" si="66"/>
        <v>0</v>
      </c>
      <c r="AC254">
        <f t="shared" si="67"/>
        <v>0</v>
      </c>
      <c r="AD254">
        <f t="shared" si="68"/>
        <v>0</v>
      </c>
      <c r="AE254">
        <f t="shared" si="69"/>
        <v>0</v>
      </c>
      <c r="AF254" s="50">
        <f t="shared" si="70"/>
        <v>0</v>
      </c>
      <c r="AG254" s="50">
        <f t="shared" si="71"/>
        <v>0</v>
      </c>
      <c r="AH254" s="50">
        <f t="shared" si="72"/>
        <v>0</v>
      </c>
      <c r="AI254">
        <f t="shared" si="73"/>
        <v>1</v>
      </c>
      <c r="AJ254">
        <f t="shared" si="74"/>
        <v>1</v>
      </c>
      <c r="AK254" t="str">
        <f t="shared" si="75"/>
        <v>Initial</v>
      </c>
      <c r="AL254">
        <f t="shared" si="76"/>
        <v>0</v>
      </c>
      <c r="AM254" t="str">
        <f t="shared" si="77"/>
        <v>RLIS</v>
      </c>
      <c r="AN254">
        <f t="shared" si="78"/>
        <v>0</v>
      </c>
      <c r="AO254" t="str">
        <f t="shared" si="79"/>
        <v>Trouble</v>
      </c>
    </row>
    <row r="255" spans="1:41" ht="12.75">
      <c r="A255" s="37">
        <v>400316</v>
      </c>
      <c r="B255">
        <v>40801</v>
      </c>
      <c r="C255" t="s">
        <v>612</v>
      </c>
      <c r="D255" t="s">
        <v>613</v>
      </c>
      <c r="E255" t="s">
        <v>614</v>
      </c>
      <c r="F255" s="38">
        <v>85292</v>
      </c>
      <c r="G255" s="3" t="s">
        <v>29</v>
      </c>
      <c r="H255" s="39">
        <v>9284252546</v>
      </c>
      <c r="I255" s="4" t="s">
        <v>284</v>
      </c>
      <c r="J255" s="4" t="s">
        <v>31</v>
      </c>
      <c r="K255" t="s">
        <v>53</v>
      </c>
      <c r="L255" s="5"/>
      <c r="M255" s="5"/>
      <c r="N255" s="5"/>
      <c r="O255" s="5"/>
      <c r="P255" s="40" t="s">
        <v>41</v>
      </c>
      <c r="Q255" s="40" t="s">
        <v>41</v>
      </c>
      <c r="R255" t="s">
        <v>53</v>
      </c>
      <c r="S255" t="s">
        <v>31</v>
      </c>
      <c r="T255" t="s">
        <v>53</v>
      </c>
      <c r="U255" s="5"/>
      <c r="V255" s="5"/>
      <c r="W255" s="5"/>
      <c r="X255" s="5"/>
      <c r="Y255" s="5"/>
      <c r="Z255">
        <f t="shared" si="64"/>
        <v>0</v>
      </c>
      <c r="AA255">
        <f t="shared" si="65"/>
        <v>1</v>
      </c>
      <c r="AB255">
        <f t="shared" si="66"/>
        <v>0</v>
      </c>
      <c r="AC255">
        <f t="shared" si="67"/>
        <v>0</v>
      </c>
      <c r="AD255">
        <f t="shared" si="68"/>
        <v>0</v>
      </c>
      <c r="AE255">
        <f t="shared" si="69"/>
        <v>0</v>
      </c>
      <c r="AF255" s="50">
        <f t="shared" si="70"/>
        <v>0</v>
      </c>
      <c r="AG255" s="50">
        <f t="shared" si="71"/>
        <v>0</v>
      </c>
      <c r="AH255" s="50">
        <f t="shared" si="72"/>
        <v>0</v>
      </c>
      <c r="AI255">
        <f t="shared" si="73"/>
        <v>0</v>
      </c>
      <c r="AJ255">
        <f t="shared" si="74"/>
        <v>1</v>
      </c>
      <c r="AK255">
        <f t="shared" si="75"/>
        <v>0</v>
      </c>
      <c r="AL255">
        <f t="shared" si="76"/>
        <v>0</v>
      </c>
      <c r="AM255">
        <f t="shared" si="77"/>
        <v>0</v>
      </c>
      <c r="AN255">
        <f t="shared" si="78"/>
        <v>0</v>
      </c>
      <c r="AO255">
        <f t="shared" si="79"/>
        <v>0</v>
      </c>
    </row>
    <row r="256" spans="1:41" ht="12.75">
      <c r="A256" s="37">
        <v>400317</v>
      </c>
      <c r="B256">
        <v>108784</v>
      </c>
      <c r="C256" t="s">
        <v>615</v>
      </c>
      <c r="D256" t="s">
        <v>616</v>
      </c>
      <c r="E256" t="s">
        <v>188</v>
      </c>
      <c r="F256" s="38">
        <v>85718</v>
      </c>
      <c r="G256" s="3" t="s">
        <v>29</v>
      </c>
      <c r="H256" s="39">
        <v>5205293611</v>
      </c>
      <c r="I256" s="4">
        <v>3</v>
      </c>
      <c r="J256" s="4" t="s">
        <v>31</v>
      </c>
      <c r="K256" t="s">
        <v>53</v>
      </c>
      <c r="L256" s="5"/>
      <c r="M256" s="5"/>
      <c r="N256" s="5"/>
      <c r="O256" s="5"/>
      <c r="P256" s="40" t="s">
        <v>41</v>
      </c>
      <c r="Q256" s="40" t="s">
        <v>41</v>
      </c>
      <c r="R256" t="s">
        <v>53</v>
      </c>
      <c r="S256" t="s">
        <v>31</v>
      </c>
      <c r="T256" t="s">
        <v>53</v>
      </c>
      <c r="U256" s="5"/>
      <c r="V256" s="5"/>
      <c r="W256" s="5"/>
      <c r="X256" s="5"/>
      <c r="Y256" s="5"/>
      <c r="Z256">
        <f t="shared" si="64"/>
        <v>0</v>
      </c>
      <c r="AA256">
        <f t="shared" si="65"/>
        <v>1</v>
      </c>
      <c r="AB256">
        <f t="shared" si="66"/>
        <v>0</v>
      </c>
      <c r="AC256">
        <f t="shared" si="67"/>
        <v>0</v>
      </c>
      <c r="AD256">
        <f t="shared" si="68"/>
        <v>0</v>
      </c>
      <c r="AE256">
        <f t="shared" si="69"/>
        <v>0</v>
      </c>
      <c r="AF256" s="50">
        <f t="shared" si="70"/>
        <v>0</v>
      </c>
      <c r="AG256" s="50">
        <f t="shared" si="71"/>
        <v>0</v>
      </c>
      <c r="AH256" s="50">
        <f t="shared" si="72"/>
        <v>0</v>
      </c>
      <c r="AI256">
        <f t="shared" si="73"/>
        <v>0</v>
      </c>
      <c r="AJ256">
        <f t="shared" si="74"/>
        <v>1</v>
      </c>
      <c r="AK256">
        <f t="shared" si="75"/>
        <v>0</v>
      </c>
      <c r="AL256">
        <f t="shared" si="76"/>
        <v>0</v>
      </c>
      <c r="AM256">
        <f t="shared" si="77"/>
        <v>0</v>
      </c>
      <c r="AN256">
        <f t="shared" si="78"/>
        <v>0</v>
      </c>
      <c r="AO256">
        <f t="shared" si="79"/>
        <v>0</v>
      </c>
    </row>
    <row r="257" spans="1:41" ht="12.75">
      <c r="A257" s="37">
        <v>400318</v>
      </c>
      <c r="B257">
        <v>108785</v>
      </c>
      <c r="C257" t="s">
        <v>617</v>
      </c>
      <c r="D257" t="s">
        <v>618</v>
      </c>
      <c r="E257" t="s">
        <v>188</v>
      </c>
      <c r="F257" s="38">
        <v>85713</v>
      </c>
      <c r="G257" s="3" t="s">
        <v>29</v>
      </c>
      <c r="H257" s="39">
        <v>5206237102</v>
      </c>
      <c r="I257" s="4">
        <v>1</v>
      </c>
      <c r="J257" s="4" t="s">
        <v>31</v>
      </c>
      <c r="K257" t="s">
        <v>53</v>
      </c>
      <c r="L257" s="5"/>
      <c r="M257" s="5"/>
      <c r="N257" s="5"/>
      <c r="O257" s="5"/>
      <c r="P257" s="40" t="s">
        <v>41</v>
      </c>
      <c r="Q257" s="40" t="s">
        <v>41</v>
      </c>
      <c r="R257" t="s">
        <v>53</v>
      </c>
      <c r="S257" t="s">
        <v>31</v>
      </c>
      <c r="T257" t="s">
        <v>53</v>
      </c>
      <c r="U257" s="5"/>
      <c r="V257" s="5"/>
      <c r="W257" s="5"/>
      <c r="X257" s="5"/>
      <c r="Y257" s="5"/>
      <c r="Z257">
        <f t="shared" si="64"/>
        <v>0</v>
      </c>
      <c r="AA257">
        <f t="shared" si="65"/>
        <v>1</v>
      </c>
      <c r="AB257">
        <f t="shared" si="66"/>
        <v>0</v>
      </c>
      <c r="AC257">
        <f t="shared" si="67"/>
        <v>0</v>
      </c>
      <c r="AD257">
        <f t="shared" si="68"/>
        <v>0</v>
      </c>
      <c r="AE257">
        <f t="shared" si="69"/>
        <v>0</v>
      </c>
      <c r="AF257" s="50">
        <f t="shared" si="70"/>
        <v>0</v>
      </c>
      <c r="AG257" s="50">
        <f t="shared" si="71"/>
        <v>0</v>
      </c>
      <c r="AH257" s="50">
        <f t="shared" si="72"/>
        <v>0</v>
      </c>
      <c r="AI257">
        <f t="shared" si="73"/>
        <v>0</v>
      </c>
      <c r="AJ257">
        <f t="shared" si="74"/>
        <v>1</v>
      </c>
      <c r="AK257">
        <f t="shared" si="75"/>
        <v>0</v>
      </c>
      <c r="AL257">
        <f t="shared" si="76"/>
        <v>0</v>
      </c>
      <c r="AM257">
        <f t="shared" si="77"/>
        <v>0</v>
      </c>
      <c r="AN257">
        <f t="shared" si="78"/>
        <v>0</v>
      </c>
      <c r="AO257">
        <f t="shared" si="79"/>
        <v>0</v>
      </c>
    </row>
    <row r="258" spans="1:41" ht="12.75">
      <c r="A258" s="37">
        <v>400319</v>
      </c>
      <c r="B258">
        <v>108786</v>
      </c>
      <c r="C258" t="s">
        <v>619</v>
      </c>
      <c r="D258" t="s">
        <v>620</v>
      </c>
      <c r="E258" t="s">
        <v>188</v>
      </c>
      <c r="F258" s="38">
        <v>85703</v>
      </c>
      <c r="G258" s="3" t="s">
        <v>29</v>
      </c>
      <c r="H258" s="39">
        <v>5206031499</v>
      </c>
      <c r="I258" s="4">
        <v>1</v>
      </c>
      <c r="J258" s="4" t="s">
        <v>31</v>
      </c>
      <c r="K258" t="s">
        <v>53</v>
      </c>
      <c r="L258" s="5"/>
      <c r="M258" s="5"/>
      <c r="N258" s="5"/>
      <c r="O258" s="5"/>
      <c r="P258" s="40" t="s">
        <v>41</v>
      </c>
      <c r="Q258" s="40" t="s">
        <v>41</v>
      </c>
      <c r="R258" t="s">
        <v>53</v>
      </c>
      <c r="S258" t="s">
        <v>31</v>
      </c>
      <c r="T258" t="s">
        <v>53</v>
      </c>
      <c r="U258" s="5"/>
      <c r="V258" s="5"/>
      <c r="W258" s="5"/>
      <c r="X258" s="5"/>
      <c r="Y258" s="5"/>
      <c r="Z258">
        <f t="shared" si="64"/>
        <v>0</v>
      </c>
      <c r="AA258">
        <f t="shared" si="65"/>
        <v>1</v>
      </c>
      <c r="AB258">
        <f t="shared" si="66"/>
        <v>0</v>
      </c>
      <c r="AC258">
        <f t="shared" si="67"/>
        <v>0</v>
      </c>
      <c r="AD258">
        <f t="shared" si="68"/>
        <v>0</v>
      </c>
      <c r="AE258">
        <f t="shared" si="69"/>
        <v>0</v>
      </c>
      <c r="AF258" s="50">
        <f t="shared" si="70"/>
        <v>0</v>
      </c>
      <c r="AG258" s="50">
        <f t="shared" si="71"/>
        <v>0</v>
      </c>
      <c r="AH258" s="50">
        <f t="shared" si="72"/>
        <v>0</v>
      </c>
      <c r="AI258">
        <f t="shared" si="73"/>
        <v>0</v>
      </c>
      <c r="AJ258">
        <f t="shared" si="74"/>
        <v>1</v>
      </c>
      <c r="AK258">
        <f t="shared" si="75"/>
        <v>0</v>
      </c>
      <c r="AL258">
        <f t="shared" si="76"/>
        <v>0</v>
      </c>
      <c r="AM258">
        <f t="shared" si="77"/>
        <v>0</v>
      </c>
      <c r="AN258">
        <f t="shared" si="78"/>
        <v>0</v>
      </c>
      <c r="AO258">
        <f t="shared" si="79"/>
        <v>0</v>
      </c>
    </row>
    <row r="259" spans="1:41" ht="12.75">
      <c r="A259" s="37">
        <v>400320</v>
      </c>
      <c r="B259">
        <v>138760</v>
      </c>
      <c r="C259" t="s">
        <v>621</v>
      </c>
      <c r="D259" t="s">
        <v>622</v>
      </c>
      <c r="E259" t="s">
        <v>212</v>
      </c>
      <c r="F259" s="38">
        <v>86314</v>
      </c>
      <c r="G259" s="3" t="s">
        <v>29</v>
      </c>
      <c r="H259" s="39">
        <v>9287725778</v>
      </c>
      <c r="I259" s="4">
        <v>6</v>
      </c>
      <c r="J259" s="4" t="s">
        <v>31</v>
      </c>
      <c r="K259" t="s">
        <v>53</v>
      </c>
      <c r="L259" s="5" t="s">
        <v>36</v>
      </c>
      <c r="M259" s="5"/>
      <c r="N259" s="5" t="s">
        <v>36</v>
      </c>
      <c r="O259" s="5" t="s">
        <v>36</v>
      </c>
      <c r="P259" s="40">
        <v>12</v>
      </c>
      <c r="Q259" s="40" t="s">
        <v>41</v>
      </c>
      <c r="R259" t="s">
        <v>53</v>
      </c>
      <c r="S259" t="s">
        <v>37</v>
      </c>
      <c r="T259" t="s">
        <v>53</v>
      </c>
      <c r="U259" s="5" t="s">
        <v>36</v>
      </c>
      <c r="V259" s="42">
        <v>4556.425544817532</v>
      </c>
      <c r="W259" s="42">
        <v>465.6933643507705</v>
      </c>
      <c r="X259" s="42">
        <v>235.7456035041514</v>
      </c>
      <c r="Y259" s="42">
        <v>785.2828060221176</v>
      </c>
      <c r="Z259">
        <f t="shared" si="64"/>
        <v>0</v>
      </c>
      <c r="AA259">
        <f t="shared" si="65"/>
        <v>1</v>
      </c>
      <c r="AB259">
        <f t="shared" si="66"/>
        <v>0</v>
      </c>
      <c r="AC259">
        <f t="shared" si="67"/>
        <v>0</v>
      </c>
      <c r="AD259">
        <f t="shared" si="68"/>
        <v>0</v>
      </c>
      <c r="AE259">
        <f t="shared" si="69"/>
        <v>0</v>
      </c>
      <c r="AF259" s="50">
        <f t="shared" si="70"/>
        <v>0</v>
      </c>
      <c r="AG259" s="50">
        <f t="shared" si="71"/>
        <v>0</v>
      </c>
      <c r="AH259" s="50">
        <f t="shared" si="72"/>
        <v>0</v>
      </c>
      <c r="AI259">
        <f t="shared" si="73"/>
        <v>1</v>
      </c>
      <c r="AJ259">
        <f t="shared" si="74"/>
        <v>0</v>
      </c>
      <c r="AK259">
        <f t="shared" si="75"/>
        <v>0</v>
      </c>
      <c r="AL259">
        <f t="shared" si="76"/>
        <v>0</v>
      </c>
      <c r="AM259">
        <f t="shared" si="77"/>
        <v>0</v>
      </c>
      <c r="AN259">
        <f t="shared" si="78"/>
        <v>0</v>
      </c>
      <c r="AO259">
        <f t="shared" si="79"/>
        <v>0</v>
      </c>
    </row>
    <row r="260" spans="1:41" ht="12.75">
      <c r="A260" s="37">
        <v>400321</v>
      </c>
      <c r="B260">
        <v>78920</v>
      </c>
      <c r="C260" t="s">
        <v>623</v>
      </c>
      <c r="D260" t="s">
        <v>624</v>
      </c>
      <c r="E260" t="s">
        <v>82</v>
      </c>
      <c r="F260" s="38">
        <v>85282</v>
      </c>
      <c r="G260" s="3" t="s">
        <v>29</v>
      </c>
      <c r="H260" s="39">
        <v>4807558222</v>
      </c>
      <c r="I260" s="4">
        <v>2</v>
      </c>
      <c r="J260" s="4" t="s">
        <v>31</v>
      </c>
      <c r="K260" t="s">
        <v>53</v>
      </c>
      <c r="L260" s="5"/>
      <c r="M260" s="5"/>
      <c r="N260" s="5"/>
      <c r="O260" s="5"/>
      <c r="P260" s="40" t="s">
        <v>41</v>
      </c>
      <c r="Q260" s="40" t="s">
        <v>41</v>
      </c>
      <c r="R260" t="s">
        <v>53</v>
      </c>
      <c r="S260" t="s">
        <v>31</v>
      </c>
      <c r="T260" t="s">
        <v>53</v>
      </c>
      <c r="U260" s="5"/>
      <c r="V260" s="5"/>
      <c r="W260" s="5"/>
      <c r="X260" s="5"/>
      <c r="Y260" s="5"/>
      <c r="Z260">
        <f t="shared" si="64"/>
        <v>0</v>
      </c>
      <c r="AA260">
        <f t="shared" si="65"/>
        <v>1</v>
      </c>
      <c r="AB260">
        <f t="shared" si="66"/>
        <v>0</v>
      </c>
      <c r="AC260">
        <f t="shared" si="67"/>
        <v>0</v>
      </c>
      <c r="AD260">
        <f t="shared" si="68"/>
        <v>0</v>
      </c>
      <c r="AE260">
        <f t="shared" si="69"/>
        <v>0</v>
      </c>
      <c r="AF260" s="50">
        <f t="shared" si="70"/>
        <v>0</v>
      </c>
      <c r="AG260" s="50">
        <f t="shared" si="71"/>
        <v>0</v>
      </c>
      <c r="AH260" s="50">
        <f t="shared" si="72"/>
        <v>0</v>
      </c>
      <c r="AI260">
        <f t="shared" si="73"/>
        <v>0</v>
      </c>
      <c r="AJ260">
        <f t="shared" si="74"/>
        <v>1</v>
      </c>
      <c r="AK260">
        <f t="shared" si="75"/>
        <v>0</v>
      </c>
      <c r="AL260">
        <f t="shared" si="76"/>
        <v>0</v>
      </c>
      <c r="AM260">
        <f t="shared" si="77"/>
        <v>0</v>
      </c>
      <c r="AN260">
        <f t="shared" si="78"/>
        <v>0</v>
      </c>
      <c r="AO260">
        <f t="shared" si="79"/>
        <v>0</v>
      </c>
    </row>
    <row r="261" spans="1:41" ht="12.75">
      <c r="A261" s="37">
        <v>400322</v>
      </c>
      <c r="B261">
        <v>108787</v>
      </c>
      <c r="C261" t="s">
        <v>625</v>
      </c>
      <c r="D261" t="s">
        <v>626</v>
      </c>
      <c r="E261" t="s">
        <v>188</v>
      </c>
      <c r="F261" s="38">
        <v>85705</v>
      </c>
      <c r="G261" s="3" t="s">
        <v>29</v>
      </c>
      <c r="H261" s="39">
        <v>5207974884</v>
      </c>
      <c r="I261" s="4">
        <v>1</v>
      </c>
      <c r="J261" s="4" t="s">
        <v>31</v>
      </c>
      <c r="K261" t="s">
        <v>53</v>
      </c>
      <c r="L261" s="5"/>
      <c r="M261" s="5"/>
      <c r="N261" s="5"/>
      <c r="O261" s="5"/>
      <c r="P261" s="40" t="s">
        <v>41</v>
      </c>
      <c r="Q261" s="40" t="s">
        <v>41</v>
      </c>
      <c r="R261" t="s">
        <v>53</v>
      </c>
      <c r="S261" t="s">
        <v>31</v>
      </c>
      <c r="T261" t="s">
        <v>53</v>
      </c>
      <c r="U261" s="5"/>
      <c r="V261" s="5"/>
      <c r="W261" s="5"/>
      <c r="X261" s="5"/>
      <c r="Y261" s="5"/>
      <c r="Z261">
        <f t="shared" si="64"/>
        <v>0</v>
      </c>
      <c r="AA261">
        <f t="shared" si="65"/>
        <v>1</v>
      </c>
      <c r="AB261">
        <f t="shared" si="66"/>
        <v>0</v>
      </c>
      <c r="AC261">
        <f t="shared" si="67"/>
        <v>0</v>
      </c>
      <c r="AD261">
        <f t="shared" si="68"/>
        <v>0</v>
      </c>
      <c r="AE261">
        <f t="shared" si="69"/>
        <v>0</v>
      </c>
      <c r="AF261" s="50">
        <f t="shared" si="70"/>
        <v>0</v>
      </c>
      <c r="AG261" s="50">
        <f t="shared" si="71"/>
        <v>0</v>
      </c>
      <c r="AH261" s="50">
        <f t="shared" si="72"/>
        <v>0</v>
      </c>
      <c r="AI261">
        <f t="shared" si="73"/>
        <v>0</v>
      </c>
      <c r="AJ261">
        <f t="shared" si="74"/>
        <v>1</v>
      </c>
      <c r="AK261">
        <f t="shared" si="75"/>
        <v>0</v>
      </c>
      <c r="AL261">
        <f t="shared" si="76"/>
        <v>0</v>
      </c>
      <c r="AM261">
        <f t="shared" si="77"/>
        <v>0</v>
      </c>
      <c r="AN261">
        <f t="shared" si="78"/>
        <v>0</v>
      </c>
      <c r="AO261">
        <f t="shared" si="79"/>
        <v>0</v>
      </c>
    </row>
    <row r="262" spans="1:41" ht="12.75">
      <c r="A262" s="37">
        <v>400323</v>
      </c>
      <c r="B262">
        <v>78921</v>
      </c>
      <c r="C262" t="s">
        <v>627</v>
      </c>
      <c r="D262" t="s">
        <v>628</v>
      </c>
      <c r="E262" t="s">
        <v>629</v>
      </c>
      <c r="F262" s="38">
        <v>85340</v>
      </c>
      <c r="G262" s="3" t="s">
        <v>29</v>
      </c>
      <c r="H262" s="39">
        <v>6235359300</v>
      </c>
      <c r="I262" s="4">
        <v>3</v>
      </c>
      <c r="J262" s="4" t="s">
        <v>31</v>
      </c>
      <c r="K262" t="s">
        <v>53</v>
      </c>
      <c r="L262" s="5"/>
      <c r="M262" s="5"/>
      <c r="N262" s="5"/>
      <c r="O262" s="5"/>
      <c r="P262" s="40" t="s">
        <v>41</v>
      </c>
      <c r="Q262" s="40" t="s">
        <v>41</v>
      </c>
      <c r="R262" t="s">
        <v>53</v>
      </c>
      <c r="S262" t="s">
        <v>31</v>
      </c>
      <c r="T262" t="s">
        <v>53</v>
      </c>
      <c r="U262" s="5"/>
      <c r="V262" s="5"/>
      <c r="W262" s="5"/>
      <c r="X262" s="5"/>
      <c r="Y262" s="5"/>
      <c r="Z262">
        <f t="shared" si="64"/>
        <v>0</v>
      </c>
      <c r="AA262">
        <f t="shared" si="65"/>
        <v>1</v>
      </c>
      <c r="AB262">
        <f t="shared" si="66"/>
        <v>0</v>
      </c>
      <c r="AC262">
        <f t="shared" si="67"/>
        <v>0</v>
      </c>
      <c r="AD262">
        <f t="shared" si="68"/>
        <v>0</v>
      </c>
      <c r="AE262">
        <f t="shared" si="69"/>
        <v>0</v>
      </c>
      <c r="AF262" s="50">
        <f t="shared" si="70"/>
        <v>0</v>
      </c>
      <c r="AG262" s="50">
        <f t="shared" si="71"/>
        <v>0</v>
      </c>
      <c r="AH262" s="50">
        <f t="shared" si="72"/>
        <v>0</v>
      </c>
      <c r="AI262">
        <f t="shared" si="73"/>
        <v>0</v>
      </c>
      <c r="AJ262">
        <f t="shared" si="74"/>
        <v>1</v>
      </c>
      <c r="AK262">
        <f t="shared" si="75"/>
        <v>0</v>
      </c>
      <c r="AL262">
        <f t="shared" si="76"/>
        <v>0</v>
      </c>
      <c r="AM262">
        <f t="shared" si="77"/>
        <v>0</v>
      </c>
      <c r="AN262">
        <f t="shared" si="78"/>
        <v>0</v>
      </c>
      <c r="AO262">
        <f t="shared" si="79"/>
        <v>0</v>
      </c>
    </row>
    <row r="263" spans="1:41" ht="12.75">
      <c r="A263" s="37">
        <v>400324</v>
      </c>
      <c r="B263">
        <v>78922</v>
      </c>
      <c r="C263" t="s">
        <v>630</v>
      </c>
      <c r="D263" t="s">
        <v>631</v>
      </c>
      <c r="E263" t="s">
        <v>632</v>
      </c>
      <c r="F263" s="38">
        <v>92083</v>
      </c>
      <c r="G263" s="3" t="s">
        <v>29</v>
      </c>
      <c r="H263" s="39">
        <v>7607266367</v>
      </c>
      <c r="I263" s="4">
        <v>3</v>
      </c>
      <c r="J263" s="4" t="s">
        <v>31</v>
      </c>
      <c r="K263" t="s">
        <v>53</v>
      </c>
      <c r="L263" s="5"/>
      <c r="M263" s="5"/>
      <c r="N263" s="5"/>
      <c r="O263" s="5"/>
      <c r="P263" s="40" t="s">
        <v>41</v>
      </c>
      <c r="Q263" s="40" t="s">
        <v>41</v>
      </c>
      <c r="R263" t="s">
        <v>53</v>
      </c>
      <c r="S263" t="s">
        <v>31</v>
      </c>
      <c r="T263" t="s">
        <v>53</v>
      </c>
      <c r="U263" s="5"/>
      <c r="V263" s="5"/>
      <c r="W263" s="5"/>
      <c r="X263" s="5"/>
      <c r="Y263" s="5"/>
      <c r="Z263">
        <f aca="true" t="shared" si="80" ref="Z263:Z326">IF(OR(J263="YES",L263="YES"),1,0)</f>
        <v>0</v>
      </c>
      <c r="AA263">
        <f aca="true" t="shared" si="81" ref="AA263:AA326">IF(OR(M263&lt;600,N263="YES"),1,0)</f>
        <v>1</v>
      </c>
      <c r="AB263">
        <f aca="true" t="shared" si="82" ref="AB263:AB326">IF(AND(OR(J263="YES",L263="YES"),(Z263=0)),"Trouble",0)</f>
        <v>0</v>
      </c>
      <c r="AC263">
        <f aca="true" t="shared" si="83" ref="AC263:AC326">IF(AND(OR(M263&lt;600,N263="YES"),(AA263=0)),"Trouble",0)</f>
        <v>0</v>
      </c>
      <c r="AD263">
        <f aca="true" t="shared" si="84" ref="AD263:AD326">IF(AND(AND(J263="NO",L263="NO"),(O263="YES")),"Trouble",0)</f>
        <v>0</v>
      </c>
      <c r="AE263">
        <f aca="true" t="shared" si="85" ref="AE263:AE326">IF(AND(AND(M263&gt;=600,N263="NO"),(O263="YES")),"Trouble",0)</f>
        <v>0</v>
      </c>
      <c r="AF263" s="50">
        <f aca="true" t="shared" si="86" ref="AF263:AF326">IF(AND(Z263=1,AA263=1),"SRSA",0)</f>
        <v>0</v>
      </c>
      <c r="AG263" s="50">
        <f aca="true" t="shared" si="87" ref="AG263:AG326">IF(AND(AF263=0,O263="YES"),"Trouble",0)</f>
        <v>0</v>
      </c>
      <c r="AH263" s="50">
        <f aca="true" t="shared" si="88" ref="AH263:AH326">IF(AND(AF263="SRSA",O263="NO"),"Trouble",0)</f>
        <v>0</v>
      </c>
      <c r="AI263">
        <f aca="true" t="shared" si="89" ref="AI263:AI326">IF(S263="YES",1,0)</f>
        <v>0</v>
      </c>
      <c r="AJ263">
        <f aca="true" t="shared" si="90" ref="AJ263:AJ326">IF(P263&gt;=20,1,0)</f>
        <v>1</v>
      </c>
      <c r="AK263">
        <f aca="true" t="shared" si="91" ref="AK263:AK326">IF(AND(AI263=1,AJ263=1),"Initial",0)</f>
        <v>0</v>
      </c>
      <c r="AL263">
        <f aca="true" t="shared" si="92" ref="AL263:AL326">IF(AND(AF263="SRSA",AK263="Initial"),"SRSA",0)</f>
        <v>0</v>
      </c>
      <c r="AM263">
        <f aca="true" t="shared" si="93" ref="AM263:AM326">IF(AND(AK263="Initial",AL263=0),"RLIS",0)</f>
        <v>0</v>
      </c>
      <c r="AN263">
        <f aca="true" t="shared" si="94" ref="AN263:AN326">IF(AND(AM263=0,U263="YES"),"Trouble",0)</f>
        <v>0</v>
      </c>
      <c r="AO263">
        <f aca="true" t="shared" si="95" ref="AO263:AO326">IF(AND(U263="NO",AM263="RLIS"),"Trouble",0)</f>
        <v>0</v>
      </c>
    </row>
    <row r="264" spans="1:41" ht="12.75">
      <c r="A264" s="37">
        <v>400325</v>
      </c>
      <c r="B264">
        <v>78923</v>
      </c>
      <c r="C264" t="s">
        <v>633</v>
      </c>
      <c r="D264" t="s">
        <v>634</v>
      </c>
      <c r="E264" t="s">
        <v>489</v>
      </c>
      <c r="F264" s="38">
        <v>85378</v>
      </c>
      <c r="G264" s="3" t="s">
        <v>29</v>
      </c>
      <c r="H264" s="39">
        <v>6238755975</v>
      </c>
      <c r="I264" s="4">
        <v>3</v>
      </c>
      <c r="J264" s="4" t="s">
        <v>31</v>
      </c>
      <c r="K264" t="s">
        <v>53</v>
      </c>
      <c r="L264" s="5"/>
      <c r="M264" s="5"/>
      <c r="N264" s="5"/>
      <c r="O264" s="5"/>
      <c r="P264" s="40" t="s">
        <v>41</v>
      </c>
      <c r="Q264" s="40" t="s">
        <v>41</v>
      </c>
      <c r="R264" t="s">
        <v>53</v>
      </c>
      <c r="S264" t="s">
        <v>31</v>
      </c>
      <c r="T264" t="s">
        <v>53</v>
      </c>
      <c r="U264" s="5"/>
      <c r="V264" s="5"/>
      <c r="W264" s="5"/>
      <c r="X264" s="5"/>
      <c r="Y264" s="5"/>
      <c r="Z264">
        <f t="shared" si="80"/>
        <v>0</v>
      </c>
      <c r="AA264">
        <f t="shared" si="81"/>
        <v>1</v>
      </c>
      <c r="AB264">
        <f t="shared" si="82"/>
        <v>0</v>
      </c>
      <c r="AC264">
        <f t="shared" si="83"/>
        <v>0</v>
      </c>
      <c r="AD264">
        <f t="shared" si="84"/>
        <v>0</v>
      </c>
      <c r="AE264">
        <f t="shared" si="85"/>
        <v>0</v>
      </c>
      <c r="AF264" s="50">
        <f t="shared" si="86"/>
        <v>0</v>
      </c>
      <c r="AG264" s="50">
        <f t="shared" si="87"/>
        <v>0</v>
      </c>
      <c r="AH264" s="50">
        <f t="shared" si="88"/>
        <v>0</v>
      </c>
      <c r="AI264">
        <f t="shared" si="89"/>
        <v>0</v>
      </c>
      <c r="AJ264">
        <f t="shared" si="90"/>
        <v>1</v>
      </c>
      <c r="AK264">
        <f t="shared" si="91"/>
        <v>0</v>
      </c>
      <c r="AL264">
        <f t="shared" si="92"/>
        <v>0</v>
      </c>
      <c r="AM264">
        <f t="shared" si="93"/>
        <v>0</v>
      </c>
      <c r="AN264">
        <f t="shared" si="94"/>
        <v>0</v>
      </c>
      <c r="AO264">
        <f t="shared" si="95"/>
        <v>0</v>
      </c>
    </row>
    <row r="265" spans="1:41" ht="12.75">
      <c r="A265" s="37">
        <v>400326</v>
      </c>
      <c r="B265">
        <v>78924</v>
      </c>
      <c r="C265" t="s">
        <v>635</v>
      </c>
      <c r="D265" t="s">
        <v>636</v>
      </c>
      <c r="E265" t="s">
        <v>489</v>
      </c>
      <c r="F265" s="38">
        <v>85378</v>
      </c>
      <c r="G265" s="3" t="s">
        <v>29</v>
      </c>
      <c r="H265" s="39">
        <v>6238755975</v>
      </c>
      <c r="I265" s="4">
        <v>3</v>
      </c>
      <c r="J265" s="4" t="s">
        <v>31</v>
      </c>
      <c r="K265" t="s">
        <v>53</v>
      </c>
      <c r="L265" s="5"/>
      <c r="M265" s="5"/>
      <c r="N265" s="5"/>
      <c r="O265" s="5"/>
      <c r="P265" s="40" t="s">
        <v>41</v>
      </c>
      <c r="Q265" s="40" t="s">
        <v>41</v>
      </c>
      <c r="R265" t="s">
        <v>53</v>
      </c>
      <c r="S265" t="s">
        <v>31</v>
      </c>
      <c r="T265" t="s">
        <v>53</v>
      </c>
      <c r="U265" s="5"/>
      <c r="V265" s="5"/>
      <c r="W265" s="5"/>
      <c r="X265" s="5"/>
      <c r="Y265" s="5"/>
      <c r="Z265">
        <f t="shared" si="80"/>
        <v>0</v>
      </c>
      <c r="AA265">
        <f t="shared" si="81"/>
        <v>1</v>
      </c>
      <c r="AB265">
        <f t="shared" si="82"/>
        <v>0</v>
      </c>
      <c r="AC265">
        <f t="shared" si="83"/>
        <v>0</v>
      </c>
      <c r="AD265">
        <f t="shared" si="84"/>
        <v>0</v>
      </c>
      <c r="AE265">
        <f t="shared" si="85"/>
        <v>0</v>
      </c>
      <c r="AF265" s="50">
        <f t="shared" si="86"/>
        <v>0</v>
      </c>
      <c r="AG265" s="50">
        <f t="shared" si="87"/>
        <v>0</v>
      </c>
      <c r="AH265" s="50">
        <f t="shared" si="88"/>
        <v>0</v>
      </c>
      <c r="AI265">
        <f t="shared" si="89"/>
        <v>0</v>
      </c>
      <c r="AJ265">
        <f t="shared" si="90"/>
        <v>1</v>
      </c>
      <c r="AK265">
        <f t="shared" si="91"/>
        <v>0</v>
      </c>
      <c r="AL265">
        <f t="shared" si="92"/>
        <v>0</v>
      </c>
      <c r="AM265">
        <f t="shared" si="93"/>
        <v>0</v>
      </c>
      <c r="AN265">
        <f t="shared" si="94"/>
        <v>0</v>
      </c>
      <c r="AO265">
        <f t="shared" si="95"/>
        <v>0</v>
      </c>
    </row>
    <row r="266" spans="1:41" ht="12.75">
      <c r="A266" s="37">
        <v>400327</v>
      </c>
      <c r="B266">
        <v>78925</v>
      </c>
      <c r="C266" t="s">
        <v>637</v>
      </c>
      <c r="D266" t="s">
        <v>638</v>
      </c>
      <c r="E266" t="s">
        <v>109</v>
      </c>
      <c r="F266" s="38">
        <v>85308</v>
      </c>
      <c r="G266" s="3" t="s">
        <v>29</v>
      </c>
      <c r="H266" s="39">
        <v>6028961166</v>
      </c>
      <c r="I266" s="4">
        <v>1</v>
      </c>
      <c r="J266" s="4" t="s">
        <v>31</v>
      </c>
      <c r="K266" t="s">
        <v>53</v>
      </c>
      <c r="L266" s="5"/>
      <c r="M266" s="5"/>
      <c r="N266" s="5"/>
      <c r="O266" s="5"/>
      <c r="P266" s="40" t="s">
        <v>41</v>
      </c>
      <c r="Q266" s="40" t="s">
        <v>41</v>
      </c>
      <c r="R266" t="s">
        <v>53</v>
      </c>
      <c r="S266" t="s">
        <v>31</v>
      </c>
      <c r="T266" t="s">
        <v>53</v>
      </c>
      <c r="U266" s="5"/>
      <c r="V266" s="5"/>
      <c r="W266" s="5"/>
      <c r="X266" s="5"/>
      <c r="Y266" s="5"/>
      <c r="Z266">
        <f t="shared" si="80"/>
        <v>0</v>
      </c>
      <c r="AA266">
        <f t="shared" si="81"/>
        <v>1</v>
      </c>
      <c r="AB266">
        <f t="shared" si="82"/>
        <v>0</v>
      </c>
      <c r="AC266">
        <f t="shared" si="83"/>
        <v>0</v>
      </c>
      <c r="AD266">
        <f t="shared" si="84"/>
        <v>0</v>
      </c>
      <c r="AE266">
        <f t="shared" si="85"/>
        <v>0</v>
      </c>
      <c r="AF266" s="50">
        <f t="shared" si="86"/>
        <v>0</v>
      </c>
      <c r="AG266" s="50">
        <f t="shared" si="87"/>
        <v>0</v>
      </c>
      <c r="AH266" s="50">
        <f t="shared" si="88"/>
        <v>0</v>
      </c>
      <c r="AI266">
        <f t="shared" si="89"/>
        <v>0</v>
      </c>
      <c r="AJ266">
        <f t="shared" si="90"/>
        <v>1</v>
      </c>
      <c r="AK266">
        <f t="shared" si="91"/>
        <v>0</v>
      </c>
      <c r="AL266">
        <f t="shared" si="92"/>
        <v>0</v>
      </c>
      <c r="AM266">
        <f t="shared" si="93"/>
        <v>0</v>
      </c>
      <c r="AN266">
        <f t="shared" si="94"/>
        <v>0</v>
      </c>
      <c r="AO266">
        <f t="shared" si="95"/>
        <v>0</v>
      </c>
    </row>
    <row r="267" spans="1:41" ht="12.75">
      <c r="A267" s="37">
        <v>400328</v>
      </c>
      <c r="B267">
        <v>138761</v>
      </c>
      <c r="C267" t="s">
        <v>639</v>
      </c>
      <c r="D267" t="s">
        <v>640</v>
      </c>
      <c r="E267" t="s">
        <v>221</v>
      </c>
      <c r="F267" s="38">
        <v>86301</v>
      </c>
      <c r="G267" s="3" t="s">
        <v>29</v>
      </c>
      <c r="H267" s="39">
        <v>9286343288</v>
      </c>
      <c r="I267" s="4">
        <v>5</v>
      </c>
      <c r="J267" s="4" t="s">
        <v>31</v>
      </c>
      <c r="K267" t="s">
        <v>53</v>
      </c>
      <c r="L267" s="5"/>
      <c r="M267" s="5"/>
      <c r="N267" s="5"/>
      <c r="O267" s="5"/>
      <c r="P267" s="40" t="s">
        <v>41</v>
      </c>
      <c r="Q267" s="40" t="s">
        <v>41</v>
      </c>
      <c r="R267" t="s">
        <v>53</v>
      </c>
      <c r="S267" t="s">
        <v>31</v>
      </c>
      <c r="T267" t="s">
        <v>53</v>
      </c>
      <c r="U267" s="5"/>
      <c r="V267" s="5"/>
      <c r="W267" s="5"/>
      <c r="X267" s="5"/>
      <c r="Y267" s="5"/>
      <c r="Z267">
        <f t="shared" si="80"/>
        <v>0</v>
      </c>
      <c r="AA267">
        <f t="shared" si="81"/>
        <v>1</v>
      </c>
      <c r="AB267">
        <f t="shared" si="82"/>
        <v>0</v>
      </c>
      <c r="AC267">
        <f t="shared" si="83"/>
        <v>0</v>
      </c>
      <c r="AD267">
        <f t="shared" si="84"/>
        <v>0</v>
      </c>
      <c r="AE267">
        <f t="shared" si="85"/>
        <v>0</v>
      </c>
      <c r="AF267" s="50">
        <f t="shared" si="86"/>
        <v>0</v>
      </c>
      <c r="AG267" s="50">
        <f t="shared" si="87"/>
        <v>0</v>
      </c>
      <c r="AH267" s="50">
        <f t="shared" si="88"/>
        <v>0</v>
      </c>
      <c r="AI267">
        <f t="shared" si="89"/>
        <v>0</v>
      </c>
      <c r="AJ267">
        <f t="shared" si="90"/>
        <v>1</v>
      </c>
      <c r="AK267">
        <f t="shared" si="91"/>
        <v>0</v>
      </c>
      <c r="AL267">
        <f t="shared" si="92"/>
        <v>0</v>
      </c>
      <c r="AM267">
        <f t="shared" si="93"/>
        <v>0</v>
      </c>
      <c r="AN267">
        <f t="shared" si="94"/>
        <v>0</v>
      </c>
      <c r="AO267">
        <f t="shared" si="95"/>
        <v>0</v>
      </c>
    </row>
    <row r="268" spans="1:41" ht="12.75">
      <c r="A268" s="37">
        <v>400329</v>
      </c>
      <c r="B268">
        <v>78926</v>
      </c>
      <c r="C268" t="s">
        <v>641</v>
      </c>
      <c r="D268" t="s">
        <v>642</v>
      </c>
      <c r="E268" t="s">
        <v>123</v>
      </c>
      <c r="F268" s="38">
        <v>85224</v>
      </c>
      <c r="G268" s="3" t="s">
        <v>29</v>
      </c>
      <c r="H268" s="39">
        <v>4806957629</v>
      </c>
      <c r="I268" s="4">
        <v>3</v>
      </c>
      <c r="J268" s="4" t="s">
        <v>31</v>
      </c>
      <c r="K268" t="s">
        <v>53</v>
      </c>
      <c r="L268" s="5"/>
      <c r="M268" s="5"/>
      <c r="N268" s="5"/>
      <c r="O268" s="5"/>
      <c r="P268" s="40" t="s">
        <v>41</v>
      </c>
      <c r="Q268" s="40" t="s">
        <v>41</v>
      </c>
      <c r="R268" t="s">
        <v>53</v>
      </c>
      <c r="S268" t="s">
        <v>31</v>
      </c>
      <c r="T268" t="s">
        <v>53</v>
      </c>
      <c r="U268" s="5"/>
      <c r="V268" s="5"/>
      <c r="W268" s="5"/>
      <c r="X268" s="5"/>
      <c r="Y268" s="5"/>
      <c r="Z268">
        <f t="shared" si="80"/>
        <v>0</v>
      </c>
      <c r="AA268">
        <f t="shared" si="81"/>
        <v>1</v>
      </c>
      <c r="AB268">
        <f t="shared" si="82"/>
        <v>0</v>
      </c>
      <c r="AC268">
        <f t="shared" si="83"/>
        <v>0</v>
      </c>
      <c r="AD268">
        <f t="shared" si="84"/>
        <v>0</v>
      </c>
      <c r="AE268">
        <f t="shared" si="85"/>
        <v>0</v>
      </c>
      <c r="AF268" s="50">
        <f t="shared" si="86"/>
        <v>0</v>
      </c>
      <c r="AG268" s="50">
        <f t="shared" si="87"/>
        <v>0</v>
      </c>
      <c r="AH268" s="50">
        <f t="shared" si="88"/>
        <v>0</v>
      </c>
      <c r="AI268">
        <f t="shared" si="89"/>
        <v>0</v>
      </c>
      <c r="AJ268">
        <f t="shared" si="90"/>
        <v>1</v>
      </c>
      <c r="AK268">
        <f t="shared" si="91"/>
        <v>0</v>
      </c>
      <c r="AL268">
        <f t="shared" si="92"/>
        <v>0</v>
      </c>
      <c r="AM268">
        <f t="shared" si="93"/>
        <v>0</v>
      </c>
      <c r="AN268">
        <f t="shared" si="94"/>
        <v>0</v>
      </c>
      <c r="AO268">
        <f t="shared" si="95"/>
        <v>0</v>
      </c>
    </row>
    <row r="269" spans="1:41" ht="12.75">
      <c r="A269" s="37">
        <v>400330</v>
      </c>
      <c r="B269">
        <v>108788</v>
      </c>
      <c r="C269" t="s">
        <v>643</v>
      </c>
      <c r="D269" t="s">
        <v>644</v>
      </c>
      <c r="E269" t="s">
        <v>188</v>
      </c>
      <c r="F269" s="38">
        <v>85750</v>
      </c>
      <c r="G269" s="3" t="s">
        <v>29</v>
      </c>
      <c r="H269" s="39">
        <v>5202964070</v>
      </c>
      <c r="I269" s="4">
        <v>3</v>
      </c>
      <c r="J269" s="4" t="s">
        <v>31</v>
      </c>
      <c r="K269" t="s">
        <v>53</v>
      </c>
      <c r="L269" s="5"/>
      <c r="M269" s="5"/>
      <c r="N269" s="5"/>
      <c r="O269" s="5"/>
      <c r="P269" s="40" t="s">
        <v>41</v>
      </c>
      <c r="Q269" s="40" t="s">
        <v>41</v>
      </c>
      <c r="R269" t="s">
        <v>53</v>
      </c>
      <c r="S269" t="s">
        <v>31</v>
      </c>
      <c r="T269" t="s">
        <v>53</v>
      </c>
      <c r="U269" s="5"/>
      <c r="V269" s="5"/>
      <c r="W269" s="5"/>
      <c r="X269" s="5"/>
      <c r="Y269" s="5"/>
      <c r="Z269">
        <f t="shared" si="80"/>
        <v>0</v>
      </c>
      <c r="AA269">
        <f t="shared" si="81"/>
        <v>1</v>
      </c>
      <c r="AB269">
        <f t="shared" si="82"/>
        <v>0</v>
      </c>
      <c r="AC269">
        <f t="shared" si="83"/>
        <v>0</v>
      </c>
      <c r="AD269">
        <f t="shared" si="84"/>
        <v>0</v>
      </c>
      <c r="AE269">
        <f t="shared" si="85"/>
        <v>0</v>
      </c>
      <c r="AF269" s="50">
        <f t="shared" si="86"/>
        <v>0</v>
      </c>
      <c r="AG269" s="50">
        <f t="shared" si="87"/>
        <v>0</v>
      </c>
      <c r="AH269" s="50">
        <f t="shared" si="88"/>
        <v>0</v>
      </c>
      <c r="AI269">
        <f t="shared" si="89"/>
        <v>0</v>
      </c>
      <c r="AJ269">
        <f t="shared" si="90"/>
        <v>1</v>
      </c>
      <c r="AK269">
        <f t="shared" si="91"/>
        <v>0</v>
      </c>
      <c r="AL269">
        <f t="shared" si="92"/>
        <v>0</v>
      </c>
      <c r="AM269">
        <f t="shared" si="93"/>
        <v>0</v>
      </c>
      <c r="AN269">
        <f t="shared" si="94"/>
        <v>0</v>
      </c>
      <c r="AO269">
        <f t="shared" si="95"/>
        <v>0</v>
      </c>
    </row>
    <row r="270" spans="1:41" ht="12.75">
      <c r="A270" s="37">
        <v>400332</v>
      </c>
      <c r="B270">
        <v>78928</v>
      </c>
      <c r="C270" t="s">
        <v>645</v>
      </c>
      <c r="D270" t="s">
        <v>646</v>
      </c>
      <c r="E270" t="s">
        <v>90</v>
      </c>
      <c r="F270" s="38">
        <v>85033</v>
      </c>
      <c r="G270" s="3" t="s">
        <v>29</v>
      </c>
      <c r="H270" s="39">
        <v>6027178409</v>
      </c>
      <c r="I270" s="4">
        <v>1</v>
      </c>
      <c r="J270" s="4" t="s">
        <v>31</v>
      </c>
      <c r="K270" t="s">
        <v>53</v>
      </c>
      <c r="L270" s="5"/>
      <c r="M270" s="5"/>
      <c r="N270" s="5"/>
      <c r="O270" s="5"/>
      <c r="P270" s="40" t="s">
        <v>41</v>
      </c>
      <c r="Q270" s="40" t="s">
        <v>41</v>
      </c>
      <c r="R270" t="s">
        <v>53</v>
      </c>
      <c r="S270" t="s">
        <v>31</v>
      </c>
      <c r="T270" t="s">
        <v>53</v>
      </c>
      <c r="U270" s="5"/>
      <c r="V270" s="5"/>
      <c r="W270" s="5"/>
      <c r="X270" s="5"/>
      <c r="Y270" s="5"/>
      <c r="Z270">
        <f t="shared" si="80"/>
        <v>0</v>
      </c>
      <c r="AA270">
        <f t="shared" si="81"/>
        <v>1</v>
      </c>
      <c r="AB270">
        <f t="shared" si="82"/>
        <v>0</v>
      </c>
      <c r="AC270">
        <f t="shared" si="83"/>
        <v>0</v>
      </c>
      <c r="AD270">
        <f t="shared" si="84"/>
        <v>0</v>
      </c>
      <c r="AE270">
        <f t="shared" si="85"/>
        <v>0</v>
      </c>
      <c r="AF270" s="50">
        <f t="shared" si="86"/>
        <v>0</v>
      </c>
      <c r="AG270" s="50">
        <f t="shared" si="87"/>
        <v>0</v>
      </c>
      <c r="AH270" s="50">
        <f t="shared" si="88"/>
        <v>0</v>
      </c>
      <c r="AI270">
        <f t="shared" si="89"/>
        <v>0</v>
      </c>
      <c r="AJ270">
        <f t="shared" si="90"/>
        <v>1</v>
      </c>
      <c r="AK270">
        <f t="shared" si="91"/>
        <v>0</v>
      </c>
      <c r="AL270">
        <f t="shared" si="92"/>
        <v>0</v>
      </c>
      <c r="AM270">
        <f t="shared" si="93"/>
        <v>0</v>
      </c>
      <c r="AN270">
        <f t="shared" si="94"/>
        <v>0</v>
      </c>
      <c r="AO270">
        <f t="shared" si="95"/>
        <v>0</v>
      </c>
    </row>
    <row r="271" spans="1:41" ht="12.75">
      <c r="A271" s="37">
        <v>400333</v>
      </c>
      <c r="B271">
        <v>138762</v>
      </c>
      <c r="C271" t="s">
        <v>647</v>
      </c>
      <c r="D271" t="s">
        <v>648</v>
      </c>
      <c r="E271" t="s">
        <v>221</v>
      </c>
      <c r="F271" s="38">
        <v>86301</v>
      </c>
      <c r="G271" s="3" t="s">
        <v>29</v>
      </c>
      <c r="H271" s="39">
        <v>9287781422</v>
      </c>
      <c r="I271" s="4">
        <v>5</v>
      </c>
      <c r="J271" s="4" t="s">
        <v>31</v>
      </c>
      <c r="K271" t="s">
        <v>53</v>
      </c>
      <c r="L271" s="5"/>
      <c r="M271" s="5"/>
      <c r="N271" s="5"/>
      <c r="O271" s="5"/>
      <c r="P271" s="40" t="s">
        <v>41</v>
      </c>
      <c r="Q271" s="40" t="s">
        <v>41</v>
      </c>
      <c r="R271" t="s">
        <v>53</v>
      </c>
      <c r="S271" t="s">
        <v>31</v>
      </c>
      <c r="T271" t="s">
        <v>53</v>
      </c>
      <c r="U271" s="5"/>
      <c r="V271" s="5"/>
      <c r="W271" s="5"/>
      <c r="X271" s="5"/>
      <c r="Y271" s="5"/>
      <c r="Z271">
        <f t="shared" si="80"/>
        <v>0</v>
      </c>
      <c r="AA271">
        <f t="shared" si="81"/>
        <v>1</v>
      </c>
      <c r="AB271">
        <f t="shared" si="82"/>
        <v>0</v>
      </c>
      <c r="AC271">
        <f t="shared" si="83"/>
        <v>0</v>
      </c>
      <c r="AD271">
        <f t="shared" si="84"/>
        <v>0</v>
      </c>
      <c r="AE271">
        <f t="shared" si="85"/>
        <v>0</v>
      </c>
      <c r="AF271" s="50">
        <f t="shared" si="86"/>
        <v>0</v>
      </c>
      <c r="AG271" s="50">
        <f t="shared" si="87"/>
        <v>0</v>
      </c>
      <c r="AH271" s="50">
        <f t="shared" si="88"/>
        <v>0</v>
      </c>
      <c r="AI271">
        <f t="shared" si="89"/>
        <v>0</v>
      </c>
      <c r="AJ271">
        <f t="shared" si="90"/>
        <v>1</v>
      </c>
      <c r="AK271">
        <f t="shared" si="91"/>
        <v>0</v>
      </c>
      <c r="AL271">
        <f t="shared" si="92"/>
        <v>0</v>
      </c>
      <c r="AM271">
        <f t="shared" si="93"/>
        <v>0</v>
      </c>
      <c r="AN271">
        <f t="shared" si="94"/>
        <v>0</v>
      </c>
      <c r="AO271">
        <f t="shared" si="95"/>
        <v>0</v>
      </c>
    </row>
    <row r="272" spans="1:41" ht="12.75">
      <c r="A272" s="37">
        <v>400334</v>
      </c>
      <c r="B272">
        <v>78931</v>
      </c>
      <c r="C272" t="s">
        <v>649</v>
      </c>
      <c r="D272" t="s">
        <v>370</v>
      </c>
      <c r="E272" t="s">
        <v>90</v>
      </c>
      <c r="F272" s="38">
        <v>85021</v>
      </c>
      <c r="G272" s="3" t="s">
        <v>29</v>
      </c>
      <c r="H272" s="39">
        <v>6028647731</v>
      </c>
      <c r="I272" s="4">
        <v>1</v>
      </c>
      <c r="J272" s="4" t="s">
        <v>31</v>
      </c>
      <c r="K272" t="s">
        <v>53</v>
      </c>
      <c r="L272" s="5"/>
      <c r="M272" s="5"/>
      <c r="N272" s="5"/>
      <c r="O272" s="5"/>
      <c r="P272" s="40" t="s">
        <v>41</v>
      </c>
      <c r="Q272" s="40" t="s">
        <v>41</v>
      </c>
      <c r="R272" t="s">
        <v>53</v>
      </c>
      <c r="S272" t="s">
        <v>31</v>
      </c>
      <c r="T272" t="s">
        <v>53</v>
      </c>
      <c r="U272" s="5"/>
      <c r="V272" s="5"/>
      <c r="W272" s="5"/>
      <c r="X272" s="5"/>
      <c r="Y272" s="5"/>
      <c r="Z272">
        <f t="shared" si="80"/>
        <v>0</v>
      </c>
      <c r="AA272">
        <f t="shared" si="81"/>
        <v>1</v>
      </c>
      <c r="AB272">
        <f t="shared" si="82"/>
        <v>0</v>
      </c>
      <c r="AC272">
        <f t="shared" si="83"/>
        <v>0</v>
      </c>
      <c r="AD272">
        <f t="shared" si="84"/>
        <v>0</v>
      </c>
      <c r="AE272">
        <f t="shared" si="85"/>
        <v>0</v>
      </c>
      <c r="AF272" s="50">
        <f t="shared" si="86"/>
        <v>0</v>
      </c>
      <c r="AG272" s="50">
        <f t="shared" si="87"/>
        <v>0</v>
      </c>
      <c r="AH272" s="50">
        <f t="shared" si="88"/>
        <v>0</v>
      </c>
      <c r="AI272">
        <f t="shared" si="89"/>
        <v>0</v>
      </c>
      <c r="AJ272">
        <f t="shared" si="90"/>
        <v>1</v>
      </c>
      <c r="AK272">
        <f t="shared" si="91"/>
        <v>0</v>
      </c>
      <c r="AL272">
        <f t="shared" si="92"/>
        <v>0</v>
      </c>
      <c r="AM272">
        <f t="shared" si="93"/>
        <v>0</v>
      </c>
      <c r="AN272">
        <f t="shared" si="94"/>
        <v>0</v>
      </c>
      <c r="AO272">
        <f t="shared" si="95"/>
        <v>0</v>
      </c>
    </row>
    <row r="273" spans="1:41" ht="12.75">
      <c r="A273" s="37">
        <v>400335</v>
      </c>
      <c r="B273">
        <v>138764</v>
      </c>
      <c r="C273" t="s">
        <v>650</v>
      </c>
      <c r="D273" t="s">
        <v>651</v>
      </c>
      <c r="E273" t="s">
        <v>221</v>
      </c>
      <c r="F273" s="38">
        <v>86301</v>
      </c>
      <c r="G273" s="3" t="s">
        <v>29</v>
      </c>
      <c r="H273" s="39">
        <v>9284429125</v>
      </c>
      <c r="I273" s="4">
        <v>5</v>
      </c>
      <c r="J273" s="4" t="s">
        <v>31</v>
      </c>
      <c r="K273" t="s">
        <v>53</v>
      </c>
      <c r="L273" s="5"/>
      <c r="M273" s="5"/>
      <c r="N273" s="5"/>
      <c r="O273" s="5"/>
      <c r="P273" s="40" t="s">
        <v>41</v>
      </c>
      <c r="Q273" s="40" t="s">
        <v>41</v>
      </c>
      <c r="R273" t="s">
        <v>53</v>
      </c>
      <c r="S273" t="s">
        <v>31</v>
      </c>
      <c r="T273" t="s">
        <v>53</v>
      </c>
      <c r="U273" s="5"/>
      <c r="V273" s="5"/>
      <c r="W273" s="5"/>
      <c r="X273" s="5"/>
      <c r="Y273" s="5"/>
      <c r="Z273">
        <f t="shared" si="80"/>
        <v>0</v>
      </c>
      <c r="AA273">
        <f t="shared" si="81"/>
        <v>1</v>
      </c>
      <c r="AB273">
        <f t="shared" si="82"/>
        <v>0</v>
      </c>
      <c r="AC273">
        <f t="shared" si="83"/>
        <v>0</v>
      </c>
      <c r="AD273">
        <f t="shared" si="84"/>
        <v>0</v>
      </c>
      <c r="AE273">
        <f t="shared" si="85"/>
        <v>0</v>
      </c>
      <c r="AF273" s="50">
        <f t="shared" si="86"/>
        <v>0</v>
      </c>
      <c r="AG273" s="50">
        <f t="shared" si="87"/>
        <v>0</v>
      </c>
      <c r="AH273" s="50">
        <f t="shared" si="88"/>
        <v>0</v>
      </c>
      <c r="AI273">
        <f t="shared" si="89"/>
        <v>0</v>
      </c>
      <c r="AJ273">
        <f t="shared" si="90"/>
        <v>1</v>
      </c>
      <c r="AK273">
        <f t="shared" si="91"/>
        <v>0</v>
      </c>
      <c r="AL273">
        <f t="shared" si="92"/>
        <v>0</v>
      </c>
      <c r="AM273">
        <f t="shared" si="93"/>
        <v>0</v>
      </c>
      <c r="AN273">
        <f t="shared" si="94"/>
        <v>0</v>
      </c>
      <c r="AO273">
        <f t="shared" si="95"/>
        <v>0</v>
      </c>
    </row>
    <row r="274" spans="1:41" ht="12.75">
      <c r="A274" s="37">
        <v>400336</v>
      </c>
      <c r="B274">
        <v>38754</v>
      </c>
      <c r="C274" t="s">
        <v>652</v>
      </c>
      <c r="D274" t="s">
        <v>653</v>
      </c>
      <c r="E274" t="s">
        <v>507</v>
      </c>
      <c r="F274" s="38">
        <v>86047</v>
      </c>
      <c r="G274" s="3" t="s">
        <v>29</v>
      </c>
      <c r="H274" s="39">
        <v>9286866101</v>
      </c>
      <c r="I274" s="4">
        <v>8</v>
      </c>
      <c r="J274" s="4" t="s">
        <v>37</v>
      </c>
      <c r="K274" t="s">
        <v>53</v>
      </c>
      <c r="L274" s="5" t="s">
        <v>36</v>
      </c>
      <c r="M274" s="5">
        <v>59.083</v>
      </c>
      <c r="N274" s="5" t="s">
        <v>35</v>
      </c>
      <c r="O274" s="5" t="s">
        <v>35</v>
      </c>
      <c r="P274" s="40">
        <v>56</v>
      </c>
      <c r="Q274" s="40" t="s">
        <v>41</v>
      </c>
      <c r="R274" t="s">
        <v>53</v>
      </c>
      <c r="S274" t="s">
        <v>37</v>
      </c>
      <c r="T274" t="s">
        <v>53</v>
      </c>
      <c r="U274" s="5" t="s">
        <v>36</v>
      </c>
      <c r="V274" s="42">
        <v>6694.574654274824</v>
      </c>
      <c r="W274" s="42">
        <v>1207.41662569294</v>
      </c>
      <c r="X274" s="42">
        <v>800.4851832401116</v>
      </c>
      <c r="Y274" s="42">
        <v>547.3495913815607</v>
      </c>
      <c r="Z274">
        <f t="shared" si="80"/>
        <v>1</v>
      </c>
      <c r="AA274">
        <f t="shared" si="81"/>
        <v>1</v>
      </c>
      <c r="AB274">
        <f t="shared" si="82"/>
        <v>0</v>
      </c>
      <c r="AC274">
        <f t="shared" si="83"/>
        <v>0</v>
      </c>
      <c r="AD274">
        <f t="shared" si="84"/>
        <v>0</v>
      </c>
      <c r="AE274">
        <f t="shared" si="85"/>
        <v>0</v>
      </c>
      <c r="AF274" s="50" t="str">
        <f t="shared" si="86"/>
        <v>SRSA</v>
      </c>
      <c r="AG274" s="50">
        <f t="shared" si="87"/>
        <v>0</v>
      </c>
      <c r="AH274" s="50">
        <f t="shared" si="88"/>
        <v>0</v>
      </c>
      <c r="AI274">
        <f t="shared" si="89"/>
        <v>1</v>
      </c>
      <c r="AJ274">
        <f t="shared" si="90"/>
        <v>1</v>
      </c>
      <c r="AK274" t="str">
        <f t="shared" si="91"/>
        <v>Initial</v>
      </c>
      <c r="AL274" t="str">
        <f t="shared" si="92"/>
        <v>SRSA</v>
      </c>
      <c r="AM274">
        <f t="shared" si="93"/>
        <v>0</v>
      </c>
      <c r="AN274">
        <f t="shared" si="94"/>
        <v>0</v>
      </c>
      <c r="AO274">
        <f t="shared" si="95"/>
        <v>0</v>
      </c>
    </row>
    <row r="275" spans="1:41" ht="15.75">
      <c r="A275" s="37">
        <v>400337</v>
      </c>
      <c r="B275">
        <v>138766</v>
      </c>
      <c r="C275" t="s">
        <v>654</v>
      </c>
      <c r="D275" t="s">
        <v>655</v>
      </c>
      <c r="E275" t="s">
        <v>656</v>
      </c>
      <c r="F275" s="38">
        <v>86320</v>
      </c>
      <c r="G275" s="3" t="s">
        <v>29</v>
      </c>
      <c r="H275" s="39">
        <v>9286370456</v>
      </c>
      <c r="I275" s="4">
        <v>7</v>
      </c>
      <c r="J275" s="4" t="s">
        <v>37</v>
      </c>
      <c r="K275" t="s">
        <v>53</v>
      </c>
      <c r="L275" s="5" t="s">
        <v>36</v>
      </c>
      <c r="N275" s="5" t="s">
        <v>36</v>
      </c>
      <c r="O275" s="5"/>
      <c r="P275" s="40" t="s">
        <v>41</v>
      </c>
      <c r="Q275" s="40" t="s">
        <v>41</v>
      </c>
      <c r="R275" t="s">
        <v>53</v>
      </c>
      <c r="S275" t="s">
        <v>37</v>
      </c>
      <c r="T275" t="s">
        <v>53</v>
      </c>
      <c r="U275" s="5"/>
      <c r="V275" s="44"/>
      <c r="W275" s="44"/>
      <c r="X275" s="44"/>
      <c r="Y275" s="44"/>
      <c r="Z275">
        <f t="shared" si="80"/>
        <v>1</v>
      </c>
      <c r="AA275">
        <f t="shared" si="81"/>
        <v>1</v>
      </c>
      <c r="AB275">
        <f t="shared" si="82"/>
        <v>0</v>
      </c>
      <c r="AC275">
        <f t="shared" si="83"/>
        <v>0</v>
      </c>
      <c r="AD275">
        <f t="shared" si="84"/>
        <v>0</v>
      </c>
      <c r="AE275">
        <f t="shared" si="85"/>
        <v>0</v>
      </c>
      <c r="AF275" s="50" t="str">
        <f t="shared" si="86"/>
        <v>SRSA</v>
      </c>
      <c r="AG275" s="50">
        <f t="shared" si="87"/>
        <v>0</v>
      </c>
      <c r="AH275" s="50">
        <f t="shared" si="88"/>
        <v>0</v>
      </c>
      <c r="AI275">
        <f t="shared" si="89"/>
        <v>1</v>
      </c>
      <c r="AJ275">
        <f t="shared" si="90"/>
        <v>1</v>
      </c>
      <c r="AK275" t="str">
        <f t="shared" si="91"/>
        <v>Initial</v>
      </c>
      <c r="AL275" t="str">
        <f t="shared" si="92"/>
        <v>SRSA</v>
      </c>
      <c r="AM275">
        <f t="shared" si="93"/>
        <v>0</v>
      </c>
      <c r="AN275">
        <f t="shared" si="94"/>
        <v>0</v>
      </c>
      <c r="AO275">
        <f t="shared" si="95"/>
        <v>0</v>
      </c>
    </row>
    <row r="276" spans="1:41" ht="12.75">
      <c r="A276" s="37">
        <v>400338</v>
      </c>
      <c r="B276">
        <v>138763</v>
      </c>
      <c r="C276" t="s">
        <v>657</v>
      </c>
      <c r="D276" t="s">
        <v>658</v>
      </c>
      <c r="E276" t="s">
        <v>306</v>
      </c>
      <c r="F276" s="38">
        <v>86326</v>
      </c>
      <c r="G276" s="3" t="s">
        <v>29</v>
      </c>
      <c r="H276" s="39">
        <v>9286340650</v>
      </c>
      <c r="I276" s="4">
        <v>7</v>
      </c>
      <c r="J276" s="4" t="s">
        <v>37</v>
      </c>
      <c r="K276" t="s">
        <v>53</v>
      </c>
      <c r="L276" s="5" t="s">
        <v>36</v>
      </c>
      <c r="M276" s="5">
        <v>190.95</v>
      </c>
      <c r="N276" s="5" t="s">
        <v>36</v>
      </c>
      <c r="O276" s="5" t="s">
        <v>35</v>
      </c>
      <c r="P276" s="40">
        <v>27</v>
      </c>
      <c r="Q276" s="40" t="s">
        <v>41</v>
      </c>
      <c r="R276" t="s">
        <v>53</v>
      </c>
      <c r="S276" t="s">
        <v>37</v>
      </c>
      <c r="T276" t="s">
        <v>53</v>
      </c>
      <c r="U276" s="5" t="s">
        <v>36</v>
      </c>
      <c r="V276" s="42">
        <v>2057.2686275172514</v>
      </c>
      <c r="W276" s="42">
        <v>232.84668217538524</v>
      </c>
      <c r="X276" s="42">
        <v>318.0392259283092</v>
      </c>
      <c r="Y276" s="42">
        <v>255.88908437084353</v>
      </c>
      <c r="Z276">
        <f t="shared" si="80"/>
        <v>1</v>
      </c>
      <c r="AA276">
        <f t="shared" si="81"/>
        <v>1</v>
      </c>
      <c r="AB276">
        <f t="shared" si="82"/>
        <v>0</v>
      </c>
      <c r="AC276">
        <f t="shared" si="83"/>
        <v>0</v>
      </c>
      <c r="AD276">
        <f t="shared" si="84"/>
        <v>0</v>
      </c>
      <c r="AE276">
        <f t="shared" si="85"/>
        <v>0</v>
      </c>
      <c r="AF276" s="50" t="str">
        <f t="shared" si="86"/>
        <v>SRSA</v>
      </c>
      <c r="AG276" s="50">
        <f t="shared" si="87"/>
        <v>0</v>
      </c>
      <c r="AH276" s="50">
        <f t="shared" si="88"/>
        <v>0</v>
      </c>
      <c r="AI276">
        <f t="shared" si="89"/>
        <v>1</v>
      </c>
      <c r="AJ276">
        <f t="shared" si="90"/>
        <v>1</v>
      </c>
      <c r="AK276" t="str">
        <f t="shared" si="91"/>
        <v>Initial</v>
      </c>
      <c r="AL276" t="str">
        <f t="shared" si="92"/>
        <v>SRSA</v>
      </c>
      <c r="AM276">
        <f t="shared" si="93"/>
        <v>0</v>
      </c>
      <c r="AN276">
        <f t="shared" si="94"/>
        <v>0</v>
      </c>
      <c r="AO276">
        <f t="shared" si="95"/>
        <v>0</v>
      </c>
    </row>
    <row r="277" spans="1:41" ht="12.75">
      <c r="A277" s="37">
        <v>400339</v>
      </c>
      <c r="B277">
        <v>48701</v>
      </c>
      <c r="C277" t="s">
        <v>659</v>
      </c>
      <c r="D277" t="s">
        <v>660</v>
      </c>
      <c r="E277" t="s">
        <v>240</v>
      </c>
      <c r="F277" s="38">
        <v>85501</v>
      </c>
      <c r="G277" s="3" t="s">
        <v>29</v>
      </c>
      <c r="H277" s="39">
        <v>9284250925</v>
      </c>
      <c r="I277" s="4">
        <v>6</v>
      </c>
      <c r="J277" s="4" t="s">
        <v>31</v>
      </c>
      <c r="K277" t="s">
        <v>53</v>
      </c>
      <c r="L277" s="5" t="s">
        <v>36</v>
      </c>
      <c r="M277" s="5">
        <v>296.917</v>
      </c>
      <c r="N277" s="5" t="s">
        <v>36</v>
      </c>
      <c r="O277" s="5" t="s">
        <v>36</v>
      </c>
      <c r="P277" s="40">
        <v>36</v>
      </c>
      <c r="Q277" s="40" t="s">
        <v>41</v>
      </c>
      <c r="R277" t="s">
        <v>53</v>
      </c>
      <c r="S277" t="s">
        <v>37</v>
      </c>
      <c r="T277" t="s">
        <v>53</v>
      </c>
      <c r="U277" s="5" t="s">
        <v>35</v>
      </c>
      <c r="V277" s="42">
        <v>26718.686093576653</v>
      </c>
      <c r="W277" s="42">
        <v>3306.753948523895</v>
      </c>
      <c r="X277" s="42">
        <v>1690.3245993722935</v>
      </c>
      <c r="Y277" s="42">
        <v>2047.1126749667483</v>
      </c>
      <c r="Z277">
        <f t="shared" si="80"/>
        <v>0</v>
      </c>
      <c r="AA277">
        <f t="shared" si="81"/>
        <v>1</v>
      </c>
      <c r="AB277">
        <f t="shared" si="82"/>
        <v>0</v>
      </c>
      <c r="AC277">
        <f t="shared" si="83"/>
        <v>0</v>
      </c>
      <c r="AD277">
        <f t="shared" si="84"/>
        <v>0</v>
      </c>
      <c r="AE277">
        <f t="shared" si="85"/>
        <v>0</v>
      </c>
      <c r="AF277" s="50">
        <f t="shared" si="86"/>
        <v>0</v>
      </c>
      <c r="AG277" s="50">
        <f t="shared" si="87"/>
        <v>0</v>
      </c>
      <c r="AH277" s="50">
        <f t="shared" si="88"/>
        <v>0</v>
      </c>
      <c r="AI277">
        <f t="shared" si="89"/>
        <v>1</v>
      </c>
      <c r="AJ277">
        <f t="shared" si="90"/>
        <v>1</v>
      </c>
      <c r="AK277" t="str">
        <f t="shared" si="91"/>
        <v>Initial</v>
      </c>
      <c r="AL277">
        <f t="shared" si="92"/>
        <v>0</v>
      </c>
      <c r="AM277" t="str">
        <f t="shared" si="93"/>
        <v>RLIS</v>
      </c>
      <c r="AN277">
        <f t="shared" si="94"/>
        <v>0</v>
      </c>
      <c r="AO277">
        <f t="shared" si="95"/>
        <v>0</v>
      </c>
    </row>
    <row r="278" spans="1:41" ht="12.75">
      <c r="A278" s="37">
        <v>400340</v>
      </c>
      <c r="B278">
        <v>78930</v>
      </c>
      <c r="C278" t="s">
        <v>661</v>
      </c>
      <c r="D278" t="s">
        <v>662</v>
      </c>
      <c r="E278" t="s">
        <v>87</v>
      </c>
      <c r="F278" s="38">
        <v>85208</v>
      </c>
      <c r="G278" s="3" t="s">
        <v>29</v>
      </c>
      <c r="H278" s="39">
        <v>4809862335</v>
      </c>
      <c r="I278" s="4">
        <v>1</v>
      </c>
      <c r="J278" s="4" t="s">
        <v>31</v>
      </c>
      <c r="K278" t="s">
        <v>53</v>
      </c>
      <c r="L278" s="5"/>
      <c r="M278" s="5"/>
      <c r="N278" s="5"/>
      <c r="O278" s="5"/>
      <c r="P278" s="40" t="s">
        <v>41</v>
      </c>
      <c r="Q278" s="40" t="s">
        <v>41</v>
      </c>
      <c r="R278" t="s">
        <v>53</v>
      </c>
      <c r="S278" t="s">
        <v>31</v>
      </c>
      <c r="T278" t="s">
        <v>53</v>
      </c>
      <c r="U278" s="5"/>
      <c r="V278" s="5"/>
      <c r="W278" s="5"/>
      <c r="X278" s="5"/>
      <c r="Y278" s="5"/>
      <c r="Z278">
        <f t="shared" si="80"/>
        <v>0</v>
      </c>
      <c r="AA278">
        <f t="shared" si="81"/>
        <v>1</v>
      </c>
      <c r="AB278">
        <f t="shared" si="82"/>
        <v>0</v>
      </c>
      <c r="AC278">
        <f t="shared" si="83"/>
        <v>0</v>
      </c>
      <c r="AD278">
        <f t="shared" si="84"/>
        <v>0</v>
      </c>
      <c r="AE278">
        <f t="shared" si="85"/>
        <v>0</v>
      </c>
      <c r="AF278" s="50">
        <f t="shared" si="86"/>
        <v>0</v>
      </c>
      <c r="AG278" s="50">
        <f t="shared" si="87"/>
        <v>0</v>
      </c>
      <c r="AH278" s="50">
        <f t="shared" si="88"/>
        <v>0</v>
      </c>
      <c r="AI278">
        <f t="shared" si="89"/>
        <v>0</v>
      </c>
      <c r="AJ278">
        <f t="shared" si="90"/>
        <v>1</v>
      </c>
      <c r="AK278">
        <f t="shared" si="91"/>
        <v>0</v>
      </c>
      <c r="AL278">
        <f t="shared" si="92"/>
        <v>0</v>
      </c>
      <c r="AM278">
        <f t="shared" si="93"/>
        <v>0</v>
      </c>
      <c r="AN278">
        <f t="shared" si="94"/>
        <v>0</v>
      </c>
      <c r="AO278">
        <f t="shared" si="95"/>
        <v>0</v>
      </c>
    </row>
    <row r="279" spans="1:41" ht="12.75">
      <c r="A279" s="37">
        <v>400450</v>
      </c>
      <c r="B279">
        <v>70516</v>
      </c>
      <c r="C279" t="s">
        <v>663</v>
      </c>
      <c r="D279" t="s">
        <v>664</v>
      </c>
      <c r="E279" t="s">
        <v>665</v>
      </c>
      <c r="F279" s="38">
        <v>85323</v>
      </c>
      <c r="G279" s="3">
        <v>2154</v>
      </c>
      <c r="H279" s="39">
        <v>6239327000</v>
      </c>
      <c r="I279" s="4" t="s">
        <v>585</v>
      </c>
      <c r="J279" s="4" t="s">
        <v>31</v>
      </c>
      <c r="K279" t="s">
        <v>31</v>
      </c>
      <c r="L279" s="5"/>
      <c r="M279" s="5"/>
      <c r="N279" s="5"/>
      <c r="O279" s="5"/>
      <c r="P279" s="40">
        <v>7.6954232483</v>
      </c>
      <c r="Q279" t="s">
        <v>31</v>
      </c>
      <c r="R279" t="s">
        <v>37</v>
      </c>
      <c r="S279" t="s">
        <v>31</v>
      </c>
      <c r="T279" t="s">
        <v>31</v>
      </c>
      <c r="U279" s="5"/>
      <c r="V279" s="5"/>
      <c r="W279" s="5"/>
      <c r="X279" s="5"/>
      <c r="Y279" s="5"/>
      <c r="Z279">
        <f t="shared" si="80"/>
        <v>0</v>
      </c>
      <c r="AA279">
        <f t="shared" si="81"/>
        <v>1</v>
      </c>
      <c r="AB279">
        <f t="shared" si="82"/>
        <v>0</v>
      </c>
      <c r="AC279">
        <f t="shared" si="83"/>
        <v>0</v>
      </c>
      <c r="AD279">
        <f t="shared" si="84"/>
        <v>0</v>
      </c>
      <c r="AE279">
        <f t="shared" si="85"/>
        <v>0</v>
      </c>
      <c r="AF279" s="50">
        <f t="shared" si="86"/>
        <v>0</v>
      </c>
      <c r="AG279" s="50">
        <f t="shared" si="87"/>
        <v>0</v>
      </c>
      <c r="AH279" s="50">
        <f t="shared" si="88"/>
        <v>0</v>
      </c>
      <c r="AI279">
        <f t="shared" si="89"/>
        <v>0</v>
      </c>
      <c r="AJ279">
        <f t="shared" si="90"/>
        <v>0</v>
      </c>
      <c r="AK279">
        <f t="shared" si="91"/>
        <v>0</v>
      </c>
      <c r="AL279">
        <f t="shared" si="92"/>
        <v>0</v>
      </c>
      <c r="AM279">
        <f t="shared" si="93"/>
        <v>0</v>
      </c>
      <c r="AN279">
        <f t="shared" si="94"/>
        <v>0</v>
      </c>
      <c r="AO279">
        <f t="shared" si="95"/>
        <v>0</v>
      </c>
    </row>
    <row r="280" spans="1:41" ht="12.75">
      <c r="A280" s="37">
        <v>400480</v>
      </c>
      <c r="B280">
        <v>70363</v>
      </c>
      <c r="C280" t="s">
        <v>666</v>
      </c>
      <c r="D280" t="s">
        <v>667</v>
      </c>
      <c r="E280" t="s">
        <v>668</v>
      </c>
      <c r="F280" s="38">
        <v>85320</v>
      </c>
      <c r="G280" s="3">
        <v>218</v>
      </c>
      <c r="H280" s="39">
        <v>9286852222</v>
      </c>
      <c r="I280" s="4">
        <v>3</v>
      </c>
      <c r="J280" s="4" t="s">
        <v>31</v>
      </c>
      <c r="K280" t="s">
        <v>31</v>
      </c>
      <c r="L280" s="5"/>
      <c r="M280" s="5"/>
      <c r="N280" s="5"/>
      <c r="O280" s="5"/>
      <c r="P280" s="40">
        <v>36.102236422</v>
      </c>
      <c r="Q280" t="s">
        <v>37</v>
      </c>
      <c r="R280" t="s">
        <v>31</v>
      </c>
      <c r="S280" t="s">
        <v>31</v>
      </c>
      <c r="T280" t="s">
        <v>31</v>
      </c>
      <c r="U280" s="5"/>
      <c r="V280" s="5"/>
      <c r="W280" s="5"/>
      <c r="X280" s="5"/>
      <c r="Y280" s="5"/>
      <c r="Z280">
        <f t="shared" si="80"/>
        <v>0</v>
      </c>
      <c r="AA280">
        <f t="shared" si="81"/>
        <v>1</v>
      </c>
      <c r="AB280">
        <f t="shared" si="82"/>
        <v>0</v>
      </c>
      <c r="AC280">
        <f t="shared" si="83"/>
        <v>0</v>
      </c>
      <c r="AD280">
        <f t="shared" si="84"/>
        <v>0</v>
      </c>
      <c r="AE280">
        <f t="shared" si="85"/>
        <v>0</v>
      </c>
      <c r="AF280" s="50">
        <f t="shared" si="86"/>
        <v>0</v>
      </c>
      <c r="AG280" s="50">
        <f t="shared" si="87"/>
        <v>0</v>
      </c>
      <c r="AH280" s="50">
        <f t="shared" si="88"/>
        <v>0</v>
      </c>
      <c r="AI280">
        <f t="shared" si="89"/>
        <v>0</v>
      </c>
      <c r="AJ280">
        <f t="shared" si="90"/>
        <v>1</v>
      </c>
      <c r="AK280">
        <f t="shared" si="91"/>
        <v>0</v>
      </c>
      <c r="AL280">
        <f t="shared" si="92"/>
        <v>0</v>
      </c>
      <c r="AM280">
        <f t="shared" si="93"/>
        <v>0</v>
      </c>
      <c r="AN280">
        <f t="shared" si="94"/>
        <v>0</v>
      </c>
      <c r="AO280">
        <f t="shared" si="95"/>
        <v>0</v>
      </c>
    </row>
    <row r="281" spans="1:41" ht="12.75">
      <c r="A281" s="37">
        <v>400520</v>
      </c>
      <c r="B281">
        <v>100215</v>
      </c>
      <c r="C281" t="s">
        <v>669</v>
      </c>
      <c r="D281" t="s">
        <v>670</v>
      </c>
      <c r="E281" t="s">
        <v>671</v>
      </c>
      <c r="F281" s="38">
        <v>85321</v>
      </c>
      <c r="G281" s="3">
        <v>31</v>
      </c>
      <c r="H281" s="39">
        <v>5203875618</v>
      </c>
      <c r="I281" s="4">
        <v>3</v>
      </c>
      <c r="J281" s="4" t="s">
        <v>31</v>
      </c>
      <c r="K281" t="s">
        <v>31</v>
      </c>
      <c r="L281" s="5"/>
      <c r="M281" s="5"/>
      <c r="N281" s="5"/>
      <c r="O281" s="5"/>
      <c r="P281" s="40">
        <v>30.329289428</v>
      </c>
      <c r="Q281" t="s">
        <v>37</v>
      </c>
      <c r="R281" t="s">
        <v>31</v>
      </c>
      <c r="S281" t="s">
        <v>31</v>
      </c>
      <c r="T281" t="s">
        <v>31</v>
      </c>
      <c r="U281" s="5"/>
      <c r="V281" s="5"/>
      <c r="W281" s="5"/>
      <c r="X281" s="5"/>
      <c r="Y281" s="5"/>
      <c r="Z281">
        <f t="shared" si="80"/>
        <v>0</v>
      </c>
      <c r="AA281">
        <f t="shared" si="81"/>
        <v>1</v>
      </c>
      <c r="AB281">
        <f t="shared" si="82"/>
        <v>0</v>
      </c>
      <c r="AC281">
        <f t="shared" si="83"/>
        <v>0</v>
      </c>
      <c r="AD281">
        <f t="shared" si="84"/>
        <v>0</v>
      </c>
      <c r="AE281">
        <f t="shared" si="85"/>
        <v>0</v>
      </c>
      <c r="AF281" s="50">
        <f t="shared" si="86"/>
        <v>0</v>
      </c>
      <c r="AG281" s="50">
        <f t="shared" si="87"/>
        <v>0</v>
      </c>
      <c r="AH281" s="50">
        <f t="shared" si="88"/>
        <v>0</v>
      </c>
      <c r="AI281">
        <f t="shared" si="89"/>
        <v>0</v>
      </c>
      <c r="AJ281">
        <f t="shared" si="90"/>
        <v>1</v>
      </c>
      <c r="AK281">
        <f t="shared" si="91"/>
        <v>0</v>
      </c>
      <c r="AL281">
        <f t="shared" si="92"/>
        <v>0</v>
      </c>
      <c r="AM281">
        <f t="shared" si="93"/>
        <v>0</v>
      </c>
      <c r="AN281">
        <f t="shared" si="94"/>
        <v>0</v>
      </c>
      <c r="AO281">
        <f t="shared" si="95"/>
        <v>0</v>
      </c>
    </row>
    <row r="282" spans="1:41" ht="12.75">
      <c r="A282" s="37">
        <v>400600</v>
      </c>
      <c r="B282">
        <v>70468</v>
      </c>
      <c r="C282" t="s">
        <v>672</v>
      </c>
      <c r="D282" t="s">
        <v>673</v>
      </c>
      <c r="E282" t="s">
        <v>90</v>
      </c>
      <c r="F282" s="38">
        <v>85019</v>
      </c>
      <c r="G282" s="3" t="s">
        <v>29</v>
      </c>
      <c r="H282" s="39">
        <v>6023362920</v>
      </c>
      <c r="I282" s="4" t="s">
        <v>189</v>
      </c>
      <c r="J282" s="4" t="s">
        <v>31</v>
      </c>
      <c r="K282" t="s">
        <v>31</v>
      </c>
      <c r="L282" s="5"/>
      <c r="M282" s="5"/>
      <c r="N282" s="5"/>
      <c r="O282" s="5"/>
      <c r="P282" s="40">
        <v>28.504893689</v>
      </c>
      <c r="Q282" t="s">
        <v>37</v>
      </c>
      <c r="R282" t="s">
        <v>31</v>
      </c>
      <c r="S282" t="s">
        <v>31</v>
      </c>
      <c r="T282" t="s">
        <v>31</v>
      </c>
      <c r="U282" s="5"/>
      <c r="V282" s="5"/>
      <c r="W282" s="5"/>
      <c r="X282" s="5"/>
      <c r="Y282" s="5"/>
      <c r="Z282">
        <f t="shared" si="80"/>
        <v>0</v>
      </c>
      <c r="AA282">
        <f t="shared" si="81"/>
        <v>1</v>
      </c>
      <c r="AB282">
        <f t="shared" si="82"/>
        <v>0</v>
      </c>
      <c r="AC282">
        <f t="shared" si="83"/>
        <v>0</v>
      </c>
      <c r="AD282">
        <f t="shared" si="84"/>
        <v>0</v>
      </c>
      <c r="AE282">
        <f t="shared" si="85"/>
        <v>0</v>
      </c>
      <c r="AF282" s="50">
        <f t="shared" si="86"/>
        <v>0</v>
      </c>
      <c r="AG282" s="50">
        <f t="shared" si="87"/>
        <v>0</v>
      </c>
      <c r="AH282" s="50">
        <f t="shared" si="88"/>
        <v>0</v>
      </c>
      <c r="AI282">
        <f t="shared" si="89"/>
        <v>0</v>
      </c>
      <c r="AJ282">
        <f t="shared" si="90"/>
        <v>1</v>
      </c>
      <c r="AK282">
        <f t="shared" si="91"/>
        <v>0</v>
      </c>
      <c r="AL282">
        <f t="shared" si="92"/>
        <v>0</v>
      </c>
      <c r="AM282">
        <f t="shared" si="93"/>
        <v>0</v>
      </c>
      <c r="AN282">
        <f t="shared" si="94"/>
        <v>0</v>
      </c>
      <c r="AO282">
        <f t="shared" si="95"/>
        <v>0</v>
      </c>
    </row>
    <row r="283" spans="1:41" ht="12.75">
      <c r="A283" s="37">
        <v>400630</v>
      </c>
      <c r="B283">
        <v>10307</v>
      </c>
      <c r="C283" t="s">
        <v>674</v>
      </c>
      <c r="D283" t="s">
        <v>675</v>
      </c>
      <c r="E283" t="s">
        <v>676</v>
      </c>
      <c r="F283" s="38">
        <v>85920</v>
      </c>
      <c r="G283" s="3">
        <v>170</v>
      </c>
      <c r="H283" s="39">
        <v>9283394570</v>
      </c>
      <c r="I283" s="4">
        <v>7</v>
      </c>
      <c r="J283" s="4" t="s">
        <v>37</v>
      </c>
      <c r="K283" t="s">
        <v>31</v>
      </c>
      <c r="L283" s="5" t="s">
        <v>35</v>
      </c>
      <c r="M283" s="5">
        <v>34.625</v>
      </c>
      <c r="N283" s="5" t="s">
        <v>35</v>
      </c>
      <c r="O283" s="5" t="s">
        <v>35</v>
      </c>
      <c r="P283" s="40">
        <v>10.714285714</v>
      </c>
      <c r="Q283" t="s">
        <v>31</v>
      </c>
      <c r="R283" t="s">
        <v>37</v>
      </c>
      <c r="S283" t="s">
        <v>37</v>
      </c>
      <c r="T283" t="s">
        <v>31</v>
      </c>
      <c r="U283" s="5" t="s">
        <v>36</v>
      </c>
      <c r="V283" s="41">
        <v>1797.3535675300775</v>
      </c>
      <c r="W283" s="41">
        <v>240.62953461028212</v>
      </c>
      <c r="X283" s="41">
        <v>262.81046322232226</v>
      </c>
      <c r="Y283" s="41">
        <v>276.90412994719304</v>
      </c>
      <c r="Z283">
        <f t="shared" si="80"/>
        <v>1</v>
      </c>
      <c r="AA283">
        <f t="shared" si="81"/>
        <v>1</v>
      </c>
      <c r="AB283">
        <f t="shared" si="82"/>
        <v>0</v>
      </c>
      <c r="AC283">
        <f t="shared" si="83"/>
        <v>0</v>
      </c>
      <c r="AD283">
        <f t="shared" si="84"/>
        <v>0</v>
      </c>
      <c r="AE283">
        <f t="shared" si="85"/>
        <v>0</v>
      </c>
      <c r="AF283" s="50" t="str">
        <f t="shared" si="86"/>
        <v>SRSA</v>
      </c>
      <c r="AG283" s="50">
        <f t="shared" si="87"/>
        <v>0</v>
      </c>
      <c r="AH283" s="50">
        <f t="shared" si="88"/>
        <v>0</v>
      </c>
      <c r="AI283">
        <f t="shared" si="89"/>
        <v>1</v>
      </c>
      <c r="AJ283">
        <f t="shared" si="90"/>
        <v>0</v>
      </c>
      <c r="AK283">
        <f t="shared" si="91"/>
        <v>0</v>
      </c>
      <c r="AL283">
        <f t="shared" si="92"/>
        <v>0</v>
      </c>
      <c r="AM283">
        <f t="shared" si="93"/>
        <v>0</v>
      </c>
      <c r="AN283">
        <f t="shared" si="94"/>
        <v>0</v>
      </c>
      <c r="AO283">
        <f t="shared" si="95"/>
        <v>0</v>
      </c>
    </row>
    <row r="284" spans="1:41" ht="12.75">
      <c r="A284" s="37">
        <v>400680</v>
      </c>
      <c r="B284">
        <v>100210</v>
      </c>
      <c r="C284" t="s">
        <v>677</v>
      </c>
      <c r="D284" t="s">
        <v>678</v>
      </c>
      <c r="E284" t="s">
        <v>188</v>
      </c>
      <c r="F284" s="38">
        <v>85705</v>
      </c>
      <c r="G284" s="3">
        <v>1547</v>
      </c>
      <c r="H284" s="39">
        <v>5206965130</v>
      </c>
      <c r="I284" s="4" t="s">
        <v>155</v>
      </c>
      <c r="J284" s="4" t="s">
        <v>31</v>
      </c>
      <c r="K284" t="s">
        <v>31</v>
      </c>
      <c r="L284" s="5"/>
      <c r="M284" s="5"/>
      <c r="N284" s="5"/>
      <c r="O284" s="5"/>
      <c r="P284" s="40">
        <v>13.033138603</v>
      </c>
      <c r="Q284" t="s">
        <v>31</v>
      </c>
      <c r="R284" t="s">
        <v>37</v>
      </c>
      <c r="S284" t="s">
        <v>31</v>
      </c>
      <c r="T284" t="s">
        <v>31</v>
      </c>
      <c r="U284" s="5"/>
      <c r="V284" s="5"/>
      <c r="W284" s="5"/>
      <c r="X284" s="5"/>
      <c r="Y284" s="5"/>
      <c r="Z284">
        <f t="shared" si="80"/>
        <v>0</v>
      </c>
      <c r="AA284">
        <f t="shared" si="81"/>
        <v>1</v>
      </c>
      <c r="AB284">
        <f t="shared" si="82"/>
        <v>0</v>
      </c>
      <c r="AC284">
        <f t="shared" si="83"/>
        <v>0</v>
      </c>
      <c r="AD284">
        <f t="shared" si="84"/>
        <v>0</v>
      </c>
      <c r="AE284">
        <f t="shared" si="85"/>
        <v>0</v>
      </c>
      <c r="AF284" s="50">
        <f t="shared" si="86"/>
        <v>0</v>
      </c>
      <c r="AG284" s="50">
        <f t="shared" si="87"/>
        <v>0</v>
      </c>
      <c r="AH284" s="50">
        <f t="shared" si="88"/>
        <v>0</v>
      </c>
      <c r="AI284">
        <f t="shared" si="89"/>
        <v>0</v>
      </c>
      <c r="AJ284">
        <f t="shared" si="90"/>
        <v>0</v>
      </c>
      <c r="AK284">
        <f t="shared" si="91"/>
        <v>0</v>
      </c>
      <c r="AL284">
        <f t="shared" si="92"/>
        <v>0</v>
      </c>
      <c r="AM284">
        <f t="shared" si="93"/>
        <v>0</v>
      </c>
      <c r="AN284">
        <f t="shared" si="94"/>
        <v>0</v>
      </c>
      <c r="AO284">
        <f t="shared" si="95"/>
        <v>0</v>
      </c>
    </row>
    <row r="285" spans="1:41" ht="12.75">
      <c r="A285" s="37">
        <v>400720</v>
      </c>
      <c r="B285">
        <v>140550</v>
      </c>
      <c r="C285" t="s">
        <v>679</v>
      </c>
      <c r="D285" t="s">
        <v>680</v>
      </c>
      <c r="E285" t="s">
        <v>681</v>
      </c>
      <c r="F285" s="38">
        <v>85356</v>
      </c>
      <c r="G285" s="3">
        <v>9705</v>
      </c>
      <c r="H285" s="39">
        <v>9287854041</v>
      </c>
      <c r="I285" s="4">
        <v>8</v>
      </c>
      <c r="J285" s="4" t="s">
        <v>37</v>
      </c>
      <c r="K285" t="s">
        <v>31</v>
      </c>
      <c r="L285" s="5" t="s">
        <v>36</v>
      </c>
      <c r="M285" s="5">
        <v>347.943</v>
      </c>
      <c r="N285" s="5" t="s">
        <v>36</v>
      </c>
      <c r="O285" s="5" t="s">
        <v>35</v>
      </c>
      <c r="P285" s="40">
        <v>26.02739726</v>
      </c>
      <c r="Q285" t="s">
        <v>37</v>
      </c>
      <c r="R285" t="s">
        <v>31</v>
      </c>
      <c r="S285" t="s">
        <v>37</v>
      </c>
      <c r="T285" t="s">
        <v>31</v>
      </c>
      <c r="U285" s="5" t="s">
        <v>36</v>
      </c>
      <c r="V285" s="42">
        <v>20854.11210840168</v>
      </c>
      <c r="W285" s="42">
        <v>2588.8148518988173</v>
      </c>
      <c r="X285" s="42">
        <v>3149.5077746403126</v>
      </c>
      <c r="Y285" s="42">
        <v>3002.679159114874</v>
      </c>
      <c r="Z285">
        <f t="shared" si="80"/>
        <v>1</v>
      </c>
      <c r="AA285">
        <f t="shared" si="81"/>
        <v>1</v>
      </c>
      <c r="AB285">
        <f t="shared" si="82"/>
        <v>0</v>
      </c>
      <c r="AC285">
        <f t="shared" si="83"/>
        <v>0</v>
      </c>
      <c r="AD285">
        <f t="shared" si="84"/>
        <v>0</v>
      </c>
      <c r="AE285">
        <f t="shared" si="85"/>
        <v>0</v>
      </c>
      <c r="AF285" s="50" t="str">
        <f t="shared" si="86"/>
        <v>SRSA</v>
      </c>
      <c r="AG285" s="50">
        <f t="shared" si="87"/>
        <v>0</v>
      </c>
      <c r="AH285" s="50">
        <f t="shared" si="88"/>
        <v>0</v>
      </c>
      <c r="AI285">
        <f t="shared" si="89"/>
        <v>1</v>
      </c>
      <c r="AJ285">
        <f t="shared" si="90"/>
        <v>1</v>
      </c>
      <c r="AK285" t="str">
        <f t="shared" si="91"/>
        <v>Initial</v>
      </c>
      <c r="AL285" t="str">
        <f t="shared" si="92"/>
        <v>SRSA</v>
      </c>
      <c r="AM285">
        <f t="shared" si="93"/>
        <v>0</v>
      </c>
      <c r="AN285">
        <f t="shared" si="94"/>
        <v>0</v>
      </c>
      <c r="AO285">
        <f t="shared" si="95"/>
        <v>0</v>
      </c>
    </row>
    <row r="286" spans="1:41" ht="12.75">
      <c r="A286" s="37">
        <v>400750</v>
      </c>
      <c r="B286">
        <v>20342</v>
      </c>
      <c r="C286" t="s">
        <v>682</v>
      </c>
      <c r="D286" t="s">
        <v>683</v>
      </c>
      <c r="E286" t="s">
        <v>684</v>
      </c>
      <c r="F286" s="38">
        <v>85632</v>
      </c>
      <c r="G286" s="3" t="s">
        <v>29</v>
      </c>
      <c r="H286" s="39">
        <v>5205582364</v>
      </c>
      <c r="I286" s="4">
        <v>6</v>
      </c>
      <c r="J286" s="4" t="s">
        <v>31</v>
      </c>
      <c r="K286" t="s">
        <v>37</v>
      </c>
      <c r="L286" s="5" t="s">
        <v>36</v>
      </c>
      <c r="M286" s="5">
        <v>9.18</v>
      </c>
      <c r="N286" s="5" t="s">
        <v>36</v>
      </c>
      <c r="O286" s="5" t="s">
        <v>35</v>
      </c>
      <c r="P286" s="40">
        <v>27.272727273</v>
      </c>
      <c r="Q286" t="s">
        <v>37</v>
      </c>
      <c r="R286" t="s">
        <v>31</v>
      </c>
      <c r="S286" t="s">
        <v>37</v>
      </c>
      <c r="T286" t="s">
        <v>31</v>
      </c>
      <c r="U286" s="5" t="s">
        <v>36</v>
      </c>
      <c r="V286" s="41">
        <v>1037.713049840323</v>
      </c>
      <c r="W286" s="41">
        <v>473.06964986742645</v>
      </c>
      <c r="X286" s="41">
        <v>478.19312617047996</v>
      </c>
      <c r="Y286" s="41">
        <v>116.81892982147204</v>
      </c>
      <c r="Z286">
        <f t="shared" si="80"/>
        <v>0</v>
      </c>
      <c r="AA286">
        <f t="shared" si="81"/>
        <v>1</v>
      </c>
      <c r="AB286">
        <f t="shared" si="82"/>
        <v>0</v>
      </c>
      <c r="AC286">
        <f t="shared" si="83"/>
        <v>0</v>
      </c>
      <c r="AD286" t="str">
        <f t="shared" si="84"/>
        <v>Trouble</v>
      </c>
      <c r="AE286">
        <f t="shared" si="85"/>
        <v>0</v>
      </c>
      <c r="AF286" s="50">
        <f t="shared" si="86"/>
        <v>0</v>
      </c>
      <c r="AG286" s="50" t="str">
        <f t="shared" si="87"/>
        <v>Trouble</v>
      </c>
      <c r="AH286" s="50">
        <f t="shared" si="88"/>
        <v>0</v>
      </c>
      <c r="AI286">
        <f t="shared" si="89"/>
        <v>1</v>
      </c>
      <c r="AJ286">
        <f t="shared" si="90"/>
        <v>1</v>
      </c>
      <c r="AK286" t="str">
        <f t="shared" si="91"/>
        <v>Initial</v>
      </c>
      <c r="AL286">
        <f t="shared" si="92"/>
        <v>0</v>
      </c>
      <c r="AM286" t="str">
        <f t="shared" si="93"/>
        <v>RLIS</v>
      </c>
      <c r="AN286">
        <f t="shared" si="94"/>
        <v>0</v>
      </c>
      <c r="AO286" t="str">
        <f t="shared" si="95"/>
        <v>Trouble</v>
      </c>
    </row>
    <row r="287" spans="1:41" ht="12.75">
      <c r="A287" s="37">
        <v>400790</v>
      </c>
      <c r="B287">
        <v>110243</v>
      </c>
      <c r="C287" t="s">
        <v>685</v>
      </c>
      <c r="D287" t="s">
        <v>686</v>
      </c>
      <c r="E287" t="s">
        <v>475</v>
      </c>
      <c r="F287" s="38">
        <v>85220</v>
      </c>
      <c r="G287" s="3" t="s">
        <v>29</v>
      </c>
      <c r="H287" s="39">
        <v>4809821110</v>
      </c>
      <c r="I287" s="4" t="s">
        <v>585</v>
      </c>
      <c r="J287" s="4" t="s">
        <v>31</v>
      </c>
      <c r="K287" t="s">
        <v>31</v>
      </c>
      <c r="L287" s="5"/>
      <c r="M287" s="5"/>
      <c r="N287" s="5"/>
      <c r="O287" s="5"/>
      <c r="P287" s="40">
        <v>12.928759894</v>
      </c>
      <c r="Q287" t="s">
        <v>31</v>
      </c>
      <c r="R287" t="s">
        <v>37</v>
      </c>
      <c r="S287" t="s">
        <v>31</v>
      </c>
      <c r="T287" t="s">
        <v>31</v>
      </c>
      <c r="U287" s="5"/>
      <c r="V287" s="5"/>
      <c r="W287" s="5"/>
      <c r="X287" s="5"/>
      <c r="Y287" s="5"/>
      <c r="Z287">
        <f t="shared" si="80"/>
        <v>0</v>
      </c>
      <c r="AA287">
        <f t="shared" si="81"/>
        <v>1</v>
      </c>
      <c r="AB287">
        <f t="shared" si="82"/>
        <v>0</v>
      </c>
      <c r="AC287">
        <f t="shared" si="83"/>
        <v>0</v>
      </c>
      <c r="AD287">
        <f t="shared" si="84"/>
        <v>0</v>
      </c>
      <c r="AE287">
        <f t="shared" si="85"/>
        <v>0</v>
      </c>
      <c r="AF287" s="50">
        <f t="shared" si="86"/>
        <v>0</v>
      </c>
      <c r="AG287" s="50">
        <f t="shared" si="87"/>
        <v>0</v>
      </c>
      <c r="AH287" s="50">
        <f t="shared" si="88"/>
        <v>0</v>
      </c>
      <c r="AI287">
        <f t="shared" si="89"/>
        <v>0</v>
      </c>
      <c r="AJ287">
        <f t="shared" si="90"/>
        <v>0</v>
      </c>
      <c r="AK287">
        <f t="shared" si="91"/>
        <v>0</v>
      </c>
      <c r="AL287">
        <f t="shared" si="92"/>
        <v>0</v>
      </c>
      <c r="AM287">
        <f t="shared" si="93"/>
        <v>0</v>
      </c>
      <c r="AN287">
        <f t="shared" si="94"/>
        <v>0</v>
      </c>
      <c r="AO287">
        <f t="shared" si="95"/>
        <v>0</v>
      </c>
    </row>
    <row r="288" spans="1:41" ht="12.75">
      <c r="A288" s="37">
        <v>400840</v>
      </c>
      <c r="B288">
        <v>70447</v>
      </c>
      <c r="C288" t="s">
        <v>687</v>
      </c>
      <c r="D288" t="s">
        <v>688</v>
      </c>
      <c r="E288" t="s">
        <v>689</v>
      </c>
      <c r="F288" s="38">
        <v>85322</v>
      </c>
      <c r="G288" s="3">
        <v>9702</v>
      </c>
      <c r="H288" s="39">
        <v>6233862031</v>
      </c>
      <c r="I288" s="4">
        <v>8</v>
      </c>
      <c r="J288" s="4" t="s">
        <v>37</v>
      </c>
      <c r="K288" t="s">
        <v>31</v>
      </c>
      <c r="L288" s="5" t="s">
        <v>36</v>
      </c>
      <c r="M288" s="5">
        <v>183.245</v>
      </c>
      <c r="N288" s="5" t="s">
        <v>36</v>
      </c>
      <c r="O288" s="5" t="s">
        <v>35</v>
      </c>
      <c r="P288" s="40">
        <v>49.077490775</v>
      </c>
      <c r="Q288" t="s">
        <v>37</v>
      </c>
      <c r="R288" t="s">
        <v>31</v>
      </c>
      <c r="S288" t="s">
        <v>37</v>
      </c>
      <c r="T288" t="s">
        <v>31</v>
      </c>
      <c r="U288" s="5" t="s">
        <v>36</v>
      </c>
      <c r="V288" s="42">
        <v>13671.632399474973</v>
      </c>
      <c r="W288" s="42">
        <v>1436.3138006625566</v>
      </c>
      <c r="X288" s="42">
        <v>1263.8212937212038</v>
      </c>
      <c r="Y288" s="42">
        <v>1713.344304048257</v>
      </c>
      <c r="Z288">
        <f t="shared" si="80"/>
        <v>1</v>
      </c>
      <c r="AA288">
        <f t="shared" si="81"/>
        <v>1</v>
      </c>
      <c r="AB288">
        <f t="shared" si="82"/>
        <v>0</v>
      </c>
      <c r="AC288">
        <f t="shared" si="83"/>
        <v>0</v>
      </c>
      <c r="AD288">
        <f t="shared" si="84"/>
        <v>0</v>
      </c>
      <c r="AE288">
        <f t="shared" si="85"/>
        <v>0</v>
      </c>
      <c r="AF288" s="50" t="str">
        <f t="shared" si="86"/>
        <v>SRSA</v>
      </c>
      <c r="AG288" s="50">
        <f t="shared" si="87"/>
        <v>0</v>
      </c>
      <c r="AH288" s="50">
        <f t="shared" si="88"/>
        <v>0</v>
      </c>
      <c r="AI288">
        <f t="shared" si="89"/>
        <v>1</v>
      </c>
      <c r="AJ288">
        <f t="shared" si="90"/>
        <v>1</v>
      </c>
      <c r="AK288" t="str">
        <f t="shared" si="91"/>
        <v>Initial</v>
      </c>
      <c r="AL288" t="str">
        <f t="shared" si="92"/>
        <v>SRSA</v>
      </c>
      <c r="AM288">
        <f t="shared" si="93"/>
        <v>0</v>
      </c>
      <c r="AN288">
        <f t="shared" si="94"/>
        <v>0</v>
      </c>
      <c r="AO288">
        <f t="shared" si="95"/>
        <v>0</v>
      </c>
    </row>
    <row r="289" spans="1:41" ht="12.75">
      <c r="A289" s="37">
        <v>400870</v>
      </c>
      <c r="B289">
        <v>20453</v>
      </c>
      <c r="C289" t="s">
        <v>690</v>
      </c>
      <c r="D289" t="s">
        <v>691</v>
      </c>
      <c r="E289" t="s">
        <v>692</v>
      </c>
      <c r="F289" s="38">
        <v>85625</v>
      </c>
      <c r="G289" s="3">
        <v>9725</v>
      </c>
      <c r="H289" s="39">
        <v>5208243340</v>
      </c>
      <c r="I289" s="4">
        <v>7</v>
      </c>
      <c r="J289" s="4" t="s">
        <v>37</v>
      </c>
      <c r="K289" t="s">
        <v>31</v>
      </c>
      <c r="L289" s="5" t="s">
        <v>36</v>
      </c>
      <c r="M289" s="5">
        <v>51.07</v>
      </c>
      <c r="N289" s="5" t="s">
        <v>36</v>
      </c>
      <c r="O289" s="5" t="s">
        <v>35</v>
      </c>
      <c r="P289" s="40">
        <v>35.294117647</v>
      </c>
      <c r="Q289" t="s">
        <v>37</v>
      </c>
      <c r="R289" t="s">
        <v>37</v>
      </c>
      <c r="S289" t="s">
        <v>37</v>
      </c>
      <c r="T289" t="s">
        <v>31</v>
      </c>
      <c r="U289" s="5" t="s">
        <v>36</v>
      </c>
      <c r="V289" s="42">
        <v>4101.6749595399915</v>
      </c>
      <c r="W289" s="42">
        <v>748.8672229055448</v>
      </c>
      <c r="X289" s="42">
        <v>453.73007846953294</v>
      </c>
      <c r="Y289" s="42">
        <v>415.3561949207895</v>
      </c>
      <c r="Z289">
        <f t="shared" si="80"/>
        <v>1</v>
      </c>
      <c r="AA289">
        <f t="shared" si="81"/>
        <v>1</v>
      </c>
      <c r="AB289">
        <f t="shared" si="82"/>
        <v>0</v>
      </c>
      <c r="AC289">
        <f t="shared" si="83"/>
        <v>0</v>
      </c>
      <c r="AD289">
        <f t="shared" si="84"/>
        <v>0</v>
      </c>
      <c r="AE289">
        <f t="shared" si="85"/>
        <v>0</v>
      </c>
      <c r="AF289" s="50" t="str">
        <f t="shared" si="86"/>
        <v>SRSA</v>
      </c>
      <c r="AG289" s="50">
        <f t="shared" si="87"/>
        <v>0</v>
      </c>
      <c r="AH289" s="50">
        <f t="shared" si="88"/>
        <v>0</v>
      </c>
      <c r="AI289">
        <f t="shared" si="89"/>
        <v>1</v>
      </c>
      <c r="AJ289">
        <f t="shared" si="90"/>
        <v>1</v>
      </c>
      <c r="AK289" t="str">
        <f t="shared" si="91"/>
        <v>Initial</v>
      </c>
      <c r="AL289" t="str">
        <f t="shared" si="92"/>
        <v>SRSA</v>
      </c>
      <c r="AM289">
        <f t="shared" si="93"/>
        <v>0</v>
      </c>
      <c r="AN289">
        <f t="shared" si="94"/>
        <v>0</v>
      </c>
      <c r="AO289">
        <f t="shared" si="95"/>
        <v>0</v>
      </c>
    </row>
    <row r="290" spans="1:41" ht="12.75">
      <c r="A290" s="37">
        <v>400910</v>
      </c>
      <c r="B290">
        <v>130231</v>
      </c>
      <c r="C290" t="s">
        <v>693</v>
      </c>
      <c r="D290" t="s">
        <v>694</v>
      </c>
      <c r="E290" t="s">
        <v>656</v>
      </c>
      <c r="F290" s="38">
        <v>86320</v>
      </c>
      <c r="G290" s="3">
        <v>247</v>
      </c>
      <c r="H290" s="39">
        <v>9286372561</v>
      </c>
      <c r="I290" s="4">
        <v>7</v>
      </c>
      <c r="J290" s="4" t="s">
        <v>37</v>
      </c>
      <c r="K290" t="s">
        <v>31</v>
      </c>
      <c r="L290" s="5" t="s">
        <v>35</v>
      </c>
      <c r="M290" s="5">
        <v>232.878</v>
      </c>
      <c r="N290" s="5" t="s">
        <v>36</v>
      </c>
      <c r="O290" s="5" t="s">
        <v>35</v>
      </c>
      <c r="P290" s="40">
        <v>28.571428571</v>
      </c>
      <c r="Q290" t="s">
        <v>37</v>
      </c>
      <c r="R290" t="s">
        <v>31</v>
      </c>
      <c r="S290" t="s">
        <v>37</v>
      </c>
      <c r="T290" t="s">
        <v>31</v>
      </c>
      <c r="U290" s="5" t="s">
        <v>36</v>
      </c>
      <c r="V290" s="42">
        <v>16717.55595242283</v>
      </c>
      <c r="W290" s="42">
        <v>2191.424729812515</v>
      </c>
      <c r="X290" s="42">
        <v>1602.3729304683811</v>
      </c>
      <c r="Y290" s="42">
        <v>1946.9821636912009</v>
      </c>
      <c r="Z290">
        <f t="shared" si="80"/>
        <v>1</v>
      </c>
      <c r="AA290">
        <f t="shared" si="81"/>
        <v>1</v>
      </c>
      <c r="AB290">
        <f t="shared" si="82"/>
        <v>0</v>
      </c>
      <c r="AC290">
        <f t="shared" si="83"/>
        <v>0</v>
      </c>
      <c r="AD290">
        <f t="shared" si="84"/>
        <v>0</v>
      </c>
      <c r="AE290">
        <f t="shared" si="85"/>
        <v>0</v>
      </c>
      <c r="AF290" s="50" t="str">
        <f t="shared" si="86"/>
        <v>SRSA</v>
      </c>
      <c r="AG290" s="50">
        <f t="shared" si="87"/>
        <v>0</v>
      </c>
      <c r="AH290" s="50">
        <f t="shared" si="88"/>
        <v>0</v>
      </c>
      <c r="AI290">
        <f t="shared" si="89"/>
        <v>1</v>
      </c>
      <c r="AJ290">
        <f t="shared" si="90"/>
        <v>1</v>
      </c>
      <c r="AK290" t="str">
        <f t="shared" si="91"/>
        <v>Initial</v>
      </c>
      <c r="AL290" t="str">
        <f t="shared" si="92"/>
        <v>SRSA</v>
      </c>
      <c r="AM290">
        <f t="shared" si="93"/>
        <v>0</v>
      </c>
      <c r="AN290">
        <f t="shared" si="94"/>
        <v>0</v>
      </c>
      <c r="AO290">
        <f t="shared" si="95"/>
        <v>0</v>
      </c>
    </row>
    <row r="291" spans="1:41" ht="12.75">
      <c r="A291" s="37">
        <v>400960</v>
      </c>
      <c r="B291">
        <v>70444</v>
      </c>
      <c r="C291" t="s">
        <v>695</v>
      </c>
      <c r="D291" t="s">
        <v>696</v>
      </c>
      <c r="E291" t="s">
        <v>665</v>
      </c>
      <c r="F291" s="38">
        <v>85323</v>
      </c>
      <c r="G291" s="3">
        <v>1848</v>
      </c>
      <c r="H291" s="39">
        <v>6237725000</v>
      </c>
      <c r="I291" s="4">
        <v>3</v>
      </c>
      <c r="J291" s="4" t="s">
        <v>31</v>
      </c>
      <c r="K291" t="s">
        <v>31</v>
      </c>
      <c r="L291" s="5"/>
      <c r="M291" s="5"/>
      <c r="N291" s="5"/>
      <c r="O291" s="5"/>
      <c r="P291" s="40">
        <v>23.571625725</v>
      </c>
      <c r="Q291" t="s">
        <v>37</v>
      </c>
      <c r="R291" t="s">
        <v>31</v>
      </c>
      <c r="S291" t="s">
        <v>31</v>
      </c>
      <c r="T291" t="s">
        <v>31</v>
      </c>
      <c r="U291" s="5"/>
      <c r="V291" s="5"/>
      <c r="W291" s="5"/>
      <c r="X291" s="5"/>
      <c r="Y291" s="5"/>
      <c r="Z291">
        <f t="shared" si="80"/>
        <v>0</v>
      </c>
      <c r="AA291">
        <f t="shared" si="81"/>
        <v>1</v>
      </c>
      <c r="AB291">
        <f t="shared" si="82"/>
        <v>0</v>
      </c>
      <c r="AC291">
        <f t="shared" si="83"/>
        <v>0</v>
      </c>
      <c r="AD291">
        <f t="shared" si="84"/>
        <v>0</v>
      </c>
      <c r="AE291">
        <f t="shared" si="85"/>
        <v>0</v>
      </c>
      <c r="AF291" s="50">
        <f t="shared" si="86"/>
        <v>0</v>
      </c>
      <c r="AG291" s="50">
        <f t="shared" si="87"/>
        <v>0</v>
      </c>
      <c r="AH291" s="50">
        <f t="shared" si="88"/>
        <v>0</v>
      </c>
      <c r="AI291">
        <f t="shared" si="89"/>
        <v>0</v>
      </c>
      <c r="AJ291">
        <f t="shared" si="90"/>
        <v>1</v>
      </c>
      <c r="AK291">
        <f t="shared" si="91"/>
        <v>0</v>
      </c>
      <c r="AL291">
        <f t="shared" si="92"/>
        <v>0</v>
      </c>
      <c r="AM291">
        <f t="shared" si="93"/>
        <v>0</v>
      </c>
      <c r="AN291">
        <f t="shared" si="94"/>
        <v>0</v>
      </c>
      <c r="AO291">
        <f t="shared" si="95"/>
        <v>0</v>
      </c>
    </row>
    <row r="292" spans="1:41" ht="12.75">
      <c r="A292" s="37">
        <v>401000</v>
      </c>
      <c r="B292">
        <v>130220</v>
      </c>
      <c r="C292" t="s">
        <v>697</v>
      </c>
      <c r="D292" t="s">
        <v>698</v>
      </c>
      <c r="E292" t="s">
        <v>699</v>
      </c>
      <c r="F292" s="38">
        <v>86321</v>
      </c>
      <c r="G292" s="3">
        <v>427</v>
      </c>
      <c r="H292" s="39">
        <v>9286334101</v>
      </c>
      <c r="I292" s="4">
        <v>7</v>
      </c>
      <c r="J292" s="4" t="s">
        <v>37</v>
      </c>
      <c r="K292" t="s">
        <v>31</v>
      </c>
      <c r="L292" s="5" t="s">
        <v>35</v>
      </c>
      <c r="M292" s="5">
        <v>331.055</v>
      </c>
      <c r="N292" s="5" t="s">
        <v>36</v>
      </c>
      <c r="O292" s="5" t="s">
        <v>35</v>
      </c>
      <c r="P292" s="40">
        <v>3.3734939759</v>
      </c>
      <c r="Q292" t="s">
        <v>31</v>
      </c>
      <c r="R292" t="s">
        <v>31</v>
      </c>
      <c r="S292" t="s">
        <v>37</v>
      </c>
      <c r="T292" t="s">
        <v>31</v>
      </c>
      <c r="U292" s="5" t="s">
        <v>36</v>
      </c>
      <c r="V292" s="42">
        <v>7579.246822002749</v>
      </c>
      <c r="W292" s="42">
        <v>331.6714838020797</v>
      </c>
      <c r="X292" s="42">
        <v>1165.2227550371917</v>
      </c>
      <c r="Y292" s="42">
        <v>3728.316321074706</v>
      </c>
      <c r="Z292">
        <f t="shared" si="80"/>
        <v>1</v>
      </c>
      <c r="AA292">
        <f t="shared" si="81"/>
        <v>1</v>
      </c>
      <c r="AB292">
        <f t="shared" si="82"/>
        <v>0</v>
      </c>
      <c r="AC292">
        <f t="shared" si="83"/>
        <v>0</v>
      </c>
      <c r="AD292">
        <f t="shared" si="84"/>
        <v>0</v>
      </c>
      <c r="AE292">
        <f t="shared" si="85"/>
        <v>0</v>
      </c>
      <c r="AF292" s="50" t="str">
        <f t="shared" si="86"/>
        <v>SRSA</v>
      </c>
      <c r="AG292" s="50">
        <f t="shared" si="87"/>
        <v>0</v>
      </c>
      <c r="AH292" s="50">
        <f t="shared" si="88"/>
        <v>0</v>
      </c>
      <c r="AI292">
        <f t="shared" si="89"/>
        <v>1</v>
      </c>
      <c r="AJ292">
        <f t="shared" si="90"/>
        <v>0</v>
      </c>
      <c r="AK292">
        <f t="shared" si="91"/>
        <v>0</v>
      </c>
      <c r="AL292">
        <f t="shared" si="92"/>
        <v>0</v>
      </c>
      <c r="AM292">
        <f t="shared" si="93"/>
        <v>0</v>
      </c>
      <c r="AN292">
        <f t="shared" si="94"/>
        <v>0</v>
      </c>
      <c r="AO292">
        <f t="shared" si="95"/>
        <v>0</v>
      </c>
    </row>
    <row r="293" spans="1:41" ht="12.75">
      <c r="A293" s="37">
        <v>401050</v>
      </c>
      <c r="B293">
        <v>70431</v>
      </c>
      <c r="C293" t="s">
        <v>700</v>
      </c>
      <c r="D293" t="s">
        <v>701</v>
      </c>
      <c r="E293" t="s">
        <v>90</v>
      </c>
      <c r="F293" s="38">
        <v>85008</v>
      </c>
      <c r="G293" s="3">
        <v>5917</v>
      </c>
      <c r="H293" s="39">
        <v>6026296400</v>
      </c>
      <c r="I293" s="4">
        <v>1</v>
      </c>
      <c r="J293" s="4" t="s">
        <v>31</v>
      </c>
      <c r="K293" t="s">
        <v>31</v>
      </c>
      <c r="L293" s="5"/>
      <c r="M293" s="5"/>
      <c r="N293" s="5"/>
      <c r="O293" s="5"/>
      <c r="P293" s="40">
        <v>27.00841622</v>
      </c>
      <c r="Q293" t="s">
        <v>37</v>
      </c>
      <c r="R293" t="s">
        <v>31</v>
      </c>
      <c r="S293" t="s">
        <v>31</v>
      </c>
      <c r="T293" t="s">
        <v>31</v>
      </c>
      <c r="U293" s="5"/>
      <c r="V293" s="5"/>
      <c r="W293" s="5"/>
      <c r="X293" s="5"/>
      <c r="Y293" s="5"/>
      <c r="Z293">
        <f t="shared" si="80"/>
        <v>0</v>
      </c>
      <c r="AA293">
        <f t="shared" si="81"/>
        <v>1</v>
      </c>
      <c r="AB293">
        <f t="shared" si="82"/>
        <v>0</v>
      </c>
      <c r="AC293">
        <f t="shared" si="83"/>
        <v>0</v>
      </c>
      <c r="AD293">
        <f t="shared" si="84"/>
        <v>0</v>
      </c>
      <c r="AE293">
        <f t="shared" si="85"/>
        <v>0</v>
      </c>
      <c r="AF293" s="50">
        <f t="shared" si="86"/>
        <v>0</v>
      </c>
      <c r="AG293" s="50">
        <f t="shared" si="87"/>
        <v>0</v>
      </c>
      <c r="AH293" s="50">
        <f t="shared" si="88"/>
        <v>0</v>
      </c>
      <c r="AI293">
        <f t="shared" si="89"/>
        <v>0</v>
      </c>
      <c r="AJ293">
        <f t="shared" si="90"/>
        <v>1</v>
      </c>
      <c r="AK293">
        <f t="shared" si="91"/>
        <v>0</v>
      </c>
      <c r="AL293">
        <f t="shared" si="92"/>
        <v>0</v>
      </c>
      <c r="AM293">
        <f t="shared" si="93"/>
        <v>0</v>
      </c>
      <c r="AN293">
        <f t="shared" si="94"/>
        <v>0</v>
      </c>
      <c r="AO293">
        <f t="shared" si="95"/>
        <v>0</v>
      </c>
    </row>
    <row r="294" spans="1:41" ht="12.75">
      <c r="A294" s="37">
        <v>401080</v>
      </c>
      <c r="B294">
        <v>130326</v>
      </c>
      <c r="C294" t="s">
        <v>702</v>
      </c>
      <c r="D294" t="s">
        <v>703</v>
      </c>
      <c r="E294" t="s">
        <v>704</v>
      </c>
      <c r="F294" s="38">
        <v>86335</v>
      </c>
      <c r="G294" s="3">
        <v>190</v>
      </c>
      <c r="H294" s="39">
        <v>9285674631</v>
      </c>
      <c r="I294" s="4">
        <v>7</v>
      </c>
      <c r="J294" s="4" t="s">
        <v>37</v>
      </c>
      <c r="K294" t="s">
        <v>31</v>
      </c>
      <c r="L294" s="5" t="s">
        <v>35</v>
      </c>
      <c r="M294" s="5">
        <v>270.805</v>
      </c>
      <c r="N294" s="5" t="s">
        <v>36</v>
      </c>
      <c r="O294" s="5" t="s">
        <v>35</v>
      </c>
      <c r="P294" s="40">
        <v>13.184584178</v>
      </c>
      <c r="Q294" t="s">
        <v>31</v>
      </c>
      <c r="R294" t="s">
        <v>37</v>
      </c>
      <c r="S294" t="s">
        <v>37</v>
      </c>
      <c r="T294" t="s">
        <v>31</v>
      </c>
      <c r="U294" s="5" t="s">
        <v>36</v>
      </c>
      <c r="V294" s="42">
        <v>14936.551907266676</v>
      </c>
      <c r="W294" s="42">
        <v>1876.4224896583114</v>
      </c>
      <c r="X294" s="42">
        <v>1844.8899070633138</v>
      </c>
      <c r="Y294" s="42">
        <v>2258.499309881793</v>
      </c>
      <c r="Z294">
        <f t="shared" si="80"/>
        <v>1</v>
      </c>
      <c r="AA294">
        <f t="shared" si="81"/>
        <v>1</v>
      </c>
      <c r="AB294">
        <f t="shared" si="82"/>
        <v>0</v>
      </c>
      <c r="AC294">
        <f t="shared" si="83"/>
        <v>0</v>
      </c>
      <c r="AD294">
        <f t="shared" si="84"/>
        <v>0</v>
      </c>
      <c r="AE294">
        <f t="shared" si="85"/>
        <v>0</v>
      </c>
      <c r="AF294" s="50" t="str">
        <f t="shared" si="86"/>
        <v>SRSA</v>
      </c>
      <c r="AG294" s="50">
        <f t="shared" si="87"/>
        <v>0</v>
      </c>
      <c r="AH294" s="50">
        <f t="shared" si="88"/>
        <v>0</v>
      </c>
      <c r="AI294">
        <f t="shared" si="89"/>
        <v>1</v>
      </c>
      <c r="AJ294">
        <f t="shared" si="90"/>
        <v>0</v>
      </c>
      <c r="AK294">
        <f t="shared" si="91"/>
        <v>0</v>
      </c>
      <c r="AL294">
        <f t="shared" si="92"/>
        <v>0</v>
      </c>
      <c r="AM294">
        <f t="shared" si="93"/>
        <v>0</v>
      </c>
      <c r="AN294">
        <f t="shared" si="94"/>
        <v>0</v>
      </c>
      <c r="AO294">
        <f t="shared" si="95"/>
        <v>0</v>
      </c>
    </row>
    <row r="295" spans="1:41" ht="12.75">
      <c r="A295" s="37">
        <v>401160</v>
      </c>
      <c r="B295">
        <v>150576</v>
      </c>
      <c r="C295" t="s">
        <v>705</v>
      </c>
      <c r="D295" t="s">
        <v>706</v>
      </c>
      <c r="E295" t="s">
        <v>44</v>
      </c>
      <c r="F295" s="38">
        <v>85348</v>
      </c>
      <c r="G295" s="3">
        <v>519</v>
      </c>
      <c r="H295" s="39">
        <v>9288593453</v>
      </c>
      <c r="I295" s="4">
        <v>7</v>
      </c>
      <c r="J295" s="4" t="s">
        <v>37</v>
      </c>
      <c r="K295" t="s">
        <v>37</v>
      </c>
      <c r="L295" s="5" t="s">
        <v>36</v>
      </c>
      <c r="M295" s="5">
        <v>148.108</v>
      </c>
      <c r="N295" s="5" t="s">
        <v>45</v>
      </c>
      <c r="O295" s="5" t="s">
        <v>35</v>
      </c>
      <c r="P295" s="40">
        <v>26.297577855</v>
      </c>
      <c r="Q295" t="s">
        <v>37</v>
      </c>
      <c r="R295" t="s">
        <v>31</v>
      </c>
      <c r="S295" t="s">
        <v>37</v>
      </c>
      <c r="T295" t="s">
        <v>31</v>
      </c>
      <c r="U295" s="5" t="s">
        <v>36</v>
      </c>
      <c r="V295" s="42">
        <v>9975.487935435916</v>
      </c>
      <c r="W295" s="42">
        <v>1313.3853888830097</v>
      </c>
      <c r="X295" s="42">
        <v>1588.77281348851</v>
      </c>
      <c r="Y295" s="42">
        <v>1133.5762819713214</v>
      </c>
      <c r="Z295">
        <f t="shared" si="80"/>
        <v>1</v>
      </c>
      <c r="AA295">
        <f t="shared" si="81"/>
        <v>1</v>
      </c>
      <c r="AB295">
        <f t="shared" si="82"/>
        <v>0</v>
      </c>
      <c r="AC295">
        <f t="shared" si="83"/>
        <v>0</v>
      </c>
      <c r="AD295">
        <f t="shared" si="84"/>
        <v>0</v>
      </c>
      <c r="AE295">
        <f t="shared" si="85"/>
        <v>0</v>
      </c>
      <c r="AF295" s="50" t="str">
        <f t="shared" si="86"/>
        <v>SRSA</v>
      </c>
      <c r="AG295" s="50">
        <f t="shared" si="87"/>
        <v>0</v>
      </c>
      <c r="AH295" s="50">
        <f t="shared" si="88"/>
        <v>0</v>
      </c>
      <c r="AI295">
        <f t="shared" si="89"/>
        <v>1</v>
      </c>
      <c r="AJ295">
        <f t="shared" si="90"/>
        <v>1</v>
      </c>
      <c r="AK295" t="str">
        <f t="shared" si="91"/>
        <v>Initial</v>
      </c>
      <c r="AL295" t="str">
        <f t="shared" si="92"/>
        <v>SRSA</v>
      </c>
      <c r="AM295">
        <f t="shared" si="93"/>
        <v>0</v>
      </c>
      <c r="AN295">
        <f t="shared" si="94"/>
        <v>0</v>
      </c>
      <c r="AO295">
        <f t="shared" si="95"/>
        <v>0</v>
      </c>
    </row>
    <row r="296" spans="1:41" ht="12.75">
      <c r="A296" s="37">
        <v>401180</v>
      </c>
      <c r="B296">
        <v>20202</v>
      </c>
      <c r="C296" t="s">
        <v>707</v>
      </c>
      <c r="D296" t="s">
        <v>708</v>
      </c>
      <c r="E296" t="s">
        <v>709</v>
      </c>
      <c r="F296" s="38">
        <v>85603</v>
      </c>
      <c r="G296" s="3" t="s">
        <v>29</v>
      </c>
      <c r="H296" s="39">
        <v>5204325381</v>
      </c>
      <c r="I296" s="4">
        <v>6</v>
      </c>
      <c r="J296" s="4" t="s">
        <v>31</v>
      </c>
      <c r="K296" t="s">
        <v>31</v>
      </c>
      <c r="L296" s="5" t="s">
        <v>36</v>
      </c>
      <c r="M296" s="5">
        <v>1012.015</v>
      </c>
      <c r="N296" s="5" t="s">
        <v>36</v>
      </c>
      <c r="O296" s="5" t="s">
        <v>36</v>
      </c>
      <c r="P296" s="40">
        <v>18.189509306</v>
      </c>
      <c r="Q296" t="s">
        <v>31</v>
      </c>
      <c r="R296" t="s">
        <v>37</v>
      </c>
      <c r="S296" t="s">
        <v>37</v>
      </c>
      <c r="T296" t="s">
        <v>31</v>
      </c>
      <c r="U296" s="5" t="s">
        <v>36</v>
      </c>
      <c r="V296" s="42">
        <v>69382.1952606611</v>
      </c>
      <c r="W296" s="42">
        <v>12094.204197899842</v>
      </c>
      <c r="X296" s="42">
        <v>10302.315678457904</v>
      </c>
      <c r="Y296" s="42">
        <v>7072.489970805259</v>
      </c>
      <c r="Z296">
        <f t="shared" si="80"/>
        <v>0</v>
      </c>
      <c r="AA296">
        <f t="shared" si="81"/>
        <v>0</v>
      </c>
      <c r="AB296">
        <f t="shared" si="82"/>
        <v>0</v>
      </c>
      <c r="AC296">
        <f t="shared" si="83"/>
        <v>0</v>
      </c>
      <c r="AD296">
        <f t="shared" si="84"/>
        <v>0</v>
      </c>
      <c r="AE296">
        <f t="shared" si="85"/>
        <v>0</v>
      </c>
      <c r="AF296" s="50">
        <f t="shared" si="86"/>
        <v>0</v>
      </c>
      <c r="AG296" s="50">
        <f t="shared" si="87"/>
        <v>0</v>
      </c>
      <c r="AH296" s="50">
        <f t="shared" si="88"/>
        <v>0</v>
      </c>
      <c r="AI296">
        <f t="shared" si="89"/>
        <v>1</v>
      </c>
      <c r="AJ296">
        <f t="shared" si="90"/>
        <v>0</v>
      </c>
      <c r="AK296">
        <f t="shared" si="91"/>
        <v>0</v>
      </c>
      <c r="AL296">
        <f t="shared" si="92"/>
        <v>0</v>
      </c>
      <c r="AM296">
        <f t="shared" si="93"/>
        <v>0</v>
      </c>
      <c r="AN296">
        <f t="shared" si="94"/>
        <v>0</v>
      </c>
      <c r="AO296">
        <f t="shared" si="95"/>
        <v>0</v>
      </c>
    </row>
    <row r="297" spans="1:41" ht="12.75">
      <c r="A297" s="37">
        <v>401230</v>
      </c>
      <c r="B297">
        <v>60322</v>
      </c>
      <c r="C297" t="s">
        <v>710</v>
      </c>
      <c r="D297" t="s">
        <v>711</v>
      </c>
      <c r="E297" t="s">
        <v>712</v>
      </c>
      <c r="F297" s="38">
        <v>85922</v>
      </c>
      <c r="G297" s="3">
        <v>80</v>
      </c>
      <c r="H297" s="39">
        <v>9283394346</v>
      </c>
      <c r="I297" s="4">
        <v>7</v>
      </c>
      <c r="J297" s="4" t="s">
        <v>37</v>
      </c>
      <c r="K297" t="s">
        <v>31</v>
      </c>
      <c r="L297" s="5" t="s">
        <v>35</v>
      </c>
      <c r="M297" s="5">
        <v>1</v>
      </c>
      <c r="N297" s="5" t="s">
        <v>35</v>
      </c>
      <c r="O297" s="5" t="s">
        <v>35</v>
      </c>
      <c r="P297" s="40">
        <v>25</v>
      </c>
      <c r="Q297" t="s">
        <v>37</v>
      </c>
      <c r="R297" t="s">
        <v>37</v>
      </c>
      <c r="S297" t="s">
        <v>37</v>
      </c>
      <c r="T297" t="s">
        <v>31</v>
      </c>
      <c r="U297" s="5" t="s">
        <v>36</v>
      </c>
      <c r="V297" s="42"/>
      <c r="W297" s="42"/>
      <c r="X297" s="42"/>
      <c r="Y297" s="42"/>
      <c r="Z297">
        <f t="shared" si="80"/>
        <v>1</v>
      </c>
      <c r="AA297">
        <f t="shared" si="81"/>
        <v>1</v>
      </c>
      <c r="AB297">
        <f t="shared" si="82"/>
        <v>0</v>
      </c>
      <c r="AC297">
        <f t="shared" si="83"/>
        <v>0</v>
      </c>
      <c r="AD297">
        <f t="shared" si="84"/>
        <v>0</v>
      </c>
      <c r="AE297">
        <f t="shared" si="85"/>
        <v>0</v>
      </c>
      <c r="AF297" s="50" t="str">
        <f t="shared" si="86"/>
        <v>SRSA</v>
      </c>
      <c r="AG297" s="50">
        <f t="shared" si="87"/>
        <v>0</v>
      </c>
      <c r="AH297" s="50">
        <f t="shared" si="88"/>
        <v>0</v>
      </c>
      <c r="AI297">
        <f t="shared" si="89"/>
        <v>1</v>
      </c>
      <c r="AJ297">
        <f t="shared" si="90"/>
        <v>1</v>
      </c>
      <c r="AK297" t="str">
        <f t="shared" si="91"/>
        <v>Initial</v>
      </c>
      <c r="AL297" t="str">
        <f t="shared" si="92"/>
        <v>SRSA</v>
      </c>
      <c r="AM297">
        <f t="shared" si="93"/>
        <v>0</v>
      </c>
      <c r="AN297">
        <f t="shared" si="94"/>
        <v>0</v>
      </c>
      <c r="AO297">
        <f t="shared" si="95"/>
        <v>0</v>
      </c>
    </row>
    <row r="298" spans="1:41" ht="12.75">
      <c r="A298" s="37">
        <v>401260</v>
      </c>
      <c r="B298">
        <v>50316</v>
      </c>
      <c r="C298" t="s">
        <v>713</v>
      </c>
      <c r="D298" t="s">
        <v>714</v>
      </c>
      <c r="E298" t="s">
        <v>715</v>
      </c>
      <c r="F298" s="38">
        <v>85643</v>
      </c>
      <c r="G298" s="3" t="s">
        <v>29</v>
      </c>
      <c r="H298" s="39">
        <v>9288283363</v>
      </c>
      <c r="I298" s="4">
        <v>7</v>
      </c>
      <c r="J298" s="4" t="s">
        <v>37</v>
      </c>
      <c r="K298" t="s">
        <v>31</v>
      </c>
      <c r="L298" s="5" t="s">
        <v>36</v>
      </c>
      <c r="M298" s="5">
        <v>83.165</v>
      </c>
      <c r="N298" s="5" t="s">
        <v>35</v>
      </c>
      <c r="O298" s="5" t="s">
        <v>35</v>
      </c>
      <c r="P298" s="40">
        <v>23.076923077</v>
      </c>
      <c r="Q298" t="s">
        <v>37</v>
      </c>
      <c r="R298" t="s">
        <v>31</v>
      </c>
      <c r="S298" t="s">
        <v>37</v>
      </c>
      <c r="T298" t="s">
        <v>31</v>
      </c>
      <c r="U298" s="5" t="s">
        <v>36</v>
      </c>
      <c r="V298" s="42">
        <v>4309.652279890967</v>
      </c>
      <c r="W298" s="42">
        <v>523.1935427876953</v>
      </c>
      <c r="X298" s="42">
        <v>650.0902691919295</v>
      </c>
      <c r="Y298" s="42">
        <v>602.6373363806098</v>
      </c>
      <c r="Z298">
        <f t="shared" si="80"/>
        <v>1</v>
      </c>
      <c r="AA298">
        <f t="shared" si="81"/>
        <v>1</v>
      </c>
      <c r="AB298">
        <f t="shared" si="82"/>
        <v>0</v>
      </c>
      <c r="AC298">
        <f t="shared" si="83"/>
        <v>0</v>
      </c>
      <c r="AD298">
        <f t="shared" si="84"/>
        <v>0</v>
      </c>
      <c r="AE298">
        <f t="shared" si="85"/>
        <v>0</v>
      </c>
      <c r="AF298" s="50" t="str">
        <f t="shared" si="86"/>
        <v>SRSA</v>
      </c>
      <c r="AG298" s="50">
        <f t="shared" si="87"/>
        <v>0</v>
      </c>
      <c r="AH298" s="50">
        <f t="shared" si="88"/>
        <v>0</v>
      </c>
      <c r="AI298">
        <f t="shared" si="89"/>
        <v>1</v>
      </c>
      <c r="AJ298">
        <f t="shared" si="90"/>
        <v>1</v>
      </c>
      <c r="AK298" t="str">
        <f t="shared" si="91"/>
        <v>Initial</v>
      </c>
      <c r="AL298" t="str">
        <f t="shared" si="92"/>
        <v>SRSA</v>
      </c>
      <c r="AM298">
        <f t="shared" si="93"/>
        <v>0</v>
      </c>
      <c r="AN298">
        <f t="shared" si="94"/>
        <v>0</v>
      </c>
      <c r="AO298">
        <f t="shared" si="95"/>
        <v>0</v>
      </c>
    </row>
    <row r="299" spans="1:41" ht="12.75">
      <c r="A299" s="37">
        <v>401290</v>
      </c>
      <c r="B299">
        <v>150426</v>
      </c>
      <c r="C299" t="s">
        <v>716</v>
      </c>
      <c r="D299" t="s">
        <v>717</v>
      </c>
      <c r="E299" t="s">
        <v>718</v>
      </c>
      <c r="F299" s="38">
        <v>85325</v>
      </c>
      <c r="G299" s="3">
        <v>395</v>
      </c>
      <c r="H299" s="39">
        <v>9288512213</v>
      </c>
      <c r="I299" s="4">
        <v>7</v>
      </c>
      <c r="J299" s="4" t="s">
        <v>37</v>
      </c>
      <c r="K299" t="s">
        <v>31</v>
      </c>
      <c r="L299" s="5" t="s">
        <v>35</v>
      </c>
      <c r="M299" s="5">
        <v>240.02</v>
      </c>
      <c r="N299" s="5" t="s">
        <v>45</v>
      </c>
      <c r="O299" s="5" t="s">
        <v>35</v>
      </c>
      <c r="P299" s="40">
        <v>41.463414634</v>
      </c>
      <c r="Q299" t="s">
        <v>37</v>
      </c>
      <c r="R299" t="s">
        <v>31</v>
      </c>
      <c r="S299" t="s">
        <v>37</v>
      </c>
      <c r="T299" t="s">
        <v>31</v>
      </c>
      <c r="U299" s="5" t="s">
        <v>36</v>
      </c>
      <c r="V299" s="41">
        <v>1386.9929066558302</v>
      </c>
      <c r="W299" s="41">
        <v>332.71694159184193</v>
      </c>
      <c r="X299" s="41">
        <v>375.82057914439184</v>
      </c>
      <c r="Y299" s="41">
        <v>216.33135152124453</v>
      </c>
      <c r="Z299">
        <f t="shared" si="80"/>
        <v>1</v>
      </c>
      <c r="AA299">
        <f t="shared" si="81"/>
        <v>1</v>
      </c>
      <c r="AB299">
        <f t="shared" si="82"/>
        <v>0</v>
      </c>
      <c r="AC299">
        <f t="shared" si="83"/>
        <v>0</v>
      </c>
      <c r="AD299">
        <f t="shared" si="84"/>
        <v>0</v>
      </c>
      <c r="AE299">
        <f t="shared" si="85"/>
        <v>0</v>
      </c>
      <c r="AF299" s="50" t="str">
        <f t="shared" si="86"/>
        <v>SRSA</v>
      </c>
      <c r="AG299" s="50">
        <f t="shared" si="87"/>
        <v>0</v>
      </c>
      <c r="AH299" s="50">
        <f t="shared" si="88"/>
        <v>0</v>
      </c>
      <c r="AI299">
        <f t="shared" si="89"/>
        <v>1</v>
      </c>
      <c r="AJ299">
        <f t="shared" si="90"/>
        <v>1</v>
      </c>
      <c r="AK299" t="str">
        <f t="shared" si="91"/>
        <v>Initial</v>
      </c>
      <c r="AL299" t="str">
        <f t="shared" si="92"/>
        <v>SRSA</v>
      </c>
      <c r="AM299">
        <f t="shared" si="93"/>
        <v>0</v>
      </c>
      <c r="AN299">
        <f t="shared" si="94"/>
        <v>0</v>
      </c>
      <c r="AO299">
        <f t="shared" si="95"/>
        <v>0</v>
      </c>
    </row>
    <row r="300" spans="1:41" ht="12.75">
      <c r="A300" s="37">
        <v>401330</v>
      </c>
      <c r="B300">
        <v>20214</v>
      </c>
      <c r="C300" t="s">
        <v>719</v>
      </c>
      <c r="D300" t="s">
        <v>720</v>
      </c>
      <c r="E300" t="s">
        <v>721</v>
      </c>
      <c r="F300" s="38">
        <v>85605</v>
      </c>
      <c r="G300" s="3">
        <v>157</v>
      </c>
      <c r="H300" s="39">
        <v>5208472545</v>
      </c>
      <c r="I300" s="4">
        <v>7</v>
      </c>
      <c r="J300" s="4" t="s">
        <v>37</v>
      </c>
      <c r="K300" t="s">
        <v>31</v>
      </c>
      <c r="L300" s="5" t="s">
        <v>36</v>
      </c>
      <c r="M300" s="5">
        <v>99.98</v>
      </c>
      <c r="N300" s="5" t="s">
        <v>36</v>
      </c>
      <c r="O300" s="5" t="s">
        <v>35</v>
      </c>
      <c r="P300" s="40">
        <v>31.15942029</v>
      </c>
      <c r="Q300" t="s">
        <v>37</v>
      </c>
      <c r="R300" t="s">
        <v>31</v>
      </c>
      <c r="S300" t="s">
        <v>37</v>
      </c>
      <c r="T300" t="s">
        <v>31</v>
      </c>
      <c r="U300" s="5" t="s">
        <v>36</v>
      </c>
      <c r="V300" s="42">
        <v>6942.6823193356395</v>
      </c>
      <c r="W300" s="42">
        <v>1026.6105090523874</v>
      </c>
      <c r="X300" s="42">
        <v>1236.774947288783</v>
      </c>
      <c r="Y300" s="42">
        <v>553.8082598943861</v>
      </c>
      <c r="Z300">
        <f t="shared" si="80"/>
        <v>1</v>
      </c>
      <c r="AA300">
        <f t="shared" si="81"/>
        <v>1</v>
      </c>
      <c r="AB300">
        <f t="shared" si="82"/>
        <v>0</v>
      </c>
      <c r="AC300">
        <f t="shared" si="83"/>
        <v>0</v>
      </c>
      <c r="AD300">
        <f t="shared" si="84"/>
        <v>0</v>
      </c>
      <c r="AE300">
        <f t="shared" si="85"/>
        <v>0</v>
      </c>
      <c r="AF300" s="50" t="str">
        <f t="shared" si="86"/>
        <v>SRSA</v>
      </c>
      <c r="AG300" s="50">
        <f t="shared" si="87"/>
        <v>0</v>
      </c>
      <c r="AH300" s="50">
        <f t="shared" si="88"/>
        <v>0</v>
      </c>
      <c r="AI300">
        <f t="shared" si="89"/>
        <v>1</v>
      </c>
      <c r="AJ300">
        <f t="shared" si="90"/>
        <v>1</v>
      </c>
      <c r="AK300" t="str">
        <f t="shared" si="91"/>
        <v>Initial</v>
      </c>
      <c r="AL300" t="str">
        <f t="shared" si="92"/>
        <v>SRSA</v>
      </c>
      <c r="AM300">
        <f t="shared" si="93"/>
        <v>0</v>
      </c>
      <c r="AN300">
        <f t="shared" si="94"/>
        <v>0</v>
      </c>
      <c r="AO300">
        <f t="shared" si="95"/>
        <v>0</v>
      </c>
    </row>
    <row r="301" spans="1:41" ht="12.75">
      <c r="A301" s="37">
        <v>401380</v>
      </c>
      <c r="B301">
        <v>70433</v>
      </c>
      <c r="C301" t="s">
        <v>722</v>
      </c>
      <c r="D301" t="s">
        <v>723</v>
      </c>
      <c r="E301" t="s">
        <v>724</v>
      </c>
      <c r="F301" s="38">
        <v>85326</v>
      </c>
      <c r="G301" s="3">
        <v>3299</v>
      </c>
      <c r="H301" s="39">
        <v>6233864487</v>
      </c>
      <c r="I301" s="4">
        <v>3</v>
      </c>
      <c r="J301" s="4" t="s">
        <v>31</v>
      </c>
      <c r="K301" t="s">
        <v>31</v>
      </c>
      <c r="L301" s="5"/>
      <c r="M301" s="5"/>
      <c r="N301" s="5"/>
      <c r="O301" s="5"/>
      <c r="P301" s="40">
        <v>26.067558955</v>
      </c>
      <c r="Q301" t="s">
        <v>37</v>
      </c>
      <c r="R301" t="s">
        <v>31</v>
      </c>
      <c r="S301" t="s">
        <v>31</v>
      </c>
      <c r="T301" t="s">
        <v>31</v>
      </c>
      <c r="U301" s="5"/>
      <c r="V301" s="5"/>
      <c r="W301" s="5"/>
      <c r="X301" s="5"/>
      <c r="Y301" s="5"/>
      <c r="Z301">
        <f t="shared" si="80"/>
        <v>0</v>
      </c>
      <c r="AA301">
        <f t="shared" si="81"/>
        <v>1</v>
      </c>
      <c r="AB301">
        <f t="shared" si="82"/>
        <v>0</v>
      </c>
      <c r="AC301">
        <f t="shared" si="83"/>
        <v>0</v>
      </c>
      <c r="AD301">
        <f t="shared" si="84"/>
        <v>0</v>
      </c>
      <c r="AE301">
        <f t="shared" si="85"/>
        <v>0</v>
      </c>
      <c r="AF301" s="50">
        <f t="shared" si="86"/>
        <v>0</v>
      </c>
      <c r="AG301" s="50">
        <f t="shared" si="87"/>
        <v>0</v>
      </c>
      <c r="AH301" s="50">
        <f t="shared" si="88"/>
        <v>0</v>
      </c>
      <c r="AI301">
        <f t="shared" si="89"/>
        <v>0</v>
      </c>
      <c r="AJ301">
        <f t="shared" si="90"/>
        <v>1</v>
      </c>
      <c r="AK301">
        <f t="shared" si="91"/>
        <v>0</v>
      </c>
      <c r="AL301">
        <f t="shared" si="92"/>
        <v>0</v>
      </c>
      <c r="AM301">
        <f t="shared" si="93"/>
        <v>0</v>
      </c>
      <c r="AN301">
        <f t="shared" si="94"/>
        <v>0</v>
      </c>
      <c r="AO301">
        <f t="shared" si="95"/>
        <v>0</v>
      </c>
    </row>
    <row r="302" spans="1:41" ht="12.75">
      <c r="A302" s="37">
        <v>401410</v>
      </c>
      <c r="B302">
        <v>70501</v>
      </c>
      <c r="C302" t="s">
        <v>725</v>
      </c>
      <c r="D302" t="s">
        <v>726</v>
      </c>
      <c r="E302" t="s">
        <v>724</v>
      </c>
      <c r="F302" s="38">
        <v>85326</v>
      </c>
      <c r="G302" s="3">
        <v>2699</v>
      </c>
      <c r="H302" s="39">
        <v>6233869703</v>
      </c>
      <c r="I302" s="4">
        <v>3</v>
      </c>
      <c r="J302" s="4" t="s">
        <v>31</v>
      </c>
      <c r="K302" t="s">
        <v>31</v>
      </c>
      <c r="L302" s="5"/>
      <c r="M302" s="5"/>
      <c r="N302" s="5"/>
      <c r="O302" s="5"/>
      <c r="P302" s="40">
        <v>9.9925980755</v>
      </c>
      <c r="Q302" t="s">
        <v>31</v>
      </c>
      <c r="R302" t="s">
        <v>37</v>
      </c>
      <c r="S302" t="s">
        <v>31</v>
      </c>
      <c r="T302" t="s">
        <v>31</v>
      </c>
      <c r="U302" s="5"/>
      <c r="V302" s="5"/>
      <c r="W302" s="5"/>
      <c r="X302" s="5"/>
      <c r="Y302" s="5"/>
      <c r="Z302">
        <f t="shared" si="80"/>
        <v>0</v>
      </c>
      <c r="AA302">
        <f t="shared" si="81"/>
        <v>1</v>
      </c>
      <c r="AB302">
        <f t="shared" si="82"/>
        <v>0</v>
      </c>
      <c r="AC302">
        <f t="shared" si="83"/>
        <v>0</v>
      </c>
      <c r="AD302">
        <f t="shared" si="84"/>
        <v>0</v>
      </c>
      <c r="AE302">
        <f t="shared" si="85"/>
        <v>0</v>
      </c>
      <c r="AF302" s="50">
        <f t="shared" si="86"/>
        <v>0</v>
      </c>
      <c r="AG302" s="50">
        <f t="shared" si="87"/>
        <v>0</v>
      </c>
      <c r="AH302" s="50">
        <f t="shared" si="88"/>
        <v>0</v>
      </c>
      <c r="AI302">
        <f t="shared" si="89"/>
        <v>0</v>
      </c>
      <c r="AJ302">
        <f t="shared" si="90"/>
        <v>0</v>
      </c>
      <c r="AK302">
        <f t="shared" si="91"/>
        <v>0</v>
      </c>
      <c r="AL302">
        <f t="shared" si="92"/>
        <v>0</v>
      </c>
      <c r="AM302">
        <f t="shared" si="93"/>
        <v>0</v>
      </c>
      <c r="AN302">
        <f t="shared" si="94"/>
        <v>0</v>
      </c>
      <c r="AO302">
        <f t="shared" si="95"/>
        <v>0</v>
      </c>
    </row>
    <row r="303" spans="1:41" ht="12.75">
      <c r="A303" s="37">
        <v>401460</v>
      </c>
      <c r="B303">
        <v>20268</v>
      </c>
      <c r="C303" t="s">
        <v>727</v>
      </c>
      <c r="D303" t="s">
        <v>728</v>
      </c>
      <c r="E303" t="s">
        <v>48</v>
      </c>
      <c r="F303" s="38">
        <v>85635</v>
      </c>
      <c r="G303" s="3">
        <v>2972</v>
      </c>
      <c r="H303" s="39">
        <v>5205152700</v>
      </c>
      <c r="I303" s="4">
        <v>5</v>
      </c>
      <c r="J303" s="4" t="s">
        <v>31</v>
      </c>
      <c r="K303" t="s">
        <v>31</v>
      </c>
      <c r="L303" s="5"/>
      <c r="M303" s="5"/>
      <c r="N303" s="5"/>
      <c r="O303" s="5"/>
      <c r="P303" s="40">
        <v>14.700668212</v>
      </c>
      <c r="Q303" t="s">
        <v>31</v>
      </c>
      <c r="R303" t="s">
        <v>31</v>
      </c>
      <c r="S303" t="s">
        <v>31</v>
      </c>
      <c r="T303" t="s">
        <v>31</v>
      </c>
      <c r="U303" s="5"/>
      <c r="V303" s="5"/>
      <c r="W303" s="5"/>
      <c r="X303" s="5"/>
      <c r="Y303" s="5"/>
      <c r="Z303">
        <f t="shared" si="80"/>
        <v>0</v>
      </c>
      <c r="AA303">
        <f t="shared" si="81"/>
        <v>1</v>
      </c>
      <c r="AB303">
        <f t="shared" si="82"/>
        <v>0</v>
      </c>
      <c r="AC303">
        <f t="shared" si="83"/>
        <v>0</v>
      </c>
      <c r="AD303">
        <f t="shared" si="84"/>
        <v>0</v>
      </c>
      <c r="AE303">
        <f t="shared" si="85"/>
        <v>0</v>
      </c>
      <c r="AF303" s="50">
        <f t="shared" si="86"/>
        <v>0</v>
      </c>
      <c r="AG303" s="50">
        <f t="shared" si="87"/>
        <v>0</v>
      </c>
      <c r="AH303" s="50">
        <f t="shared" si="88"/>
        <v>0</v>
      </c>
      <c r="AI303">
        <f t="shared" si="89"/>
        <v>0</v>
      </c>
      <c r="AJ303">
        <f t="shared" si="90"/>
        <v>0</v>
      </c>
      <c r="AK303">
        <f t="shared" si="91"/>
        <v>0</v>
      </c>
      <c r="AL303">
        <f t="shared" si="92"/>
        <v>0</v>
      </c>
      <c r="AM303">
        <f t="shared" si="93"/>
        <v>0</v>
      </c>
      <c r="AN303">
        <f t="shared" si="94"/>
        <v>0</v>
      </c>
      <c r="AO303">
        <f t="shared" si="95"/>
        <v>0</v>
      </c>
    </row>
    <row r="304" spans="1:41" ht="12.75">
      <c r="A304" s="37">
        <v>401500</v>
      </c>
      <c r="B304">
        <v>80415</v>
      </c>
      <c r="C304" t="s">
        <v>729</v>
      </c>
      <c r="D304" t="s">
        <v>730</v>
      </c>
      <c r="E304" t="s">
        <v>178</v>
      </c>
      <c r="F304" s="38">
        <v>86442</v>
      </c>
      <c r="G304" s="3">
        <v>5901</v>
      </c>
      <c r="H304" s="39">
        <v>9287583961</v>
      </c>
      <c r="I304" s="4" t="s">
        <v>585</v>
      </c>
      <c r="J304" s="4" t="s">
        <v>31</v>
      </c>
      <c r="K304" t="s">
        <v>31</v>
      </c>
      <c r="L304" s="5"/>
      <c r="M304" s="5"/>
      <c r="N304" s="5"/>
      <c r="O304" s="5"/>
      <c r="P304" s="40">
        <v>25.579710145</v>
      </c>
      <c r="Q304" t="s">
        <v>37</v>
      </c>
      <c r="R304" t="s">
        <v>31</v>
      </c>
      <c r="S304" t="s">
        <v>31</v>
      </c>
      <c r="T304" t="s">
        <v>31</v>
      </c>
      <c r="U304" s="5"/>
      <c r="V304" s="5"/>
      <c r="W304" s="5"/>
      <c r="X304" s="5"/>
      <c r="Y304" s="5"/>
      <c r="Z304">
        <f t="shared" si="80"/>
        <v>0</v>
      </c>
      <c r="AA304">
        <f t="shared" si="81"/>
        <v>1</v>
      </c>
      <c r="AB304">
        <f t="shared" si="82"/>
        <v>0</v>
      </c>
      <c r="AC304">
        <f t="shared" si="83"/>
        <v>0</v>
      </c>
      <c r="AD304">
        <f t="shared" si="84"/>
        <v>0</v>
      </c>
      <c r="AE304">
        <f t="shared" si="85"/>
        <v>0</v>
      </c>
      <c r="AF304" s="50">
        <f t="shared" si="86"/>
        <v>0</v>
      </c>
      <c r="AG304" s="50">
        <f t="shared" si="87"/>
        <v>0</v>
      </c>
      <c r="AH304" s="50">
        <f t="shared" si="88"/>
        <v>0</v>
      </c>
      <c r="AI304">
        <f t="shared" si="89"/>
        <v>0</v>
      </c>
      <c r="AJ304">
        <f t="shared" si="90"/>
        <v>1</v>
      </c>
      <c r="AK304">
        <f t="shared" si="91"/>
        <v>0</v>
      </c>
      <c r="AL304">
        <f t="shared" si="92"/>
        <v>0</v>
      </c>
      <c r="AM304">
        <f t="shared" si="93"/>
        <v>0</v>
      </c>
      <c r="AN304">
        <f t="shared" si="94"/>
        <v>0</v>
      </c>
      <c r="AO304">
        <f t="shared" si="95"/>
        <v>0</v>
      </c>
    </row>
    <row r="305" spans="1:41" ht="12.75">
      <c r="A305" s="37">
        <v>401600</v>
      </c>
      <c r="B305">
        <v>130228</v>
      </c>
      <c r="C305" t="s">
        <v>731</v>
      </c>
      <c r="D305" t="s">
        <v>732</v>
      </c>
      <c r="E305" t="s">
        <v>317</v>
      </c>
      <c r="F305" s="38">
        <v>86322</v>
      </c>
      <c r="G305" s="3">
        <v>728</v>
      </c>
      <c r="H305" s="39">
        <v>9285678000</v>
      </c>
      <c r="I305" s="4">
        <v>6</v>
      </c>
      <c r="J305" s="4" t="s">
        <v>31</v>
      </c>
      <c r="K305" t="s">
        <v>31</v>
      </c>
      <c r="L305" s="5" t="s">
        <v>36</v>
      </c>
      <c r="M305" s="5">
        <v>1376.063</v>
      </c>
      <c r="N305" s="5" t="s">
        <v>36</v>
      </c>
      <c r="O305" s="5" t="s">
        <v>36</v>
      </c>
      <c r="P305" s="40">
        <v>22.691441441</v>
      </c>
      <c r="Q305" t="s">
        <v>37</v>
      </c>
      <c r="R305" t="s">
        <v>31</v>
      </c>
      <c r="S305" t="s">
        <v>37</v>
      </c>
      <c r="T305" t="s">
        <v>31</v>
      </c>
      <c r="U305" s="5" t="s">
        <v>35</v>
      </c>
      <c r="V305" s="42">
        <v>63728.39326097523</v>
      </c>
      <c r="W305" s="42">
        <v>6556.617568988227</v>
      </c>
      <c r="X305" s="42">
        <v>9738.933168616752</v>
      </c>
      <c r="Y305" s="42">
        <v>8748.43985551913</v>
      </c>
      <c r="Z305">
        <f t="shared" si="80"/>
        <v>0</v>
      </c>
      <c r="AA305">
        <f t="shared" si="81"/>
        <v>0</v>
      </c>
      <c r="AB305">
        <f t="shared" si="82"/>
        <v>0</v>
      </c>
      <c r="AC305">
        <f t="shared" si="83"/>
        <v>0</v>
      </c>
      <c r="AD305">
        <f t="shared" si="84"/>
        <v>0</v>
      </c>
      <c r="AE305">
        <f t="shared" si="85"/>
        <v>0</v>
      </c>
      <c r="AF305" s="50">
        <f t="shared" si="86"/>
        <v>0</v>
      </c>
      <c r="AG305" s="50">
        <f t="shared" si="87"/>
        <v>0</v>
      </c>
      <c r="AH305" s="50">
        <f t="shared" si="88"/>
        <v>0</v>
      </c>
      <c r="AI305">
        <f t="shared" si="89"/>
        <v>1</v>
      </c>
      <c r="AJ305">
        <f t="shared" si="90"/>
        <v>1</v>
      </c>
      <c r="AK305" t="str">
        <f t="shared" si="91"/>
        <v>Initial</v>
      </c>
      <c r="AL305">
        <f t="shared" si="92"/>
        <v>0</v>
      </c>
      <c r="AM305" t="str">
        <f t="shared" si="93"/>
        <v>RLIS</v>
      </c>
      <c r="AN305">
        <f t="shared" si="94"/>
        <v>0</v>
      </c>
      <c r="AO305">
        <f t="shared" si="95"/>
        <v>0</v>
      </c>
    </row>
    <row r="306" spans="1:41" ht="12.75">
      <c r="A306" s="37">
        <v>401650</v>
      </c>
      <c r="B306">
        <v>130350</v>
      </c>
      <c r="C306" t="s">
        <v>733</v>
      </c>
      <c r="D306" t="s">
        <v>66</v>
      </c>
      <c r="E306" t="s">
        <v>734</v>
      </c>
      <c r="F306" s="38">
        <v>85324</v>
      </c>
      <c r="G306" s="3">
        <v>89</v>
      </c>
      <c r="H306" s="39">
        <v>6233745588</v>
      </c>
      <c r="I306" s="4">
        <v>7</v>
      </c>
      <c r="J306" s="4" t="s">
        <v>37</v>
      </c>
      <c r="K306" t="s">
        <v>31</v>
      </c>
      <c r="L306" s="5" t="s">
        <v>36</v>
      </c>
      <c r="M306" s="5">
        <v>200.33</v>
      </c>
      <c r="N306" s="5" t="s">
        <v>36</v>
      </c>
      <c r="O306" s="5" t="s">
        <v>35</v>
      </c>
      <c r="P306" s="40">
        <v>16.164383562</v>
      </c>
      <c r="Q306" t="s">
        <v>31</v>
      </c>
      <c r="R306" t="s">
        <v>37</v>
      </c>
      <c r="S306" t="s">
        <v>37</v>
      </c>
      <c r="T306" t="s">
        <v>31</v>
      </c>
      <c r="U306" s="5" t="s">
        <v>36</v>
      </c>
      <c r="V306" s="41">
        <v>8910.295466559168</v>
      </c>
      <c r="W306" s="41">
        <v>979.5068275247653</v>
      </c>
      <c r="X306" s="41">
        <v>1626.3584909224105</v>
      </c>
      <c r="Y306" s="41">
        <v>1623.103225985109</v>
      </c>
      <c r="Z306">
        <f t="shared" si="80"/>
        <v>1</v>
      </c>
      <c r="AA306">
        <f t="shared" si="81"/>
        <v>1</v>
      </c>
      <c r="AB306">
        <f t="shared" si="82"/>
        <v>0</v>
      </c>
      <c r="AC306">
        <f t="shared" si="83"/>
        <v>0</v>
      </c>
      <c r="AD306">
        <f t="shared" si="84"/>
        <v>0</v>
      </c>
      <c r="AE306">
        <f t="shared" si="85"/>
        <v>0</v>
      </c>
      <c r="AF306" s="50" t="str">
        <f t="shared" si="86"/>
        <v>SRSA</v>
      </c>
      <c r="AG306" s="50">
        <f t="shared" si="87"/>
        <v>0</v>
      </c>
      <c r="AH306" s="50">
        <f t="shared" si="88"/>
        <v>0</v>
      </c>
      <c r="AI306">
        <f t="shared" si="89"/>
        <v>1</v>
      </c>
      <c r="AJ306">
        <f t="shared" si="90"/>
        <v>0</v>
      </c>
      <c r="AK306">
        <f t="shared" si="91"/>
        <v>0</v>
      </c>
      <c r="AL306">
        <f t="shared" si="92"/>
        <v>0</v>
      </c>
      <c r="AM306">
        <f t="shared" si="93"/>
        <v>0</v>
      </c>
      <c r="AN306">
        <f t="shared" si="94"/>
        <v>0</v>
      </c>
      <c r="AO306">
        <f t="shared" si="95"/>
        <v>0</v>
      </c>
    </row>
    <row r="307" spans="1:41" ht="12.75">
      <c r="A307" s="37">
        <v>401680</v>
      </c>
      <c r="B307">
        <v>70483</v>
      </c>
      <c r="C307" t="s">
        <v>735</v>
      </c>
      <c r="D307" t="s">
        <v>736</v>
      </c>
      <c r="E307" t="s">
        <v>90</v>
      </c>
      <c r="F307" s="38">
        <v>85033</v>
      </c>
      <c r="G307" s="3">
        <v>4599</v>
      </c>
      <c r="H307" s="39">
        <v>6236914000</v>
      </c>
      <c r="I307" s="4">
        <v>1</v>
      </c>
      <c r="J307" s="4" t="s">
        <v>31</v>
      </c>
      <c r="K307" t="s">
        <v>31</v>
      </c>
      <c r="L307" s="5"/>
      <c r="M307" s="5"/>
      <c r="N307" s="5"/>
      <c r="O307" s="5"/>
      <c r="P307" s="40">
        <v>22.737882741</v>
      </c>
      <c r="Q307" t="s">
        <v>37</v>
      </c>
      <c r="R307" t="s">
        <v>37</v>
      </c>
      <c r="S307" t="s">
        <v>31</v>
      </c>
      <c r="T307" t="s">
        <v>31</v>
      </c>
      <c r="U307" s="5"/>
      <c r="V307" s="5"/>
      <c r="W307" s="5"/>
      <c r="X307" s="5"/>
      <c r="Y307" s="5"/>
      <c r="Z307">
        <f t="shared" si="80"/>
        <v>0</v>
      </c>
      <c r="AA307">
        <f t="shared" si="81"/>
        <v>1</v>
      </c>
      <c r="AB307">
        <f t="shared" si="82"/>
        <v>0</v>
      </c>
      <c r="AC307">
        <f t="shared" si="83"/>
        <v>0</v>
      </c>
      <c r="AD307">
        <f t="shared" si="84"/>
        <v>0</v>
      </c>
      <c r="AE307">
        <f t="shared" si="85"/>
        <v>0</v>
      </c>
      <c r="AF307" s="50">
        <f t="shared" si="86"/>
        <v>0</v>
      </c>
      <c r="AG307" s="50">
        <f t="shared" si="87"/>
        <v>0</v>
      </c>
      <c r="AH307" s="50">
        <f t="shared" si="88"/>
        <v>0</v>
      </c>
      <c r="AI307">
        <f t="shared" si="89"/>
        <v>0</v>
      </c>
      <c r="AJ307">
        <f t="shared" si="90"/>
        <v>1</v>
      </c>
      <c r="AK307">
        <f t="shared" si="91"/>
        <v>0</v>
      </c>
      <c r="AL307">
        <f t="shared" si="92"/>
        <v>0</v>
      </c>
      <c r="AM307">
        <f t="shared" si="93"/>
        <v>0</v>
      </c>
      <c r="AN307">
        <f t="shared" si="94"/>
        <v>0</v>
      </c>
      <c r="AO307">
        <f t="shared" si="95"/>
        <v>0</v>
      </c>
    </row>
    <row r="308" spans="1:41" ht="12.75">
      <c r="A308" s="37">
        <v>401710</v>
      </c>
      <c r="B308">
        <v>110404</v>
      </c>
      <c r="C308" t="s">
        <v>737</v>
      </c>
      <c r="D308" t="s">
        <v>738</v>
      </c>
      <c r="E308" t="s">
        <v>739</v>
      </c>
      <c r="F308" s="38">
        <v>85222</v>
      </c>
      <c r="G308" s="3">
        <v>3397</v>
      </c>
      <c r="H308" s="39">
        <v>5208362111</v>
      </c>
      <c r="I308" s="4">
        <v>3</v>
      </c>
      <c r="J308" s="4" t="s">
        <v>31</v>
      </c>
      <c r="K308" t="s">
        <v>31</v>
      </c>
      <c r="L308" s="5"/>
      <c r="M308" s="5"/>
      <c r="N308" s="5"/>
      <c r="O308" s="5"/>
      <c r="P308" s="40">
        <v>19.558309501</v>
      </c>
      <c r="Q308" t="s">
        <v>31</v>
      </c>
      <c r="R308" t="s">
        <v>37</v>
      </c>
      <c r="S308" t="s">
        <v>31</v>
      </c>
      <c r="T308" t="s">
        <v>31</v>
      </c>
      <c r="U308" s="5"/>
      <c r="V308" s="5"/>
      <c r="W308" s="5"/>
      <c r="X308" s="5"/>
      <c r="Y308" s="5"/>
      <c r="Z308">
        <f t="shared" si="80"/>
        <v>0</v>
      </c>
      <c r="AA308">
        <f t="shared" si="81"/>
        <v>1</v>
      </c>
      <c r="AB308">
        <f t="shared" si="82"/>
        <v>0</v>
      </c>
      <c r="AC308">
        <f t="shared" si="83"/>
        <v>0</v>
      </c>
      <c r="AD308">
        <f t="shared" si="84"/>
        <v>0</v>
      </c>
      <c r="AE308">
        <f t="shared" si="85"/>
        <v>0</v>
      </c>
      <c r="AF308" s="50">
        <f t="shared" si="86"/>
        <v>0</v>
      </c>
      <c r="AG308" s="50">
        <f t="shared" si="87"/>
        <v>0</v>
      </c>
      <c r="AH308" s="50">
        <f t="shared" si="88"/>
        <v>0</v>
      </c>
      <c r="AI308">
        <f t="shared" si="89"/>
        <v>0</v>
      </c>
      <c r="AJ308">
        <f t="shared" si="90"/>
        <v>0</v>
      </c>
      <c r="AK308">
        <f t="shared" si="91"/>
        <v>0</v>
      </c>
      <c r="AL308">
        <f t="shared" si="92"/>
        <v>0</v>
      </c>
      <c r="AM308">
        <f t="shared" si="93"/>
        <v>0</v>
      </c>
      <c r="AN308">
        <f t="shared" si="94"/>
        <v>0</v>
      </c>
      <c r="AO308">
        <f t="shared" si="95"/>
        <v>0</v>
      </c>
    </row>
    <row r="309" spans="1:41" ht="12.75">
      <c r="A309" s="37">
        <v>401740</v>
      </c>
      <c r="B309">
        <v>110502</v>
      </c>
      <c r="C309" t="s">
        <v>740</v>
      </c>
      <c r="D309" t="s">
        <v>741</v>
      </c>
      <c r="E309" t="s">
        <v>739</v>
      </c>
      <c r="F309" s="38">
        <v>85222</v>
      </c>
      <c r="G309" s="3">
        <v>4193</v>
      </c>
      <c r="H309" s="39">
        <v>5203163360</v>
      </c>
      <c r="I309" s="4">
        <v>3</v>
      </c>
      <c r="J309" s="4" t="s">
        <v>31</v>
      </c>
      <c r="K309" t="s">
        <v>31</v>
      </c>
      <c r="L309" s="5"/>
      <c r="M309" s="5"/>
      <c r="N309" s="5"/>
      <c r="O309" s="5"/>
      <c r="P309" s="40">
        <v>23.218599034</v>
      </c>
      <c r="Q309" t="s">
        <v>37</v>
      </c>
      <c r="R309" t="s">
        <v>31</v>
      </c>
      <c r="S309" t="s">
        <v>31</v>
      </c>
      <c r="T309" t="s">
        <v>31</v>
      </c>
      <c r="U309" s="5"/>
      <c r="V309" s="5"/>
      <c r="W309" s="5"/>
      <c r="X309" s="5"/>
      <c r="Y309" s="5"/>
      <c r="Z309">
        <f t="shared" si="80"/>
        <v>0</v>
      </c>
      <c r="AA309">
        <f t="shared" si="81"/>
        <v>1</v>
      </c>
      <c r="AB309">
        <f t="shared" si="82"/>
        <v>0</v>
      </c>
      <c r="AC309">
        <f t="shared" si="83"/>
        <v>0</v>
      </c>
      <c r="AD309">
        <f t="shared" si="84"/>
        <v>0</v>
      </c>
      <c r="AE309">
        <f t="shared" si="85"/>
        <v>0</v>
      </c>
      <c r="AF309" s="50">
        <f t="shared" si="86"/>
        <v>0</v>
      </c>
      <c r="AG309" s="50">
        <f t="shared" si="87"/>
        <v>0</v>
      </c>
      <c r="AH309" s="50">
        <f t="shared" si="88"/>
        <v>0</v>
      </c>
      <c r="AI309">
        <f t="shared" si="89"/>
        <v>0</v>
      </c>
      <c r="AJ309">
        <f t="shared" si="90"/>
        <v>1</v>
      </c>
      <c r="AK309">
        <f t="shared" si="91"/>
        <v>0</v>
      </c>
      <c r="AL309">
        <f t="shared" si="92"/>
        <v>0</v>
      </c>
      <c r="AM309">
        <f t="shared" si="93"/>
        <v>0</v>
      </c>
      <c r="AN309">
        <f t="shared" si="94"/>
        <v>0</v>
      </c>
      <c r="AO309">
        <f t="shared" si="95"/>
        <v>0</v>
      </c>
    </row>
    <row r="310" spans="1:41" ht="12.75">
      <c r="A310" s="37">
        <v>401760</v>
      </c>
      <c r="B310">
        <v>100216</v>
      </c>
      <c r="C310" t="s">
        <v>742</v>
      </c>
      <c r="D310" t="s">
        <v>743</v>
      </c>
      <c r="E310" t="s">
        <v>188</v>
      </c>
      <c r="F310" s="38">
        <v>85718</v>
      </c>
      <c r="G310" s="3">
        <v>6597</v>
      </c>
      <c r="H310" s="39">
        <v>5202996446</v>
      </c>
      <c r="I310" s="4" t="s">
        <v>155</v>
      </c>
      <c r="J310" s="4" t="s">
        <v>31</v>
      </c>
      <c r="K310" t="s">
        <v>31</v>
      </c>
      <c r="L310" s="5"/>
      <c r="M310" s="5"/>
      <c r="N310" s="5"/>
      <c r="O310" s="5"/>
      <c r="P310" s="40">
        <v>3.770687596</v>
      </c>
      <c r="Q310" t="s">
        <v>31</v>
      </c>
      <c r="R310" t="s">
        <v>31</v>
      </c>
      <c r="S310" t="s">
        <v>31</v>
      </c>
      <c r="T310" t="s">
        <v>31</v>
      </c>
      <c r="U310" s="5"/>
      <c r="V310" s="43"/>
      <c r="W310" s="43"/>
      <c r="X310" s="43"/>
      <c r="Y310" s="43"/>
      <c r="Z310">
        <f t="shared" si="80"/>
        <v>0</v>
      </c>
      <c r="AA310">
        <f t="shared" si="81"/>
        <v>1</v>
      </c>
      <c r="AB310">
        <f t="shared" si="82"/>
        <v>0</v>
      </c>
      <c r="AC310">
        <f t="shared" si="83"/>
        <v>0</v>
      </c>
      <c r="AD310">
        <f t="shared" si="84"/>
        <v>0</v>
      </c>
      <c r="AE310">
        <f t="shared" si="85"/>
        <v>0</v>
      </c>
      <c r="AF310" s="50">
        <f t="shared" si="86"/>
        <v>0</v>
      </c>
      <c r="AG310" s="50">
        <f t="shared" si="87"/>
        <v>0</v>
      </c>
      <c r="AH310" s="50">
        <f t="shared" si="88"/>
        <v>0</v>
      </c>
      <c r="AI310">
        <f t="shared" si="89"/>
        <v>0</v>
      </c>
      <c r="AJ310">
        <f t="shared" si="90"/>
        <v>0</v>
      </c>
      <c r="AK310">
        <f t="shared" si="91"/>
        <v>0</v>
      </c>
      <c r="AL310">
        <f t="shared" si="92"/>
        <v>0</v>
      </c>
      <c r="AM310">
        <f t="shared" si="93"/>
        <v>0</v>
      </c>
      <c r="AN310">
        <f t="shared" si="94"/>
        <v>0</v>
      </c>
      <c r="AO310">
        <f t="shared" si="95"/>
        <v>0</v>
      </c>
    </row>
    <row r="311" spans="1:41" ht="12.75">
      <c r="A311" s="37">
        <v>401810</v>
      </c>
      <c r="B311">
        <v>90225</v>
      </c>
      <c r="C311" t="s">
        <v>744</v>
      </c>
      <c r="D311" t="s">
        <v>745</v>
      </c>
      <c r="E311" t="s">
        <v>181</v>
      </c>
      <c r="F311" s="38">
        <v>86034</v>
      </c>
      <c r="G311" s="3">
        <v>367</v>
      </c>
      <c r="H311" s="39">
        <v>9287382366</v>
      </c>
      <c r="I311" s="4" t="s">
        <v>746</v>
      </c>
      <c r="J311" s="4" t="s">
        <v>37</v>
      </c>
      <c r="K311" t="s">
        <v>31</v>
      </c>
      <c r="L311" s="5" t="s">
        <v>35</v>
      </c>
      <c r="M311" s="5">
        <v>477.185</v>
      </c>
      <c r="N311" s="5" t="s">
        <v>35</v>
      </c>
      <c r="O311" s="5" t="s">
        <v>35</v>
      </c>
      <c r="P311" s="40">
        <v>37.4749499</v>
      </c>
      <c r="Q311" t="s">
        <v>37</v>
      </c>
      <c r="R311" t="s">
        <v>31</v>
      </c>
      <c r="S311" t="s">
        <v>37</v>
      </c>
      <c r="T311" t="s">
        <v>31</v>
      </c>
      <c r="U311" s="5" t="s">
        <v>36</v>
      </c>
      <c r="V311" s="41">
        <v>45208.68873465263</v>
      </c>
      <c r="W311" s="41">
        <v>20294.194290911877</v>
      </c>
      <c r="X311" s="41">
        <v>20753.739551218547</v>
      </c>
      <c r="Y311" s="41">
        <v>4369.89330072914</v>
      </c>
      <c r="Z311">
        <f t="shared" si="80"/>
        <v>1</v>
      </c>
      <c r="AA311">
        <f t="shared" si="81"/>
        <v>1</v>
      </c>
      <c r="AB311">
        <f t="shared" si="82"/>
        <v>0</v>
      </c>
      <c r="AC311">
        <f t="shared" si="83"/>
        <v>0</v>
      </c>
      <c r="AD311">
        <f t="shared" si="84"/>
        <v>0</v>
      </c>
      <c r="AE311">
        <f t="shared" si="85"/>
        <v>0</v>
      </c>
      <c r="AF311" s="50" t="str">
        <f t="shared" si="86"/>
        <v>SRSA</v>
      </c>
      <c r="AG311" s="50">
        <f t="shared" si="87"/>
        <v>0</v>
      </c>
      <c r="AH311" s="50">
        <f t="shared" si="88"/>
        <v>0</v>
      </c>
      <c r="AI311">
        <f t="shared" si="89"/>
        <v>1</v>
      </c>
      <c r="AJ311">
        <f t="shared" si="90"/>
        <v>1</v>
      </c>
      <c r="AK311" t="str">
        <f t="shared" si="91"/>
        <v>Initial</v>
      </c>
      <c r="AL311" t="str">
        <f t="shared" si="92"/>
        <v>SRSA</v>
      </c>
      <c r="AM311">
        <f t="shared" si="93"/>
        <v>0</v>
      </c>
      <c r="AN311">
        <f t="shared" si="94"/>
        <v>0</v>
      </c>
      <c r="AO311">
        <f t="shared" si="95"/>
        <v>0</v>
      </c>
    </row>
    <row r="312" spans="1:41" ht="12.75">
      <c r="A312" s="37">
        <v>401870</v>
      </c>
      <c r="B312">
        <v>70280</v>
      </c>
      <c r="C312" t="s">
        <v>747</v>
      </c>
      <c r="D312" t="s">
        <v>748</v>
      </c>
      <c r="E312" t="s">
        <v>123</v>
      </c>
      <c r="F312" s="38">
        <v>85224</v>
      </c>
      <c r="G312" s="3">
        <v>6178</v>
      </c>
      <c r="H312" s="39">
        <v>4808127000</v>
      </c>
      <c r="I312" s="4" t="s">
        <v>585</v>
      </c>
      <c r="J312" s="4" t="s">
        <v>31</v>
      </c>
      <c r="K312" t="s">
        <v>31</v>
      </c>
      <c r="L312" s="5"/>
      <c r="M312" s="5"/>
      <c r="N312" s="5"/>
      <c r="O312" s="5"/>
      <c r="P312" s="40">
        <v>8.9175988656</v>
      </c>
      <c r="Q312" t="s">
        <v>31</v>
      </c>
      <c r="R312" t="s">
        <v>37</v>
      </c>
      <c r="S312" t="s">
        <v>31</v>
      </c>
      <c r="T312" t="s">
        <v>31</v>
      </c>
      <c r="U312" s="5"/>
      <c r="V312" s="5"/>
      <c r="W312" s="5"/>
      <c r="X312" s="5"/>
      <c r="Y312" s="5"/>
      <c r="Z312">
        <f t="shared" si="80"/>
        <v>0</v>
      </c>
      <c r="AA312">
        <f t="shared" si="81"/>
        <v>1</v>
      </c>
      <c r="AB312">
        <f t="shared" si="82"/>
        <v>0</v>
      </c>
      <c r="AC312">
        <f t="shared" si="83"/>
        <v>0</v>
      </c>
      <c r="AD312">
        <f t="shared" si="84"/>
        <v>0</v>
      </c>
      <c r="AE312">
        <f t="shared" si="85"/>
        <v>0</v>
      </c>
      <c r="AF312" s="50">
        <f t="shared" si="86"/>
        <v>0</v>
      </c>
      <c r="AG312" s="50">
        <f t="shared" si="87"/>
        <v>0</v>
      </c>
      <c r="AH312" s="50">
        <f t="shared" si="88"/>
        <v>0</v>
      </c>
      <c r="AI312">
        <f t="shared" si="89"/>
        <v>0</v>
      </c>
      <c r="AJ312">
        <f t="shared" si="90"/>
        <v>0</v>
      </c>
      <c r="AK312">
        <f t="shared" si="91"/>
        <v>0</v>
      </c>
      <c r="AL312">
        <f t="shared" si="92"/>
        <v>0</v>
      </c>
      <c r="AM312">
        <f t="shared" si="93"/>
        <v>0</v>
      </c>
      <c r="AN312">
        <f t="shared" si="94"/>
        <v>0</v>
      </c>
      <c r="AO312">
        <f t="shared" si="95"/>
        <v>0</v>
      </c>
    </row>
    <row r="313" spans="1:41" ht="12.75">
      <c r="A313" s="37">
        <v>401940</v>
      </c>
      <c r="B313">
        <v>10224</v>
      </c>
      <c r="C313" t="s">
        <v>749</v>
      </c>
      <c r="D313" t="s">
        <v>750</v>
      </c>
      <c r="E313" t="s">
        <v>751</v>
      </c>
      <c r="F313" s="38">
        <v>86503</v>
      </c>
      <c r="G313" s="3">
        <v>587</v>
      </c>
      <c r="H313" s="39">
        <v>9286749630</v>
      </c>
      <c r="I313" s="4">
        <v>7</v>
      </c>
      <c r="J313" s="4" t="s">
        <v>37</v>
      </c>
      <c r="K313" t="s">
        <v>31</v>
      </c>
      <c r="L313" s="5" t="s">
        <v>35</v>
      </c>
      <c r="M313" s="5">
        <v>4096.06</v>
      </c>
      <c r="N313" s="5" t="s">
        <v>35</v>
      </c>
      <c r="O313" s="5" t="s">
        <v>35</v>
      </c>
      <c r="P313" s="40">
        <v>44.245049505</v>
      </c>
      <c r="Q313" t="s">
        <v>37</v>
      </c>
      <c r="R313" t="s">
        <v>31</v>
      </c>
      <c r="S313" t="s">
        <v>37</v>
      </c>
      <c r="T313" t="s">
        <v>31</v>
      </c>
      <c r="U313" s="5" t="s">
        <v>36</v>
      </c>
      <c r="V313" s="41">
        <v>388906.191179107</v>
      </c>
      <c r="W313" s="41">
        <v>80065.600735601</v>
      </c>
      <c r="X313" s="41">
        <v>86924.5549281768</v>
      </c>
      <c r="Y313" s="41">
        <v>33365.09338990943</v>
      </c>
      <c r="Z313">
        <f t="shared" si="80"/>
        <v>1</v>
      </c>
      <c r="AA313">
        <f t="shared" si="81"/>
        <v>1</v>
      </c>
      <c r="AB313">
        <f t="shared" si="82"/>
        <v>0</v>
      </c>
      <c r="AC313">
        <f t="shared" si="83"/>
        <v>0</v>
      </c>
      <c r="AD313">
        <f t="shared" si="84"/>
        <v>0</v>
      </c>
      <c r="AE313">
        <f t="shared" si="85"/>
        <v>0</v>
      </c>
      <c r="AF313" s="50" t="str">
        <f t="shared" si="86"/>
        <v>SRSA</v>
      </c>
      <c r="AG313" s="50">
        <f t="shared" si="87"/>
        <v>0</v>
      </c>
      <c r="AH313" s="50">
        <f t="shared" si="88"/>
        <v>0</v>
      </c>
      <c r="AI313">
        <f t="shared" si="89"/>
        <v>1</v>
      </c>
      <c r="AJ313">
        <f t="shared" si="90"/>
        <v>1</v>
      </c>
      <c r="AK313" t="str">
        <f t="shared" si="91"/>
        <v>Initial</v>
      </c>
      <c r="AL313" t="str">
        <f t="shared" si="92"/>
        <v>SRSA</v>
      </c>
      <c r="AM313">
        <f t="shared" si="93"/>
        <v>0</v>
      </c>
      <c r="AN313">
        <f t="shared" si="94"/>
        <v>0</v>
      </c>
      <c r="AO313">
        <f t="shared" si="95"/>
        <v>0</v>
      </c>
    </row>
    <row r="314" spans="1:41" ht="12.75">
      <c r="A314" s="37">
        <v>402010</v>
      </c>
      <c r="B314">
        <v>80311</v>
      </c>
      <c r="C314" t="s">
        <v>752</v>
      </c>
      <c r="D314" t="s">
        <v>39</v>
      </c>
      <c r="E314" t="s">
        <v>753</v>
      </c>
      <c r="F314" s="38">
        <v>86441</v>
      </c>
      <c r="G314" s="3">
        <v>248</v>
      </c>
      <c r="H314" s="39">
        <v>9287673350</v>
      </c>
      <c r="I314" s="4">
        <v>8</v>
      </c>
      <c r="J314" s="4" t="s">
        <v>37</v>
      </c>
      <c r="K314" t="s">
        <v>31</v>
      </c>
      <c r="L314" s="5" t="s">
        <v>36</v>
      </c>
      <c r="M314" s="5">
        <v>270.38</v>
      </c>
      <c r="N314" s="5" t="s">
        <v>36</v>
      </c>
      <c r="O314" s="5" t="s">
        <v>35</v>
      </c>
      <c r="P314" s="40" t="s">
        <v>41</v>
      </c>
      <c r="Q314" s="40" t="s">
        <v>41</v>
      </c>
      <c r="R314" t="s">
        <v>37</v>
      </c>
      <c r="S314" t="s">
        <v>37</v>
      </c>
      <c r="T314" t="s">
        <v>31</v>
      </c>
      <c r="U314" s="5" t="s">
        <v>36</v>
      </c>
      <c r="V314" s="42"/>
      <c r="W314" s="42">
        <v>0</v>
      </c>
      <c r="X314" s="42">
        <v>0</v>
      </c>
      <c r="Y314" s="42"/>
      <c r="Z314">
        <f t="shared" si="80"/>
        <v>1</v>
      </c>
      <c r="AA314">
        <f t="shared" si="81"/>
        <v>1</v>
      </c>
      <c r="AB314">
        <f t="shared" si="82"/>
        <v>0</v>
      </c>
      <c r="AC314">
        <f t="shared" si="83"/>
        <v>0</v>
      </c>
      <c r="AD314">
        <f t="shared" si="84"/>
        <v>0</v>
      </c>
      <c r="AE314">
        <f t="shared" si="85"/>
        <v>0</v>
      </c>
      <c r="AF314" s="50" t="str">
        <f t="shared" si="86"/>
        <v>SRSA</v>
      </c>
      <c r="AG314" s="50">
        <f t="shared" si="87"/>
        <v>0</v>
      </c>
      <c r="AH314" s="50">
        <f t="shared" si="88"/>
        <v>0</v>
      </c>
      <c r="AI314">
        <f t="shared" si="89"/>
        <v>1</v>
      </c>
      <c r="AJ314">
        <f t="shared" si="90"/>
        <v>1</v>
      </c>
      <c r="AK314" t="str">
        <f t="shared" si="91"/>
        <v>Initial</v>
      </c>
      <c r="AL314" t="str">
        <f t="shared" si="92"/>
        <v>SRSA</v>
      </c>
      <c r="AM314">
        <f t="shared" si="93"/>
        <v>0</v>
      </c>
      <c r="AN314">
        <f t="shared" si="94"/>
        <v>0</v>
      </c>
      <c r="AO314">
        <f t="shared" si="95"/>
        <v>0</v>
      </c>
    </row>
    <row r="315" spans="1:41" ht="12.75">
      <c r="A315" s="37">
        <v>402110</v>
      </c>
      <c r="B315">
        <v>60203</v>
      </c>
      <c r="C315" t="s">
        <v>754</v>
      </c>
      <c r="D315" t="s">
        <v>755</v>
      </c>
      <c r="E315" t="s">
        <v>756</v>
      </c>
      <c r="F315" s="38">
        <v>85533</v>
      </c>
      <c r="G315" s="3">
        <v>1567</v>
      </c>
      <c r="H315" s="39">
        <v>9288652752</v>
      </c>
      <c r="I315" s="4">
        <v>6</v>
      </c>
      <c r="J315" s="4" t="s">
        <v>31</v>
      </c>
      <c r="K315" t="s">
        <v>31</v>
      </c>
      <c r="L315" s="5" t="s">
        <v>35</v>
      </c>
      <c r="M315" s="5">
        <v>205.385</v>
      </c>
      <c r="N315" s="5" t="s">
        <v>35</v>
      </c>
      <c r="O315" s="5" t="s">
        <v>36</v>
      </c>
      <c r="P315" s="40">
        <v>12.556053812</v>
      </c>
      <c r="Q315" t="s">
        <v>31</v>
      </c>
      <c r="R315" t="s">
        <v>31</v>
      </c>
      <c r="S315" t="s">
        <v>37</v>
      </c>
      <c r="T315" t="s">
        <v>31</v>
      </c>
      <c r="U315" s="5" t="s">
        <v>36</v>
      </c>
      <c r="V315" s="41">
        <v>11658.794653253497</v>
      </c>
      <c r="W315" s="41">
        <v>1995.57563719705</v>
      </c>
      <c r="X315" s="41">
        <v>2440.723705510567</v>
      </c>
      <c r="Y315" s="41">
        <v>1150.882790093021</v>
      </c>
      <c r="Z315">
        <f t="shared" si="80"/>
        <v>1</v>
      </c>
      <c r="AA315">
        <f t="shared" si="81"/>
        <v>1</v>
      </c>
      <c r="AB315">
        <f t="shared" si="82"/>
        <v>0</v>
      </c>
      <c r="AC315">
        <f t="shared" si="83"/>
        <v>0</v>
      </c>
      <c r="AD315">
        <f t="shared" si="84"/>
        <v>0</v>
      </c>
      <c r="AE315">
        <f t="shared" si="85"/>
        <v>0</v>
      </c>
      <c r="AF315" s="50" t="str">
        <f t="shared" si="86"/>
        <v>SRSA</v>
      </c>
      <c r="AG315" s="50">
        <f t="shared" si="87"/>
        <v>0</v>
      </c>
      <c r="AH315" s="50" t="str">
        <f t="shared" si="88"/>
        <v>Trouble</v>
      </c>
      <c r="AI315">
        <f t="shared" si="89"/>
        <v>1</v>
      </c>
      <c r="AJ315">
        <f t="shared" si="90"/>
        <v>0</v>
      </c>
      <c r="AK315">
        <f t="shared" si="91"/>
        <v>0</v>
      </c>
      <c r="AL315">
        <f t="shared" si="92"/>
        <v>0</v>
      </c>
      <c r="AM315">
        <f t="shared" si="93"/>
        <v>0</v>
      </c>
      <c r="AN315">
        <f t="shared" si="94"/>
        <v>0</v>
      </c>
      <c r="AO315">
        <f t="shared" si="95"/>
        <v>0</v>
      </c>
    </row>
    <row r="316" spans="1:41" ht="12.75">
      <c r="A316" s="37">
        <v>402130</v>
      </c>
      <c r="B316">
        <v>20326</v>
      </c>
      <c r="C316" t="s">
        <v>757</v>
      </c>
      <c r="D316" t="s">
        <v>758</v>
      </c>
      <c r="E316" t="s">
        <v>759</v>
      </c>
      <c r="F316" s="38">
        <v>85606</v>
      </c>
      <c r="G316" s="3">
        <v>88</v>
      </c>
      <c r="H316" s="39">
        <v>5203842540</v>
      </c>
      <c r="I316" s="4">
        <v>7</v>
      </c>
      <c r="J316" s="4" t="s">
        <v>37</v>
      </c>
      <c r="K316" t="s">
        <v>31</v>
      </c>
      <c r="L316" s="5" t="s">
        <v>36</v>
      </c>
      <c r="M316" s="5">
        <v>40.75</v>
      </c>
      <c r="N316" s="5" t="s">
        <v>36</v>
      </c>
      <c r="O316" s="5" t="s">
        <v>35</v>
      </c>
      <c r="P316" s="40">
        <v>16.666666667</v>
      </c>
      <c r="Q316" t="s">
        <v>31</v>
      </c>
      <c r="R316" t="s">
        <v>31</v>
      </c>
      <c r="S316" t="s">
        <v>37</v>
      </c>
      <c r="T316" t="s">
        <v>31</v>
      </c>
      <c r="U316" s="5" t="s">
        <v>36</v>
      </c>
      <c r="V316" s="41">
        <v>1699.0126743137362</v>
      </c>
      <c r="W316" s="41">
        <v>595.5624542345723</v>
      </c>
      <c r="X316" s="41">
        <v>702.9359852721609</v>
      </c>
      <c r="Y316" s="41">
        <v>329.44174388806664</v>
      </c>
      <c r="Z316">
        <f t="shared" si="80"/>
        <v>1</v>
      </c>
      <c r="AA316">
        <f t="shared" si="81"/>
        <v>1</v>
      </c>
      <c r="AB316">
        <f t="shared" si="82"/>
        <v>0</v>
      </c>
      <c r="AC316">
        <f t="shared" si="83"/>
        <v>0</v>
      </c>
      <c r="AD316">
        <f t="shared" si="84"/>
        <v>0</v>
      </c>
      <c r="AE316">
        <f t="shared" si="85"/>
        <v>0</v>
      </c>
      <c r="AF316" s="50" t="str">
        <f t="shared" si="86"/>
        <v>SRSA</v>
      </c>
      <c r="AG316" s="50">
        <f t="shared" si="87"/>
        <v>0</v>
      </c>
      <c r="AH316" s="50">
        <f t="shared" si="88"/>
        <v>0</v>
      </c>
      <c r="AI316">
        <f t="shared" si="89"/>
        <v>1</v>
      </c>
      <c r="AJ316">
        <f t="shared" si="90"/>
        <v>0</v>
      </c>
      <c r="AK316">
        <f t="shared" si="91"/>
        <v>0</v>
      </c>
      <c r="AL316">
        <f t="shared" si="92"/>
        <v>0</v>
      </c>
      <c r="AM316">
        <f t="shared" si="93"/>
        <v>0</v>
      </c>
      <c r="AN316">
        <f t="shared" si="94"/>
        <v>0</v>
      </c>
      <c r="AO316">
        <f t="shared" si="95"/>
        <v>0</v>
      </c>
    </row>
    <row r="317" spans="1:41" ht="12.75">
      <c r="A317" s="37">
        <v>402190</v>
      </c>
      <c r="B317">
        <v>10306</v>
      </c>
      <c r="C317" t="s">
        <v>760</v>
      </c>
      <c r="D317" t="s">
        <v>761</v>
      </c>
      <c r="E317" t="s">
        <v>762</v>
      </c>
      <c r="F317" s="38">
        <v>85924</v>
      </c>
      <c r="G317" s="3">
        <v>200</v>
      </c>
      <c r="H317" s="39">
        <v>9283374267</v>
      </c>
      <c r="I317" s="4">
        <v>7</v>
      </c>
      <c r="J317" s="4" t="s">
        <v>37</v>
      </c>
      <c r="K317" t="s">
        <v>31</v>
      </c>
      <c r="L317" s="5" t="s">
        <v>35</v>
      </c>
      <c r="M317" s="5">
        <v>150.585</v>
      </c>
      <c r="N317" s="5" t="s">
        <v>35</v>
      </c>
      <c r="O317" s="5" t="s">
        <v>35</v>
      </c>
      <c r="P317" s="40">
        <v>17.857142857</v>
      </c>
      <c r="Q317" t="s">
        <v>31</v>
      </c>
      <c r="R317" t="s">
        <v>31</v>
      </c>
      <c r="S317" t="s">
        <v>37</v>
      </c>
      <c r="T317" t="s">
        <v>31</v>
      </c>
      <c r="U317" s="5" t="s">
        <v>36</v>
      </c>
      <c r="V317" s="42">
        <v>11404.679894848512</v>
      </c>
      <c r="W317" s="42">
        <v>1639.1906928647568</v>
      </c>
      <c r="X317" s="42">
        <v>1337.1337758786542</v>
      </c>
      <c r="Y317" s="42">
        <v>1479.7064444053126</v>
      </c>
      <c r="Z317">
        <f t="shared" si="80"/>
        <v>1</v>
      </c>
      <c r="AA317">
        <f t="shared" si="81"/>
        <v>1</v>
      </c>
      <c r="AB317">
        <f t="shared" si="82"/>
        <v>0</v>
      </c>
      <c r="AC317">
        <f t="shared" si="83"/>
        <v>0</v>
      </c>
      <c r="AD317">
        <f t="shared" si="84"/>
        <v>0</v>
      </c>
      <c r="AE317">
        <f t="shared" si="85"/>
        <v>0</v>
      </c>
      <c r="AF317" s="50" t="str">
        <f t="shared" si="86"/>
        <v>SRSA</v>
      </c>
      <c r="AG317" s="50">
        <f t="shared" si="87"/>
        <v>0</v>
      </c>
      <c r="AH317" s="50">
        <f t="shared" si="88"/>
        <v>0</v>
      </c>
      <c r="AI317">
        <f t="shared" si="89"/>
        <v>1</v>
      </c>
      <c r="AJ317">
        <f t="shared" si="90"/>
        <v>0</v>
      </c>
      <c r="AK317">
        <f t="shared" si="91"/>
        <v>0</v>
      </c>
      <c r="AL317">
        <f t="shared" si="92"/>
        <v>0</v>
      </c>
      <c r="AM317">
        <f t="shared" si="93"/>
        <v>0</v>
      </c>
      <c r="AN317">
        <f t="shared" si="94"/>
        <v>0</v>
      </c>
      <c r="AO317">
        <f t="shared" si="95"/>
        <v>0</v>
      </c>
    </row>
    <row r="318" spans="1:41" ht="12.75">
      <c r="A318" s="37">
        <v>402220</v>
      </c>
      <c r="B318">
        <v>130317</v>
      </c>
      <c r="C318" t="s">
        <v>763</v>
      </c>
      <c r="D318" t="s">
        <v>670</v>
      </c>
      <c r="E318" t="s">
        <v>764</v>
      </c>
      <c r="F318" s="38">
        <v>85332</v>
      </c>
      <c r="G318" s="3">
        <v>68</v>
      </c>
      <c r="H318" s="39">
        <v>9284279850</v>
      </c>
      <c r="I318" s="4">
        <v>7</v>
      </c>
      <c r="J318" s="4" t="s">
        <v>37</v>
      </c>
      <c r="K318" t="s">
        <v>37</v>
      </c>
      <c r="L318" s="5" t="s">
        <v>36</v>
      </c>
      <c r="M318" s="5">
        <v>108.43</v>
      </c>
      <c r="N318" s="5" t="s">
        <v>36</v>
      </c>
      <c r="O318" s="5" t="s">
        <v>35</v>
      </c>
      <c r="P318" s="40">
        <v>13.274336283</v>
      </c>
      <c r="Q318" t="s">
        <v>31</v>
      </c>
      <c r="R318" t="s">
        <v>53</v>
      </c>
      <c r="S318" t="s">
        <v>37</v>
      </c>
      <c r="T318" t="s">
        <v>53</v>
      </c>
      <c r="U318" s="5" t="s">
        <v>36</v>
      </c>
      <c r="V318" s="41">
        <v>7304.795565366022</v>
      </c>
      <c r="W318" s="41">
        <v>1602.4835082464372</v>
      </c>
      <c r="X318" s="41">
        <v>303.10149021962326</v>
      </c>
      <c r="Y318" s="41">
        <v>1012.4307251194243</v>
      </c>
      <c r="Z318">
        <f t="shared" si="80"/>
        <v>1</v>
      </c>
      <c r="AA318">
        <f t="shared" si="81"/>
        <v>1</v>
      </c>
      <c r="AB318">
        <f t="shared" si="82"/>
        <v>0</v>
      </c>
      <c r="AC318">
        <f t="shared" si="83"/>
        <v>0</v>
      </c>
      <c r="AD318">
        <f t="shared" si="84"/>
        <v>0</v>
      </c>
      <c r="AE318">
        <f t="shared" si="85"/>
        <v>0</v>
      </c>
      <c r="AF318" s="50" t="str">
        <f t="shared" si="86"/>
        <v>SRSA</v>
      </c>
      <c r="AG318" s="50">
        <f t="shared" si="87"/>
        <v>0</v>
      </c>
      <c r="AH318" s="50">
        <f t="shared" si="88"/>
        <v>0</v>
      </c>
      <c r="AI318">
        <f t="shared" si="89"/>
        <v>1</v>
      </c>
      <c r="AJ318">
        <f t="shared" si="90"/>
        <v>0</v>
      </c>
      <c r="AK318">
        <f t="shared" si="91"/>
        <v>0</v>
      </c>
      <c r="AL318">
        <f t="shared" si="92"/>
        <v>0</v>
      </c>
      <c r="AM318">
        <f t="shared" si="93"/>
        <v>0</v>
      </c>
      <c r="AN318">
        <f t="shared" si="94"/>
        <v>0</v>
      </c>
      <c r="AO318">
        <f t="shared" si="95"/>
        <v>0</v>
      </c>
    </row>
    <row r="319" spans="1:41" ht="12.75">
      <c r="A319" s="37">
        <v>402250</v>
      </c>
      <c r="B319">
        <v>100339</v>
      </c>
      <c r="C319" t="s">
        <v>765</v>
      </c>
      <c r="D319" t="s">
        <v>72</v>
      </c>
      <c r="E319" t="s">
        <v>208</v>
      </c>
      <c r="F319" s="38">
        <v>85622</v>
      </c>
      <c r="G319" s="3">
        <v>547</v>
      </c>
      <c r="H319" s="39">
        <v>5206254581</v>
      </c>
      <c r="I319" s="4">
        <v>3</v>
      </c>
      <c r="J319" s="4" t="s">
        <v>31</v>
      </c>
      <c r="K319" t="s">
        <v>31</v>
      </c>
      <c r="L319" s="5"/>
      <c r="M319" s="5"/>
      <c r="N319" s="5"/>
      <c r="O319" s="5"/>
      <c r="P319" s="40">
        <v>1.703163017</v>
      </c>
      <c r="Q319" t="s">
        <v>31</v>
      </c>
      <c r="R319" t="s">
        <v>31</v>
      </c>
      <c r="S319" t="s">
        <v>31</v>
      </c>
      <c r="T319" t="s">
        <v>31</v>
      </c>
      <c r="U319" s="5"/>
      <c r="V319" s="5"/>
      <c r="W319" s="5"/>
      <c r="X319" s="5"/>
      <c r="Y319" s="5"/>
      <c r="Z319">
        <f t="shared" si="80"/>
        <v>0</v>
      </c>
      <c r="AA319">
        <f t="shared" si="81"/>
        <v>1</v>
      </c>
      <c r="AB319">
        <f t="shared" si="82"/>
        <v>0</v>
      </c>
      <c r="AC319">
        <f t="shared" si="83"/>
        <v>0</v>
      </c>
      <c r="AD319">
        <f t="shared" si="84"/>
        <v>0</v>
      </c>
      <c r="AE319">
        <f t="shared" si="85"/>
        <v>0</v>
      </c>
      <c r="AF319" s="50">
        <f t="shared" si="86"/>
        <v>0</v>
      </c>
      <c r="AG319" s="50">
        <f t="shared" si="87"/>
        <v>0</v>
      </c>
      <c r="AH319" s="50">
        <f t="shared" si="88"/>
        <v>0</v>
      </c>
      <c r="AI319">
        <f t="shared" si="89"/>
        <v>0</v>
      </c>
      <c r="AJ319">
        <f t="shared" si="90"/>
        <v>0</v>
      </c>
      <c r="AK319">
        <f t="shared" si="91"/>
        <v>0</v>
      </c>
      <c r="AL319">
        <f t="shared" si="92"/>
        <v>0</v>
      </c>
      <c r="AM319">
        <f t="shared" si="93"/>
        <v>0</v>
      </c>
      <c r="AN319">
        <f t="shared" si="94"/>
        <v>0</v>
      </c>
      <c r="AO319">
        <f t="shared" si="95"/>
        <v>0</v>
      </c>
    </row>
    <row r="320" spans="1:41" ht="12.75">
      <c r="A320" s="37">
        <v>402320</v>
      </c>
      <c r="B320">
        <v>110221</v>
      </c>
      <c r="C320" t="s">
        <v>766</v>
      </c>
      <c r="D320" t="s">
        <v>767</v>
      </c>
      <c r="E320" t="s">
        <v>768</v>
      </c>
      <c r="F320" s="38">
        <v>85228</v>
      </c>
      <c r="G320" s="3">
        <v>4109</v>
      </c>
      <c r="H320" s="39">
        <v>5207232045</v>
      </c>
      <c r="I320" s="4" t="s">
        <v>585</v>
      </c>
      <c r="J320" s="4" t="s">
        <v>31</v>
      </c>
      <c r="K320" t="s">
        <v>31</v>
      </c>
      <c r="L320" s="5"/>
      <c r="M320" s="5"/>
      <c r="N320" s="5"/>
      <c r="O320" s="5"/>
      <c r="P320" s="40">
        <v>25.313632562</v>
      </c>
      <c r="Q320" t="s">
        <v>37</v>
      </c>
      <c r="R320" t="s">
        <v>31</v>
      </c>
      <c r="S320" t="s">
        <v>31</v>
      </c>
      <c r="T320" t="s">
        <v>31</v>
      </c>
      <c r="U320" s="5"/>
      <c r="V320" s="5"/>
      <c r="W320" s="5"/>
      <c r="X320" s="5"/>
      <c r="Y320" s="5"/>
      <c r="Z320">
        <f t="shared" si="80"/>
        <v>0</v>
      </c>
      <c r="AA320">
        <f t="shared" si="81"/>
        <v>1</v>
      </c>
      <c r="AB320">
        <f t="shared" si="82"/>
        <v>0</v>
      </c>
      <c r="AC320">
        <f t="shared" si="83"/>
        <v>0</v>
      </c>
      <c r="AD320">
        <f t="shared" si="84"/>
        <v>0</v>
      </c>
      <c r="AE320">
        <f t="shared" si="85"/>
        <v>0</v>
      </c>
      <c r="AF320" s="50">
        <f t="shared" si="86"/>
        <v>0</v>
      </c>
      <c r="AG320" s="50">
        <f t="shared" si="87"/>
        <v>0</v>
      </c>
      <c r="AH320" s="50">
        <f t="shared" si="88"/>
        <v>0</v>
      </c>
      <c r="AI320">
        <f t="shared" si="89"/>
        <v>0</v>
      </c>
      <c r="AJ320">
        <f t="shared" si="90"/>
        <v>1</v>
      </c>
      <c r="AK320">
        <f t="shared" si="91"/>
        <v>0</v>
      </c>
      <c r="AL320">
        <f t="shared" si="92"/>
        <v>0</v>
      </c>
      <c r="AM320">
        <f t="shared" si="93"/>
        <v>0</v>
      </c>
      <c r="AN320">
        <f t="shared" si="94"/>
        <v>0</v>
      </c>
      <c r="AO320">
        <f t="shared" si="95"/>
        <v>0</v>
      </c>
    </row>
    <row r="321" spans="1:41" ht="12.75">
      <c r="A321" s="37">
        <v>402370</v>
      </c>
      <c r="B321">
        <v>130406</v>
      </c>
      <c r="C321" t="s">
        <v>769</v>
      </c>
      <c r="D321" t="s">
        <v>770</v>
      </c>
      <c r="E321" t="s">
        <v>306</v>
      </c>
      <c r="F321" s="38">
        <v>86326</v>
      </c>
      <c r="G321" s="3">
        <v>57</v>
      </c>
      <c r="H321" s="39">
        <v>9286342288</v>
      </c>
      <c r="I321" s="4" t="s">
        <v>360</v>
      </c>
      <c r="J321" s="4" t="s">
        <v>31</v>
      </c>
      <c r="K321" t="s">
        <v>31</v>
      </c>
      <c r="L321" s="5" t="s">
        <v>35</v>
      </c>
      <c r="M321" s="5">
        <v>2358.775</v>
      </c>
      <c r="N321" s="5" t="s">
        <v>36</v>
      </c>
      <c r="O321" s="5" t="s">
        <v>36</v>
      </c>
      <c r="P321" s="40">
        <v>16.240557815</v>
      </c>
      <c r="Q321" t="s">
        <v>31</v>
      </c>
      <c r="R321" t="s">
        <v>37</v>
      </c>
      <c r="S321" t="s">
        <v>37</v>
      </c>
      <c r="T321" t="s">
        <v>31</v>
      </c>
      <c r="U321" s="5" t="s">
        <v>36</v>
      </c>
      <c r="V321" s="41">
        <v>78443.19872453032</v>
      </c>
      <c r="W321" s="41">
        <v>13121.221273870471</v>
      </c>
      <c r="X321" s="41">
        <v>16722.93116472066</v>
      </c>
      <c r="Y321" s="41">
        <v>10861.070025518025</v>
      </c>
      <c r="Z321">
        <f t="shared" si="80"/>
        <v>1</v>
      </c>
      <c r="AA321">
        <f t="shared" si="81"/>
        <v>0</v>
      </c>
      <c r="AB321">
        <f t="shared" si="82"/>
        <v>0</v>
      </c>
      <c r="AC321">
        <f t="shared" si="83"/>
        <v>0</v>
      </c>
      <c r="AD321">
        <f t="shared" si="84"/>
        <v>0</v>
      </c>
      <c r="AE321">
        <f t="shared" si="85"/>
        <v>0</v>
      </c>
      <c r="AF321" s="50">
        <f t="shared" si="86"/>
        <v>0</v>
      </c>
      <c r="AG321" s="50">
        <f t="shared" si="87"/>
        <v>0</v>
      </c>
      <c r="AH321" s="50">
        <f t="shared" si="88"/>
        <v>0</v>
      </c>
      <c r="AI321">
        <f t="shared" si="89"/>
        <v>1</v>
      </c>
      <c r="AJ321">
        <f t="shared" si="90"/>
        <v>0</v>
      </c>
      <c r="AK321">
        <f t="shared" si="91"/>
        <v>0</v>
      </c>
      <c r="AL321">
        <f t="shared" si="92"/>
        <v>0</v>
      </c>
      <c r="AM321">
        <f t="shared" si="93"/>
        <v>0</v>
      </c>
      <c r="AN321">
        <f t="shared" si="94"/>
        <v>0</v>
      </c>
      <c r="AO321">
        <f t="shared" si="95"/>
        <v>0</v>
      </c>
    </row>
    <row r="322" spans="1:41" ht="12.75">
      <c r="A322" s="37">
        <v>402400</v>
      </c>
      <c r="B322">
        <v>140413</v>
      </c>
      <c r="C322" t="s">
        <v>771</v>
      </c>
      <c r="D322" t="s">
        <v>772</v>
      </c>
      <c r="E322" t="s">
        <v>229</v>
      </c>
      <c r="F322" s="38">
        <v>85364</v>
      </c>
      <c r="G322" s="3">
        <v>4099</v>
      </c>
      <c r="H322" s="39">
        <v>9283733400</v>
      </c>
      <c r="I322" s="4">
        <v>2</v>
      </c>
      <c r="J322" s="4" t="s">
        <v>31</v>
      </c>
      <c r="K322" t="s">
        <v>31</v>
      </c>
      <c r="L322" s="5"/>
      <c r="M322" s="5"/>
      <c r="N322" s="5"/>
      <c r="O322" s="5"/>
      <c r="P322" s="40">
        <v>22.807017544</v>
      </c>
      <c r="Q322" t="s">
        <v>37</v>
      </c>
      <c r="R322" t="s">
        <v>31</v>
      </c>
      <c r="S322" t="s">
        <v>31</v>
      </c>
      <c r="T322" t="s">
        <v>31</v>
      </c>
      <c r="U322" s="5"/>
      <c r="V322" s="5"/>
      <c r="W322" s="5"/>
      <c r="X322" s="5"/>
      <c r="Y322" s="5"/>
      <c r="Z322">
        <f t="shared" si="80"/>
        <v>0</v>
      </c>
      <c r="AA322">
        <f t="shared" si="81"/>
        <v>1</v>
      </c>
      <c r="AB322">
        <f t="shared" si="82"/>
        <v>0</v>
      </c>
      <c r="AC322">
        <f t="shared" si="83"/>
        <v>0</v>
      </c>
      <c r="AD322">
        <f t="shared" si="84"/>
        <v>0</v>
      </c>
      <c r="AE322">
        <f t="shared" si="85"/>
        <v>0</v>
      </c>
      <c r="AF322" s="50">
        <f t="shared" si="86"/>
        <v>0</v>
      </c>
      <c r="AG322" s="50">
        <f t="shared" si="87"/>
        <v>0</v>
      </c>
      <c r="AH322" s="50">
        <f t="shared" si="88"/>
        <v>0</v>
      </c>
      <c r="AI322">
        <f t="shared" si="89"/>
        <v>0</v>
      </c>
      <c r="AJ322">
        <f t="shared" si="90"/>
        <v>1</v>
      </c>
      <c r="AK322">
        <f t="shared" si="91"/>
        <v>0</v>
      </c>
      <c r="AL322">
        <f t="shared" si="92"/>
        <v>0</v>
      </c>
      <c r="AM322">
        <f t="shared" si="93"/>
        <v>0</v>
      </c>
      <c r="AN322">
        <f t="shared" si="94"/>
        <v>0</v>
      </c>
      <c r="AO322">
        <f t="shared" si="95"/>
        <v>0</v>
      </c>
    </row>
    <row r="323" spans="1:41" ht="12.75">
      <c r="A323" s="37">
        <v>402430</v>
      </c>
      <c r="B323">
        <v>70414</v>
      </c>
      <c r="C323" t="s">
        <v>773</v>
      </c>
      <c r="D323" t="s">
        <v>774</v>
      </c>
      <c r="E323" t="s">
        <v>90</v>
      </c>
      <c r="F323" s="38">
        <v>85016</v>
      </c>
      <c r="G323" s="3">
        <v>7498</v>
      </c>
      <c r="H323" s="39">
        <v>6023816000</v>
      </c>
      <c r="I323" s="4">
        <v>1</v>
      </c>
      <c r="J323" s="4" t="s">
        <v>31</v>
      </c>
      <c r="K323" t="s">
        <v>31</v>
      </c>
      <c r="L323" s="5"/>
      <c r="M323" s="5"/>
      <c r="N323" s="5"/>
      <c r="O323" s="5"/>
      <c r="P323" s="40">
        <v>31.875920471</v>
      </c>
      <c r="Q323" t="s">
        <v>37</v>
      </c>
      <c r="R323" t="s">
        <v>31</v>
      </c>
      <c r="S323" t="s">
        <v>31</v>
      </c>
      <c r="T323" t="s">
        <v>31</v>
      </c>
      <c r="U323" s="5"/>
      <c r="V323" s="5"/>
      <c r="W323" s="5"/>
      <c r="X323" s="5"/>
      <c r="Y323" s="5"/>
      <c r="Z323">
        <f t="shared" si="80"/>
        <v>0</v>
      </c>
      <c r="AA323">
        <f t="shared" si="81"/>
        <v>1</v>
      </c>
      <c r="AB323">
        <f t="shared" si="82"/>
        <v>0</v>
      </c>
      <c r="AC323">
        <f t="shared" si="83"/>
        <v>0</v>
      </c>
      <c r="AD323">
        <f t="shared" si="84"/>
        <v>0</v>
      </c>
      <c r="AE323">
        <f t="shared" si="85"/>
        <v>0</v>
      </c>
      <c r="AF323" s="50">
        <f t="shared" si="86"/>
        <v>0</v>
      </c>
      <c r="AG323" s="50">
        <f t="shared" si="87"/>
        <v>0</v>
      </c>
      <c r="AH323" s="50">
        <f t="shared" si="88"/>
        <v>0</v>
      </c>
      <c r="AI323">
        <f t="shared" si="89"/>
        <v>0</v>
      </c>
      <c r="AJ323">
        <f t="shared" si="90"/>
        <v>1</v>
      </c>
      <c r="AK323">
        <f t="shared" si="91"/>
        <v>0</v>
      </c>
      <c r="AL323">
        <f t="shared" si="92"/>
        <v>0</v>
      </c>
      <c r="AM323">
        <f t="shared" si="93"/>
        <v>0</v>
      </c>
      <c r="AN323">
        <f t="shared" si="94"/>
        <v>0</v>
      </c>
      <c r="AO323">
        <f t="shared" si="95"/>
        <v>0</v>
      </c>
    </row>
    <row r="324" spans="1:41" ht="12.75">
      <c r="A324" s="37">
        <v>402460</v>
      </c>
      <c r="B324">
        <v>130341</v>
      </c>
      <c r="C324" t="s">
        <v>775</v>
      </c>
      <c r="D324" t="s">
        <v>776</v>
      </c>
      <c r="E324" t="s">
        <v>777</v>
      </c>
      <c r="F324" s="38">
        <v>86343</v>
      </c>
      <c r="G324" s="3">
        <v>188</v>
      </c>
      <c r="H324" s="39">
        <v>9286323326</v>
      </c>
      <c r="I324" s="4">
        <v>7</v>
      </c>
      <c r="J324" s="4" t="s">
        <v>37</v>
      </c>
      <c r="K324" t="s">
        <v>31</v>
      </c>
      <c r="L324" s="5" t="s">
        <v>36</v>
      </c>
      <c r="M324" s="5">
        <v>5</v>
      </c>
      <c r="N324" s="5" t="s">
        <v>36</v>
      </c>
      <c r="O324" s="5" t="s">
        <v>35</v>
      </c>
      <c r="P324" s="40">
        <v>8.3333333333</v>
      </c>
      <c r="Q324" t="s">
        <v>31</v>
      </c>
      <c r="R324" t="s">
        <v>31</v>
      </c>
      <c r="S324" t="s">
        <v>37</v>
      </c>
      <c r="T324" t="s">
        <v>31</v>
      </c>
      <c r="U324" s="5" t="s">
        <v>36</v>
      </c>
      <c r="V324" s="41">
        <v>539.5036798978241</v>
      </c>
      <c r="W324" s="41">
        <v>0</v>
      </c>
      <c r="X324" s="41">
        <v>12.953055137590738</v>
      </c>
      <c r="Y324" s="41">
        <v>61.80895757749844</v>
      </c>
      <c r="Z324">
        <f t="shared" si="80"/>
        <v>1</v>
      </c>
      <c r="AA324">
        <f t="shared" si="81"/>
        <v>1</v>
      </c>
      <c r="AB324">
        <f t="shared" si="82"/>
        <v>0</v>
      </c>
      <c r="AC324">
        <f t="shared" si="83"/>
        <v>0</v>
      </c>
      <c r="AD324">
        <f t="shared" si="84"/>
        <v>0</v>
      </c>
      <c r="AE324">
        <f t="shared" si="85"/>
        <v>0</v>
      </c>
      <c r="AF324" s="50" t="str">
        <f t="shared" si="86"/>
        <v>SRSA</v>
      </c>
      <c r="AG324" s="50">
        <f t="shared" si="87"/>
        <v>0</v>
      </c>
      <c r="AH324" s="50">
        <f t="shared" si="88"/>
        <v>0</v>
      </c>
      <c r="AI324">
        <f t="shared" si="89"/>
        <v>1</v>
      </c>
      <c r="AJ324">
        <f t="shared" si="90"/>
        <v>0</v>
      </c>
      <c r="AK324">
        <f t="shared" si="91"/>
        <v>0</v>
      </c>
      <c r="AL324">
        <f t="shared" si="92"/>
        <v>0</v>
      </c>
      <c r="AM324">
        <f t="shared" si="93"/>
        <v>0</v>
      </c>
      <c r="AN324">
        <f t="shared" si="94"/>
        <v>0</v>
      </c>
      <c r="AO324">
        <f t="shared" si="95"/>
        <v>0</v>
      </c>
    </row>
    <row r="325" spans="1:41" ht="12.75">
      <c r="A325" s="37">
        <v>402480</v>
      </c>
      <c r="B325">
        <v>50199</v>
      </c>
      <c r="C325" t="s">
        <v>778</v>
      </c>
      <c r="D325" t="s">
        <v>779</v>
      </c>
      <c r="E325" t="s">
        <v>327</v>
      </c>
      <c r="F325" s="38">
        <v>85543</v>
      </c>
      <c r="G325" s="3">
        <v>488</v>
      </c>
      <c r="H325" s="39">
        <v>9284852759</v>
      </c>
      <c r="I325" s="4">
        <v>7</v>
      </c>
      <c r="J325" s="4" t="s">
        <v>37</v>
      </c>
      <c r="K325" t="s">
        <v>31</v>
      </c>
      <c r="L325" s="5" t="s">
        <v>35</v>
      </c>
      <c r="N325" s="5" t="s">
        <v>35</v>
      </c>
      <c r="O325" s="5" t="s">
        <v>35</v>
      </c>
      <c r="P325" s="40">
        <v>52</v>
      </c>
      <c r="Q325" s="40" t="s">
        <v>41</v>
      </c>
      <c r="R325" t="s">
        <v>31</v>
      </c>
      <c r="S325" t="s">
        <v>37</v>
      </c>
      <c r="T325" t="s">
        <v>31</v>
      </c>
      <c r="U325" s="5" t="s">
        <v>36</v>
      </c>
      <c r="V325" s="41">
        <v>2276.609520733593</v>
      </c>
      <c r="W325" s="41">
        <v>333.5170072059517</v>
      </c>
      <c r="X325" s="41">
        <v>916.6486601412857</v>
      </c>
      <c r="Y325" s="41">
        <v>233.63785964294408</v>
      </c>
      <c r="Z325">
        <f t="shared" si="80"/>
        <v>1</v>
      </c>
      <c r="AA325">
        <f t="shared" si="81"/>
        <v>1</v>
      </c>
      <c r="AB325">
        <f t="shared" si="82"/>
        <v>0</v>
      </c>
      <c r="AC325">
        <f t="shared" si="83"/>
        <v>0</v>
      </c>
      <c r="AD325">
        <f t="shared" si="84"/>
        <v>0</v>
      </c>
      <c r="AE325">
        <f t="shared" si="85"/>
        <v>0</v>
      </c>
      <c r="AF325" s="50" t="str">
        <f t="shared" si="86"/>
        <v>SRSA</v>
      </c>
      <c r="AG325" s="50">
        <f t="shared" si="87"/>
        <v>0</v>
      </c>
      <c r="AH325" s="50">
        <f t="shared" si="88"/>
        <v>0</v>
      </c>
      <c r="AI325">
        <f t="shared" si="89"/>
        <v>1</v>
      </c>
      <c r="AJ325">
        <f t="shared" si="90"/>
        <v>1</v>
      </c>
      <c r="AK325" t="str">
        <f t="shared" si="91"/>
        <v>Initial</v>
      </c>
      <c r="AL325" t="str">
        <f t="shared" si="92"/>
        <v>SRSA</v>
      </c>
      <c r="AM325">
        <f t="shared" si="93"/>
        <v>0</v>
      </c>
      <c r="AN325">
        <f t="shared" si="94"/>
        <v>0</v>
      </c>
      <c r="AO325">
        <f t="shared" si="95"/>
        <v>0</v>
      </c>
    </row>
    <row r="326" spans="1:41" ht="12.75">
      <c r="A326" s="37">
        <v>402490</v>
      </c>
      <c r="B326">
        <v>20345</v>
      </c>
      <c r="C326" t="s">
        <v>780</v>
      </c>
      <c r="D326" t="s">
        <v>781</v>
      </c>
      <c r="E326" t="s">
        <v>782</v>
      </c>
      <c r="F326" s="38">
        <v>85617</v>
      </c>
      <c r="G326" s="3">
        <v>9710</v>
      </c>
      <c r="H326" s="39">
        <v>5203643041</v>
      </c>
      <c r="I326" s="4">
        <v>7</v>
      </c>
      <c r="J326" s="4" t="s">
        <v>37</v>
      </c>
      <c r="K326" t="s">
        <v>31</v>
      </c>
      <c r="L326" s="5" t="s">
        <v>36</v>
      </c>
      <c r="M326" s="5">
        <v>63.09</v>
      </c>
      <c r="N326" s="5" t="s">
        <v>36</v>
      </c>
      <c r="O326" s="5" t="s">
        <v>35</v>
      </c>
      <c r="P326" s="40">
        <v>17.647058824</v>
      </c>
      <c r="Q326" t="s">
        <v>31</v>
      </c>
      <c r="R326" t="s">
        <v>31</v>
      </c>
      <c r="S326" t="s">
        <v>37</v>
      </c>
      <c r="T326" t="s">
        <v>31</v>
      </c>
      <c r="U326" s="5" t="s">
        <v>36</v>
      </c>
      <c r="V326" s="42">
        <v>4360.618059093243</v>
      </c>
      <c r="W326" s="42">
        <v>748.8672229055448</v>
      </c>
      <c r="X326" s="42">
        <v>483.46115204191136</v>
      </c>
      <c r="Y326" s="42">
        <v>588.4212761377852</v>
      </c>
      <c r="Z326">
        <f t="shared" si="80"/>
        <v>1</v>
      </c>
      <c r="AA326">
        <f t="shared" si="81"/>
        <v>1</v>
      </c>
      <c r="AB326">
        <f t="shared" si="82"/>
        <v>0</v>
      </c>
      <c r="AC326">
        <f t="shared" si="83"/>
        <v>0</v>
      </c>
      <c r="AD326">
        <f t="shared" si="84"/>
        <v>0</v>
      </c>
      <c r="AE326">
        <f t="shared" si="85"/>
        <v>0</v>
      </c>
      <c r="AF326" s="50" t="str">
        <f t="shared" si="86"/>
        <v>SRSA</v>
      </c>
      <c r="AG326" s="50">
        <f t="shared" si="87"/>
        <v>0</v>
      </c>
      <c r="AH326" s="50">
        <f t="shared" si="88"/>
        <v>0</v>
      </c>
      <c r="AI326">
        <f t="shared" si="89"/>
        <v>1</v>
      </c>
      <c r="AJ326">
        <f t="shared" si="90"/>
        <v>0</v>
      </c>
      <c r="AK326">
        <f t="shared" si="91"/>
        <v>0</v>
      </c>
      <c r="AL326">
        <f t="shared" si="92"/>
        <v>0</v>
      </c>
      <c r="AM326">
        <f t="shared" si="93"/>
        <v>0</v>
      </c>
      <c r="AN326">
        <f t="shared" si="94"/>
        <v>0</v>
      </c>
      <c r="AO326">
        <f t="shared" si="95"/>
        <v>0</v>
      </c>
    </row>
    <row r="327" spans="1:41" ht="12.75">
      <c r="A327" s="37">
        <v>402530</v>
      </c>
      <c r="B327">
        <v>20227</v>
      </c>
      <c r="C327" t="s">
        <v>783</v>
      </c>
      <c r="D327" t="s">
        <v>784</v>
      </c>
      <c r="E327" t="s">
        <v>785</v>
      </c>
      <c r="F327" s="38">
        <v>85608</v>
      </c>
      <c r="G327" s="3" t="s">
        <v>29</v>
      </c>
      <c r="H327" s="39">
        <v>5203642447</v>
      </c>
      <c r="I327" s="4" t="s">
        <v>360</v>
      </c>
      <c r="J327" s="4" t="s">
        <v>31</v>
      </c>
      <c r="K327" t="s">
        <v>31</v>
      </c>
      <c r="L327" s="5" t="s">
        <v>36</v>
      </c>
      <c r="M327" s="5">
        <v>4107.72</v>
      </c>
      <c r="N327" s="5" t="s">
        <v>36</v>
      </c>
      <c r="O327" s="5" t="s">
        <v>36</v>
      </c>
      <c r="P327" s="40">
        <v>41.621052632</v>
      </c>
      <c r="Q327" t="s">
        <v>37</v>
      </c>
      <c r="R327" t="s">
        <v>31</v>
      </c>
      <c r="S327" t="s">
        <v>37</v>
      </c>
      <c r="T327" t="s">
        <v>31</v>
      </c>
      <c r="U327" s="5" t="s">
        <v>35</v>
      </c>
      <c r="V327" s="42">
        <v>315974.5487191527</v>
      </c>
      <c r="W327" s="42">
        <v>57831.2981513378</v>
      </c>
      <c r="X327" s="42">
        <v>56870.2622886899</v>
      </c>
      <c r="Y327" s="42">
        <v>35042.58849856274</v>
      </c>
      <c r="Z327">
        <f aca="true" t="shared" si="96" ref="Z327:Z390">IF(OR(J327="YES",L327="YES"),1,0)</f>
        <v>0</v>
      </c>
      <c r="AA327">
        <f aca="true" t="shared" si="97" ref="AA327:AA390">IF(OR(M327&lt;600,N327="YES"),1,0)</f>
        <v>0</v>
      </c>
      <c r="AB327">
        <f aca="true" t="shared" si="98" ref="AB327:AB390">IF(AND(OR(J327="YES",L327="YES"),(Z327=0)),"Trouble",0)</f>
        <v>0</v>
      </c>
      <c r="AC327">
        <f aca="true" t="shared" si="99" ref="AC327:AC390">IF(AND(OR(M327&lt;600,N327="YES"),(AA327=0)),"Trouble",0)</f>
        <v>0</v>
      </c>
      <c r="AD327">
        <f aca="true" t="shared" si="100" ref="AD327:AD390">IF(AND(AND(J327="NO",L327="NO"),(O327="YES")),"Trouble",0)</f>
        <v>0</v>
      </c>
      <c r="AE327">
        <f aca="true" t="shared" si="101" ref="AE327:AE390">IF(AND(AND(M327&gt;=600,N327="NO"),(O327="YES")),"Trouble",0)</f>
        <v>0</v>
      </c>
      <c r="AF327" s="50">
        <f aca="true" t="shared" si="102" ref="AF327:AF390">IF(AND(Z327=1,AA327=1),"SRSA",0)</f>
        <v>0</v>
      </c>
      <c r="AG327" s="50">
        <f aca="true" t="shared" si="103" ref="AG327:AG390">IF(AND(AF327=0,O327="YES"),"Trouble",0)</f>
        <v>0</v>
      </c>
      <c r="AH327" s="50">
        <f aca="true" t="shared" si="104" ref="AH327:AH390">IF(AND(AF327="SRSA",O327="NO"),"Trouble",0)</f>
        <v>0</v>
      </c>
      <c r="AI327">
        <f aca="true" t="shared" si="105" ref="AI327:AI390">IF(S327="YES",1,0)</f>
        <v>1</v>
      </c>
      <c r="AJ327">
        <f aca="true" t="shared" si="106" ref="AJ327:AJ390">IF(P327&gt;=20,1,0)</f>
        <v>1</v>
      </c>
      <c r="AK327" t="str">
        <f aca="true" t="shared" si="107" ref="AK327:AK390">IF(AND(AI327=1,AJ327=1),"Initial",0)</f>
        <v>Initial</v>
      </c>
      <c r="AL327">
        <f aca="true" t="shared" si="108" ref="AL327:AL390">IF(AND(AF327="SRSA",AK327="Initial"),"SRSA",0)</f>
        <v>0</v>
      </c>
      <c r="AM327" t="str">
        <f aca="true" t="shared" si="109" ref="AM327:AM390">IF(AND(AK327="Initial",AL327=0),"RLIS",0)</f>
        <v>RLIS</v>
      </c>
      <c r="AN327">
        <f aca="true" t="shared" si="110" ref="AN327:AN390">IF(AND(AM327=0,U327="YES"),"Trouble",0)</f>
        <v>0</v>
      </c>
      <c r="AO327">
        <f aca="true" t="shared" si="111" ref="AO327:AO390">IF(AND(U327="NO",AM327="RLIS"),"Trouble",0)</f>
        <v>0</v>
      </c>
    </row>
    <row r="328" spans="1:41" ht="12.75">
      <c r="A328" s="37">
        <v>402600</v>
      </c>
      <c r="B328">
        <v>60202</v>
      </c>
      <c r="C328" t="s">
        <v>786</v>
      </c>
      <c r="D328" t="s">
        <v>787</v>
      </c>
      <c r="E328" t="s">
        <v>788</v>
      </c>
      <c r="F328" s="38">
        <v>85534</v>
      </c>
      <c r="G328" s="3">
        <v>697</v>
      </c>
      <c r="H328" s="39">
        <v>9283592472</v>
      </c>
      <c r="I328" s="4">
        <v>7</v>
      </c>
      <c r="J328" s="4" t="s">
        <v>37</v>
      </c>
      <c r="K328" t="s">
        <v>31</v>
      </c>
      <c r="L328" s="5" t="s">
        <v>35</v>
      </c>
      <c r="M328" s="5">
        <v>538.148</v>
      </c>
      <c r="N328" s="5" t="s">
        <v>35</v>
      </c>
      <c r="O328" s="5" t="s">
        <v>35</v>
      </c>
      <c r="P328" s="40">
        <v>23.62804878</v>
      </c>
      <c r="Q328" t="s">
        <v>37</v>
      </c>
      <c r="R328" t="s">
        <v>37</v>
      </c>
      <c r="S328" t="s">
        <v>37</v>
      </c>
      <c r="T328" t="s">
        <v>31</v>
      </c>
      <c r="U328" s="5" t="s">
        <v>36</v>
      </c>
      <c r="V328" s="41">
        <v>20789.915351356107</v>
      </c>
      <c r="W328" s="41">
        <v>3127.5740995563065</v>
      </c>
      <c r="X328" s="41">
        <v>3690.5389169993537</v>
      </c>
      <c r="Y328" s="41">
        <v>4869.309677955327</v>
      </c>
      <c r="Z328">
        <f t="shared" si="96"/>
        <v>1</v>
      </c>
      <c r="AA328">
        <f t="shared" si="97"/>
        <v>1</v>
      </c>
      <c r="AB328">
        <f t="shared" si="98"/>
        <v>0</v>
      </c>
      <c r="AC328">
        <f t="shared" si="99"/>
        <v>0</v>
      </c>
      <c r="AD328">
        <f t="shared" si="100"/>
        <v>0</v>
      </c>
      <c r="AE328">
        <f t="shared" si="101"/>
        <v>0</v>
      </c>
      <c r="AF328" s="50" t="str">
        <f t="shared" si="102"/>
        <v>SRSA</v>
      </c>
      <c r="AG328" s="50">
        <f t="shared" si="103"/>
        <v>0</v>
      </c>
      <c r="AH328" s="50">
        <f t="shared" si="104"/>
        <v>0</v>
      </c>
      <c r="AI328">
        <f t="shared" si="105"/>
        <v>1</v>
      </c>
      <c r="AJ328">
        <f t="shared" si="106"/>
        <v>1</v>
      </c>
      <c r="AK328" t="str">
        <f t="shared" si="107"/>
        <v>Initial</v>
      </c>
      <c r="AL328" t="str">
        <f t="shared" si="108"/>
        <v>SRSA</v>
      </c>
      <c r="AM328">
        <f t="shared" si="109"/>
        <v>0</v>
      </c>
      <c r="AN328">
        <f t="shared" si="110"/>
        <v>0</v>
      </c>
      <c r="AO328">
        <f t="shared" si="111"/>
        <v>0</v>
      </c>
    </row>
    <row r="329" spans="1:41" ht="12.75">
      <c r="A329" s="37">
        <v>402690</v>
      </c>
      <c r="B329">
        <v>70289</v>
      </c>
      <c r="C329" t="s">
        <v>789</v>
      </c>
      <c r="D329" t="s">
        <v>790</v>
      </c>
      <c r="E329" t="s">
        <v>791</v>
      </c>
      <c r="F329" s="38">
        <v>85335</v>
      </c>
      <c r="G329" s="3" t="s">
        <v>29</v>
      </c>
      <c r="H329" s="39">
        <v>6238767002</v>
      </c>
      <c r="I329" s="4" t="s">
        <v>585</v>
      </c>
      <c r="J329" s="4" t="s">
        <v>31</v>
      </c>
      <c r="K329" t="s">
        <v>31</v>
      </c>
      <c r="L329" s="5"/>
      <c r="M329" s="5"/>
      <c r="N329" s="5"/>
      <c r="O329" s="5"/>
      <c r="P329" s="40">
        <v>14.129766298</v>
      </c>
      <c r="Q329" t="s">
        <v>31</v>
      </c>
      <c r="R329" t="s">
        <v>37</v>
      </c>
      <c r="S329" t="s">
        <v>31</v>
      </c>
      <c r="T329" t="s">
        <v>31</v>
      </c>
      <c r="U329" s="5"/>
      <c r="V329" s="5"/>
      <c r="W329" s="5"/>
      <c r="X329" s="5"/>
      <c r="Y329" s="5"/>
      <c r="Z329">
        <f t="shared" si="96"/>
        <v>0</v>
      </c>
      <c r="AA329">
        <f t="shared" si="97"/>
        <v>1</v>
      </c>
      <c r="AB329">
        <f t="shared" si="98"/>
        <v>0</v>
      </c>
      <c r="AC329">
        <f t="shared" si="99"/>
        <v>0</v>
      </c>
      <c r="AD329">
        <f t="shared" si="100"/>
        <v>0</v>
      </c>
      <c r="AE329">
        <f t="shared" si="101"/>
        <v>0</v>
      </c>
      <c r="AF329" s="50">
        <f t="shared" si="102"/>
        <v>0</v>
      </c>
      <c r="AG329" s="50">
        <f t="shared" si="103"/>
        <v>0</v>
      </c>
      <c r="AH329" s="50">
        <f t="shared" si="104"/>
        <v>0</v>
      </c>
      <c r="AI329">
        <f t="shared" si="105"/>
        <v>0</v>
      </c>
      <c r="AJ329">
        <f t="shared" si="106"/>
        <v>0</v>
      </c>
      <c r="AK329">
        <f t="shared" si="107"/>
        <v>0</v>
      </c>
      <c r="AL329">
        <f t="shared" si="108"/>
        <v>0</v>
      </c>
      <c r="AM329">
        <f t="shared" si="109"/>
        <v>0</v>
      </c>
      <c r="AN329">
        <f t="shared" si="110"/>
        <v>0</v>
      </c>
      <c r="AO329">
        <f t="shared" si="111"/>
        <v>0</v>
      </c>
    </row>
    <row r="330" spans="1:41" ht="12.75">
      <c r="A330" s="37">
        <v>402740</v>
      </c>
      <c r="B330">
        <v>110100</v>
      </c>
      <c r="C330" t="s">
        <v>792</v>
      </c>
      <c r="D330" t="s">
        <v>793</v>
      </c>
      <c r="E330" t="s">
        <v>794</v>
      </c>
      <c r="F330" s="38">
        <v>85232</v>
      </c>
      <c r="G330" s="3">
        <v>125</v>
      </c>
      <c r="H330" s="39">
        <v>5208686565</v>
      </c>
      <c r="I330" s="4" t="s">
        <v>198</v>
      </c>
      <c r="J330" s="4" t="s">
        <v>31</v>
      </c>
      <c r="K330" t="s">
        <v>31</v>
      </c>
      <c r="L330" s="5"/>
      <c r="M330" s="5"/>
      <c r="N330" s="5"/>
      <c r="O330" s="5"/>
      <c r="P330" s="40" t="s">
        <v>41</v>
      </c>
      <c r="Q330" s="40" t="s">
        <v>41</v>
      </c>
      <c r="R330" t="s">
        <v>31</v>
      </c>
      <c r="S330" t="s">
        <v>31</v>
      </c>
      <c r="T330" t="s">
        <v>31</v>
      </c>
      <c r="U330" s="5"/>
      <c r="V330" s="5"/>
      <c r="W330" s="5"/>
      <c r="X330" s="5"/>
      <c r="Y330" s="5"/>
      <c r="Z330">
        <f t="shared" si="96"/>
        <v>0</v>
      </c>
      <c r="AA330">
        <f t="shared" si="97"/>
        <v>1</v>
      </c>
      <c r="AB330">
        <f t="shared" si="98"/>
        <v>0</v>
      </c>
      <c r="AC330">
        <f t="shared" si="99"/>
        <v>0</v>
      </c>
      <c r="AD330">
        <f t="shared" si="100"/>
        <v>0</v>
      </c>
      <c r="AE330">
        <f t="shared" si="101"/>
        <v>0</v>
      </c>
      <c r="AF330" s="50">
        <f t="shared" si="102"/>
        <v>0</v>
      </c>
      <c r="AG330" s="50">
        <f t="shared" si="103"/>
        <v>0</v>
      </c>
      <c r="AH330" s="50">
        <f t="shared" si="104"/>
        <v>0</v>
      </c>
      <c r="AI330">
        <f t="shared" si="105"/>
        <v>0</v>
      </c>
      <c r="AJ330">
        <f t="shared" si="106"/>
        <v>1</v>
      </c>
      <c r="AK330">
        <f t="shared" si="107"/>
        <v>0</v>
      </c>
      <c r="AL330">
        <f t="shared" si="108"/>
        <v>0</v>
      </c>
      <c r="AM330">
        <f t="shared" si="109"/>
        <v>0</v>
      </c>
      <c r="AN330">
        <f t="shared" si="110"/>
        <v>0</v>
      </c>
      <c r="AO330">
        <f t="shared" si="111"/>
        <v>0</v>
      </c>
    </row>
    <row r="331" spans="1:41" ht="12.75">
      <c r="A331" s="37">
        <v>402760</v>
      </c>
      <c r="B331">
        <v>20412</v>
      </c>
      <c r="C331" t="s">
        <v>795</v>
      </c>
      <c r="D331" t="s">
        <v>796</v>
      </c>
      <c r="E331" t="s">
        <v>797</v>
      </c>
      <c r="F331" s="38">
        <v>85610</v>
      </c>
      <c r="G331" s="3">
        <v>328</v>
      </c>
      <c r="H331" s="39">
        <v>5206423428</v>
      </c>
      <c r="I331" s="4">
        <v>7</v>
      </c>
      <c r="J331" s="4" t="s">
        <v>37</v>
      </c>
      <c r="K331" t="s">
        <v>31</v>
      </c>
      <c r="L331" s="5" t="s">
        <v>36</v>
      </c>
      <c r="M331" s="5">
        <v>182.015</v>
      </c>
      <c r="N331" s="5" t="s">
        <v>36</v>
      </c>
      <c r="O331" s="5" t="s">
        <v>35</v>
      </c>
      <c r="P331" s="40">
        <v>27.391304348</v>
      </c>
      <c r="Q331" t="s">
        <v>37</v>
      </c>
      <c r="R331" t="s">
        <v>31</v>
      </c>
      <c r="S331" t="s">
        <v>37</v>
      </c>
      <c r="T331" t="s">
        <v>31</v>
      </c>
      <c r="U331" s="5" t="s">
        <v>36</v>
      </c>
      <c r="V331" s="41">
        <v>14225.970289902265</v>
      </c>
      <c r="W331" s="41">
        <v>2789.542747533173</v>
      </c>
      <c r="X331" s="41">
        <v>1893.7727132943382</v>
      </c>
      <c r="Y331" s="41">
        <v>1696.037795926557</v>
      </c>
      <c r="Z331">
        <f t="shared" si="96"/>
        <v>1</v>
      </c>
      <c r="AA331">
        <f t="shared" si="97"/>
        <v>1</v>
      </c>
      <c r="AB331">
        <f t="shared" si="98"/>
        <v>0</v>
      </c>
      <c r="AC331">
        <f t="shared" si="99"/>
        <v>0</v>
      </c>
      <c r="AD331">
        <f t="shared" si="100"/>
        <v>0</v>
      </c>
      <c r="AE331">
        <f t="shared" si="101"/>
        <v>0</v>
      </c>
      <c r="AF331" s="50" t="str">
        <f t="shared" si="102"/>
        <v>SRSA</v>
      </c>
      <c r="AG331" s="50">
        <f t="shared" si="103"/>
        <v>0</v>
      </c>
      <c r="AH331" s="50">
        <f t="shared" si="104"/>
        <v>0</v>
      </c>
      <c r="AI331">
        <f t="shared" si="105"/>
        <v>1</v>
      </c>
      <c r="AJ331">
        <f t="shared" si="106"/>
        <v>1</v>
      </c>
      <c r="AK331" t="str">
        <f t="shared" si="107"/>
        <v>Initial</v>
      </c>
      <c r="AL331" t="str">
        <f t="shared" si="108"/>
        <v>SRSA</v>
      </c>
      <c r="AM331">
        <f t="shared" si="109"/>
        <v>0</v>
      </c>
      <c r="AN331">
        <f t="shared" si="110"/>
        <v>0</v>
      </c>
      <c r="AO331">
        <f t="shared" si="111"/>
        <v>0</v>
      </c>
    </row>
    <row r="332" spans="1:41" ht="12.75">
      <c r="A332" s="37">
        <v>402790</v>
      </c>
      <c r="B332">
        <v>110411</v>
      </c>
      <c r="C332" t="s">
        <v>798</v>
      </c>
      <c r="D332" t="s">
        <v>799</v>
      </c>
      <c r="E332" t="s">
        <v>800</v>
      </c>
      <c r="F332" s="38">
        <v>85231</v>
      </c>
      <c r="G332" s="3">
        <v>2178</v>
      </c>
      <c r="H332" s="39">
        <v>5204662100</v>
      </c>
      <c r="I332" s="4">
        <v>3</v>
      </c>
      <c r="J332" s="4" t="s">
        <v>31</v>
      </c>
      <c r="K332" t="s">
        <v>31</v>
      </c>
      <c r="L332" s="5"/>
      <c r="M332" s="5"/>
      <c r="N332" s="5"/>
      <c r="O332" s="5"/>
      <c r="P332" s="40">
        <v>32.417582418</v>
      </c>
      <c r="Q332" t="s">
        <v>37</v>
      </c>
      <c r="R332" t="s">
        <v>31</v>
      </c>
      <c r="S332" t="s">
        <v>31</v>
      </c>
      <c r="T332" t="s">
        <v>31</v>
      </c>
      <c r="U332" s="5"/>
      <c r="V332" s="5"/>
      <c r="W332" s="5"/>
      <c r="X332" s="5"/>
      <c r="Y332" s="5"/>
      <c r="Z332">
        <f t="shared" si="96"/>
        <v>0</v>
      </c>
      <c r="AA332">
        <f t="shared" si="97"/>
        <v>1</v>
      </c>
      <c r="AB332">
        <f t="shared" si="98"/>
        <v>0</v>
      </c>
      <c r="AC332">
        <f t="shared" si="99"/>
        <v>0</v>
      </c>
      <c r="AD332">
        <f t="shared" si="100"/>
        <v>0</v>
      </c>
      <c r="AE332">
        <f t="shared" si="101"/>
        <v>0</v>
      </c>
      <c r="AF332" s="50">
        <f t="shared" si="102"/>
        <v>0</v>
      </c>
      <c r="AG332" s="50">
        <f t="shared" si="103"/>
        <v>0</v>
      </c>
      <c r="AH332" s="50">
        <f t="shared" si="104"/>
        <v>0</v>
      </c>
      <c r="AI332">
        <f t="shared" si="105"/>
        <v>0</v>
      </c>
      <c r="AJ332">
        <f t="shared" si="106"/>
        <v>1</v>
      </c>
      <c r="AK332">
        <f t="shared" si="107"/>
        <v>0</v>
      </c>
      <c r="AL332">
        <f t="shared" si="108"/>
        <v>0</v>
      </c>
      <c r="AM332">
        <f t="shared" si="109"/>
        <v>0</v>
      </c>
      <c r="AN332">
        <f t="shared" si="110"/>
        <v>0</v>
      </c>
      <c r="AO332">
        <f t="shared" si="111"/>
        <v>0</v>
      </c>
    </row>
    <row r="333" spans="1:41" ht="12.75">
      <c r="A333" s="37">
        <v>402860</v>
      </c>
      <c r="B333">
        <v>30201</v>
      </c>
      <c r="C333" t="s">
        <v>801</v>
      </c>
      <c r="D333" t="s">
        <v>802</v>
      </c>
      <c r="E333" t="s">
        <v>56</v>
      </c>
      <c r="F333" s="38">
        <v>86004</v>
      </c>
      <c r="G333" s="3">
        <v>7795</v>
      </c>
      <c r="H333" s="39">
        <v>9285276000</v>
      </c>
      <c r="I333" s="4" t="s">
        <v>803</v>
      </c>
      <c r="J333" s="4" t="s">
        <v>31</v>
      </c>
      <c r="K333" t="s">
        <v>31</v>
      </c>
      <c r="L333" s="5"/>
      <c r="M333" s="5"/>
      <c r="N333" s="5"/>
      <c r="O333" s="5"/>
      <c r="P333" s="40">
        <v>14.518423673</v>
      </c>
      <c r="Q333" t="s">
        <v>31</v>
      </c>
      <c r="R333" t="s">
        <v>31</v>
      </c>
      <c r="S333" t="s">
        <v>31</v>
      </c>
      <c r="T333" t="s">
        <v>31</v>
      </c>
      <c r="U333" s="5"/>
      <c r="V333" s="43"/>
      <c r="W333" s="43"/>
      <c r="X333" s="43"/>
      <c r="Y333" s="43"/>
      <c r="Z333">
        <f t="shared" si="96"/>
        <v>0</v>
      </c>
      <c r="AA333">
        <f t="shared" si="97"/>
        <v>1</v>
      </c>
      <c r="AB333">
        <f t="shared" si="98"/>
        <v>0</v>
      </c>
      <c r="AC333">
        <f t="shared" si="99"/>
        <v>0</v>
      </c>
      <c r="AD333">
        <f t="shared" si="100"/>
        <v>0</v>
      </c>
      <c r="AE333">
        <f t="shared" si="101"/>
        <v>0</v>
      </c>
      <c r="AF333" s="50">
        <f t="shared" si="102"/>
        <v>0</v>
      </c>
      <c r="AG333" s="50">
        <f t="shared" si="103"/>
        <v>0</v>
      </c>
      <c r="AH333" s="50">
        <f t="shared" si="104"/>
        <v>0</v>
      </c>
      <c r="AI333">
        <f t="shared" si="105"/>
        <v>0</v>
      </c>
      <c r="AJ333">
        <f t="shared" si="106"/>
        <v>0</v>
      </c>
      <c r="AK333">
        <f t="shared" si="107"/>
        <v>0</v>
      </c>
      <c r="AL333">
        <f t="shared" si="108"/>
        <v>0</v>
      </c>
      <c r="AM333">
        <f t="shared" si="109"/>
        <v>0</v>
      </c>
      <c r="AN333">
        <f t="shared" si="110"/>
        <v>0</v>
      </c>
      <c r="AO333">
        <f t="shared" si="111"/>
        <v>0</v>
      </c>
    </row>
    <row r="334" spans="1:41" ht="12.75">
      <c r="A334" s="37">
        <v>402920</v>
      </c>
      <c r="B334">
        <v>110201</v>
      </c>
      <c r="C334" t="s">
        <v>804</v>
      </c>
      <c r="D334" t="s">
        <v>805</v>
      </c>
      <c r="E334" t="s">
        <v>794</v>
      </c>
      <c r="F334" s="38">
        <v>85232</v>
      </c>
      <c r="G334" s="3">
        <v>829</v>
      </c>
      <c r="H334" s="39">
        <v>5208682300</v>
      </c>
      <c r="I334" s="4">
        <v>3</v>
      </c>
      <c r="J334" s="4" t="s">
        <v>31</v>
      </c>
      <c r="K334" t="s">
        <v>31</v>
      </c>
      <c r="L334" s="5"/>
      <c r="M334" s="5"/>
      <c r="N334" s="5"/>
      <c r="O334" s="5"/>
      <c r="P334" s="40">
        <v>9.778012685</v>
      </c>
      <c r="Q334" t="s">
        <v>31</v>
      </c>
      <c r="R334" t="s">
        <v>37</v>
      </c>
      <c r="S334" t="s">
        <v>31</v>
      </c>
      <c r="T334" t="s">
        <v>31</v>
      </c>
      <c r="U334" s="5"/>
      <c r="V334" s="5"/>
      <c r="W334" s="5"/>
      <c r="X334" s="5"/>
      <c r="Y334" s="5"/>
      <c r="Z334">
        <f t="shared" si="96"/>
        <v>0</v>
      </c>
      <c r="AA334">
        <f t="shared" si="97"/>
        <v>1</v>
      </c>
      <c r="AB334">
        <f t="shared" si="98"/>
        <v>0</v>
      </c>
      <c r="AC334">
        <f t="shared" si="99"/>
        <v>0</v>
      </c>
      <c r="AD334">
        <f t="shared" si="100"/>
        <v>0</v>
      </c>
      <c r="AE334">
        <f t="shared" si="101"/>
        <v>0</v>
      </c>
      <c r="AF334" s="50">
        <f t="shared" si="102"/>
        <v>0</v>
      </c>
      <c r="AG334" s="50">
        <f t="shared" si="103"/>
        <v>0</v>
      </c>
      <c r="AH334" s="50">
        <f t="shared" si="104"/>
        <v>0</v>
      </c>
      <c r="AI334">
        <f t="shared" si="105"/>
        <v>0</v>
      </c>
      <c r="AJ334">
        <f t="shared" si="106"/>
        <v>0</v>
      </c>
      <c r="AK334">
        <f t="shared" si="107"/>
        <v>0</v>
      </c>
      <c r="AL334">
        <f t="shared" si="108"/>
        <v>0</v>
      </c>
      <c r="AM334">
        <f t="shared" si="109"/>
        <v>0</v>
      </c>
      <c r="AN334">
        <f t="shared" si="110"/>
        <v>0</v>
      </c>
      <c r="AO334">
        <f t="shared" si="111"/>
        <v>0</v>
      </c>
    </row>
    <row r="335" spans="1:41" ht="12.75">
      <c r="A335" s="37">
        <v>403010</v>
      </c>
      <c r="B335">
        <v>100208</v>
      </c>
      <c r="C335" t="s">
        <v>806</v>
      </c>
      <c r="D335" t="s">
        <v>807</v>
      </c>
      <c r="E335" t="s">
        <v>188</v>
      </c>
      <c r="F335" s="38">
        <v>85705</v>
      </c>
      <c r="G335" s="3">
        <v>3024</v>
      </c>
      <c r="H335" s="39">
        <v>5206902212</v>
      </c>
      <c r="I335" s="4" t="s">
        <v>189</v>
      </c>
      <c r="J335" s="4" t="s">
        <v>31</v>
      </c>
      <c r="K335" t="s">
        <v>31</v>
      </c>
      <c r="L335" s="5"/>
      <c r="M335" s="5"/>
      <c r="N335" s="5"/>
      <c r="O335" s="5"/>
      <c r="P335" s="40">
        <v>17.329931973</v>
      </c>
      <c r="Q335" t="s">
        <v>31</v>
      </c>
      <c r="R335" t="s">
        <v>31</v>
      </c>
      <c r="S335" t="s">
        <v>31</v>
      </c>
      <c r="T335" t="s">
        <v>31</v>
      </c>
      <c r="U335" s="5"/>
      <c r="V335" s="5"/>
      <c r="W335" s="5"/>
      <c r="X335" s="5"/>
      <c r="Y335" s="5"/>
      <c r="Z335">
        <f t="shared" si="96"/>
        <v>0</v>
      </c>
      <c r="AA335">
        <f t="shared" si="97"/>
        <v>1</v>
      </c>
      <c r="AB335">
        <f t="shared" si="98"/>
        <v>0</v>
      </c>
      <c r="AC335">
        <f t="shared" si="99"/>
        <v>0</v>
      </c>
      <c r="AD335">
        <f t="shared" si="100"/>
        <v>0</v>
      </c>
      <c r="AE335">
        <f t="shared" si="101"/>
        <v>0</v>
      </c>
      <c r="AF335" s="50">
        <f t="shared" si="102"/>
        <v>0</v>
      </c>
      <c r="AG335" s="50">
        <f t="shared" si="103"/>
        <v>0</v>
      </c>
      <c r="AH335" s="50">
        <f t="shared" si="104"/>
        <v>0</v>
      </c>
      <c r="AI335">
        <f t="shared" si="105"/>
        <v>0</v>
      </c>
      <c r="AJ335">
        <f t="shared" si="106"/>
        <v>0</v>
      </c>
      <c r="AK335">
        <f t="shared" si="107"/>
        <v>0</v>
      </c>
      <c r="AL335">
        <f t="shared" si="108"/>
        <v>0</v>
      </c>
      <c r="AM335">
        <f t="shared" si="109"/>
        <v>0</v>
      </c>
      <c r="AN335">
        <f t="shared" si="110"/>
        <v>0</v>
      </c>
      <c r="AO335">
        <f t="shared" si="111"/>
        <v>0</v>
      </c>
    </row>
    <row r="336" spans="1:41" ht="12.75">
      <c r="A336" s="37">
        <v>403030</v>
      </c>
      <c r="B336">
        <v>20381</v>
      </c>
      <c r="C336" t="s">
        <v>808</v>
      </c>
      <c r="D336" t="s">
        <v>809</v>
      </c>
      <c r="E336" t="s">
        <v>797</v>
      </c>
      <c r="F336" s="38">
        <v>85610</v>
      </c>
      <c r="G336" s="3">
        <v>9801</v>
      </c>
      <c r="H336" s="39">
        <v>5206429297</v>
      </c>
      <c r="I336" s="4">
        <v>7</v>
      </c>
      <c r="J336" s="4" t="s">
        <v>37</v>
      </c>
      <c r="K336" t="s">
        <v>31</v>
      </c>
      <c r="L336" s="5"/>
      <c r="M336" s="5"/>
      <c r="N336" s="5"/>
      <c r="O336" s="5"/>
      <c r="P336" s="40">
        <v>20.833333333</v>
      </c>
      <c r="Q336" t="s">
        <v>37</v>
      </c>
      <c r="R336" t="s">
        <v>37</v>
      </c>
      <c r="S336" t="s">
        <v>37</v>
      </c>
      <c r="T336" t="s">
        <v>31</v>
      </c>
      <c r="U336" s="5"/>
      <c r="V336" s="42"/>
      <c r="W336" s="42"/>
      <c r="X336" s="42"/>
      <c r="Y336" s="42"/>
      <c r="Z336">
        <f t="shared" si="96"/>
        <v>1</v>
      </c>
      <c r="AA336">
        <f t="shared" si="97"/>
        <v>1</v>
      </c>
      <c r="AB336">
        <f t="shared" si="98"/>
        <v>0</v>
      </c>
      <c r="AC336">
        <f t="shared" si="99"/>
        <v>0</v>
      </c>
      <c r="AD336">
        <f t="shared" si="100"/>
        <v>0</v>
      </c>
      <c r="AE336">
        <f t="shared" si="101"/>
        <v>0</v>
      </c>
      <c r="AF336" s="50" t="str">
        <f t="shared" si="102"/>
        <v>SRSA</v>
      </c>
      <c r="AG336" s="50">
        <f t="shared" si="103"/>
        <v>0</v>
      </c>
      <c r="AH336" s="50">
        <f t="shared" si="104"/>
        <v>0</v>
      </c>
      <c r="AI336">
        <f t="shared" si="105"/>
        <v>1</v>
      </c>
      <c r="AJ336">
        <f t="shared" si="106"/>
        <v>1</v>
      </c>
      <c r="AK336" t="str">
        <f t="shared" si="107"/>
        <v>Initial</v>
      </c>
      <c r="AL336" t="str">
        <f t="shared" si="108"/>
        <v>SRSA</v>
      </c>
      <c r="AM336">
        <f t="shared" si="109"/>
        <v>0</v>
      </c>
      <c r="AN336">
        <f t="shared" si="110"/>
        <v>0</v>
      </c>
      <c r="AO336">
        <f t="shared" si="111"/>
        <v>0</v>
      </c>
    </row>
    <row r="337" spans="1:41" ht="12.75">
      <c r="A337" s="37">
        <v>403040</v>
      </c>
      <c r="B337">
        <v>70298</v>
      </c>
      <c r="C337" t="s">
        <v>810</v>
      </c>
      <c r="D337" t="s">
        <v>811</v>
      </c>
      <c r="E337" t="s">
        <v>271</v>
      </c>
      <c r="F337" s="38">
        <v>85268</v>
      </c>
      <c r="G337" s="3">
        <v>2441</v>
      </c>
      <c r="H337" s="39">
        <v>4808370690</v>
      </c>
      <c r="I337" s="4" t="s">
        <v>585</v>
      </c>
      <c r="J337" s="4" t="s">
        <v>31</v>
      </c>
      <c r="K337" t="s">
        <v>31</v>
      </c>
      <c r="L337" s="5"/>
      <c r="M337" s="5"/>
      <c r="N337" s="5"/>
      <c r="O337" s="5"/>
      <c r="P337" s="40">
        <v>3.472714387</v>
      </c>
      <c r="Q337" t="s">
        <v>31</v>
      </c>
      <c r="R337" t="s">
        <v>31</v>
      </c>
      <c r="S337" t="s">
        <v>31</v>
      </c>
      <c r="T337" t="s">
        <v>31</v>
      </c>
      <c r="U337" s="5"/>
      <c r="V337" s="5"/>
      <c r="W337" s="5"/>
      <c r="X337" s="5"/>
      <c r="Y337" s="5"/>
      <c r="Z337">
        <f t="shared" si="96"/>
        <v>0</v>
      </c>
      <c r="AA337">
        <f t="shared" si="97"/>
        <v>1</v>
      </c>
      <c r="AB337">
        <f t="shared" si="98"/>
        <v>0</v>
      </c>
      <c r="AC337">
        <f t="shared" si="99"/>
        <v>0</v>
      </c>
      <c r="AD337">
        <f t="shared" si="100"/>
        <v>0</v>
      </c>
      <c r="AE337">
        <f t="shared" si="101"/>
        <v>0</v>
      </c>
      <c r="AF337" s="50">
        <f t="shared" si="102"/>
        <v>0</v>
      </c>
      <c r="AG337" s="50">
        <f t="shared" si="103"/>
        <v>0</v>
      </c>
      <c r="AH337" s="50">
        <f t="shared" si="104"/>
        <v>0</v>
      </c>
      <c r="AI337">
        <f t="shared" si="105"/>
        <v>0</v>
      </c>
      <c r="AJ337">
        <f t="shared" si="106"/>
        <v>0</v>
      </c>
      <c r="AK337">
        <f t="shared" si="107"/>
        <v>0</v>
      </c>
      <c r="AL337">
        <f t="shared" si="108"/>
        <v>0</v>
      </c>
      <c r="AM337">
        <f t="shared" si="109"/>
        <v>0</v>
      </c>
      <c r="AN337">
        <f t="shared" si="110"/>
        <v>0</v>
      </c>
      <c r="AO337">
        <f t="shared" si="111"/>
        <v>0</v>
      </c>
    </row>
    <row r="338" spans="1:41" ht="12.75">
      <c r="A338" s="37">
        <v>403060</v>
      </c>
      <c r="B338">
        <v>70445</v>
      </c>
      <c r="C338" t="s">
        <v>812</v>
      </c>
      <c r="D338" t="s">
        <v>813</v>
      </c>
      <c r="E338" t="s">
        <v>90</v>
      </c>
      <c r="F338" s="38">
        <v>85043</v>
      </c>
      <c r="G338" s="3">
        <v>7717</v>
      </c>
      <c r="H338" s="39">
        <v>6237074500</v>
      </c>
      <c r="I338" s="4">
        <v>1</v>
      </c>
      <c r="J338" s="4" t="s">
        <v>31</v>
      </c>
      <c r="K338" t="s">
        <v>31</v>
      </c>
      <c r="L338" s="5"/>
      <c r="M338" s="5"/>
      <c r="N338" s="5"/>
      <c r="O338" s="5"/>
      <c r="P338" s="40">
        <v>21.209258385</v>
      </c>
      <c r="Q338" t="s">
        <v>37</v>
      </c>
      <c r="R338" t="s">
        <v>37</v>
      </c>
      <c r="S338" t="s">
        <v>31</v>
      </c>
      <c r="T338" t="s">
        <v>31</v>
      </c>
      <c r="U338" s="5"/>
      <c r="V338" s="5"/>
      <c r="W338" s="5"/>
      <c r="X338" s="5"/>
      <c r="Y338" s="5"/>
      <c r="Z338">
        <f t="shared" si="96"/>
        <v>0</v>
      </c>
      <c r="AA338">
        <f t="shared" si="97"/>
        <v>1</v>
      </c>
      <c r="AB338">
        <f t="shared" si="98"/>
        <v>0</v>
      </c>
      <c r="AC338">
        <f t="shared" si="99"/>
        <v>0</v>
      </c>
      <c r="AD338">
        <f t="shared" si="100"/>
        <v>0</v>
      </c>
      <c r="AE338">
        <f t="shared" si="101"/>
        <v>0</v>
      </c>
      <c r="AF338" s="50">
        <f t="shared" si="102"/>
        <v>0</v>
      </c>
      <c r="AG338" s="50">
        <f t="shared" si="103"/>
        <v>0</v>
      </c>
      <c r="AH338" s="50">
        <f t="shared" si="104"/>
        <v>0</v>
      </c>
      <c r="AI338">
        <f t="shared" si="105"/>
        <v>0</v>
      </c>
      <c r="AJ338">
        <f t="shared" si="106"/>
        <v>1</v>
      </c>
      <c r="AK338">
        <f t="shared" si="107"/>
        <v>0</v>
      </c>
      <c r="AL338">
        <f t="shared" si="108"/>
        <v>0</v>
      </c>
      <c r="AM338">
        <f t="shared" si="109"/>
        <v>0</v>
      </c>
      <c r="AN338">
        <f t="shared" si="110"/>
        <v>0</v>
      </c>
      <c r="AO338">
        <f t="shared" si="111"/>
        <v>0</v>
      </c>
    </row>
    <row r="339" spans="1:41" ht="12.75">
      <c r="A339" s="37">
        <v>403080</v>
      </c>
      <c r="B339">
        <v>30206</v>
      </c>
      <c r="C339" t="s">
        <v>814</v>
      </c>
      <c r="D339" t="s">
        <v>694</v>
      </c>
      <c r="E339" t="s">
        <v>815</v>
      </c>
      <c r="F339" s="38">
        <v>86022</v>
      </c>
      <c r="G339" s="3">
        <v>247</v>
      </c>
      <c r="H339" s="39">
        <v>9286437333</v>
      </c>
      <c r="I339" s="4" t="s">
        <v>585</v>
      </c>
      <c r="J339" s="4" t="s">
        <v>31</v>
      </c>
      <c r="K339" t="s">
        <v>31</v>
      </c>
      <c r="L339" s="5"/>
      <c r="M339" s="5"/>
      <c r="N339" s="5"/>
      <c r="O339" s="5"/>
      <c r="P339" s="40">
        <v>21.923076923</v>
      </c>
      <c r="Q339" t="s">
        <v>37</v>
      </c>
      <c r="R339" t="s">
        <v>31</v>
      </c>
      <c r="S339" t="s">
        <v>31</v>
      </c>
      <c r="T339" t="s">
        <v>31</v>
      </c>
      <c r="U339" s="5"/>
      <c r="V339" s="5"/>
      <c r="W339" s="5"/>
      <c r="X339" s="5"/>
      <c r="Y339" s="5"/>
      <c r="Z339">
        <f t="shared" si="96"/>
        <v>0</v>
      </c>
      <c r="AA339">
        <f t="shared" si="97"/>
        <v>1</v>
      </c>
      <c r="AB339">
        <f t="shared" si="98"/>
        <v>0</v>
      </c>
      <c r="AC339">
        <f t="shared" si="99"/>
        <v>0</v>
      </c>
      <c r="AD339">
        <f t="shared" si="100"/>
        <v>0</v>
      </c>
      <c r="AE339">
        <f t="shared" si="101"/>
        <v>0</v>
      </c>
      <c r="AF339" s="50">
        <f t="shared" si="102"/>
        <v>0</v>
      </c>
      <c r="AG339" s="50">
        <f t="shared" si="103"/>
        <v>0</v>
      </c>
      <c r="AH339" s="50">
        <f t="shared" si="104"/>
        <v>0</v>
      </c>
      <c r="AI339">
        <f t="shared" si="105"/>
        <v>0</v>
      </c>
      <c r="AJ339">
        <f t="shared" si="106"/>
        <v>1</v>
      </c>
      <c r="AK339">
        <f t="shared" si="107"/>
        <v>0</v>
      </c>
      <c r="AL339">
        <f t="shared" si="108"/>
        <v>0</v>
      </c>
      <c r="AM339">
        <f t="shared" si="109"/>
        <v>0</v>
      </c>
      <c r="AN339">
        <f t="shared" si="110"/>
        <v>0</v>
      </c>
      <c r="AO339">
        <f t="shared" si="111"/>
        <v>0</v>
      </c>
    </row>
    <row r="340" spans="1:41" ht="12.75">
      <c r="A340" s="37">
        <v>403150</v>
      </c>
      <c r="B340">
        <v>20100</v>
      </c>
      <c r="C340" t="s">
        <v>816</v>
      </c>
      <c r="D340" t="s">
        <v>817</v>
      </c>
      <c r="E340" t="s">
        <v>818</v>
      </c>
      <c r="F340" s="38">
        <v>85670</v>
      </c>
      <c r="G340" s="3">
        <v>954</v>
      </c>
      <c r="H340" s="39">
        <v>5204585082</v>
      </c>
      <c r="I340" s="4">
        <v>7</v>
      </c>
      <c r="J340" s="4" t="s">
        <v>37</v>
      </c>
      <c r="K340" t="s">
        <v>31</v>
      </c>
      <c r="L340" s="5" t="s">
        <v>36</v>
      </c>
      <c r="M340" s="5">
        <v>1147.285</v>
      </c>
      <c r="N340" s="5" t="s">
        <v>36</v>
      </c>
      <c r="O340" s="5" t="s">
        <v>36</v>
      </c>
      <c r="P340" s="40">
        <v>8.0415045396</v>
      </c>
      <c r="Q340" t="s">
        <v>31</v>
      </c>
      <c r="R340" t="s">
        <v>31</v>
      </c>
      <c r="S340" t="s">
        <v>37</v>
      </c>
      <c r="T340" t="s">
        <v>31</v>
      </c>
      <c r="U340" s="5" t="s">
        <v>36</v>
      </c>
      <c r="V340" s="42">
        <v>32285.22187898095</v>
      </c>
      <c r="W340" s="42">
        <v>3763.067233260965</v>
      </c>
      <c r="X340" s="42">
        <v>6234.394691991703</v>
      </c>
      <c r="Y340" s="42">
        <v>7872.297881858089</v>
      </c>
      <c r="Z340">
        <f t="shared" si="96"/>
        <v>1</v>
      </c>
      <c r="AA340">
        <f t="shared" si="97"/>
        <v>0</v>
      </c>
      <c r="AB340">
        <f t="shared" si="98"/>
        <v>0</v>
      </c>
      <c r="AC340">
        <f t="shared" si="99"/>
        <v>0</v>
      </c>
      <c r="AD340">
        <f t="shared" si="100"/>
        <v>0</v>
      </c>
      <c r="AE340">
        <f t="shared" si="101"/>
        <v>0</v>
      </c>
      <c r="AF340" s="50">
        <f t="shared" si="102"/>
        <v>0</v>
      </c>
      <c r="AG340" s="50">
        <f t="shared" si="103"/>
        <v>0</v>
      </c>
      <c r="AH340" s="50">
        <f t="shared" si="104"/>
        <v>0</v>
      </c>
      <c r="AI340">
        <f t="shared" si="105"/>
        <v>1</v>
      </c>
      <c r="AJ340">
        <f t="shared" si="106"/>
        <v>0</v>
      </c>
      <c r="AK340">
        <f t="shared" si="107"/>
        <v>0</v>
      </c>
      <c r="AL340">
        <f t="shared" si="108"/>
        <v>0</v>
      </c>
      <c r="AM340">
        <f t="shared" si="109"/>
        <v>0</v>
      </c>
      <c r="AN340">
        <f t="shared" si="110"/>
        <v>0</v>
      </c>
      <c r="AO340">
        <f t="shared" si="111"/>
        <v>0</v>
      </c>
    </row>
    <row r="341" spans="1:41" ht="12.75">
      <c r="A341" s="37">
        <v>403200</v>
      </c>
      <c r="B341">
        <v>50207</v>
      </c>
      <c r="C341" t="s">
        <v>819</v>
      </c>
      <c r="D341" t="s">
        <v>820</v>
      </c>
      <c r="E341" t="s">
        <v>821</v>
      </c>
      <c r="F341" s="38">
        <v>85536</v>
      </c>
      <c r="G341" s="3">
        <v>28</v>
      </c>
      <c r="H341" s="39">
        <v>9284859435</v>
      </c>
      <c r="I341" s="4">
        <v>7</v>
      </c>
      <c r="J341" s="4" t="s">
        <v>37</v>
      </c>
      <c r="K341" t="s">
        <v>31</v>
      </c>
      <c r="L341" s="5" t="s">
        <v>35</v>
      </c>
      <c r="M341" s="5">
        <v>553.33</v>
      </c>
      <c r="N341" s="5" t="s">
        <v>35</v>
      </c>
      <c r="O341" s="5" t="s">
        <v>35</v>
      </c>
      <c r="P341" s="40">
        <v>44.46397188</v>
      </c>
      <c r="Q341" t="s">
        <v>37</v>
      </c>
      <c r="R341" t="s">
        <v>31</v>
      </c>
      <c r="S341" t="s">
        <v>37</v>
      </c>
      <c r="T341" t="s">
        <v>31</v>
      </c>
      <c r="U341" s="5" t="s">
        <v>36</v>
      </c>
      <c r="V341" s="42">
        <v>42408.377235219916</v>
      </c>
      <c r="W341" s="42">
        <v>15156.843752514247</v>
      </c>
      <c r="X341" s="42">
        <v>16080.819314377568</v>
      </c>
      <c r="Y341" s="42">
        <v>4845.822274075877</v>
      </c>
      <c r="Z341">
        <f t="shared" si="96"/>
        <v>1</v>
      </c>
      <c r="AA341">
        <f t="shared" si="97"/>
        <v>1</v>
      </c>
      <c r="AB341">
        <f t="shared" si="98"/>
        <v>0</v>
      </c>
      <c r="AC341">
        <f t="shared" si="99"/>
        <v>0</v>
      </c>
      <c r="AD341">
        <f t="shared" si="100"/>
        <v>0</v>
      </c>
      <c r="AE341">
        <f t="shared" si="101"/>
        <v>0</v>
      </c>
      <c r="AF341" s="50" t="str">
        <f t="shared" si="102"/>
        <v>SRSA</v>
      </c>
      <c r="AG341" s="50">
        <f t="shared" si="103"/>
        <v>0</v>
      </c>
      <c r="AH341" s="50">
        <f t="shared" si="104"/>
        <v>0</v>
      </c>
      <c r="AI341">
        <f t="shared" si="105"/>
        <v>1</v>
      </c>
      <c r="AJ341">
        <f t="shared" si="106"/>
        <v>1</v>
      </c>
      <c r="AK341" t="str">
        <f t="shared" si="107"/>
        <v>Initial</v>
      </c>
      <c r="AL341" t="str">
        <f t="shared" si="108"/>
        <v>SRSA</v>
      </c>
      <c r="AM341">
        <f t="shared" si="109"/>
        <v>0</v>
      </c>
      <c r="AN341">
        <f t="shared" si="110"/>
        <v>0</v>
      </c>
      <c r="AO341">
        <f t="shared" si="111"/>
        <v>0</v>
      </c>
    </row>
    <row r="342" spans="1:41" ht="12.75">
      <c r="A342" s="37">
        <v>403240</v>
      </c>
      <c r="B342">
        <v>140432</v>
      </c>
      <c r="C342" t="s">
        <v>822</v>
      </c>
      <c r="D342" t="s">
        <v>823</v>
      </c>
      <c r="E342" t="s">
        <v>824</v>
      </c>
      <c r="F342" s="38">
        <v>85349</v>
      </c>
      <c r="G342" s="3" t="s">
        <v>29</v>
      </c>
      <c r="H342" s="39">
        <v>9286271301</v>
      </c>
      <c r="I342" s="4">
        <v>4</v>
      </c>
      <c r="J342" s="4" t="s">
        <v>31</v>
      </c>
      <c r="K342" t="s">
        <v>31</v>
      </c>
      <c r="L342" s="5"/>
      <c r="M342" s="5"/>
      <c r="N342" s="5"/>
      <c r="O342" s="5"/>
      <c r="P342" s="40">
        <v>40.969435011</v>
      </c>
      <c r="Q342" t="s">
        <v>37</v>
      </c>
      <c r="R342" t="s">
        <v>31</v>
      </c>
      <c r="S342" t="s">
        <v>31</v>
      </c>
      <c r="T342" t="s">
        <v>31</v>
      </c>
      <c r="U342" s="5"/>
      <c r="V342" s="5"/>
      <c r="W342" s="5"/>
      <c r="X342" s="5"/>
      <c r="Y342" s="5"/>
      <c r="Z342">
        <f t="shared" si="96"/>
        <v>0</v>
      </c>
      <c r="AA342">
        <f t="shared" si="97"/>
        <v>1</v>
      </c>
      <c r="AB342">
        <f t="shared" si="98"/>
        <v>0</v>
      </c>
      <c r="AC342">
        <f t="shared" si="99"/>
        <v>0</v>
      </c>
      <c r="AD342">
        <f t="shared" si="100"/>
        <v>0</v>
      </c>
      <c r="AE342">
        <f t="shared" si="101"/>
        <v>0</v>
      </c>
      <c r="AF342" s="50">
        <f t="shared" si="102"/>
        <v>0</v>
      </c>
      <c r="AG342" s="50">
        <f t="shared" si="103"/>
        <v>0</v>
      </c>
      <c r="AH342" s="50">
        <f t="shared" si="104"/>
        <v>0</v>
      </c>
      <c r="AI342">
        <f t="shared" si="105"/>
        <v>0</v>
      </c>
      <c r="AJ342">
        <f t="shared" si="106"/>
        <v>1</v>
      </c>
      <c r="AK342">
        <f t="shared" si="107"/>
        <v>0</v>
      </c>
      <c r="AL342">
        <f t="shared" si="108"/>
        <v>0</v>
      </c>
      <c r="AM342">
        <f t="shared" si="109"/>
        <v>0</v>
      </c>
      <c r="AN342">
        <f t="shared" si="110"/>
        <v>0</v>
      </c>
      <c r="AO342">
        <f t="shared" si="111"/>
        <v>0</v>
      </c>
    </row>
    <row r="343" spans="1:41" ht="12.75">
      <c r="A343" s="37">
        <v>403290</v>
      </c>
      <c r="B343">
        <v>10220</v>
      </c>
      <c r="C343" t="s">
        <v>825</v>
      </c>
      <c r="D343" t="s">
        <v>826</v>
      </c>
      <c r="E343" t="s">
        <v>827</v>
      </c>
      <c r="F343" s="38">
        <v>86505</v>
      </c>
      <c r="G343" s="3">
        <v>1757</v>
      </c>
      <c r="H343" s="39">
        <v>9287551088</v>
      </c>
      <c r="I343" s="4">
        <v>7</v>
      </c>
      <c r="J343" s="4" t="s">
        <v>37</v>
      </c>
      <c r="K343" t="s">
        <v>31</v>
      </c>
      <c r="L343" s="5" t="s">
        <v>35</v>
      </c>
      <c r="M343" s="5">
        <v>2087.055</v>
      </c>
      <c r="N343" s="5" t="s">
        <v>35</v>
      </c>
      <c r="O343" s="5" t="s">
        <v>35</v>
      </c>
      <c r="P343" s="40">
        <v>32.583333333</v>
      </c>
      <c r="Q343" t="s">
        <v>37</v>
      </c>
      <c r="R343" t="s">
        <v>31</v>
      </c>
      <c r="S343" t="s">
        <v>37</v>
      </c>
      <c r="T343" t="s">
        <v>31</v>
      </c>
      <c r="U343" s="5" t="s">
        <v>36</v>
      </c>
      <c r="V343" s="42">
        <v>188015.68730231182</v>
      </c>
      <c r="W343" s="42">
        <v>26888.971069226427</v>
      </c>
      <c r="X343" s="42">
        <v>29712.45106350279</v>
      </c>
      <c r="Y343" s="42">
        <v>15609.234146621457</v>
      </c>
      <c r="Z343">
        <f t="shared" si="96"/>
        <v>1</v>
      </c>
      <c r="AA343">
        <f t="shared" si="97"/>
        <v>1</v>
      </c>
      <c r="AB343">
        <f t="shared" si="98"/>
        <v>0</v>
      </c>
      <c r="AC343">
        <f t="shared" si="99"/>
        <v>0</v>
      </c>
      <c r="AD343">
        <f t="shared" si="100"/>
        <v>0</v>
      </c>
      <c r="AE343">
        <f t="shared" si="101"/>
        <v>0</v>
      </c>
      <c r="AF343" s="50" t="str">
        <f t="shared" si="102"/>
        <v>SRSA</v>
      </c>
      <c r="AG343" s="50">
        <f t="shared" si="103"/>
        <v>0</v>
      </c>
      <c r="AH343" s="50">
        <f t="shared" si="104"/>
        <v>0</v>
      </c>
      <c r="AI343">
        <f t="shared" si="105"/>
        <v>1</v>
      </c>
      <c r="AJ343">
        <f t="shared" si="106"/>
        <v>1</v>
      </c>
      <c r="AK343" t="str">
        <f t="shared" si="107"/>
        <v>Initial</v>
      </c>
      <c r="AL343" t="str">
        <f t="shared" si="108"/>
        <v>SRSA</v>
      </c>
      <c r="AM343">
        <f t="shared" si="109"/>
        <v>0</v>
      </c>
      <c r="AN343">
        <f t="shared" si="110"/>
        <v>0</v>
      </c>
      <c r="AO343">
        <f t="shared" si="111"/>
        <v>0</v>
      </c>
    </row>
    <row r="344" spans="1:41" ht="12.75">
      <c r="A344" s="37">
        <v>403310</v>
      </c>
      <c r="B344">
        <v>70224</v>
      </c>
      <c r="C344" t="s">
        <v>828</v>
      </c>
      <c r="D344" t="s">
        <v>829</v>
      </c>
      <c r="E344" t="s">
        <v>830</v>
      </c>
      <c r="F344" s="38">
        <v>85337</v>
      </c>
      <c r="G344" s="3">
        <v>420</v>
      </c>
      <c r="H344" s="39">
        <v>6022581445</v>
      </c>
      <c r="I344" s="4">
        <v>8</v>
      </c>
      <c r="J344" s="4" t="s">
        <v>37</v>
      </c>
      <c r="K344" t="s">
        <v>31</v>
      </c>
      <c r="L344" s="5" t="s">
        <v>36</v>
      </c>
      <c r="M344" s="5">
        <v>508.975</v>
      </c>
      <c r="N344" s="5" t="s">
        <v>36</v>
      </c>
      <c r="O344" s="5" t="s">
        <v>35</v>
      </c>
      <c r="P344" s="40">
        <v>29.58677686</v>
      </c>
      <c r="Q344" t="s">
        <v>37</v>
      </c>
      <c r="R344" t="s">
        <v>31</v>
      </c>
      <c r="S344" t="s">
        <v>37</v>
      </c>
      <c r="T344" t="s">
        <v>31</v>
      </c>
      <c r="U344" s="5" t="s">
        <v>36</v>
      </c>
      <c r="V344" s="41">
        <v>48768.19354771549</v>
      </c>
      <c r="W344" s="41">
        <v>6528.883897065367</v>
      </c>
      <c r="X344" s="41">
        <v>7501.14751456707</v>
      </c>
      <c r="Y344" s="41">
        <v>4499.692111641886</v>
      </c>
      <c r="Z344">
        <f t="shared" si="96"/>
        <v>1</v>
      </c>
      <c r="AA344">
        <f t="shared" si="97"/>
        <v>1</v>
      </c>
      <c r="AB344">
        <f t="shared" si="98"/>
        <v>0</v>
      </c>
      <c r="AC344">
        <f t="shared" si="99"/>
        <v>0</v>
      </c>
      <c r="AD344">
        <f t="shared" si="100"/>
        <v>0</v>
      </c>
      <c r="AE344">
        <f t="shared" si="101"/>
        <v>0</v>
      </c>
      <c r="AF344" s="50" t="str">
        <f t="shared" si="102"/>
        <v>SRSA</v>
      </c>
      <c r="AG344" s="50">
        <f t="shared" si="103"/>
        <v>0</v>
      </c>
      <c r="AH344" s="50">
        <f t="shared" si="104"/>
        <v>0</v>
      </c>
      <c r="AI344">
        <f t="shared" si="105"/>
        <v>1</v>
      </c>
      <c r="AJ344">
        <f t="shared" si="106"/>
        <v>1</v>
      </c>
      <c r="AK344" t="str">
        <f t="shared" si="107"/>
        <v>Initial</v>
      </c>
      <c r="AL344" t="str">
        <f t="shared" si="108"/>
        <v>SRSA</v>
      </c>
      <c r="AM344">
        <f t="shared" si="109"/>
        <v>0</v>
      </c>
      <c r="AN344">
        <f t="shared" si="110"/>
        <v>0</v>
      </c>
      <c r="AO344">
        <f t="shared" si="111"/>
        <v>0</v>
      </c>
    </row>
    <row r="345" spans="1:41" ht="12.75">
      <c r="A345" s="37">
        <v>403400</v>
      </c>
      <c r="B345">
        <v>70241</v>
      </c>
      <c r="C345" t="s">
        <v>831</v>
      </c>
      <c r="D345" t="s">
        <v>832</v>
      </c>
      <c r="E345" t="s">
        <v>102</v>
      </c>
      <c r="F345" s="38">
        <v>85296</v>
      </c>
      <c r="G345" s="3">
        <v>1016</v>
      </c>
      <c r="H345" s="39">
        <v>4804973452</v>
      </c>
      <c r="I345" s="4" t="s">
        <v>155</v>
      </c>
      <c r="J345" s="4" t="s">
        <v>31</v>
      </c>
      <c r="K345" t="s">
        <v>31</v>
      </c>
      <c r="L345" s="5"/>
      <c r="M345" s="5"/>
      <c r="N345" s="5"/>
      <c r="O345" s="5"/>
      <c r="P345" s="40">
        <v>3.6161557926</v>
      </c>
      <c r="Q345" t="s">
        <v>31</v>
      </c>
      <c r="R345" t="s">
        <v>31</v>
      </c>
      <c r="S345" t="s">
        <v>31</v>
      </c>
      <c r="T345" t="s">
        <v>31</v>
      </c>
      <c r="U345" s="5"/>
      <c r="V345" s="5"/>
      <c r="W345" s="5"/>
      <c r="X345" s="5"/>
      <c r="Y345" s="5"/>
      <c r="Z345">
        <f t="shared" si="96"/>
        <v>0</v>
      </c>
      <c r="AA345">
        <f t="shared" si="97"/>
        <v>1</v>
      </c>
      <c r="AB345">
        <f t="shared" si="98"/>
        <v>0</v>
      </c>
      <c r="AC345">
        <f t="shared" si="99"/>
        <v>0</v>
      </c>
      <c r="AD345">
        <f t="shared" si="100"/>
        <v>0</v>
      </c>
      <c r="AE345">
        <f t="shared" si="101"/>
        <v>0</v>
      </c>
      <c r="AF345" s="50">
        <f t="shared" si="102"/>
        <v>0</v>
      </c>
      <c r="AG345" s="50">
        <f t="shared" si="103"/>
        <v>0</v>
      </c>
      <c r="AH345" s="50">
        <f t="shared" si="104"/>
        <v>0</v>
      </c>
      <c r="AI345">
        <f t="shared" si="105"/>
        <v>0</v>
      </c>
      <c r="AJ345">
        <f t="shared" si="106"/>
        <v>0</v>
      </c>
      <c r="AK345">
        <f t="shared" si="107"/>
        <v>0</v>
      </c>
      <c r="AL345">
        <f t="shared" si="108"/>
        <v>0</v>
      </c>
      <c r="AM345">
        <f t="shared" si="109"/>
        <v>0</v>
      </c>
      <c r="AN345">
        <f t="shared" si="110"/>
        <v>0</v>
      </c>
      <c r="AO345">
        <f t="shared" si="111"/>
        <v>0</v>
      </c>
    </row>
    <row r="346" spans="1:41" ht="12.75">
      <c r="A346" s="37">
        <v>403420</v>
      </c>
      <c r="B346">
        <v>70440</v>
      </c>
      <c r="C346" t="s">
        <v>833</v>
      </c>
      <c r="D346" t="s">
        <v>834</v>
      </c>
      <c r="E346" t="s">
        <v>109</v>
      </c>
      <c r="F346" s="38">
        <v>85301</v>
      </c>
      <c r="G346" s="3">
        <v>1893</v>
      </c>
      <c r="H346" s="39">
        <v>6238428100</v>
      </c>
      <c r="I346" s="4">
        <v>3</v>
      </c>
      <c r="J346" s="4" t="s">
        <v>31</v>
      </c>
      <c r="K346" t="s">
        <v>31</v>
      </c>
      <c r="L346" s="5"/>
      <c r="M346" s="5"/>
      <c r="N346" s="5"/>
      <c r="O346" s="5"/>
      <c r="P346" s="40">
        <v>22.185159973</v>
      </c>
      <c r="Q346" t="s">
        <v>37</v>
      </c>
      <c r="R346" t="s">
        <v>31</v>
      </c>
      <c r="S346" t="s">
        <v>31</v>
      </c>
      <c r="T346" t="s">
        <v>31</v>
      </c>
      <c r="U346" s="5"/>
      <c r="V346" s="43"/>
      <c r="W346" s="43"/>
      <c r="X346" s="43"/>
      <c r="Y346" s="43"/>
      <c r="Z346">
        <f t="shared" si="96"/>
        <v>0</v>
      </c>
      <c r="AA346">
        <f t="shared" si="97"/>
        <v>1</v>
      </c>
      <c r="AB346">
        <f t="shared" si="98"/>
        <v>0</v>
      </c>
      <c r="AC346">
        <f t="shared" si="99"/>
        <v>0</v>
      </c>
      <c r="AD346">
        <f t="shared" si="100"/>
        <v>0</v>
      </c>
      <c r="AE346">
        <f t="shared" si="101"/>
        <v>0</v>
      </c>
      <c r="AF346" s="50">
        <f t="shared" si="102"/>
        <v>0</v>
      </c>
      <c r="AG346" s="50">
        <f t="shared" si="103"/>
        <v>0</v>
      </c>
      <c r="AH346" s="50">
        <f t="shared" si="104"/>
        <v>0</v>
      </c>
      <c r="AI346">
        <f t="shared" si="105"/>
        <v>0</v>
      </c>
      <c r="AJ346">
        <f t="shared" si="106"/>
        <v>1</v>
      </c>
      <c r="AK346">
        <f t="shared" si="107"/>
        <v>0</v>
      </c>
      <c r="AL346">
        <f t="shared" si="108"/>
        <v>0</v>
      </c>
      <c r="AM346">
        <f t="shared" si="109"/>
        <v>0</v>
      </c>
      <c r="AN346">
        <f t="shared" si="110"/>
        <v>0</v>
      </c>
      <c r="AO346">
        <f t="shared" si="111"/>
        <v>0</v>
      </c>
    </row>
    <row r="347" spans="1:41" ht="12.75">
      <c r="A347" s="37">
        <v>403450</v>
      </c>
      <c r="B347">
        <v>70505</v>
      </c>
      <c r="C347" t="s">
        <v>835</v>
      </c>
      <c r="D347" t="s">
        <v>836</v>
      </c>
      <c r="E347" t="s">
        <v>109</v>
      </c>
      <c r="F347" s="38">
        <v>85301</v>
      </c>
      <c r="G347" s="3">
        <v>1661</v>
      </c>
      <c r="H347" s="39">
        <v>6234356000</v>
      </c>
      <c r="I347" s="4" t="s">
        <v>189</v>
      </c>
      <c r="J347" s="4" t="s">
        <v>31</v>
      </c>
      <c r="K347" t="s">
        <v>31</v>
      </c>
      <c r="L347" s="5"/>
      <c r="M347" s="5"/>
      <c r="N347" s="5"/>
      <c r="O347" s="5"/>
      <c r="P347" s="40">
        <v>11.064045015</v>
      </c>
      <c r="Q347" t="s">
        <v>31</v>
      </c>
      <c r="R347" t="s">
        <v>31</v>
      </c>
      <c r="S347" t="s">
        <v>31</v>
      </c>
      <c r="T347" t="s">
        <v>31</v>
      </c>
      <c r="U347" s="5"/>
      <c r="V347" s="5"/>
      <c r="W347" s="5"/>
      <c r="X347" s="5"/>
      <c r="Y347" s="5"/>
      <c r="Z347">
        <f t="shared" si="96"/>
        <v>0</v>
      </c>
      <c r="AA347">
        <f t="shared" si="97"/>
        <v>1</v>
      </c>
      <c r="AB347">
        <f t="shared" si="98"/>
        <v>0</v>
      </c>
      <c r="AC347">
        <f t="shared" si="99"/>
        <v>0</v>
      </c>
      <c r="AD347">
        <f t="shared" si="100"/>
        <v>0</v>
      </c>
      <c r="AE347">
        <f t="shared" si="101"/>
        <v>0</v>
      </c>
      <c r="AF347" s="50">
        <f t="shared" si="102"/>
        <v>0</v>
      </c>
      <c r="AG347" s="50">
        <f t="shared" si="103"/>
        <v>0</v>
      </c>
      <c r="AH347" s="50">
        <f t="shared" si="104"/>
        <v>0</v>
      </c>
      <c r="AI347">
        <f t="shared" si="105"/>
        <v>0</v>
      </c>
      <c r="AJ347">
        <f t="shared" si="106"/>
        <v>0</v>
      </c>
      <c r="AK347">
        <f t="shared" si="107"/>
        <v>0</v>
      </c>
      <c r="AL347">
        <f t="shared" si="108"/>
        <v>0</v>
      </c>
      <c r="AM347">
        <f t="shared" si="109"/>
        <v>0</v>
      </c>
      <c r="AN347">
        <f t="shared" si="110"/>
        <v>0</v>
      </c>
      <c r="AO347">
        <f t="shared" si="111"/>
        <v>0</v>
      </c>
    </row>
    <row r="348" spans="1:41" ht="12.75">
      <c r="A348" s="37">
        <v>403500</v>
      </c>
      <c r="B348">
        <v>40201</v>
      </c>
      <c r="C348" t="s">
        <v>837</v>
      </c>
      <c r="D348" t="s">
        <v>838</v>
      </c>
      <c r="E348" t="s">
        <v>240</v>
      </c>
      <c r="F348" s="38">
        <v>85501</v>
      </c>
      <c r="G348" s="3">
        <v>2295</v>
      </c>
      <c r="H348" s="39">
        <v>9284253211</v>
      </c>
      <c r="I348" s="4">
        <v>6</v>
      </c>
      <c r="J348" s="4" t="s">
        <v>31</v>
      </c>
      <c r="K348" t="s">
        <v>31</v>
      </c>
      <c r="L348" s="5" t="s">
        <v>36</v>
      </c>
      <c r="M348" s="5">
        <v>2133.07</v>
      </c>
      <c r="N348" s="5" t="s">
        <v>36</v>
      </c>
      <c r="O348" s="5" t="s">
        <v>36</v>
      </c>
      <c r="P348" s="40">
        <v>17.101584343</v>
      </c>
      <c r="Q348" t="s">
        <v>31</v>
      </c>
      <c r="R348" t="s">
        <v>31</v>
      </c>
      <c r="S348" t="s">
        <v>37</v>
      </c>
      <c r="T348" t="s">
        <v>31</v>
      </c>
      <c r="U348" s="5" t="s">
        <v>36</v>
      </c>
      <c r="V348" s="42">
        <v>100251.20186647357</v>
      </c>
      <c r="W348" s="42">
        <v>14097.911173461709</v>
      </c>
      <c r="X348" s="42">
        <v>12596.170005948767</v>
      </c>
      <c r="Y348" s="42">
        <v>14998.252600967884</v>
      </c>
      <c r="Z348">
        <f t="shared" si="96"/>
        <v>0</v>
      </c>
      <c r="AA348">
        <f t="shared" si="97"/>
        <v>0</v>
      </c>
      <c r="AB348">
        <f t="shared" si="98"/>
        <v>0</v>
      </c>
      <c r="AC348">
        <f t="shared" si="99"/>
        <v>0</v>
      </c>
      <c r="AD348">
        <f t="shared" si="100"/>
        <v>0</v>
      </c>
      <c r="AE348">
        <f t="shared" si="101"/>
        <v>0</v>
      </c>
      <c r="AF348" s="50">
        <f t="shared" si="102"/>
        <v>0</v>
      </c>
      <c r="AG348" s="50">
        <f t="shared" si="103"/>
        <v>0</v>
      </c>
      <c r="AH348" s="50">
        <f t="shared" si="104"/>
        <v>0</v>
      </c>
      <c r="AI348">
        <f t="shared" si="105"/>
        <v>1</v>
      </c>
      <c r="AJ348">
        <f t="shared" si="106"/>
        <v>0</v>
      </c>
      <c r="AK348">
        <f t="shared" si="107"/>
        <v>0</v>
      </c>
      <c r="AL348">
        <f t="shared" si="108"/>
        <v>0</v>
      </c>
      <c r="AM348">
        <f t="shared" si="109"/>
        <v>0</v>
      </c>
      <c r="AN348">
        <f t="shared" si="110"/>
        <v>0</v>
      </c>
      <c r="AO348">
        <f t="shared" si="111"/>
        <v>0</v>
      </c>
    </row>
    <row r="349" spans="1:41" ht="12.75">
      <c r="A349" s="37">
        <v>403550</v>
      </c>
      <c r="B349">
        <v>30204</v>
      </c>
      <c r="C349" t="s">
        <v>839</v>
      </c>
      <c r="D349" t="s">
        <v>706</v>
      </c>
      <c r="E349" t="s">
        <v>840</v>
      </c>
      <c r="F349" s="38">
        <v>86023</v>
      </c>
      <c r="G349" s="3">
        <v>519</v>
      </c>
      <c r="H349" s="39">
        <v>9286382461</v>
      </c>
      <c r="I349" s="4">
        <v>4</v>
      </c>
      <c r="J349" s="4" t="s">
        <v>31</v>
      </c>
      <c r="K349" t="s">
        <v>31</v>
      </c>
      <c r="L349" s="5"/>
      <c r="M349" s="5"/>
      <c r="N349" s="5"/>
      <c r="O349" s="5"/>
      <c r="P349" s="40">
        <v>8.6826347305</v>
      </c>
      <c r="Q349" t="s">
        <v>31</v>
      </c>
      <c r="R349" t="s">
        <v>31</v>
      </c>
      <c r="S349" t="s">
        <v>31</v>
      </c>
      <c r="T349" t="s">
        <v>31</v>
      </c>
      <c r="U349" s="5"/>
      <c r="V349" s="5"/>
      <c r="W349" s="5"/>
      <c r="X349" s="5"/>
      <c r="Y349" s="5"/>
      <c r="Z349">
        <f t="shared" si="96"/>
        <v>0</v>
      </c>
      <c r="AA349">
        <f t="shared" si="97"/>
        <v>1</v>
      </c>
      <c r="AB349">
        <f t="shared" si="98"/>
        <v>0</v>
      </c>
      <c r="AC349">
        <f t="shared" si="99"/>
        <v>0</v>
      </c>
      <c r="AD349">
        <f t="shared" si="100"/>
        <v>0</v>
      </c>
      <c r="AE349">
        <f t="shared" si="101"/>
        <v>0</v>
      </c>
      <c r="AF349" s="50">
        <f t="shared" si="102"/>
        <v>0</v>
      </c>
      <c r="AG349" s="50">
        <f t="shared" si="103"/>
        <v>0</v>
      </c>
      <c r="AH349" s="50">
        <f t="shared" si="104"/>
        <v>0</v>
      </c>
      <c r="AI349">
        <f t="shared" si="105"/>
        <v>0</v>
      </c>
      <c r="AJ349">
        <f t="shared" si="106"/>
        <v>0</v>
      </c>
      <c r="AK349">
        <f t="shared" si="107"/>
        <v>0</v>
      </c>
      <c r="AL349">
        <f t="shared" si="108"/>
        <v>0</v>
      </c>
      <c r="AM349">
        <f t="shared" si="109"/>
        <v>0</v>
      </c>
      <c r="AN349">
        <f t="shared" si="110"/>
        <v>0</v>
      </c>
      <c r="AO349">
        <f t="shared" si="111"/>
        <v>0</v>
      </c>
    </row>
    <row r="350" spans="1:41" ht="12.75">
      <c r="A350" s="37">
        <v>403580</v>
      </c>
      <c r="B350">
        <v>60199</v>
      </c>
      <c r="C350" t="s">
        <v>841</v>
      </c>
      <c r="D350" t="s">
        <v>842</v>
      </c>
      <c r="E350" t="s">
        <v>756</v>
      </c>
      <c r="F350" s="38">
        <v>85533</v>
      </c>
      <c r="G350" s="3">
        <v>1595</v>
      </c>
      <c r="H350" s="39">
        <v>9288652822</v>
      </c>
      <c r="I350" s="4">
        <v>7</v>
      </c>
      <c r="J350" s="4" t="s">
        <v>37</v>
      </c>
      <c r="K350" t="s">
        <v>37</v>
      </c>
      <c r="L350" s="5" t="s">
        <v>35</v>
      </c>
      <c r="M350" s="5">
        <v>8.87</v>
      </c>
      <c r="N350" s="5" t="s">
        <v>35</v>
      </c>
      <c r="O350" s="5" t="s">
        <v>35</v>
      </c>
      <c r="P350" s="40" t="s">
        <v>41</v>
      </c>
      <c r="Q350" s="40" t="s">
        <v>41</v>
      </c>
      <c r="R350" t="s">
        <v>31</v>
      </c>
      <c r="S350" t="s">
        <v>37</v>
      </c>
      <c r="T350" t="s">
        <v>31</v>
      </c>
      <c r="U350" s="5" t="s">
        <v>36</v>
      </c>
      <c r="V350" s="41"/>
      <c r="W350" s="41"/>
      <c r="X350" s="41"/>
      <c r="Y350" s="41"/>
      <c r="Z350">
        <f t="shared" si="96"/>
        <v>1</v>
      </c>
      <c r="AA350">
        <f t="shared" si="97"/>
        <v>1</v>
      </c>
      <c r="AB350">
        <f t="shared" si="98"/>
        <v>0</v>
      </c>
      <c r="AC350">
        <f t="shared" si="99"/>
        <v>0</v>
      </c>
      <c r="AD350">
        <f t="shared" si="100"/>
        <v>0</v>
      </c>
      <c r="AE350">
        <f t="shared" si="101"/>
        <v>0</v>
      </c>
      <c r="AF350" s="50" t="str">
        <f t="shared" si="102"/>
        <v>SRSA</v>
      </c>
      <c r="AG350" s="50">
        <f t="shared" si="103"/>
        <v>0</v>
      </c>
      <c r="AH350" s="50">
        <f t="shared" si="104"/>
        <v>0</v>
      </c>
      <c r="AI350">
        <f t="shared" si="105"/>
        <v>1</v>
      </c>
      <c r="AJ350">
        <f t="shared" si="106"/>
        <v>1</v>
      </c>
      <c r="AK350" t="str">
        <f t="shared" si="107"/>
        <v>Initial</v>
      </c>
      <c r="AL350" t="str">
        <f t="shared" si="108"/>
        <v>SRSA</v>
      </c>
      <c r="AM350">
        <f t="shared" si="109"/>
        <v>0</v>
      </c>
      <c r="AN350">
        <f t="shared" si="110"/>
        <v>0</v>
      </c>
      <c r="AO350">
        <f t="shared" si="111"/>
        <v>0</v>
      </c>
    </row>
    <row r="351" spans="1:41" ht="12.75">
      <c r="A351" s="37">
        <v>403660</v>
      </c>
      <c r="B351">
        <v>80303</v>
      </c>
      <c r="C351" t="s">
        <v>843</v>
      </c>
      <c r="D351" t="s">
        <v>844</v>
      </c>
      <c r="E351" t="s">
        <v>175</v>
      </c>
      <c r="F351" s="38">
        <v>86401</v>
      </c>
      <c r="G351" s="3">
        <v>22</v>
      </c>
      <c r="H351" s="39">
        <v>9286920013</v>
      </c>
      <c r="I351" s="4">
        <v>3</v>
      </c>
      <c r="J351" s="4" t="s">
        <v>31</v>
      </c>
      <c r="K351" t="s">
        <v>31</v>
      </c>
      <c r="L351" s="5" t="s">
        <v>35</v>
      </c>
      <c r="M351" s="5">
        <v>50.58</v>
      </c>
      <c r="N351" s="5"/>
      <c r="O351" s="5" t="s">
        <v>35</v>
      </c>
      <c r="P351" s="40">
        <v>12.955465587</v>
      </c>
      <c r="Q351" t="s">
        <v>31</v>
      </c>
      <c r="R351" t="s">
        <v>31</v>
      </c>
      <c r="S351" t="s">
        <v>31</v>
      </c>
      <c r="T351" t="s">
        <v>31</v>
      </c>
      <c r="U351" s="5"/>
      <c r="V351" s="5">
        <v>3920</v>
      </c>
      <c r="W351" s="5">
        <v>810.72</v>
      </c>
      <c r="X351" s="5">
        <v>917.07</v>
      </c>
      <c r="Y351" s="5">
        <v>329</v>
      </c>
      <c r="Z351">
        <f t="shared" si="96"/>
        <v>1</v>
      </c>
      <c r="AA351">
        <f t="shared" si="97"/>
        <v>1</v>
      </c>
      <c r="AB351">
        <f t="shared" si="98"/>
        <v>0</v>
      </c>
      <c r="AC351">
        <f t="shared" si="99"/>
        <v>0</v>
      </c>
      <c r="AD351">
        <f t="shared" si="100"/>
        <v>0</v>
      </c>
      <c r="AE351">
        <f t="shared" si="101"/>
        <v>0</v>
      </c>
      <c r="AF351" s="50" t="str">
        <f t="shared" si="102"/>
        <v>SRSA</v>
      </c>
      <c r="AG351" s="50">
        <f t="shared" si="103"/>
        <v>0</v>
      </c>
      <c r="AH351" s="50">
        <f t="shared" si="104"/>
        <v>0</v>
      </c>
      <c r="AI351">
        <f t="shared" si="105"/>
        <v>0</v>
      </c>
      <c r="AJ351">
        <f t="shared" si="106"/>
        <v>0</v>
      </c>
      <c r="AK351">
        <f t="shared" si="107"/>
        <v>0</v>
      </c>
      <c r="AL351">
        <f t="shared" si="108"/>
        <v>0</v>
      </c>
      <c r="AM351">
        <f t="shared" si="109"/>
        <v>0</v>
      </c>
      <c r="AN351">
        <f t="shared" si="110"/>
        <v>0</v>
      </c>
      <c r="AO351">
        <f t="shared" si="111"/>
        <v>0</v>
      </c>
    </row>
    <row r="352" spans="1:41" ht="12.75">
      <c r="A352" s="37">
        <v>403730</v>
      </c>
      <c r="B352">
        <v>40241</v>
      </c>
      <c r="C352" t="s">
        <v>845</v>
      </c>
      <c r="D352" t="s">
        <v>846</v>
      </c>
      <c r="E352" t="s">
        <v>847</v>
      </c>
      <c r="F352" s="38">
        <v>85292</v>
      </c>
      <c r="G352" s="3">
        <v>409</v>
      </c>
      <c r="H352" s="39">
        <v>5203567876</v>
      </c>
      <c r="I352" s="4">
        <v>7</v>
      </c>
      <c r="J352" s="4" t="s">
        <v>37</v>
      </c>
      <c r="K352" t="s">
        <v>31</v>
      </c>
      <c r="L352" s="5" t="s">
        <v>36</v>
      </c>
      <c r="M352" s="5">
        <v>525.775</v>
      </c>
      <c r="N352" s="5" t="s">
        <v>36</v>
      </c>
      <c r="O352" s="5" t="s">
        <v>35</v>
      </c>
      <c r="P352" s="40">
        <v>30.706521739</v>
      </c>
      <c r="Q352" t="s">
        <v>37</v>
      </c>
      <c r="R352" t="s">
        <v>31</v>
      </c>
      <c r="S352" t="s">
        <v>37</v>
      </c>
      <c r="T352" t="s">
        <v>31</v>
      </c>
      <c r="U352" s="5" t="s">
        <v>36</v>
      </c>
      <c r="V352" s="42">
        <v>36904.55099069049</v>
      </c>
      <c r="W352" s="42">
        <v>4619.3552440645835</v>
      </c>
      <c r="X352" s="42">
        <v>3642.4313978199625</v>
      </c>
      <c r="Y352" s="42">
        <v>5001.580847171173</v>
      </c>
      <c r="Z352">
        <f t="shared" si="96"/>
        <v>1</v>
      </c>
      <c r="AA352">
        <f t="shared" si="97"/>
        <v>1</v>
      </c>
      <c r="AB352">
        <f t="shared" si="98"/>
        <v>0</v>
      </c>
      <c r="AC352">
        <f t="shared" si="99"/>
        <v>0</v>
      </c>
      <c r="AD352">
        <f t="shared" si="100"/>
        <v>0</v>
      </c>
      <c r="AE352">
        <f t="shared" si="101"/>
        <v>0</v>
      </c>
      <c r="AF352" s="50" t="str">
        <f t="shared" si="102"/>
        <v>SRSA</v>
      </c>
      <c r="AG352" s="50">
        <f t="shared" si="103"/>
        <v>0</v>
      </c>
      <c r="AH352" s="50">
        <f t="shared" si="104"/>
        <v>0</v>
      </c>
      <c r="AI352">
        <f t="shared" si="105"/>
        <v>1</v>
      </c>
      <c r="AJ352">
        <f t="shared" si="106"/>
        <v>1</v>
      </c>
      <c r="AK352" t="str">
        <f t="shared" si="107"/>
        <v>Initial</v>
      </c>
      <c r="AL352" t="str">
        <f t="shared" si="108"/>
        <v>SRSA</v>
      </c>
      <c r="AM352">
        <f t="shared" si="109"/>
        <v>0</v>
      </c>
      <c r="AN352">
        <f t="shared" si="110"/>
        <v>0</v>
      </c>
      <c r="AO352">
        <f t="shared" si="111"/>
        <v>0</v>
      </c>
    </row>
    <row r="353" spans="1:41" ht="12.75">
      <c r="A353" s="37">
        <v>403780</v>
      </c>
      <c r="B353">
        <v>70260</v>
      </c>
      <c r="C353" t="s">
        <v>848</v>
      </c>
      <c r="D353" t="s">
        <v>849</v>
      </c>
      <c r="E353" t="s">
        <v>850</v>
      </c>
      <c r="F353" s="38">
        <v>85236</v>
      </c>
      <c r="G353" s="3">
        <v>9715</v>
      </c>
      <c r="H353" s="39">
        <v>4802797000</v>
      </c>
      <c r="I353" s="4" t="s">
        <v>851</v>
      </c>
      <c r="J353" s="4" t="s">
        <v>31</v>
      </c>
      <c r="K353" t="s">
        <v>31</v>
      </c>
      <c r="L353" s="5"/>
      <c r="M353" s="5"/>
      <c r="N353" s="5"/>
      <c r="O353" s="5"/>
      <c r="P353" s="40">
        <v>0.8797653959</v>
      </c>
      <c r="Q353" t="s">
        <v>31</v>
      </c>
      <c r="R353" t="s">
        <v>31</v>
      </c>
      <c r="S353" t="s">
        <v>31</v>
      </c>
      <c r="T353" t="s">
        <v>31</v>
      </c>
      <c r="U353" s="5"/>
      <c r="V353" s="5"/>
      <c r="W353" s="5"/>
      <c r="X353" s="5"/>
      <c r="Y353" s="5"/>
      <c r="Z353">
        <f t="shared" si="96"/>
        <v>0</v>
      </c>
      <c r="AA353">
        <f t="shared" si="97"/>
        <v>1</v>
      </c>
      <c r="AB353">
        <f t="shared" si="98"/>
        <v>0</v>
      </c>
      <c r="AC353">
        <f t="shared" si="99"/>
        <v>0</v>
      </c>
      <c r="AD353">
        <f t="shared" si="100"/>
        <v>0</v>
      </c>
      <c r="AE353">
        <f t="shared" si="101"/>
        <v>0</v>
      </c>
      <c r="AF353" s="50">
        <f t="shared" si="102"/>
        <v>0</v>
      </c>
      <c r="AG353" s="50">
        <f t="shared" si="103"/>
        <v>0</v>
      </c>
      <c r="AH353" s="50">
        <f t="shared" si="104"/>
        <v>0</v>
      </c>
      <c r="AI353">
        <f t="shared" si="105"/>
        <v>0</v>
      </c>
      <c r="AJ353">
        <f t="shared" si="106"/>
        <v>0</v>
      </c>
      <c r="AK353">
        <f t="shared" si="107"/>
        <v>0</v>
      </c>
      <c r="AL353">
        <f t="shared" si="108"/>
        <v>0</v>
      </c>
      <c r="AM353">
        <f t="shared" si="109"/>
        <v>0</v>
      </c>
      <c r="AN353">
        <f t="shared" si="110"/>
        <v>0</v>
      </c>
      <c r="AO353">
        <f t="shared" si="111"/>
        <v>0</v>
      </c>
    </row>
    <row r="354" spans="1:41" ht="12.75">
      <c r="A354" s="37">
        <v>403820</v>
      </c>
      <c r="B354">
        <v>90203</v>
      </c>
      <c r="C354" t="s">
        <v>852</v>
      </c>
      <c r="D354" t="s">
        <v>853</v>
      </c>
      <c r="E354" t="s">
        <v>854</v>
      </c>
      <c r="F354" s="38">
        <v>86025</v>
      </c>
      <c r="G354" s="3">
        <v>640</v>
      </c>
      <c r="H354" s="39">
        <v>9285246144</v>
      </c>
      <c r="I354" s="4">
        <v>6</v>
      </c>
      <c r="J354" s="4" t="s">
        <v>31</v>
      </c>
      <c r="K354" t="s">
        <v>31</v>
      </c>
      <c r="L354" s="5" t="s">
        <v>35</v>
      </c>
      <c r="M354" s="5">
        <v>1848.035</v>
      </c>
      <c r="N354" s="5" t="s">
        <v>35</v>
      </c>
      <c r="O354" s="5" t="s">
        <v>36</v>
      </c>
      <c r="P354" s="40">
        <v>31.984708506</v>
      </c>
      <c r="Q354" t="s">
        <v>37</v>
      </c>
      <c r="R354" t="s">
        <v>36</v>
      </c>
      <c r="S354" t="s">
        <v>37</v>
      </c>
      <c r="T354" t="s">
        <v>31</v>
      </c>
      <c r="U354" s="5" t="s">
        <v>35</v>
      </c>
      <c r="V354" s="41">
        <v>136535.9977697834</v>
      </c>
      <c r="W354" s="41">
        <v>23447.324025329035</v>
      </c>
      <c r="X354" s="41">
        <v>24799.263848746305</v>
      </c>
      <c r="Y354" s="41">
        <v>13761.146315054253</v>
      </c>
      <c r="Z354">
        <f t="shared" si="96"/>
        <v>1</v>
      </c>
      <c r="AA354">
        <f t="shared" si="97"/>
        <v>1</v>
      </c>
      <c r="AB354">
        <f t="shared" si="98"/>
        <v>0</v>
      </c>
      <c r="AC354">
        <f t="shared" si="99"/>
        <v>0</v>
      </c>
      <c r="AD354">
        <f t="shared" si="100"/>
        <v>0</v>
      </c>
      <c r="AE354">
        <f t="shared" si="101"/>
        <v>0</v>
      </c>
      <c r="AF354" s="50" t="str">
        <f t="shared" si="102"/>
        <v>SRSA</v>
      </c>
      <c r="AG354" s="50">
        <f t="shared" si="103"/>
        <v>0</v>
      </c>
      <c r="AH354" s="50" t="str">
        <f t="shared" si="104"/>
        <v>Trouble</v>
      </c>
      <c r="AI354">
        <f t="shared" si="105"/>
        <v>1</v>
      </c>
      <c r="AJ354">
        <f t="shared" si="106"/>
        <v>1</v>
      </c>
      <c r="AK354" t="str">
        <f t="shared" si="107"/>
        <v>Initial</v>
      </c>
      <c r="AL354" t="str">
        <f t="shared" si="108"/>
        <v>SRSA</v>
      </c>
      <c r="AM354">
        <f t="shared" si="109"/>
        <v>0</v>
      </c>
      <c r="AN354" t="str">
        <f t="shared" si="110"/>
        <v>Trouble</v>
      </c>
      <c r="AO354">
        <f t="shared" si="111"/>
        <v>0</v>
      </c>
    </row>
    <row r="355" spans="1:41" ht="12.75">
      <c r="A355" s="37">
        <v>403860</v>
      </c>
      <c r="B355">
        <v>70199</v>
      </c>
      <c r="C355" t="s">
        <v>855</v>
      </c>
      <c r="D355" t="s">
        <v>856</v>
      </c>
      <c r="E355" t="s">
        <v>90</v>
      </c>
      <c r="F355" s="38">
        <v>85003</v>
      </c>
      <c r="G355" s="3" t="s">
        <v>29</v>
      </c>
      <c r="H355" s="39">
        <v>6024524700</v>
      </c>
      <c r="I355" s="4" t="s">
        <v>30</v>
      </c>
      <c r="J355" s="4" t="s">
        <v>31</v>
      </c>
      <c r="K355" t="s">
        <v>31</v>
      </c>
      <c r="L355" s="5"/>
      <c r="M355" s="5"/>
      <c r="N355" s="5"/>
      <c r="O355" s="5"/>
      <c r="P355" s="40" t="s">
        <v>41</v>
      </c>
      <c r="Q355" s="40" t="s">
        <v>41</v>
      </c>
      <c r="R355" t="s">
        <v>37</v>
      </c>
      <c r="S355" t="s">
        <v>31</v>
      </c>
      <c r="T355" t="s">
        <v>31</v>
      </c>
      <c r="U355" s="5"/>
      <c r="V355" s="5"/>
      <c r="W355" s="5"/>
      <c r="X355" s="5"/>
      <c r="Y355" s="5"/>
      <c r="Z355">
        <f t="shared" si="96"/>
        <v>0</v>
      </c>
      <c r="AA355">
        <f t="shared" si="97"/>
        <v>1</v>
      </c>
      <c r="AB355">
        <f t="shared" si="98"/>
        <v>0</v>
      </c>
      <c r="AC355">
        <f t="shared" si="99"/>
        <v>0</v>
      </c>
      <c r="AD355">
        <f t="shared" si="100"/>
        <v>0</v>
      </c>
      <c r="AE355">
        <f t="shared" si="101"/>
        <v>0</v>
      </c>
      <c r="AF355" s="50">
        <f t="shared" si="102"/>
        <v>0</v>
      </c>
      <c r="AG355" s="50">
        <f t="shared" si="103"/>
        <v>0</v>
      </c>
      <c r="AH355" s="50">
        <f t="shared" si="104"/>
        <v>0</v>
      </c>
      <c r="AI355">
        <f t="shared" si="105"/>
        <v>0</v>
      </c>
      <c r="AJ355">
        <f t="shared" si="106"/>
        <v>1</v>
      </c>
      <c r="AK355">
        <f t="shared" si="107"/>
        <v>0</v>
      </c>
      <c r="AL355">
        <f t="shared" si="108"/>
        <v>0</v>
      </c>
      <c r="AM355">
        <f t="shared" si="109"/>
        <v>0</v>
      </c>
      <c r="AN355">
        <f t="shared" si="110"/>
        <v>0</v>
      </c>
      <c r="AO355">
        <f t="shared" si="111"/>
        <v>0</v>
      </c>
    </row>
    <row r="356" spans="1:41" ht="12.75">
      <c r="A356" s="37">
        <v>403870</v>
      </c>
      <c r="B356">
        <v>130222</v>
      </c>
      <c r="C356" t="s">
        <v>857</v>
      </c>
      <c r="D356" t="s">
        <v>858</v>
      </c>
      <c r="E356" t="s">
        <v>212</v>
      </c>
      <c r="F356" s="38">
        <v>86314</v>
      </c>
      <c r="G356" s="3" t="s">
        <v>29</v>
      </c>
      <c r="H356" s="39">
        <v>9287594000</v>
      </c>
      <c r="I356" s="4" t="s">
        <v>360</v>
      </c>
      <c r="J356" s="4" t="s">
        <v>31</v>
      </c>
      <c r="K356" t="s">
        <v>31</v>
      </c>
      <c r="L356" s="5" t="s">
        <v>35</v>
      </c>
      <c r="M356" s="5">
        <v>5063.75</v>
      </c>
      <c r="N356" s="5" t="s">
        <v>36</v>
      </c>
      <c r="O356" s="5" t="s">
        <v>36</v>
      </c>
      <c r="P356" s="40">
        <v>14.29026098</v>
      </c>
      <c r="Q356" t="s">
        <v>31</v>
      </c>
      <c r="R356" t="s">
        <v>31</v>
      </c>
      <c r="S356" t="s">
        <v>37</v>
      </c>
      <c r="T356" t="s">
        <v>31</v>
      </c>
      <c r="U356" s="5" t="s">
        <v>36</v>
      </c>
      <c r="V356" s="41">
        <v>198901.271213366</v>
      </c>
      <c r="W356" s="41">
        <v>17312.345391050763</v>
      </c>
      <c r="X356" s="41">
        <v>23154.032931833215</v>
      </c>
      <c r="Y356" s="41">
        <v>31372.37259761088</v>
      </c>
      <c r="Z356">
        <f t="shared" si="96"/>
        <v>1</v>
      </c>
      <c r="AA356">
        <f t="shared" si="97"/>
        <v>0</v>
      </c>
      <c r="AB356">
        <f t="shared" si="98"/>
        <v>0</v>
      </c>
      <c r="AC356">
        <f t="shared" si="99"/>
        <v>0</v>
      </c>
      <c r="AD356">
        <f t="shared" si="100"/>
        <v>0</v>
      </c>
      <c r="AE356">
        <f t="shared" si="101"/>
        <v>0</v>
      </c>
      <c r="AF356" s="50">
        <f t="shared" si="102"/>
        <v>0</v>
      </c>
      <c r="AG356" s="50">
        <f t="shared" si="103"/>
        <v>0</v>
      </c>
      <c r="AH356" s="50">
        <f t="shared" si="104"/>
        <v>0</v>
      </c>
      <c r="AI356">
        <f t="shared" si="105"/>
        <v>1</v>
      </c>
      <c r="AJ356">
        <f t="shared" si="106"/>
        <v>0</v>
      </c>
      <c r="AK356">
        <f t="shared" si="107"/>
        <v>0</v>
      </c>
      <c r="AL356">
        <f t="shared" si="108"/>
        <v>0</v>
      </c>
      <c r="AM356">
        <f t="shared" si="109"/>
        <v>0</v>
      </c>
      <c r="AN356">
        <f t="shared" si="110"/>
        <v>0</v>
      </c>
      <c r="AO356">
        <f t="shared" si="111"/>
        <v>0</v>
      </c>
    </row>
    <row r="357" spans="1:41" ht="12.75">
      <c r="A357" s="37">
        <v>403900</v>
      </c>
      <c r="B357">
        <v>140416</v>
      </c>
      <c r="C357" t="s">
        <v>859</v>
      </c>
      <c r="D357" t="s">
        <v>860</v>
      </c>
      <c r="E357" t="s">
        <v>861</v>
      </c>
      <c r="F357" s="38">
        <v>85333</v>
      </c>
      <c r="G357" s="3">
        <v>1</v>
      </c>
      <c r="H357" s="39">
        <v>9284542242</v>
      </c>
      <c r="I357" s="4">
        <v>4</v>
      </c>
      <c r="J357" s="4" t="s">
        <v>31</v>
      </c>
      <c r="K357" t="s">
        <v>31</v>
      </c>
      <c r="L357" s="5" t="s">
        <v>35</v>
      </c>
      <c r="M357" s="5">
        <v>194.65</v>
      </c>
      <c r="N357" s="5"/>
      <c r="O357" s="5" t="s">
        <v>35</v>
      </c>
      <c r="P357" s="40">
        <v>43.85026738</v>
      </c>
      <c r="Q357" t="s">
        <v>37</v>
      </c>
      <c r="R357" t="s">
        <v>31</v>
      </c>
      <c r="S357" t="s">
        <v>31</v>
      </c>
      <c r="T357" t="s">
        <v>31</v>
      </c>
      <c r="U357" s="5"/>
      <c r="V357" s="5">
        <v>18250</v>
      </c>
      <c r="W357" s="5">
        <v>2538.55</v>
      </c>
      <c r="X357" s="5">
        <v>2320.11</v>
      </c>
      <c r="Y357" s="5">
        <v>1748</v>
      </c>
      <c r="Z357">
        <f t="shared" si="96"/>
        <v>1</v>
      </c>
      <c r="AA357">
        <f t="shared" si="97"/>
        <v>1</v>
      </c>
      <c r="AB357">
        <f t="shared" si="98"/>
        <v>0</v>
      </c>
      <c r="AC357">
        <f t="shared" si="99"/>
        <v>0</v>
      </c>
      <c r="AD357">
        <f t="shared" si="100"/>
        <v>0</v>
      </c>
      <c r="AE357">
        <f t="shared" si="101"/>
        <v>0</v>
      </c>
      <c r="AF357" s="50" t="str">
        <f t="shared" si="102"/>
        <v>SRSA</v>
      </c>
      <c r="AG357" s="50">
        <f t="shared" si="103"/>
        <v>0</v>
      </c>
      <c r="AH357" s="50">
        <f t="shared" si="104"/>
        <v>0</v>
      </c>
      <c r="AI357">
        <f t="shared" si="105"/>
        <v>0</v>
      </c>
      <c r="AJ357">
        <f t="shared" si="106"/>
        <v>1</v>
      </c>
      <c r="AK357">
        <f t="shared" si="107"/>
        <v>0</v>
      </c>
      <c r="AL357">
        <f t="shared" si="108"/>
        <v>0</v>
      </c>
      <c r="AM357">
        <f t="shared" si="109"/>
        <v>0</v>
      </c>
      <c r="AN357">
        <f t="shared" si="110"/>
        <v>0</v>
      </c>
      <c r="AO357">
        <f t="shared" si="111"/>
        <v>0</v>
      </c>
    </row>
    <row r="358" spans="1:41" ht="12.75">
      <c r="A358" s="37">
        <v>403950</v>
      </c>
      <c r="B358">
        <v>100240</v>
      </c>
      <c r="C358" t="s">
        <v>862</v>
      </c>
      <c r="D358" t="s">
        <v>863</v>
      </c>
      <c r="E358" t="s">
        <v>864</v>
      </c>
      <c r="F358" s="38">
        <v>85634</v>
      </c>
      <c r="G358" s="3">
        <v>248</v>
      </c>
      <c r="H358" s="39">
        <v>5203836721</v>
      </c>
      <c r="I358" s="4">
        <v>3</v>
      </c>
      <c r="J358" s="4" t="s">
        <v>31</v>
      </c>
      <c r="K358" t="s">
        <v>31</v>
      </c>
      <c r="L358" s="5"/>
      <c r="M358" s="5"/>
      <c r="N358" s="5"/>
      <c r="O358" s="5"/>
      <c r="P358" s="40">
        <v>50.280373832</v>
      </c>
      <c r="Q358" t="s">
        <v>37</v>
      </c>
      <c r="R358" t="s">
        <v>31</v>
      </c>
      <c r="S358" t="s">
        <v>31</v>
      </c>
      <c r="T358" t="s">
        <v>31</v>
      </c>
      <c r="U358" s="5"/>
      <c r="V358" s="5"/>
      <c r="W358" s="5"/>
      <c r="X358" s="5"/>
      <c r="Y358" s="5"/>
      <c r="Z358">
        <f t="shared" si="96"/>
        <v>0</v>
      </c>
      <c r="AA358">
        <f t="shared" si="97"/>
        <v>1</v>
      </c>
      <c r="AB358">
        <f t="shared" si="98"/>
        <v>0</v>
      </c>
      <c r="AC358">
        <f t="shared" si="99"/>
        <v>0</v>
      </c>
      <c r="AD358">
        <f t="shared" si="100"/>
        <v>0</v>
      </c>
      <c r="AE358">
        <f t="shared" si="101"/>
        <v>0</v>
      </c>
      <c r="AF358" s="50">
        <f t="shared" si="102"/>
        <v>0</v>
      </c>
      <c r="AG358" s="50">
        <f t="shared" si="103"/>
        <v>0</v>
      </c>
      <c r="AH358" s="50">
        <f t="shared" si="104"/>
        <v>0</v>
      </c>
      <c r="AI358">
        <f t="shared" si="105"/>
        <v>0</v>
      </c>
      <c r="AJ358">
        <f t="shared" si="106"/>
        <v>1</v>
      </c>
      <c r="AK358">
        <f t="shared" si="107"/>
        <v>0</v>
      </c>
      <c r="AL358">
        <f t="shared" si="108"/>
        <v>0</v>
      </c>
      <c r="AM358">
        <f t="shared" si="109"/>
        <v>0</v>
      </c>
      <c r="AN358">
        <f t="shared" si="110"/>
        <v>0</v>
      </c>
      <c r="AO358">
        <f t="shared" si="111"/>
        <v>0</v>
      </c>
    </row>
    <row r="359" spans="1:41" ht="12.75">
      <c r="A359" s="37">
        <v>403960</v>
      </c>
      <c r="B359">
        <v>70405</v>
      </c>
      <c r="C359" t="s">
        <v>865</v>
      </c>
      <c r="D359" t="s">
        <v>866</v>
      </c>
      <c r="E359" t="s">
        <v>90</v>
      </c>
      <c r="F359" s="38">
        <v>85009</v>
      </c>
      <c r="G359" s="3">
        <v>2390</v>
      </c>
      <c r="H359" s="39">
        <v>6024556700</v>
      </c>
      <c r="I359" s="4">
        <v>1</v>
      </c>
      <c r="J359" s="4" t="s">
        <v>31</v>
      </c>
      <c r="K359" t="s">
        <v>31</v>
      </c>
      <c r="L359" s="5"/>
      <c r="M359" s="5"/>
      <c r="N359" s="5"/>
      <c r="O359" s="5"/>
      <c r="P359" s="40">
        <v>30.697571254</v>
      </c>
      <c r="Q359" t="s">
        <v>37</v>
      </c>
      <c r="R359" t="s">
        <v>31</v>
      </c>
      <c r="S359" t="s">
        <v>31</v>
      </c>
      <c r="T359" t="s">
        <v>31</v>
      </c>
      <c r="U359" s="5"/>
      <c r="V359" s="5"/>
      <c r="W359" s="5"/>
      <c r="X359" s="5"/>
      <c r="Y359" s="5"/>
      <c r="Z359">
        <f t="shared" si="96"/>
        <v>0</v>
      </c>
      <c r="AA359">
        <f t="shared" si="97"/>
        <v>1</v>
      </c>
      <c r="AB359">
        <f t="shared" si="98"/>
        <v>0</v>
      </c>
      <c r="AC359">
        <f t="shared" si="99"/>
        <v>0</v>
      </c>
      <c r="AD359">
        <f t="shared" si="100"/>
        <v>0</v>
      </c>
      <c r="AE359">
        <f t="shared" si="101"/>
        <v>0</v>
      </c>
      <c r="AF359" s="50">
        <f t="shared" si="102"/>
        <v>0</v>
      </c>
      <c r="AG359" s="50">
        <f t="shared" si="103"/>
        <v>0</v>
      </c>
      <c r="AH359" s="50">
        <f t="shared" si="104"/>
        <v>0</v>
      </c>
      <c r="AI359">
        <f t="shared" si="105"/>
        <v>0</v>
      </c>
      <c r="AJ359">
        <f t="shared" si="106"/>
        <v>1</v>
      </c>
      <c r="AK359">
        <f t="shared" si="107"/>
        <v>0</v>
      </c>
      <c r="AL359">
        <f t="shared" si="108"/>
        <v>0</v>
      </c>
      <c r="AM359">
        <f t="shared" si="109"/>
        <v>0</v>
      </c>
      <c r="AN359">
        <f t="shared" si="110"/>
        <v>0</v>
      </c>
      <c r="AO359">
        <f t="shared" si="111"/>
        <v>0</v>
      </c>
    </row>
    <row r="360" spans="1:41" ht="12.75">
      <c r="A360" s="37">
        <v>403990</v>
      </c>
      <c r="B360">
        <v>110344</v>
      </c>
      <c r="C360" t="s">
        <v>867</v>
      </c>
      <c r="D360" t="s">
        <v>868</v>
      </c>
      <c r="E360" t="s">
        <v>869</v>
      </c>
      <c r="F360" s="38">
        <v>85242</v>
      </c>
      <c r="G360" s="3">
        <v>9456</v>
      </c>
      <c r="H360" s="39">
        <v>4809875300</v>
      </c>
      <c r="I360" s="4">
        <v>8</v>
      </c>
      <c r="J360" s="4" t="s">
        <v>37</v>
      </c>
      <c r="K360" t="s">
        <v>31</v>
      </c>
      <c r="L360" s="5" t="s">
        <v>36</v>
      </c>
      <c r="M360" s="5">
        <v>344.85</v>
      </c>
      <c r="N360" s="5" t="s">
        <v>36</v>
      </c>
      <c r="O360" s="5" t="s">
        <v>35</v>
      </c>
      <c r="P360" s="40">
        <v>7.2512647555</v>
      </c>
      <c r="Q360" t="s">
        <v>31</v>
      </c>
      <c r="R360" t="s">
        <v>31</v>
      </c>
      <c r="S360" t="s">
        <v>37</v>
      </c>
      <c r="T360" t="s">
        <v>31</v>
      </c>
      <c r="U360" s="5" t="s">
        <v>36</v>
      </c>
      <c r="V360" s="41">
        <v>15955.456650068118</v>
      </c>
      <c r="W360" s="41">
        <v>1789.3010071781223</v>
      </c>
      <c r="X360" s="41">
        <v>1878.5438349035694</v>
      </c>
      <c r="Y360" s="41">
        <v>2370.99161267284</v>
      </c>
      <c r="Z360">
        <f t="shared" si="96"/>
        <v>1</v>
      </c>
      <c r="AA360">
        <f t="shared" si="97"/>
        <v>1</v>
      </c>
      <c r="AB360">
        <f t="shared" si="98"/>
        <v>0</v>
      </c>
      <c r="AC360">
        <f t="shared" si="99"/>
        <v>0</v>
      </c>
      <c r="AD360">
        <f t="shared" si="100"/>
        <v>0</v>
      </c>
      <c r="AE360">
        <f t="shared" si="101"/>
        <v>0</v>
      </c>
      <c r="AF360" s="50" t="str">
        <f t="shared" si="102"/>
        <v>SRSA</v>
      </c>
      <c r="AG360" s="50">
        <f t="shared" si="103"/>
        <v>0</v>
      </c>
      <c r="AH360" s="50">
        <f t="shared" si="104"/>
        <v>0</v>
      </c>
      <c r="AI360">
        <f t="shared" si="105"/>
        <v>1</v>
      </c>
      <c r="AJ360">
        <f t="shared" si="106"/>
        <v>0</v>
      </c>
      <c r="AK360">
        <f t="shared" si="107"/>
        <v>0</v>
      </c>
      <c r="AL360">
        <f t="shared" si="108"/>
        <v>0</v>
      </c>
      <c r="AM360">
        <f t="shared" si="109"/>
        <v>0</v>
      </c>
      <c r="AN360">
        <f t="shared" si="110"/>
        <v>0</v>
      </c>
      <c r="AO360">
        <f t="shared" si="111"/>
        <v>0</v>
      </c>
    </row>
    <row r="361" spans="1:41" ht="12.75">
      <c r="A361" s="37">
        <v>404010</v>
      </c>
      <c r="B361">
        <v>90202</v>
      </c>
      <c r="C361" t="s">
        <v>870</v>
      </c>
      <c r="D361" t="s">
        <v>871</v>
      </c>
      <c r="E361" t="s">
        <v>872</v>
      </c>
      <c r="F361" s="38">
        <v>86032</v>
      </c>
      <c r="G361" s="3">
        <v>8</v>
      </c>
      <c r="H361" s="39">
        <v>9282883307</v>
      </c>
      <c r="I361" s="4">
        <v>7</v>
      </c>
      <c r="J361" s="4" t="s">
        <v>37</v>
      </c>
      <c r="K361" t="s">
        <v>31</v>
      </c>
      <c r="L361" s="5" t="s">
        <v>35</v>
      </c>
      <c r="M361" s="5">
        <v>449.228</v>
      </c>
      <c r="N361" s="5" t="s">
        <v>35</v>
      </c>
      <c r="O361" s="5" t="s">
        <v>35</v>
      </c>
      <c r="P361" s="40">
        <v>20.112781955</v>
      </c>
      <c r="Q361" t="s">
        <v>37</v>
      </c>
      <c r="R361" t="s">
        <v>37</v>
      </c>
      <c r="S361" t="s">
        <v>37</v>
      </c>
      <c r="T361" t="s">
        <v>31</v>
      </c>
      <c r="U361" s="5" t="s">
        <v>36</v>
      </c>
      <c r="V361" s="41">
        <v>17701.75494376279</v>
      </c>
      <c r="W361" s="41">
        <v>2372.027562993947</v>
      </c>
      <c r="X361" s="41">
        <v>2400.3448898504585</v>
      </c>
      <c r="Y361" s="41">
        <v>3728.316321074706</v>
      </c>
      <c r="Z361">
        <f t="shared" si="96"/>
        <v>1</v>
      </c>
      <c r="AA361">
        <f t="shared" si="97"/>
        <v>1</v>
      </c>
      <c r="AB361">
        <f t="shared" si="98"/>
        <v>0</v>
      </c>
      <c r="AC361">
        <f t="shared" si="99"/>
        <v>0</v>
      </c>
      <c r="AD361">
        <f t="shared" si="100"/>
        <v>0</v>
      </c>
      <c r="AE361">
        <f t="shared" si="101"/>
        <v>0</v>
      </c>
      <c r="AF361" s="50" t="str">
        <f t="shared" si="102"/>
        <v>SRSA</v>
      </c>
      <c r="AG361" s="50">
        <f t="shared" si="103"/>
        <v>0</v>
      </c>
      <c r="AH361" s="50">
        <f t="shared" si="104"/>
        <v>0</v>
      </c>
      <c r="AI361">
        <f t="shared" si="105"/>
        <v>1</v>
      </c>
      <c r="AJ361">
        <f t="shared" si="106"/>
        <v>1</v>
      </c>
      <c r="AK361" t="str">
        <f t="shared" si="107"/>
        <v>Initial</v>
      </c>
      <c r="AL361" t="str">
        <f t="shared" si="108"/>
        <v>SRSA</v>
      </c>
      <c r="AM361">
        <f t="shared" si="109"/>
        <v>0</v>
      </c>
      <c r="AN361">
        <f t="shared" si="110"/>
        <v>0</v>
      </c>
      <c r="AO361">
        <f t="shared" si="111"/>
        <v>0</v>
      </c>
    </row>
    <row r="362" spans="1:41" ht="12.75">
      <c r="A362" s="37">
        <v>404060</v>
      </c>
      <c r="B362">
        <v>90227</v>
      </c>
      <c r="C362" t="s">
        <v>873</v>
      </c>
      <c r="D362" t="s">
        <v>874</v>
      </c>
      <c r="E362" t="s">
        <v>875</v>
      </c>
      <c r="F362" s="38">
        <v>86033</v>
      </c>
      <c r="G362" s="3">
        <v>337</v>
      </c>
      <c r="H362" s="39">
        <v>9286972012</v>
      </c>
      <c r="I362" s="4">
        <v>7</v>
      </c>
      <c r="J362" s="4" t="s">
        <v>37</v>
      </c>
      <c r="K362" t="s">
        <v>31</v>
      </c>
      <c r="L362" s="5" t="s">
        <v>35</v>
      </c>
      <c r="M362" s="5">
        <v>2417.62</v>
      </c>
      <c r="N362" s="5" t="s">
        <v>35</v>
      </c>
      <c r="O362" s="5" t="s">
        <v>35</v>
      </c>
      <c r="P362" s="40">
        <v>35.694130926</v>
      </c>
      <c r="Q362" t="s">
        <v>37</v>
      </c>
      <c r="R362" t="s">
        <v>31</v>
      </c>
      <c r="S362" t="s">
        <v>37</v>
      </c>
      <c r="T362" t="s">
        <v>31</v>
      </c>
      <c r="U362" s="5" t="s">
        <v>36</v>
      </c>
      <c r="V362" s="42">
        <v>165674.73062375328</v>
      </c>
      <c r="W362" s="42">
        <v>30682.879307285377</v>
      </c>
      <c r="X362" s="42">
        <v>34007.49320391221</v>
      </c>
      <c r="Y362" s="42">
        <v>18381.365893972263</v>
      </c>
      <c r="Z362">
        <f t="shared" si="96"/>
        <v>1</v>
      </c>
      <c r="AA362">
        <f t="shared" si="97"/>
        <v>1</v>
      </c>
      <c r="AB362">
        <f t="shared" si="98"/>
        <v>0</v>
      </c>
      <c r="AC362">
        <f t="shared" si="99"/>
        <v>0</v>
      </c>
      <c r="AD362">
        <f t="shared" si="100"/>
        <v>0</v>
      </c>
      <c r="AE362">
        <f t="shared" si="101"/>
        <v>0</v>
      </c>
      <c r="AF362" s="50" t="str">
        <f t="shared" si="102"/>
        <v>SRSA</v>
      </c>
      <c r="AG362" s="50">
        <f t="shared" si="103"/>
        <v>0</v>
      </c>
      <c r="AH362" s="50">
        <f t="shared" si="104"/>
        <v>0</v>
      </c>
      <c r="AI362">
        <f t="shared" si="105"/>
        <v>1</v>
      </c>
      <c r="AJ362">
        <f t="shared" si="106"/>
        <v>1</v>
      </c>
      <c r="AK362" t="str">
        <f t="shared" si="107"/>
        <v>Initial</v>
      </c>
      <c r="AL362" t="str">
        <f t="shared" si="108"/>
        <v>SRSA</v>
      </c>
      <c r="AM362">
        <f t="shared" si="109"/>
        <v>0</v>
      </c>
      <c r="AN362">
        <f t="shared" si="110"/>
        <v>0</v>
      </c>
      <c r="AO362">
        <f t="shared" si="111"/>
        <v>0</v>
      </c>
    </row>
    <row r="363" spans="1:41" ht="12.75">
      <c r="A363" s="37">
        <v>404170</v>
      </c>
      <c r="B363">
        <v>130323</v>
      </c>
      <c r="C363" t="s">
        <v>876</v>
      </c>
      <c r="D363" t="s">
        <v>877</v>
      </c>
      <c r="E363" t="s">
        <v>878</v>
      </c>
      <c r="F363" s="38">
        <v>86332</v>
      </c>
      <c r="G363" s="3">
        <v>50</v>
      </c>
      <c r="H363" s="39">
        <v>9284423258</v>
      </c>
      <c r="I363" s="4">
        <v>7</v>
      </c>
      <c r="J363" s="4" t="s">
        <v>37</v>
      </c>
      <c r="K363" t="s">
        <v>31</v>
      </c>
      <c r="L363" s="5" t="s">
        <v>36</v>
      </c>
      <c r="M363" s="5">
        <v>66.22</v>
      </c>
      <c r="N363" s="5" t="s">
        <v>36</v>
      </c>
      <c r="O363" s="5" t="s">
        <v>35</v>
      </c>
      <c r="P363" s="40">
        <v>23.966942149</v>
      </c>
      <c r="Q363" t="s">
        <v>37</v>
      </c>
      <c r="R363" t="s">
        <v>37</v>
      </c>
      <c r="S363" t="s">
        <v>37</v>
      </c>
      <c r="T363" t="s">
        <v>31</v>
      </c>
      <c r="U363" s="5" t="s">
        <v>36</v>
      </c>
      <c r="V363" s="41">
        <v>4199.575611786313</v>
      </c>
      <c r="W363" s="41">
        <v>493.0785503437099</v>
      </c>
      <c r="X363" s="41">
        <v>1159.0278389615298</v>
      </c>
      <c r="Y363" s="41">
        <v>634.777994320909</v>
      </c>
      <c r="Z363">
        <f t="shared" si="96"/>
        <v>1</v>
      </c>
      <c r="AA363">
        <f t="shared" si="97"/>
        <v>1</v>
      </c>
      <c r="AB363">
        <f t="shared" si="98"/>
        <v>0</v>
      </c>
      <c r="AC363">
        <f t="shared" si="99"/>
        <v>0</v>
      </c>
      <c r="AD363">
        <f t="shared" si="100"/>
        <v>0</v>
      </c>
      <c r="AE363">
        <f t="shared" si="101"/>
        <v>0</v>
      </c>
      <c r="AF363" s="50" t="str">
        <f t="shared" si="102"/>
        <v>SRSA</v>
      </c>
      <c r="AG363" s="50">
        <f t="shared" si="103"/>
        <v>0</v>
      </c>
      <c r="AH363" s="50">
        <f t="shared" si="104"/>
        <v>0</v>
      </c>
      <c r="AI363">
        <f t="shared" si="105"/>
        <v>1</v>
      </c>
      <c r="AJ363">
        <f t="shared" si="106"/>
        <v>1</v>
      </c>
      <c r="AK363" t="str">
        <f t="shared" si="107"/>
        <v>Initial</v>
      </c>
      <c r="AL363" t="str">
        <f t="shared" si="108"/>
        <v>SRSA</v>
      </c>
      <c r="AM363">
        <f t="shared" si="109"/>
        <v>0</v>
      </c>
      <c r="AN363">
        <f t="shared" si="110"/>
        <v>0</v>
      </c>
      <c r="AO363">
        <f t="shared" si="111"/>
        <v>0</v>
      </c>
    </row>
    <row r="364" spans="1:41" ht="12.75">
      <c r="A364" s="37">
        <v>404200</v>
      </c>
      <c r="B364">
        <v>50309</v>
      </c>
      <c r="C364" t="s">
        <v>879</v>
      </c>
      <c r="D364" t="s">
        <v>880</v>
      </c>
      <c r="E364" t="s">
        <v>79</v>
      </c>
      <c r="F364" s="38">
        <v>85546</v>
      </c>
      <c r="G364" s="3">
        <v>3147</v>
      </c>
      <c r="H364" s="39">
        <v>9284282880</v>
      </c>
      <c r="I364" s="4">
        <v>6</v>
      </c>
      <c r="J364" s="4" t="s">
        <v>31</v>
      </c>
      <c r="K364" t="s">
        <v>31</v>
      </c>
      <c r="L364" s="5"/>
      <c r="M364" s="5"/>
      <c r="N364" s="5"/>
      <c r="O364" s="5"/>
      <c r="P364" s="40">
        <v>27.777777778</v>
      </c>
      <c r="Q364" t="s">
        <v>37</v>
      </c>
      <c r="R364" t="s">
        <v>31</v>
      </c>
      <c r="S364" t="s">
        <v>37</v>
      </c>
      <c r="T364" t="s">
        <v>31</v>
      </c>
      <c r="U364" s="5"/>
      <c r="V364" s="41"/>
      <c r="W364" s="41"/>
      <c r="X364" s="41"/>
      <c r="Y364" s="41"/>
      <c r="Z364">
        <f t="shared" si="96"/>
        <v>0</v>
      </c>
      <c r="AA364">
        <f t="shared" si="97"/>
        <v>1</v>
      </c>
      <c r="AB364">
        <f t="shared" si="98"/>
        <v>0</v>
      </c>
      <c r="AC364">
        <f t="shared" si="99"/>
        <v>0</v>
      </c>
      <c r="AD364">
        <f t="shared" si="100"/>
        <v>0</v>
      </c>
      <c r="AE364">
        <f t="shared" si="101"/>
        <v>0</v>
      </c>
      <c r="AF364" s="50">
        <f t="shared" si="102"/>
        <v>0</v>
      </c>
      <c r="AG364" s="50">
        <f t="shared" si="103"/>
        <v>0</v>
      </c>
      <c r="AH364" s="50">
        <f t="shared" si="104"/>
        <v>0</v>
      </c>
      <c r="AI364">
        <f t="shared" si="105"/>
        <v>1</v>
      </c>
      <c r="AJ364">
        <f t="shared" si="106"/>
        <v>1</v>
      </c>
      <c r="AK364" t="str">
        <f t="shared" si="107"/>
        <v>Initial</v>
      </c>
      <c r="AL364">
        <f t="shared" si="108"/>
        <v>0</v>
      </c>
      <c r="AM364" t="str">
        <f t="shared" si="109"/>
        <v>RLIS</v>
      </c>
      <c r="AN364">
        <f t="shared" si="110"/>
        <v>0</v>
      </c>
      <c r="AO364">
        <f t="shared" si="111"/>
        <v>0</v>
      </c>
    </row>
    <row r="365" spans="1:41" ht="12.75">
      <c r="A365" s="37">
        <v>404230</v>
      </c>
      <c r="B365">
        <v>70428</v>
      </c>
      <c r="C365" t="s">
        <v>881</v>
      </c>
      <c r="D365" t="s">
        <v>882</v>
      </c>
      <c r="E365" t="s">
        <v>82</v>
      </c>
      <c r="F365" s="38">
        <v>85284</v>
      </c>
      <c r="G365" s="3">
        <v>2197</v>
      </c>
      <c r="H365" s="39">
        <v>4807834000</v>
      </c>
      <c r="I365" s="4" t="s">
        <v>30</v>
      </c>
      <c r="J365" s="4" t="s">
        <v>31</v>
      </c>
      <c r="K365" t="s">
        <v>31</v>
      </c>
      <c r="L365" s="5"/>
      <c r="M365" s="5"/>
      <c r="N365" s="5"/>
      <c r="O365" s="5"/>
      <c r="P365" s="40">
        <v>4.1300076877</v>
      </c>
      <c r="Q365" t="s">
        <v>31</v>
      </c>
      <c r="R365" t="s">
        <v>31</v>
      </c>
      <c r="S365" t="s">
        <v>31</v>
      </c>
      <c r="T365" t="s">
        <v>31</v>
      </c>
      <c r="U365" s="5"/>
      <c r="V365" s="5"/>
      <c r="W365" s="5"/>
      <c r="X365" s="5"/>
      <c r="Y365" s="5"/>
      <c r="Z365">
        <f t="shared" si="96"/>
        <v>0</v>
      </c>
      <c r="AA365">
        <f t="shared" si="97"/>
        <v>1</v>
      </c>
      <c r="AB365">
        <f t="shared" si="98"/>
        <v>0</v>
      </c>
      <c r="AC365">
        <f t="shared" si="99"/>
        <v>0</v>
      </c>
      <c r="AD365">
        <f t="shared" si="100"/>
        <v>0</v>
      </c>
      <c r="AE365">
        <f t="shared" si="101"/>
        <v>0</v>
      </c>
      <c r="AF365" s="50">
        <f t="shared" si="102"/>
        <v>0</v>
      </c>
      <c r="AG365" s="50">
        <f t="shared" si="103"/>
        <v>0</v>
      </c>
      <c r="AH365" s="50">
        <f t="shared" si="104"/>
        <v>0</v>
      </c>
      <c r="AI365">
        <f t="shared" si="105"/>
        <v>0</v>
      </c>
      <c r="AJ365">
        <f t="shared" si="106"/>
        <v>0</v>
      </c>
      <c r="AK365">
        <f t="shared" si="107"/>
        <v>0</v>
      </c>
      <c r="AL365">
        <f t="shared" si="108"/>
        <v>0</v>
      </c>
      <c r="AM365">
        <f t="shared" si="109"/>
        <v>0</v>
      </c>
      <c r="AN365">
        <f t="shared" si="110"/>
        <v>0</v>
      </c>
      <c r="AO365">
        <f t="shared" si="111"/>
        <v>0</v>
      </c>
    </row>
    <row r="366" spans="1:41" ht="12.75">
      <c r="A366" s="37">
        <v>404280</v>
      </c>
      <c r="B366">
        <v>80201</v>
      </c>
      <c r="C366" t="s">
        <v>883</v>
      </c>
      <c r="D366" t="s">
        <v>884</v>
      </c>
      <c r="E366" t="s">
        <v>152</v>
      </c>
      <c r="F366" s="38">
        <v>86403</v>
      </c>
      <c r="G366" s="3">
        <v>3798</v>
      </c>
      <c r="H366" s="39">
        <v>9288558466</v>
      </c>
      <c r="I366" s="4">
        <v>3</v>
      </c>
      <c r="J366" s="4" t="s">
        <v>31</v>
      </c>
      <c r="K366" t="s">
        <v>31</v>
      </c>
      <c r="L366" s="5"/>
      <c r="M366" s="5"/>
      <c r="N366" s="5"/>
      <c r="O366" s="5"/>
      <c r="P366" s="40">
        <v>14.915514593</v>
      </c>
      <c r="Q366" t="s">
        <v>31</v>
      </c>
      <c r="R366" t="s">
        <v>31</v>
      </c>
      <c r="S366" t="s">
        <v>31</v>
      </c>
      <c r="T366" t="s">
        <v>31</v>
      </c>
      <c r="U366" s="5"/>
      <c r="V366" s="5"/>
      <c r="W366" s="5"/>
      <c r="X366" s="5"/>
      <c r="Y366" s="5"/>
      <c r="Z366">
        <f t="shared" si="96"/>
        <v>0</v>
      </c>
      <c r="AA366">
        <f t="shared" si="97"/>
        <v>1</v>
      </c>
      <c r="AB366">
        <f t="shared" si="98"/>
        <v>0</v>
      </c>
      <c r="AC366">
        <f t="shared" si="99"/>
        <v>0</v>
      </c>
      <c r="AD366">
        <f t="shared" si="100"/>
        <v>0</v>
      </c>
      <c r="AE366">
        <f t="shared" si="101"/>
        <v>0</v>
      </c>
      <c r="AF366" s="50">
        <f t="shared" si="102"/>
        <v>0</v>
      </c>
      <c r="AG366" s="50">
        <f t="shared" si="103"/>
        <v>0</v>
      </c>
      <c r="AH366" s="50">
        <f t="shared" si="104"/>
        <v>0</v>
      </c>
      <c r="AI366">
        <f t="shared" si="105"/>
        <v>0</v>
      </c>
      <c r="AJ366">
        <f t="shared" si="106"/>
        <v>0</v>
      </c>
      <c r="AK366">
        <f t="shared" si="107"/>
        <v>0</v>
      </c>
      <c r="AL366">
        <f t="shared" si="108"/>
        <v>0</v>
      </c>
      <c r="AM366">
        <f t="shared" si="109"/>
        <v>0</v>
      </c>
      <c r="AN366">
        <f t="shared" si="110"/>
        <v>0</v>
      </c>
      <c r="AO366">
        <f t="shared" si="111"/>
        <v>0</v>
      </c>
    </row>
    <row r="367" spans="1:41" ht="12.75">
      <c r="A367" s="37">
        <v>404290</v>
      </c>
      <c r="B367">
        <v>70459</v>
      </c>
      <c r="C367" t="s">
        <v>885</v>
      </c>
      <c r="D367" t="s">
        <v>886</v>
      </c>
      <c r="E367" t="s">
        <v>887</v>
      </c>
      <c r="F367" s="38">
        <v>85339</v>
      </c>
      <c r="G367" s="3">
        <v>29</v>
      </c>
      <c r="H367" s="39">
        <v>6022379100</v>
      </c>
      <c r="I367" s="4" t="s">
        <v>155</v>
      </c>
      <c r="J367" s="4" t="s">
        <v>31</v>
      </c>
      <c r="K367" t="s">
        <v>31</v>
      </c>
      <c r="L367" s="5"/>
      <c r="M367" s="5"/>
      <c r="N367" s="5"/>
      <c r="O367" s="5"/>
      <c r="P367" s="40">
        <v>21.182586095</v>
      </c>
      <c r="Q367" t="s">
        <v>37</v>
      </c>
      <c r="R367" t="s">
        <v>31</v>
      </c>
      <c r="S367" t="s">
        <v>31</v>
      </c>
      <c r="T367" t="s">
        <v>31</v>
      </c>
      <c r="U367" s="5"/>
      <c r="V367" s="5"/>
      <c r="W367" s="5"/>
      <c r="X367" s="5"/>
      <c r="Y367" s="5"/>
      <c r="Z367">
        <f t="shared" si="96"/>
        <v>0</v>
      </c>
      <c r="AA367">
        <f t="shared" si="97"/>
        <v>1</v>
      </c>
      <c r="AB367">
        <f t="shared" si="98"/>
        <v>0</v>
      </c>
      <c r="AC367">
        <f t="shared" si="99"/>
        <v>0</v>
      </c>
      <c r="AD367">
        <f t="shared" si="100"/>
        <v>0</v>
      </c>
      <c r="AE367">
        <f t="shared" si="101"/>
        <v>0</v>
      </c>
      <c r="AF367" s="50">
        <f t="shared" si="102"/>
        <v>0</v>
      </c>
      <c r="AG367" s="50">
        <f t="shared" si="103"/>
        <v>0</v>
      </c>
      <c r="AH367" s="50">
        <f t="shared" si="104"/>
        <v>0</v>
      </c>
      <c r="AI367">
        <f t="shared" si="105"/>
        <v>0</v>
      </c>
      <c r="AJ367">
        <f t="shared" si="106"/>
        <v>1</v>
      </c>
      <c r="AK367">
        <f t="shared" si="107"/>
        <v>0</v>
      </c>
      <c r="AL367">
        <f t="shared" si="108"/>
        <v>0</v>
      </c>
      <c r="AM367">
        <f t="shared" si="109"/>
        <v>0</v>
      </c>
      <c r="AN367">
        <f t="shared" si="110"/>
        <v>0</v>
      </c>
      <c r="AO367">
        <f t="shared" si="111"/>
        <v>0</v>
      </c>
    </row>
    <row r="368" spans="1:41" ht="12.75">
      <c r="A368" s="37">
        <v>404320</v>
      </c>
      <c r="B368">
        <v>70425</v>
      </c>
      <c r="C368" t="s">
        <v>888</v>
      </c>
      <c r="D368" t="s">
        <v>889</v>
      </c>
      <c r="E368" t="s">
        <v>724</v>
      </c>
      <c r="F368" s="38">
        <v>85326</v>
      </c>
      <c r="G368" s="3">
        <v>9258</v>
      </c>
      <c r="H368" s="39">
        <v>6233862094</v>
      </c>
      <c r="I368" s="4" t="s">
        <v>585</v>
      </c>
      <c r="J368" s="4" t="s">
        <v>31</v>
      </c>
      <c r="K368" t="s">
        <v>31</v>
      </c>
      <c r="L368" s="5"/>
      <c r="M368" s="5"/>
      <c r="N368" s="5"/>
      <c r="O368" s="5"/>
      <c r="P368" s="40">
        <v>11.714096625</v>
      </c>
      <c r="Q368" t="s">
        <v>31</v>
      </c>
      <c r="R368" t="s">
        <v>31</v>
      </c>
      <c r="S368" t="s">
        <v>31</v>
      </c>
      <c r="T368" t="s">
        <v>31</v>
      </c>
      <c r="U368" s="5"/>
      <c r="V368" s="5"/>
      <c r="W368" s="5"/>
      <c r="X368" s="5"/>
      <c r="Y368" s="5"/>
      <c r="Z368">
        <f t="shared" si="96"/>
        <v>0</v>
      </c>
      <c r="AA368">
        <f t="shared" si="97"/>
        <v>1</v>
      </c>
      <c r="AB368">
        <f t="shared" si="98"/>
        <v>0</v>
      </c>
      <c r="AC368">
        <f t="shared" si="99"/>
        <v>0</v>
      </c>
      <c r="AD368">
        <f t="shared" si="100"/>
        <v>0</v>
      </c>
      <c r="AE368">
        <f t="shared" si="101"/>
        <v>0</v>
      </c>
      <c r="AF368" s="50">
        <f t="shared" si="102"/>
        <v>0</v>
      </c>
      <c r="AG368" s="50">
        <f t="shared" si="103"/>
        <v>0</v>
      </c>
      <c r="AH368" s="50">
        <f t="shared" si="104"/>
        <v>0</v>
      </c>
      <c r="AI368">
        <f t="shared" si="105"/>
        <v>0</v>
      </c>
      <c r="AJ368">
        <f t="shared" si="106"/>
        <v>0</v>
      </c>
      <c r="AK368">
        <f t="shared" si="107"/>
        <v>0</v>
      </c>
      <c r="AL368">
        <f t="shared" si="108"/>
        <v>0</v>
      </c>
      <c r="AM368">
        <f t="shared" si="109"/>
        <v>0</v>
      </c>
      <c r="AN368">
        <f t="shared" si="110"/>
        <v>0</v>
      </c>
      <c r="AO368">
        <f t="shared" si="111"/>
        <v>0</v>
      </c>
    </row>
    <row r="369" spans="1:41" ht="12.75">
      <c r="A369" s="37">
        <v>404380</v>
      </c>
      <c r="B369">
        <v>70479</v>
      </c>
      <c r="C369" t="s">
        <v>890</v>
      </c>
      <c r="D369" t="s">
        <v>891</v>
      </c>
      <c r="E369" t="s">
        <v>892</v>
      </c>
      <c r="F369" s="38">
        <v>85340</v>
      </c>
      <c r="G369" s="3">
        <v>4996</v>
      </c>
      <c r="H369" s="39">
        <v>6235356000</v>
      </c>
      <c r="I369" s="4" t="s">
        <v>585</v>
      </c>
      <c r="J369" s="4" t="s">
        <v>31</v>
      </c>
      <c r="K369" t="s">
        <v>31</v>
      </c>
      <c r="L369" s="5"/>
      <c r="M369" s="5"/>
      <c r="N369" s="5"/>
      <c r="O369" s="5"/>
      <c r="P369" s="40">
        <v>8.0961086446</v>
      </c>
      <c r="Q369" t="s">
        <v>31</v>
      </c>
      <c r="R369" t="s">
        <v>31</v>
      </c>
      <c r="S369" t="s">
        <v>31</v>
      </c>
      <c r="T369" t="s">
        <v>31</v>
      </c>
      <c r="U369" s="5"/>
      <c r="V369" s="5"/>
      <c r="W369" s="5"/>
      <c r="X369" s="5"/>
      <c r="Y369" s="5"/>
      <c r="Z369">
        <f t="shared" si="96"/>
        <v>0</v>
      </c>
      <c r="AA369">
        <f t="shared" si="97"/>
        <v>1</v>
      </c>
      <c r="AB369">
        <f t="shared" si="98"/>
        <v>0</v>
      </c>
      <c r="AC369">
        <f t="shared" si="99"/>
        <v>0</v>
      </c>
      <c r="AD369">
        <f t="shared" si="100"/>
        <v>0</v>
      </c>
      <c r="AE369">
        <f t="shared" si="101"/>
        <v>0</v>
      </c>
      <c r="AF369" s="50">
        <f t="shared" si="102"/>
        <v>0</v>
      </c>
      <c r="AG369" s="50">
        <f t="shared" si="103"/>
        <v>0</v>
      </c>
      <c r="AH369" s="50">
        <f t="shared" si="104"/>
        <v>0</v>
      </c>
      <c r="AI369">
        <f t="shared" si="105"/>
        <v>0</v>
      </c>
      <c r="AJ369">
        <f t="shared" si="106"/>
        <v>0</v>
      </c>
      <c r="AK369">
        <f t="shared" si="107"/>
        <v>0</v>
      </c>
      <c r="AL369">
        <f t="shared" si="108"/>
        <v>0</v>
      </c>
      <c r="AM369">
        <f t="shared" si="109"/>
        <v>0</v>
      </c>
      <c r="AN369">
        <f t="shared" si="110"/>
        <v>0</v>
      </c>
      <c r="AO369">
        <f t="shared" si="111"/>
        <v>0</v>
      </c>
    </row>
    <row r="370" spans="1:41" ht="12.75">
      <c r="A370" s="37">
        <v>404410</v>
      </c>
      <c r="B370">
        <v>80209</v>
      </c>
      <c r="C370" t="s">
        <v>893</v>
      </c>
      <c r="D370" t="s">
        <v>894</v>
      </c>
      <c r="E370" t="s">
        <v>895</v>
      </c>
      <c r="F370" s="38">
        <v>86432</v>
      </c>
      <c r="G370" s="3" t="s">
        <v>29</v>
      </c>
      <c r="H370" s="39">
        <v>9283475796</v>
      </c>
      <c r="I370" s="4">
        <v>3</v>
      </c>
      <c r="J370" s="4" t="s">
        <v>31</v>
      </c>
      <c r="K370" t="s">
        <v>31</v>
      </c>
      <c r="L370" s="5" t="s">
        <v>35</v>
      </c>
      <c r="M370" s="5">
        <v>267.12</v>
      </c>
      <c r="N370" s="5"/>
      <c r="O370" s="5" t="s">
        <v>35</v>
      </c>
      <c r="P370" s="40">
        <v>19.93006993</v>
      </c>
      <c r="Q370" t="s">
        <v>31</v>
      </c>
      <c r="R370" t="s">
        <v>37</v>
      </c>
      <c r="S370" t="s">
        <v>31</v>
      </c>
      <c r="T370" t="s">
        <v>31</v>
      </c>
      <c r="U370" s="5"/>
      <c r="V370" s="5">
        <v>18907</v>
      </c>
      <c r="W370" s="5">
        <v>3108.47</v>
      </c>
      <c r="X370" s="5">
        <v>1648.54</v>
      </c>
      <c r="Y370" s="5">
        <v>1948</v>
      </c>
      <c r="Z370">
        <f t="shared" si="96"/>
        <v>1</v>
      </c>
      <c r="AA370">
        <f t="shared" si="97"/>
        <v>1</v>
      </c>
      <c r="AB370">
        <f t="shared" si="98"/>
        <v>0</v>
      </c>
      <c r="AC370">
        <f t="shared" si="99"/>
        <v>0</v>
      </c>
      <c r="AD370">
        <f t="shared" si="100"/>
        <v>0</v>
      </c>
      <c r="AE370">
        <f t="shared" si="101"/>
        <v>0</v>
      </c>
      <c r="AF370" s="50" t="str">
        <f t="shared" si="102"/>
        <v>SRSA</v>
      </c>
      <c r="AG370" s="50">
        <f t="shared" si="103"/>
        <v>0</v>
      </c>
      <c r="AH370" s="50">
        <f t="shared" si="104"/>
        <v>0</v>
      </c>
      <c r="AI370">
        <f t="shared" si="105"/>
        <v>0</v>
      </c>
      <c r="AJ370">
        <f t="shared" si="106"/>
        <v>0</v>
      </c>
      <c r="AK370">
        <f t="shared" si="107"/>
        <v>0</v>
      </c>
      <c r="AL370">
        <f t="shared" si="108"/>
        <v>0</v>
      </c>
      <c r="AM370">
        <f t="shared" si="109"/>
        <v>0</v>
      </c>
      <c r="AN370">
        <f t="shared" si="110"/>
        <v>0</v>
      </c>
      <c r="AO370">
        <f t="shared" si="111"/>
        <v>0</v>
      </c>
    </row>
    <row r="371" spans="1:41" ht="12.75">
      <c r="A371" s="37">
        <v>404440</v>
      </c>
      <c r="B371">
        <v>70465</v>
      </c>
      <c r="C371" t="s">
        <v>896</v>
      </c>
      <c r="D371" t="s">
        <v>897</v>
      </c>
      <c r="E371" t="s">
        <v>898</v>
      </c>
      <c r="F371" s="38">
        <v>85329</v>
      </c>
      <c r="G371" s="3">
        <v>280</v>
      </c>
      <c r="H371" s="39">
        <v>6239363333</v>
      </c>
      <c r="I371" s="4" t="s">
        <v>585</v>
      </c>
      <c r="J371" s="4" t="s">
        <v>31</v>
      </c>
      <c r="K371" t="s">
        <v>31</v>
      </c>
      <c r="L371" s="5"/>
      <c r="M371" s="5"/>
      <c r="N371" s="5"/>
      <c r="O371" s="5"/>
      <c r="P371" s="40">
        <v>25.211608222</v>
      </c>
      <c r="Q371" t="s">
        <v>37</v>
      </c>
      <c r="R371" t="s">
        <v>31</v>
      </c>
      <c r="S371" t="s">
        <v>31</v>
      </c>
      <c r="T371" t="s">
        <v>31</v>
      </c>
      <c r="U371" s="5"/>
      <c r="V371" s="5"/>
      <c r="W371" s="5"/>
      <c r="X371" s="5"/>
      <c r="Y371" s="5"/>
      <c r="Z371">
        <f t="shared" si="96"/>
        <v>0</v>
      </c>
      <c r="AA371">
        <f t="shared" si="97"/>
        <v>1</v>
      </c>
      <c r="AB371">
        <f t="shared" si="98"/>
        <v>0</v>
      </c>
      <c r="AC371">
        <f t="shared" si="99"/>
        <v>0</v>
      </c>
      <c r="AD371">
        <f t="shared" si="100"/>
        <v>0</v>
      </c>
      <c r="AE371">
        <f t="shared" si="101"/>
        <v>0</v>
      </c>
      <c r="AF371" s="50">
        <f t="shared" si="102"/>
        <v>0</v>
      </c>
      <c r="AG371" s="50">
        <f t="shared" si="103"/>
        <v>0</v>
      </c>
      <c r="AH371" s="50">
        <f t="shared" si="104"/>
        <v>0</v>
      </c>
      <c r="AI371">
        <f t="shared" si="105"/>
        <v>0</v>
      </c>
      <c r="AJ371">
        <f t="shared" si="106"/>
        <v>1</v>
      </c>
      <c r="AK371">
        <f t="shared" si="107"/>
        <v>0</v>
      </c>
      <c r="AL371">
        <f t="shared" si="108"/>
        <v>0</v>
      </c>
      <c r="AM371">
        <f t="shared" si="109"/>
        <v>0</v>
      </c>
      <c r="AN371">
        <f t="shared" si="110"/>
        <v>0</v>
      </c>
      <c r="AO371">
        <f t="shared" si="111"/>
        <v>0</v>
      </c>
    </row>
    <row r="372" spans="1:41" ht="12.75">
      <c r="A372" s="37">
        <v>404500</v>
      </c>
      <c r="B372">
        <v>70438</v>
      </c>
      <c r="C372" t="s">
        <v>899</v>
      </c>
      <c r="D372" t="s">
        <v>900</v>
      </c>
      <c r="E372" t="s">
        <v>90</v>
      </c>
      <c r="F372" s="38">
        <v>85016</v>
      </c>
      <c r="G372" s="3">
        <v>2903</v>
      </c>
      <c r="H372" s="39">
        <v>6026647913</v>
      </c>
      <c r="I372" s="4">
        <v>1</v>
      </c>
      <c r="J372" s="4" t="s">
        <v>31</v>
      </c>
      <c r="K372" t="s">
        <v>31</v>
      </c>
      <c r="L372" s="5"/>
      <c r="M372" s="5"/>
      <c r="N372" s="5"/>
      <c r="O372" s="5"/>
      <c r="P372" s="40">
        <v>11.142755429</v>
      </c>
      <c r="Q372" t="s">
        <v>31</v>
      </c>
      <c r="R372" t="s">
        <v>31</v>
      </c>
      <c r="S372" t="s">
        <v>31</v>
      </c>
      <c r="T372" t="s">
        <v>31</v>
      </c>
      <c r="U372" s="5"/>
      <c r="V372" s="5"/>
      <c r="W372" s="5"/>
      <c r="X372" s="5"/>
      <c r="Y372" s="5"/>
      <c r="Z372">
        <f t="shared" si="96"/>
        <v>0</v>
      </c>
      <c r="AA372">
        <f t="shared" si="97"/>
        <v>1</v>
      </c>
      <c r="AB372">
        <f t="shared" si="98"/>
        <v>0</v>
      </c>
      <c r="AC372">
        <f t="shared" si="99"/>
        <v>0</v>
      </c>
      <c r="AD372">
        <f t="shared" si="100"/>
        <v>0</v>
      </c>
      <c r="AE372">
        <f t="shared" si="101"/>
        <v>0</v>
      </c>
      <c r="AF372" s="50">
        <f t="shared" si="102"/>
        <v>0</v>
      </c>
      <c r="AG372" s="50">
        <f t="shared" si="103"/>
        <v>0</v>
      </c>
      <c r="AH372" s="50">
        <f t="shared" si="104"/>
        <v>0</v>
      </c>
      <c r="AI372">
        <f t="shared" si="105"/>
        <v>0</v>
      </c>
      <c r="AJ372">
        <f t="shared" si="106"/>
        <v>0</v>
      </c>
      <c r="AK372">
        <f t="shared" si="107"/>
        <v>0</v>
      </c>
      <c r="AL372">
        <f t="shared" si="108"/>
        <v>0</v>
      </c>
      <c r="AM372">
        <f t="shared" si="109"/>
        <v>0</v>
      </c>
      <c r="AN372">
        <f t="shared" si="110"/>
        <v>0</v>
      </c>
      <c r="AO372">
        <f t="shared" si="111"/>
        <v>0</v>
      </c>
    </row>
    <row r="373" spans="1:41" ht="12.75">
      <c r="A373" s="37">
        <v>404530</v>
      </c>
      <c r="B373">
        <v>30310</v>
      </c>
      <c r="C373" t="s">
        <v>901</v>
      </c>
      <c r="D373" t="s">
        <v>902</v>
      </c>
      <c r="E373" t="s">
        <v>903</v>
      </c>
      <c r="F373" s="38">
        <v>86018</v>
      </c>
      <c r="G373" s="3">
        <v>10</v>
      </c>
      <c r="H373" s="39">
        <v>9286352115</v>
      </c>
      <c r="I373" s="4">
        <v>4</v>
      </c>
      <c r="J373" s="4" t="s">
        <v>31</v>
      </c>
      <c r="K373" t="s">
        <v>31</v>
      </c>
      <c r="L373" s="5"/>
      <c r="M373" s="5"/>
      <c r="N373" s="5"/>
      <c r="O373" s="5"/>
      <c r="P373" s="40">
        <v>7.4889867841</v>
      </c>
      <c r="Q373" t="s">
        <v>31</v>
      </c>
      <c r="R373" t="s">
        <v>31</v>
      </c>
      <c r="S373" t="s">
        <v>31</v>
      </c>
      <c r="T373" t="s">
        <v>31</v>
      </c>
      <c r="U373" s="5"/>
      <c r="V373" s="5"/>
      <c r="W373" s="5"/>
      <c r="X373" s="5"/>
      <c r="Y373" s="5"/>
      <c r="Z373">
        <f t="shared" si="96"/>
        <v>0</v>
      </c>
      <c r="AA373">
        <f t="shared" si="97"/>
        <v>1</v>
      </c>
      <c r="AB373">
        <f t="shared" si="98"/>
        <v>0</v>
      </c>
      <c r="AC373">
        <f t="shared" si="99"/>
        <v>0</v>
      </c>
      <c r="AD373">
        <f t="shared" si="100"/>
        <v>0</v>
      </c>
      <c r="AE373">
        <f t="shared" si="101"/>
        <v>0</v>
      </c>
      <c r="AF373" s="50">
        <f t="shared" si="102"/>
        <v>0</v>
      </c>
      <c r="AG373" s="50">
        <f t="shared" si="103"/>
        <v>0</v>
      </c>
      <c r="AH373" s="50">
        <f t="shared" si="104"/>
        <v>0</v>
      </c>
      <c r="AI373">
        <f t="shared" si="105"/>
        <v>0</v>
      </c>
      <c r="AJ373">
        <f t="shared" si="106"/>
        <v>0</v>
      </c>
      <c r="AK373">
        <f t="shared" si="107"/>
        <v>0</v>
      </c>
      <c r="AL373">
        <f t="shared" si="108"/>
        <v>0</v>
      </c>
      <c r="AM373">
        <f t="shared" si="109"/>
        <v>0</v>
      </c>
      <c r="AN373">
        <f t="shared" si="110"/>
        <v>0</v>
      </c>
      <c r="AO373">
        <f t="shared" si="111"/>
        <v>0</v>
      </c>
    </row>
    <row r="374" spans="1:41" ht="12.75">
      <c r="A374" s="37">
        <v>404570</v>
      </c>
      <c r="B374">
        <v>110208</v>
      </c>
      <c r="C374" t="s">
        <v>904</v>
      </c>
      <c r="D374" t="s">
        <v>905</v>
      </c>
      <c r="E374" t="s">
        <v>906</v>
      </c>
      <c r="F374" s="38">
        <v>85631</v>
      </c>
      <c r="G374" s="3">
        <v>406</v>
      </c>
      <c r="H374" s="39">
        <v>5203852337</v>
      </c>
      <c r="I374" s="4" t="s">
        <v>585</v>
      </c>
      <c r="J374" s="4" t="s">
        <v>31</v>
      </c>
      <c r="K374" t="s">
        <v>31</v>
      </c>
      <c r="L374" s="5"/>
      <c r="M374" s="5"/>
      <c r="N374" s="5"/>
      <c r="O374" s="5"/>
      <c r="P374" s="40">
        <v>22.604422604</v>
      </c>
      <c r="Q374" t="s">
        <v>37</v>
      </c>
      <c r="R374" t="s">
        <v>37</v>
      </c>
      <c r="S374" t="s">
        <v>31</v>
      </c>
      <c r="T374" t="s">
        <v>31</v>
      </c>
      <c r="U374" s="5"/>
      <c r="V374" s="5"/>
      <c r="W374" s="5"/>
      <c r="X374" s="5"/>
      <c r="Y374" s="5"/>
      <c r="Z374">
        <f t="shared" si="96"/>
        <v>0</v>
      </c>
      <c r="AA374">
        <f t="shared" si="97"/>
        <v>1</v>
      </c>
      <c r="AB374">
        <f t="shared" si="98"/>
        <v>0</v>
      </c>
      <c r="AC374">
        <f t="shared" si="99"/>
        <v>0</v>
      </c>
      <c r="AD374">
        <f t="shared" si="100"/>
        <v>0</v>
      </c>
      <c r="AE374">
        <f t="shared" si="101"/>
        <v>0</v>
      </c>
      <c r="AF374" s="50">
        <f t="shared" si="102"/>
        <v>0</v>
      </c>
      <c r="AG374" s="50">
        <f t="shared" si="103"/>
        <v>0</v>
      </c>
      <c r="AH374" s="50">
        <f t="shared" si="104"/>
        <v>0</v>
      </c>
      <c r="AI374">
        <f t="shared" si="105"/>
        <v>0</v>
      </c>
      <c r="AJ374">
        <f t="shared" si="106"/>
        <v>1</v>
      </c>
      <c r="AK374">
        <f t="shared" si="107"/>
        <v>0</v>
      </c>
      <c r="AL374">
        <f t="shared" si="108"/>
        <v>0</v>
      </c>
      <c r="AM374">
        <f t="shared" si="109"/>
        <v>0</v>
      </c>
      <c r="AN374">
        <f t="shared" si="110"/>
        <v>0</v>
      </c>
      <c r="AO374">
        <f t="shared" si="111"/>
        <v>0</v>
      </c>
    </row>
    <row r="375" spans="1:41" ht="12.75">
      <c r="A375" s="37">
        <v>404630</v>
      </c>
      <c r="B375">
        <v>100206</v>
      </c>
      <c r="C375" t="s">
        <v>907</v>
      </c>
      <c r="D375" t="s">
        <v>908</v>
      </c>
      <c r="E375" t="s">
        <v>909</v>
      </c>
      <c r="F375" s="38">
        <v>85653</v>
      </c>
      <c r="G375" s="3">
        <v>9776</v>
      </c>
      <c r="H375" s="39">
        <v>5206824774</v>
      </c>
      <c r="I375" s="4" t="s">
        <v>910</v>
      </c>
      <c r="J375" s="4" t="s">
        <v>31</v>
      </c>
      <c r="K375" t="s">
        <v>31</v>
      </c>
      <c r="L375" s="5"/>
      <c r="M375" s="5"/>
      <c r="N375" s="5"/>
      <c r="O375" s="5"/>
      <c r="P375" s="40">
        <v>5.2051978563</v>
      </c>
      <c r="Q375" t="s">
        <v>31</v>
      </c>
      <c r="R375" t="s">
        <v>31</v>
      </c>
      <c r="S375" t="s">
        <v>31</v>
      </c>
      <c r="T375" t="s">
        <v>31</v>
      </c>
      <c r="U375" s="5"/>
      <c r="V375" s="5"/>
      <c r="W375" s="5"/>
      <c r="X375" s="5"/>
      <c r="Y375" s="5"/>
      <c r="Z375">
        <f t="shared" si="96"/>
        <v>0</v>
      </c>
      <c r="AA375">
        <f t="shared" si="97"/>
        <v>1</v>
      </c>
      <c r="AB375">
        <f t="shared" si="98"/>
        <v>0</v>
      </c>
      <c r="AC375">
        <f t="shared" si="99"/>
        <v>0</v>
      </c>
      <c r="AD375">
        <f t="shared" si="100"/>
        <v>0</v>
      </c>
      <c r="AE375">
        <f t="shared" si="101"/>
        <v>0</v>
      </c>
      <c r="AF375" s="50">
        <f t="shared" si="102"/>
        <v>0</v>
      </c>
      <c r="AG375" s="50">
        <f t="shared" si="103"/>
        <v>0</v>
      </c>
      <c r="AH375" s="50">
        <f t="shared" si="104"/>
        <v>0</v>
      </c>
      <c r="AI375">
        <f t="shared" si="105"/>
        <v>0</v>
      </c>
      <c r="AJ375">
        <f t="shared" si="106"/>
        <v>0</v>
      </c>
      <c r="AK375">
        <f t="shared" si="107"/>
        <v>0</v>
      </c>
      <c r="AL375">
        <f t="shared" si="108"/>
        <v>0</v>
      </c>
      <c r="AM375">
        <f t="shared" si="109"/>
        <v>0</v>
      </c>
      <c r="AN375">
        <f t="shared" si="110"/>
        <v>0</v>
      </c>
      <c r="AO375">
        <f t="shared" si="111"/>
        <v>0</v>
      </c>
    </row>
    <row r="376" spans="1:41" ht="12.75">
      <c r="A376" s="37">
        <v>404720</v>
      </c>
      <c r="B376">
        <v>110220</v>
      </c>
      <c r="C376" t="s">
        <v>911</v>
      </c>
      <c r="D376" t="s">
        <v>912</v>
      </c>
      <c r="E376" t="s">
        <v>913</v>
      </c>
      <c r="F376" s="38">
        <v>85239</v>
      </c>
      <c r="G376" s="3">
        <v>630</v>
      </c>
      <c r="H376" s="39">
        <v>5205685106</v>
      </c>
      <c r="I376" s="4">
        <v>8</v>
      </c>
      <c r="J376" s="4" t="s">
        <v>37</v>
      </c>
      <c r="K376" t="s">
        <v>31</v>
      </c>
      <c r="L376" s="5" t="s">
        <v>36</v>
      </c>
      <c r="M376" s="5">
        <v>1097.853</v>
      </c>
      <c r="N376" s="5" t="s">
        <v>36</v>
      </c>
      <c r="O376" s="5" t="s">
        <v>36</v>
      </c>
      <c r="P376" s="40">
        <v>12.662619254</v>
      </c>
      <c r="Q376" t="s">
        <v>31</v>
      </c>
      <c r="R376" t="s">
        <v>37</v>
      </c>
      <c r="S376" t="s">
        <v>37</v>
      </c>
      <c r="T376" t="s">
        <v>31</v>
      </c>
      <c r="U376" s="5" t="s">
        <v>36</v>
      </c>
      <c r="V376" s="41">
        <v>68180.0916072421</v>
      </c>
      <c r="W376" s="41">
        <v>6781.971803670315</v>
      </c>
      <c r="X376" s="41">
        <v>9311.799597397865</v>
      </c>
      <c r="Y376" s="41">
        <v>7061.055313653422</v>
      </c>
      <c r="Z376">
        <f t="shared" si="96"/>
        <v>1</v>
      </c>
      <c r="AA376">
        <f t="shared" si="97"/>
        <v>0</v>
      </c>
      <c r="AB376">
        <f t="shared" si="98"/>
        <v>0</v>
      </c>
      <c r="AC376">
        <f t="shared" si="99"/>
        <v>0</v>
      </c>
      <c r="AD376">
        <f t="shared" si="100"/>
        <v>0</v>
      </c>
      <c r="AE376">
        <f t="shared" si="101"/>
        <v>0</v>
      </c>
      <c r="AF376" s="50">
        <f t="shared" si="102"/>
        <v>0</v>
      </c>
      <c r="AG376" s="50">
        <f t="shared" si="103"/>
        <v>0</v>
      </c>
      <c r="AH376" s="50">
        <f t="shared" si="104"/>
        <v>0</v>
      </c>
      <c r="AI376">
        <f t="shared" si="105"/>
        <v>1</v>
      </c>
      <c r="AJ376">
        <f t="shared" si="106"/>
        <v>0</v>
      </c>
      <c r="AK376">
        <f t="shared" si="107"/>
        <v>0</v>
      </c>
      <c r="AL376">
        <f t="shared" si="108"/>
        <v>0</v>
      </c>
      <c r="AM376">
        <f t="shared" si="109"/>
        <v>0</v>
      </c>
      <c r="AN376">
        <f t="shared" si="110"/>
        <v>0</v>
      </c>
      <c r="AO376">
        <f t="shared" si="111"/>
        <v>0</v>
      </c>
    </row>
    <row r="377" spans="1:41" ht="12.75">
      <c r="A377" s="37">
        <v>404770</v>
      </c>
      <c r="B377">
        <v>100351</v>
      </c>
      <c r="C377" t="s">
        <v>914</v>
      </c>
      <c r="D377" t="s">
        <v>915</v>
      </c>
      <c r="E377" t="s">
        <v>188</v>
      </c>
      <c r="F377" s="38">
        <v>85736</v>
      </c>
      <c r="G377" s="3">
        <v>9725</v>
      </c>
      <c r="H377" s="39">
        <v>5208221484</v>
      </c>
      <c r="I377" s="4" t="s">
        <v>585</v>
      </c>
      <c r="J377" s="4" t="s">
        <v>31</v>
      </c>
      <c r="K377" t="s">
        <v>31</v>
      </c>
      <c r="L377" s="5"/>
      <c r="M377" s="5"/>
      <c r="N377" s="5"/>
      <c r="O377" s="5"/>
      <c r="P377" s="40">
        <v>27.060270603</v>
      </c>
      <c r="Q377" t="s">
        <v>37</v>
      </c>
      <c r="R377" t="s">
        <v>31</v>
      </c>
      <c r="S377" t="s">
        <v>31</v>
      </c>
      <c r="T377" t="s">
        <v>31</v>
      </c>
      <c r="U377" s="5"/>
      <c r="V377" s="5"/>
      <c r="W377" s="5"/>
      <c r="X377" s="5"/>
      <c r="Y377" s="5"/>
      <c r="Z377">
        <f t="shared" si="96"/>
        <v>0</v>
      </c>
      <c r="AA377">
        <f t="shared" si="97"/>
        <v>1</v>
      </c>
      <c r="AB377">
        <f t="shared" si="98"/>
        <v>0</v>
      </c>
      <c r="AC377">
        <f t="shared" si="99"/>
        <v>0</v>
      </c>
      <c r="AD377">
        <f t="shared" si="100"/>
        <v>0</v>
      </c>
      <c r="AE377">
        <f t="shared" si="101"/>
        <v>0</v>
      </c>
      <c r="AF377" s="50">
        <f t="shared" si="102"/>
        <v>0</v>
      </c>
      <c r="AG377" s="50">
        <f t="shared" si="103"/>
        <v>0</v>
      </c>
      <c r="AH377" s="50">
        <f t="shared" si="104"/>
        <v>0</v>
      </c>
      <c r="AI377">
        <f t="shared" si="105"/>
        <v>0</v>
      </c>
      <c r="AJ377">
        <f t="shared" si="106"/>
        <v>1</v>
      </c>
      <c r="AK377">
        <f t="shared" si="107"/>
        <v>0</v>
      </c>
      <c r="AL377">
        <f t="shared" si="108"/>
        <v>0</v>
      </c>
      <c r="AM377">
        <f t="shared" si="109"/>
        <v>0</v>
      </c>
      <c r="AN377">
        <f t="shared" si="110"/>
        <v>0</v>
      </c>
      <c r="AO377">
        <f t="shared" si="111"/>
        <v>0</v>
      </c>
    </row>
    <row r="378" spans="1:41" ht="12.75">
      <c r="A378" s="37">
        <v>404820</v>
      </c>
      <c r="B378">
        <v>130243</v>
      </c>
      <c r="C378" t="s">
        <v>916</v>
      </c>
      <c r="D378" t="s">
        <v>917</v>
      </c>
      <c r="E378" t="s">
        <v>283</v>
      </c>
      <c r="F378" s="38">
        <v>86333</v>
      </c>
      <c r="G378" s="3">
        <v>4254</v>
      </c>
      <c r="H378" s="39">
        <v>9286327834</v>
      </c>
      <c r="I378" s="4">
        <v>7</v>
      </c>
      <c r="J378" s="4" t="s">
        <v>37</v>
      </c>
      <c r="K378" t="s">
        <v>31</v>
      </c>
      <c r="L378" s="5" t="s">
        <v>36</v>
      </c>
      <c r="M378" s="5">
        <v>616.785</v>
      </c>
      <c r="N378" s="5" t="s">
        <v>36</v>
      </c>
      <c r="O378" s="5" t="s">
        <v>35</v>
      </c>
      <c r="P378" s="40">
        <v>15.375722543</v>
      </c>
      <c r="Q378" t="s">
        <v>31</v>
      </c>
      <c r="R378" t="s">
        <v>37</v>
      </c>
      <c r="S378" t="s">
        <v>37</v>
      </c>
      <c r="T378" t="s">
        <v>31</v>
      </c>
      <c r="U378" s="5" t="s">
        <v>36</v>
      </c>
      <c r="V378" s="42">
        <v>33867.703375330624</v>
      </c>
      <c r="W378" s="42">
        <v>4040.462033477887</v>
      </c>
      <c r="X378" s="42">
        <v>4776.139248450549</v>
      </c>
      <c r="Y378" s="42">
        <v>5102.329448022496</v>
      </c>
      <c r="Z378">
        <f t="shared" si="96"/>
        <v>1</v>
      </c>
      <c r="AA378">
        <f t="shared" si="97"/>
        <v>0</v>
      </c>
      <c r="AB378">
        <f t="shared" si="98"/>
        <v>0</v>
      </c>
      <c r="AC378">
        <f t="shared" si="99"/>
        <v>0</v>
      </c>
      <c r="AD378">
        <f t="shared" si="100"/>
        <v>0</v>
      </c>
      <c r="AE378" t="str">
        <f t="shared" si="101"/>
        <v>Trouble</v>
      </c>
      <c r="AF378" s="50">
        <f t="shared" si="102"/>
        <v>0</v>
      </c>
      <c r="AG378" s="50" t="str">
        <f t="shared" si="103"/>
        <v>Trouble</v>
      </c>
      <c r="AH378" s="50">
        <f t="shared" si="104"/>
        <v>0</v>
      </c>
      <c r="AI378">
        <f t="shared" si="105"/>
        <v>1</v>
      </c>
      <c r="AJ378">
        <f t="shared" si="106"/>
        <v>0</v>
      </c>
      <c r="AK378">
        <f t="shared" si="107"/>
        <v>0</v>
      </c>
      <c r="AL378">
        <f t="shared" si="108"/>
        <v>0</v>
      </c>
      <c r="AM378">
        <f t="shared" si="109"/>
        <v>0</v>
      </c>
      <c r="AN378">
        <f t="shared" si="110"/>
        <v>0</v>
      </c>
      <c r="AO378">
        <f t="shared" si="111"/>
        <v>0</v>
      </c>
    </row>
    <row r="379" spans="1:41" ht="12.75">
      <c r="A379" s="37">
        <v>404860</v>
      </c>
      <c r="B379">
        <v>10323</v>
      </c>
      <c r="C379" t="s">
        <v>918</v>
      </c>
      <c r="D379" t="s">
        <v>919</v>
      </c>
      <c r="E379" t="s">
        <v>920</v>
      </c>
      <c r="F379" s="38">
        <v>85930</v>
      </c>
      <c r="G379" s="3">
        <v>598</v>
      </c>
      <c r="H379" s="39">
        <v>9283342293</v>
      </c>
      <c r="I379" s="4">
        <v>7</v>
      </c>
      <c r="J379" s="4" t="s">
        <v>37</v>
      </c>
      <c r="K379" t="s">
        <v>31</v>
      </c>
      <c r="L379" s="5" t="s">
        <v>35</v>
      </c>
      <c r="M379" s="5">
        <v>141.06</v>
      </c>
      <c r="N379" s="5" t="s">
        <v>35</v>
      </c>
      <c r="O379" s="5" t="s">
        <v>35</v>
      </c>
      <c r="P379" s="40">
        <v>73.170731707</v>
      </c>
      <c r="Q379" t="s">
        <v>37</v>
      </c>
      <c r="R379" t="s">
        <v>31</v>
      </c>
      <c r="S379" t="s">
        <v>37</v>
      </c>
      <c r="T379" t="s">
        <v>31</v>
      </c>
      <c r="U379" s="5" t="s">
        <v>36</v>
      </c>
      <c r="V379" s="41">
        <v>13380.24247507168</v>
      </c>
      <c r="W379" s="41">
        <v>1985.0920188052671</v>
      </c>
      <c r="X379" s="41">
        <v>1234.6050284802154</v>
      </c>
      <c r="Y379" s="41">
        <v>1142.229536032171</v>
      </c>
      <c r="Z379">
        <f t="shared" si="96"/>
        <v>1</v>
      </c>
      <c r="AA379">
        <f t="shared" si="97"/>
        <v>1</v>
      </c>
      <c r="AB379">
        <f t="shared" si="98"/>
        <v>0</v>
      </c>
      <c r="AC379">
        <f t="shared" si="99"/>
        <v>0</v>
      </c>
      <c r="AD379">
        <f t="shared" si="100"/>
        <v>0</v>
      </c>
      <c r="AE379">
        <f t="shared" si="101"/>
        <v>0</v>
      </c>
      <c r="AF379" s="50" t="str">
        <f t="shared" si="102"/>
        <v>SRSA</v>
      </c>
      <c r="AG379" s="50">
        <f t="shared" si="103"/>
        <v>0</v>
      </c>
      <c r="AH379" s="50">
        <f t="shared" si="104"/>
        <v>0</v>
      </c>
      <c r="AI379">
        <f t="shared" si="105"/>
        <v>1</v>
      </c>
      <c r="AJ379">
        <f t="shared" si="106"/>
        <v>1</v>
      </c>
      <c r="AK379" t="str">
        <f t="shared" si="107"/>
        <v>Initial</v>
      </c>
      <c r="AL379" t="str">
        <f t="shared" si="108"/>
        <v>SRSA</v>
      </c>
      <c r="AM379">
        <f t="shared" si="109"/>
        <v>0</v>
      </c>
      <c r="AN379">
        <f t="shared" si="110"/>
        <v>0</v>
      </c>
      <c r="AO379">
        <f t="shared" si="111"/>
        <v>0</v>
      </c>
    </row>
    <row r="380" spans="1:41" ht="12.75">
      <c r="A380" s="37">
        <v>404920</v>
      </c>
      <c r="B380">
        <v>20355</v>
      </c>
      <c r="C380" t="s">
        <v>921</v>
      </c>
      <c r="D380" t="s">
        <v>871</v>
      </c>
      <c r="E380" t="s">
        <v>782</v>
      </c>
      <c r="F380" s="38">
        <v>85617</v>
      </c>
      <c r="G380" s="3">
        <v>8</v>
      </c>
      <c r="H380" s="39">
        <v>5206423356</v>
      </c>
      <c r="I380" s="4">
        <v>7</v>
      </c>
      <c r="J380" s="4" t="s">
        <v>37</v>
      </c>
      <c r="K380" t="s">
        <v>31</v>
      </c>
      <c r="L380" s="5" t="s">
        <v>36</v>
      </c>
      <c r="M380" s="5">
        <v>44.31</v>
      </c>
      <c r="N380" s="5" t="s">
        <v>36</v>
      </c>
      <c r="O380" s="5" t="s">
        <v>35</v>
      </c>
      <c r="P380" s="40">
        <v>39.743589744</v>
      </c>
      <c r="Q380" t="s">
        <v>37</v>
      </c>
      <c r="R380" t="s">
        <v>37</v>
      </c>
      <c r="S380" t="s">
        <v>37</v>
      </c>
      <c r="T380" t="s">
        <v>31</v>
      </c>
      <c r="U380" s="5" t="s">
        <v>36</v>
      </c>
      <c r="V380" s="41">
        <v>2145.867564613634</v>
      </c>
      <c r="W380" s="41">
        <v>374.44813169985247</v>
      </c>
      <c r="X380" s="41"/>
      <c r="Y380" s="41">
        <v>268.25087588634324</v>
      </c>
      <c r="Z380">
        <f t="shared" si="96"/>
        <v>1</v>
      </c>
      <c r="AA380">
        <f t="shared" si="97"/>
        <v>1</v>
      </c>
      <c r="AB380">
        <f t="shared" si="98"/>
        <v>0</v>
      </c>
      <c r="AC380">
        <f t="shared" si="99"/>
        <v>0</v>
      </c>
      <c r="AD380">
        <f t="shared" si="100"/>
        <v>0</v>
      </c>
      <c r="AE380">
        <f t="shared" si="101"/>
        <v>0</v>
      </c>
      <c r="AF380" s="50" t="str">
        <f t="shared" si="102"/>
        <v>SRSA</v>
      </c>
      <c r="AG380" s="50">
        <f t="shared" si="103"/>
        <v>0</v>
      </c>
      <c r="AH380" s="50">
        <f t="shared" si="104"/>
        <v>0</v>
      </c>
      <c r="AI380">
        <f t="shared" si="105"/>
        <v>1</v>
      </c>
      <c r="AJ380">
        <f t="shared" si="106"/>
        <v>1</v>
      </c>
      <c r="AK380" t="str">
        <f t="shared" si="107"/>
        <v>Initial</v>
      </c>
      <c r="AL380" t="str">
        <f t="shared" si="108"/>
        <v>SRSA</v>
      </c>
      <c r="AM380">
        <f t="shared" si="109"/>
        <v>0</v>
      </c>
      <c r="AN380">
        <f t="shared" si="110"/>
        <v>0</v>
      </c>
      <c r="AO380">
        <f t="shared" si="111"/>
        <v>0</v>
      </c>
    </row>
    <row r="381" spans="1:41" ht="12.75">
      <c r="A381" s="37">
        <v>404970</v>
      </c>
      <c r="B381">
        <v>70204</v>
      </c>
      <c r="C381" t="s">
        <v>922</v>
      </c>
      <c r="D381" t="s">
        <v>923</v>
      </c>
      <c r="E381" t="s">
        <v>87</v>
      </c>
      <c r="F381" s="38">
        <v>85201</v>
      </c>
      <c r="G381" s="3" t="s">
        <v>29</v>
      </c>
      <c r="H381" s="39">
        <v>4804720000</v>
      </c>
      <c r="I381" s="4" t="s">
        <v>189</v>
      </c>
      <c r="J381" s="4" t="s">
        <v>31</v>
      </c>
      <c r="K381" t="s">
        <v>31</v>
      </c>
      <c r="L381" s="5"/>
      <c r="M381" s="5"/>
      <c r="N381" s="5"/>
      <c r="O381" s="5"/>
      <c r="P381" s="40">
        <v>10.045462811</v>
      </c>
      <c r="Q381" t="s">
        <v>31</v>
      </c>
      <c r="R381" t="s">
        <v>31</v>
      </c>
      <c r="S381" t="s">
        <v>31</v>
      </c>
      <c r="T381" t="s">
        <v>31</v>
      </c>
      <c r="U381" s="5"/>
      <c r="V381" s="5"/>
      <c r="W381" s="5"/>
      <c r="X381" s="5"/>
      <c r="Y381" s="5"/>
      <c r="Z381">
        <f t="shared" si="96"/>
        <v>0</v>
      </c>
      <c r="AA381">
        <f t="shared" si="97"/>
        <v>1</v>
      </c>
      <c r="AB381">
        <f t="shared" si="98"/>
        <v>0</v>
      </c>
      <c r="AC381">
        <f t="shared" si="99"/>
        <v>0</v>
      </c>
      <c r="AD381">
        <f t="shared" si="100"/>
        <v>0</v>
      </c>
      <c r="AE381">
        <f t="shared" si="101"/>
        <v>0</v>
      </c>
      <c r="AF381" s="50">
        <f t="shared" si="102"/>
        <v>0</v>
      </c>
      <c r="AG381" s="50">
        <f t="shared" si="103"/>
        <v>0</v>
      </c>
      <c r="AH381" s="50">
        <f t="shared" si="104"/>
        <v>0</v>
      </c>
      <c r="AI381">
        <f t="shared" si="105"/>
        <v>0</v>
      </c>
      <c r="AJ381">
        <f t="shared" si="106"/>
        <v>0</v>
      </c>
      <c r="AK381">
        <f t="shared" si="107"/>
        <v>0</v>
      </c>
      <c r="AL381">
        <f t="shared" si="108"/>
        <v>0</v>
      </c>
      <c r="AM381">
        <f t="shared" si="109"/>
        <v>0</v>
      </c>
      <c r="AN381">
        <f t="shared" si="110"/>
        <v>0</v>
      </c>
      <c r="AO381">
        <f t="shared" si="111"/>
        <v>0</v>
      </c>
    </row>
    <row r="382" spans="1:41" ht="12.75">
      <c r="A382" s="37">
        <v>405030</v>
      </c>
      <c r="B382">
        <v>40240</v>
      </c>
      <c r="C382" t="s">
        <v>924</v>
      </c>
      <c r="D382" t="s">
        <v>925</v>
      </c>
      <c r="E382" t="s">
        <v>926</v>
      </c>
      <c r="F382" s="38">
        <v>85539</v>
      </c>
      <c r="G382" s="3">
        <v>737</v>
      </c>
      <c r="H382" s="39">
        <v>9284253271</v>
      </c>
      <c r="I382" s="4">
        <v>7</v>
      </c>
      <c r="J382" s="4" t="s">
        <v>37</v>
      </c>
      <c r="K382" t="s">
        <v>31</v>
      </c>
      <c r="L382" s="5" t="s">
        <v>36</v>
      </c>
      <c r="M382" s="5">
        <v>1173.928</v>
      </c>
      <c r="N382" s="5" t="s">
        <v>36</v>
      </c>
      <c r="O382" s="5" t="s">
        <v>36</v>
      </c>
      <c r="P382" s="40">
        <v>21.119592875</v>
      </c>
      <c r="Q382" t="s">
        <v>37</v>
      </c>
      <c r="R382" t="s">
        <v>31</v>
      </c>
      <c r="S382" t="s">
        <v>37</v>
      </c>
      <c r="T382" t="s">
        <v>31</v>
      </c>
      <c r="U382" s="5" t="s">
        <v>35</v>
      </c>
      <c r="V382" s="42">
        <v>57712.00873446699</v>
      </c>
      <c r="W382" s="42">
        <v>7367.892813843747</v>
      </c>
      <c r="X382" s="42">
        <v>10074.862000324723</v>
      </c>
      <c r="Y382" s="42">
        <v>5892.866015438701</v>
      </c>
      <c r="Z382">
        <f t="shared" si="96"/>
        <v>1</v>
      </c>
      <c r="AA382">
        <f t="shared" si="97"/>
        <v>0</v>
      </c>
      <c r="AB382">
        <f t="shared" si="98"/>
        <v>0</v>
      </c>
      <c r="AC382">
        <f t="shared" si="99"/>
        <v>0</v>
      </c>
      <c r="AD382">
        <f t="shared" si="100"/>
        <v>0</v>
      </c>
      <c r="AE382">
        <f t="shared" si="101"/>
        <v>0</v>
      </c>
      <c r="AF382" s="50">
        <f t="shared" si="102"/>
        <v>0</v>
      </c>
      <c r="AG382" s="50">
        <f t="shared" si="103"/>
        <v>0</v>
      </c>
      <c r="AH382" s="50">
        <f t="shared" si="104"/>
        <v>0</v>
      </c>
      <c r="AI382">
        <f t="shared" si="105"/>
        <v>1</v>
      </c>
      <c r="AJ382">
        <f t="shared" si="106"/>
        <v>1</v>
      </c>
      <c r="AK382" t="str">
        <f t="shared" si="107"/>
        <v>Initial</v>
      </c>
      <c r="AL382">
        <f t="shared" si="108"/>
        <v>0</v>
      </c>
      <c r="AM382" t="str">
        <f t="shared" si="109"/>
        <v>RLIS</v>
      </c>
      <c r="AN382">
        <f t="shared" si="110"/>
        <v>0</v>
      </c>
      <c r="AO382">
        <f t="shared" si="111"/>
        <v>0</v>
      </c>
    </row>
    <row r="383" spans="1:41" ht="12.75">
      <c r="A383" s="37">
        <v>405070</v>
      </c>
      <c r="B383">
        <v>130504</v>
      </c>
      <c r="C383" t="s">
        <v>927</v>
      </c>
      <c r="D383" t="s">
        <v>928</v>
      </c>
      <c r="E383" t="s">
        <v>306</v>
      </c>
      <c r="F383" s="38">
        <v>86326</v>
      </c>
      <c r="G383" s="3">
        <v>4562</v>
      </c>
      <c r="H383" s="39">
        <v>9286348901</v>
      </c>
      <c r="I383" s="4">
        <v>6</v>
      </c>
      <c r="J383" s="4" t="s">
        <v>31</v>
      </c>
      <c r="K383" t="s">
        <v>31</v>
      </c>
      <c r="L383" s="5" t="s">
        <v>35</v>
      </c>
      <c r="M383" s="5">
        <v>1137.878</v>
      </c>
      <c r="N383" s="5" t="s">
        <v>36</v>
      </c>
      <c r="O383" s="5" t="s">
        <v>36</v>
      </c>
      <c r="P383" s="40">
        <v>15.671117358</v>
      </c>
      <c r="Q383" t="s">
        <v>31</v>
      </c>
      <c r="R383" t="s">
        <v>31</v>
      </c>
      <c r="S383" t="s">
        <v>37</v>
      </c>
      <c r="T383" t="s">
        <v>31</v>
      </c>
      <c r="U383" s="5" t="s">
        <v>36</v>
      </c>
      <c r="V383" s="42">
        <v>57294.18884830141</v>
      </c>
      <c r="W383" s="42">
        <v>6368.87077424342</v>
      </c>
      <c r="X383" s="42">
        <v>7262.497453401054</v>
      </c>
      <c r="Y383" s="42">
        <v>8372.023303872164</v>
      </c>
      <c r="Z383">
        <f t="shared" si="96"/>
        <v>1</v>
      </c>
      <c r="AA383">
        <f t="shared" si="97"/>
        <v>0</v>
      </c>
      <c r="AB383">
        <f t="shared" si="98"/>
        <v>0</v>
      </c>
      <c r="AC383">
        <f t="shared" si="99"/>
        <v>0</v>
      </c>
      <c r="AD383">
        <f t="shared" si="100"/>
        <v>0</v>
      </c>
      <c r="AE383">
        <f t="shared" si="101"/>
        <v>0</v>
      </c>
      <c r="AF383" s="50">
        <f t="shared" si="102"/>
        <v>0</v>
      </c>
      <c r="AG383" s="50">
        <f t="shared" si="103"/>
        <v>0</v>
      </c>
      <c r="AH383" s="50">
        <f t="shared" si="104"/>
        <v>0</v>
      </c>
      <c r="AI383">
        <f t="shared" si="105"/>
        <v>1</v>
      </c>
      <c r="AJ383">
        <f t="shared" si="106"/>
        <v>0</v>
      </c>
      <c r="AK383">
        <f t="shared" si="107"/>
        <v>0</v>
      </c>
      <c r="AL383">
        <f t="shared" si="108"/>
        <v>0</v>
      </c>
      <c r="AM383">
        <f t="shared" si="109"/>
        <v>0</v>
      </c>
      <c r="AN383">
        <f t="shared" si="110"/>
        <v>0</v>
      </c>
      <c r="AO383">
        <f t="shared" si="111"/>
        <v>0</v>
      </c>
    </row>
    <row r="384" spans="1:41" ht="12.75">
      <c r="A384" s="37">
        <v>405100</v>
      </c>
      <c r="B384">
        <v>70386</v>
      </c>
      <c r="C384" t="s">
        <v>929</v>
      </c>
      <c r="D384" t="s">
        <v>930</v>
      </c>
      <c r="E384" t="s">
        <v>913</v>
      </c>
      <c r="F384" s="38">
        <v>85239</v>
      </c>
      <c r="G384" s="3" t="s">
        <v>29</v>
      </c>
      <c r="H384" s="39">
        <v>6022569633</v>
      </c>
      <c r="I384" s="4">
        <v>8</v>
      </c>
      <c r="J384" s="4" t="s">
        <v>37</v>
      </c>
      <c r="K384" t="s">
        <v>31</v>
      </c>
      <c r="L384" s="5" t="s">
        <v>36</v>
      </c>
      <c r="M384" s="5">
        <v>18.75</v>
      </c>
      <c r="N384" s="5" t="s">
        <v>36</v>
      </c>
      <c r="O384" s="5" t="s">
        <v>35</v>
      </c>
      <c r="P384" s="40">
        <v>40</v>
      </c>
      <c r="Q384" t="s">
        <v>37</v>
      </c>
      <c r="R384" t="s">
        <v>37</v>
      </c>
      <c r="S384" t="s">
        <v>37</v>
      </c>
      <c r="T384" t="s">
        <v>31</v>
      </c>
      <c r="U384" s="5" t="s">
        <v>36</v>
      </c>
      <c r="V384" s="42">
        <v>1677.8115308804436</v>
      </c>
      <c r="W384" s="42">
        <v>324.7598461919847</v>
      </c>
      <c r="X384" s="42">
        <v>356.40940847111233</v>
      </c>
      <c r="Y384" s="42">
        <v>147.1053190344463</v>
      </c>
      <c r="Z384">
        <f t="shared" si="96"/>
        <v>1</v>
      </c>
      <c r="AA384">
        <f t="shared" si="97"/>
        <v>1</v>
      </c>
      <c r="AB384">
        <f t="shared" si="98"/>
        <v>0</v>
      </c>
      <c r="AC384">
        <f t="shared" si="99"/>
        <v>0</v>
      </c>
      <c r="AD384">
        <f t="shared" si="100"/>
        <v>0</v>
      </c>
      <c r="AE384">
        <f t="shared" si="101"/>
        <v>0</v>
      </c>
      <c r="AF384" s="50" t="str">
        <f t="shared" si="102"/>
        <v>SRSA</v>
      </c>
      <c r="AG384" s="50">
        <f t="shared" si="103"/>
        <v>0</v>
      </c>
      <c r="AH384" s="50">
        <f t="shared" si="104"/>
        <v>0</v>
      </c>
      <c r="AI384">
        <f t="shared" si="105"/>
        <v>1</v>
      </c>
      <c r="AJ384">
        <f t="shared" si="106"/>
        <v>1</v>
      </c>
      <c r="AK384" t="str">
        <f t="shared" si="107"/>
        <v>Initial</v>
      </c>
      <c r="AL384" t="str">
        <f t="shared" si="108"/>
        <v>SRSA</v>
      </c>
      <c r="AM384">
        <f t="shared" si="109"/>
        <v>0</v>
      </c>
      <c r="AN384">
        <f t="shared" si="110"/>
        <v>0</v>
      </c>
      <c r="AO384">
        <f t="shared" si="111"/>
        <v>0</v>
      </c>
    </row>
    <row r="385" spans="1:41" ht="12.75">
      <c r="A385" s="37">
        <v>405190</v>
      </c>
      <c r="B385">
        <v>80416</v>
      </c>
      <c r="C385" t="s">
        <v>931</v>
      </c>
      <c r="D385" t="s">
        <v>932</v>
      </c>
      <c r="E385" t="s">
        <v>933</v>
      </c>
      <c r="F385" s="38">
        <v>86446</v>
      </c>
      <c r="G385" s="3" t="s">
        <v>29</v>
      </c>
      <c r="H385" s="39">
        <v>9287682507</v>
      </c>
      <c r="I385" s="4" t="s">
        <v>585</v>
      </c>
      <c r="J385" s="4" t="s">
        <v>31</v>
      </c>
      <c r="K385" t="s">
        <v>31</v>
      </c>
      <c r="L385" s="5"/>
      <c r="M385" s="5"/>
      <c r="N385" s="5"/>
      <c r="O385" s="5"/>
      <c r="P385" s="40">
        <v>15.984955336</v>
      </c>
      <c r="Q385" t="s">
        <v>31</v>
      </c>
      <c r="R385" t="s">
        <v>31</v>
      </c>
      <c r="S385" t="s">
        <v>31</v>
      </c>
      <c r="T385" t="s">
        <v>31</v>
      </c>
      <c r="U385" s="5"/>
      <c r="V385" s="5"/>
      <c r="W385" s="5"/>
      <c r="X385" s="5"/>
      <c r="Y385" s="5"/>
      <c r="Z385">
        <f t="shared" si="96"/>
        <v>0</v>
      </c>
      <c r="AA385">
        <f t="shared" si="97"/>
        <v>1</v>
      </c>
      <c r="AB385">
        <f t="shared" si="98"/>
        <v>0</v>
      </c>
      <c r="AC385">
        <f t="shared" si="99"/>
        <v>0</v>
      </c>
      <c r="AD385">
        <f t="shared" si="100"/>
        <v>0</v>
      </c>
      <c r="AE385">
        <f t="shared" si="101"/>
        <v>0</v>
      </c>
      <c r="AF385" s="50">
        <f t="shared" si="102"/>
        <v>0</v>
      </c>
      <c r="AG385" s="50">
        <f t="shared" si="103"/>
        <v>0</v>
      </c>
      <c r="AH385" s="50">
        <f t="shared" si="104"/>
        <v>0</v>
      </c>
      <c r="AI385">
        <f t="shared" si="105"/>
        <v>0</v>
      </c>
      <c r="AJ385">
        <f t="shared" si="106"/>
        <v>0</v>
      </c>
      <c r="AK385">
        <f t="shared" si="107"/>
        <v>0</v>
      </c>
      <c r="AL385">
        <f t="shared" si="108"/>
        <v>0</v>
      </c>
      <c r="AM385">
        <f t="shared" si="109"/>
        <v>0</v>
      </c>
      <c r="AN385">
        <f t="shared" si="110"/>
        <v>0</v>
      </c>
      <c r="AO385">
        <f t="shared" si="111"/>
        <v>0</v>
      </c>
    </row>
    <row r="386" spans="1:41" ht="12.75">
      <c r="A386" s="37">
        <v>405220</v>
      </c>
      <c r="B386">
        <v>140417</v>
      </c>
      <c r="C386" t="s">
        <v>934</v>
      </c>
      <c r="D386" t="s">
        <v>935</v>
      </c>
      <c r="E386" t="s">
        <v>936</v>
      </c>
      <c r="F386" s="38">
        <v>85347</v>
      </c>
      <c r="G386" s="3">
        <v>67</v>
      </c>
      <c r="H386" s="39">
        <v>9287854942</v>
      </c>
      <c r="I386" s="4">
        <v>4</v>
      </c>
      <c r="J386" s="4" t="s">
        <v>31</v>
      </c>
      <c r="K386" t="s">
        <v>31</v>
      </c>
      <c r="L386" s="5"/>
      <c r="M386" s="5"/>
      <c r="N386" s="5"/>
      <c r="O386" s="5"/>
      <c r="P386" s="40">
        <v>25.938566553</v>
      </c>
      <c r="Q386" t="s">
        <v>37</v>
      </c>
      <c r="R386" t="s">
        <v>31</v>
      </c>
      <c r="S386" t="s">
        <v>31</v>
      </c>
      <c r="T386" t="s">
        <v>31</v>
      </c>
      <c r="U386" s="5"/>
      <c r="V386" s="5"/>
      <c r="W386" s="5"/>
      <c r="X386" s="5"/>
      <c r="Y386" s="5"/>
      <c r="Z386">
        <f t="shared" si="96"/>
        <v>0</v>
      </c>
      <c r="AA386">
        <f t="shared" si="97"/>
        <v>1</v>
      </c>
      <c r="AB386">
        <f t="shared" si="98"/>
        <v>0</v>
      </c>
      <c r="AC386">
        <f t="shared" si="99"/>
        <v>0</v>
      </c>
      <c r="AD386">
        <f t="shared" si="100"/>
        <v>0</v>
      </c>
      <c r="AE386">
        <f t="shared" si="101"/>
        <v>0</v>
      </c>
      <c r="AF386" s="50">
        <f t="shared" si="102"/>
        <v>0</v>
      </c>
      <c r="AG386" s="50">
        <f t="shared" si="103"/>
        <v>0</v>
      </c>
      <c r="AH386" s="50">
        <f t="shared" si="104"/>
        <v>0</v>
      </c>
      <c r="AI386">
        <f t="shared" si="105"/>
        <v>0</v>
      </c>
      <c r="AJ386">
        <f t="shared" si="106"/>
        <v>1</v>
      </c>
      <c r="AK386">
        <f t="shared" si="107"/>
        <v>0</v>
      </c>
      <c r="AL386">
        <f t="shared" si="108"/>
        <v>0</v>
      </c>
      <c r="AM386">
        <f t="shared" si="109"/>
        <v>0</v>
      </c>
      <c r="AN386">
        <f t="shared" si="110"/>
        <v>0</v>
      </c>
      <c r="AO386">
        <f t="shared" si="111"/>
        <v>0</v>
      </c>
    </row>
    <row r="387" spans="1:41" ht="12.75">
      <c r="A387" s="37">
        <v>405320</v>
      </c>
      <c r="B387">
        <v>60218</v>
      </c>
      <c r="C387" t="s">
        <v>937</v>
      </c>
      <c r="D387" t="s">
        <v>938</v>
      </c>
      <c r="E387" t="s">
        <v>939</v>
      </c>
      <c r="F387" s="38">
        <v>85540</v>
      </c>
      <c r="G387" s="3">
        <v>1060</v>
      </c>
      <c r="H387" s="39">
        <v>9288655543</v>
      </c>
      <c r="I387" s="4">
        <v>7</v>
      </c>
      <c r="J387" s="4" t="s">
        <v>37</v>
      </c>
      <c r="K387" t="s">
        <v>31</v>
      </c>
      <c r="L387" s="5" t="s">
        <v>35</v>
      </c>
      <c r="M387" s="5">
        <v>964.293</v>
      </c>
      <c r="N387" s="5" t="s">
        <v>35</v>
      </c>
      <c r="O387" s="5" t="s">
        <v>35</v>
      </c>
      <c r="P387" s="40">
        <v>4.6979865772</v>
      </c>
      <c r="Q387" t="s">
        <v>31</v>
      </c>
      <c r="R387" t="s">
        <v>31</v>
      </c>
      <c r="S387" t="s">
        <v>37</v>
      </c>
      <c r="T387" t="s">
        <v>31</v>
      </c>
      <c r="U387" s="5" t="s">
        <v>36</v>
      </c>
      <c r="V387" s="42">
        <v>20474.288745306334</v>
      </c>
      <c r="W387" s="42">
        <v>1547.4227313189576</v>
      </c>
      <c r="X387" s="42">
        <v>4100.010303955269</v>
      </c>
      <c r="Y387" s="42">
        <v>7619.190200578233</v>
      </c>
      <c r="Z387">
        <f t="shared" si="96"/>
        <v>1</v>
      </c>
      <c r="AA387">
        <f t="shared" si="97"/>
        <v>1</v>
      </c>
      <c r="AB387">
        <f t="shared" si="98"/>
        <v>0</v>
      </c>
      <c r="AC387">
        <f t="shared" si="99"/>
        <v>0</v>
      </c>
      <c r="AD387">
        <f t="shared" si="100"/>
        <v>0</v>
      </c>
      <c r="AE387">
        <f t="shared" si="101"/>
        <v>0</v>
      </c>
      <c r="AF387" s="50" t="str">
        <f t="shared" si="102"/>
        <v>SRSA</v>
      </c>
      <c r="AG387" s="50">
        <f t="shared" si="103"/>
        <v>0</v>
      </c>
      <c r="AH387" s="50">
        <f t="shared" si="104"/>
        <v>0</v>
      </c>
      <c r="AI387">
        <f t="shared" si="105"/>
        <v>1</v>
      </c>
      <c r="AJ387">
        <f t="shared" si="106"/>
        <v>0</v>
      </c>
      <c r="AK387">
        <f t="shared" si="107"/>
        <v>0</v>
      </c>
      <c r="AL387">
        <f t="shared" si="108"/>
        <v>0</v>
      </c>
      <c r="AM387">
        <f t="shared" si="109"/>
        <v>0</v>
      </c>
      <c r="AN387">
        <f t="shared" si="110"/>
        <v>0</v>
      </c>
      <c r="AO387">
        <f t="shared" si="111"/>
        <v>0</v>
      </c>
    </row>
    <row r="388" spans="1:41" ht="12.75">
      <c r="A388" s="37">
        <v>405340</v>
      </c>
      <c r="B388">
        <v>70375</v>
      </c>
      <c r="C388" t="s">
        <v>940</v>
      </c>
      <c r="D388" t="s">
        <v>941</v>
      </c>
      <c r="E388" t="s">
        <v>942</v>
      </c>
      <c r="F388" s="38">
        <v>85342</v>
      </c>
      <c r="G388" s="3">
        <v>98</v>
      </c>
      <c r="H388" s="39">
        <v>6233882336</v>
      </c>
      <c r="I388" s="4">
        <v>3</v>
      </c>
      <c r="J388" s="4" t="s">
        <v>31</v>
      </c>
      <c r="K388" t="s">
        <v>31</v>
      </c>
      <c r="L388" s="5"/>
      <c r="M388" s="5"/>
      <c r="N388" s="5"/>
      <c r="O388" s="5"/>
      <c r="P388" s="40">
        <v>10.344827586</v>
      </c>
      <c r="Q388" t="s">
        <v>31</v>
      </c>
      <c r="R388" t="s">
        <v>31</v>
      </c>
      <c r="S388" t="s">
        <v>31</v>
      </c>
      <c r="T388" t="s">
        <v>31</v>
      </c>
      <c r="U388" s="5"/>
      <c r="V388" s="5"/>
      <c r="W388" s="5"/>
      <c r="X388" s="5"/>
      <c r="Y388" s="5"/>
      <c r="Z388">
        <f t="shared" si="96"/>
        <v>0</v>
      </c>
      <c r="AA388">
        <f t="shared" si="97"/>
        <v>1</v>
      </c>
      <c r="AB388">
        <f t="shared" si="98"/>
        <v>0</v>
      </c>
      <c r="AC388">
        <f t="shared" si="99"/>
        <v>0</v>
      </c>
      <c r="AD388">
        <f t="shared" si="100"/>
        <v>0</v>
      </c>
      <c r="AE388">
        <f t="shared" si="101"/>
        <v>0</v>
      </c>
      <c r="AF388" s="50">
        <f t="shared" si="102"/>
        <v>0</v>
      </c>
      <c r="AG388" s="50">
        <f t="shared" si="103"/>
        <v>0</v>
      </c>
      <c r="AH388" s="50">
        <f t="shared" si="104"/>
        <v>0</v>
      </c>
      <c r="AI388">
        <f t="shared" si="105"/>
        <v>0</v>
      </c>
      <c r="AJ388">
        <f t="shared" si="106"/>
        <v>0</v>
      </c>
      <c r="AK388">
        <f t="shared" si="107"/>
        <v>0</v>
      </c>
      <c r="AL388">
        <f t="shared" si="108"/>
        <v>0</v>
      </c>
      <c r="AM388">
        <f t="shared" si="109"/>
        <v>0</v>
      </c>
      <c r="AN388">
        <f t="shared" si="110"/>
        <v>0</v>
      </c>
      <c r="AO388">
        <f t="shared" si="111"/>
        <v>0</v>
      </c>
    </row>
    <row r="389" spans="1:41" ht="12.75">
      <c r="A389" s="37">
        <v>405360</v>
      </c>
      <c r="B389">
        <v>100100</v>
      </c>
      <c r="C389" t="s">
        <v>943</v>
      </c>
      <c r="D389" t="s">
        <v>944</v>
      </c>
      <c r="E389" t="s">
        <v>188</v>
      </c>
      <c r="F389" s="38">
        <v>85701</v>
      </c>
      <c r="G389" s="3">
        <v>1332</v>
      </c>
      <c r="H389" s="39">
        <v>5207408451</v>
      </c>
      <c r="I389" s="4" t="s">
        <v>189</v>
      </c>
      <c r="J389" s="4" t="s">
        <v>31</v>
      </c>
      <c r="K389" t="s">
        <v>31</v>
      </c>
      <c r="L389" s="5"/>
      <c r="M389" s="5"/>
      <c r="N389" s="5"/>
      <c r="O389" s="5"/>
      <c r="P389" s="40" t="s">
        <v>41</v>
      </c>
      <c r="Q389" s="40" t="s">
        <v>41</v>
      </c>
      <c r="R389" t="s">
        <v>31</v>
      </c>
      <c r="S389" t="s">
        <v>31</v>
      </c>
      <c r="T389" t="s">
        <v>31</v>
      </c>
      <c r="U389" s="5"/>
      <c r="V389" s="5"/>
      <c r="W389" s="5"/>
      <c r="X389" s="5"/>
      <c r="Y389" s="5"/>
      <c r="Z389">
        <f t="shared" si="96"/>
        <v>0</v>
      </c>
      <c r="AA389">
        <f t="shared" si="97"/>
        <v>1</v>
      </c>
      <c r="AB389">
        <f t="shared" si="98"/>
        <v>0</v>
      </c>
      <c r="AC389">
        <f t="shared" si="99"/>
        <v>0</v>
      </c>
      <c r="AD389">
        <f t="shared" si="100"/>
        <v>0</v>
      </c>
      <c r="AE389">
        <f t="shared" si="101"/>
        <v>0</v>
      </c>
      <c r="AF389" s="50">
        <f t="shared" si="102"/>
        <v>0</v>
      </c>
      <c r="AG389" s="50">
        <f t="shared" si="103"/>
        <v>0</v>
      </c>
      <c r="AH389" s="50">
        <f t="shared" si="104"/>
        <v>0</v>
      </c>
      <c r="AI389">
        <f t="shared" si="105"/>
        <v>0</v>
      </c>
      <c r="AJ389">
        <f t="shared" si="106"/>
        <v>1</v>
      </c>
      <c r="AK389">
        <f t="shared" si="107"/>
        <v>0</v>
      </c>
      <c r="AL389">
        <f t="shared" si="108"/>
        <v>0</v>
      </c>
      <c r="AM389">
        <f t="shared" si="109"/>
        <v>0</v>
      </c>
      <c r="AN389">
        <f t="shared" si="110"/>
        <v>0</v>
      </c>
      <c r="AO389">
        <f t="shared" si="111"/>
        <v>0</v>
      </c>
    </row>
    <row r="390" spans="1:41" ht="12.75">
      <c r="A390" s="37">
        <v>405400</v>
      </c>
      <c r="B390">
        <v>70421</v>
      </c>
      <c r="C390" t="s">
        <v>945</v>
      </c>
      <c r="D390" t="s">
        <v>946</v>
      </c>
      <c r="E390" t="s">
        <v>90</v>
      </c>
      <c r="F390" s="38">
        <v>85009</v>
      </c>
      <c r="G390" s="3">
        <v>5783</v>
      </c>
      <c r="H390" s="39">
        <v>6023535060</v>
      </c>
      <c r="I390" s="4">
        <v>1</v>
      </c>
      <c r="J390" s="4" t="s">
        <v>31</v>
      </c>
      <c r="K390" t="s">
        <v>31</v>
      </c>
      <c r="L390" s="5"/>
      <c r="M390" s="5"/>
      <c r="N390" s="5"/>
      <c r="O390" s="5"/>
      <c r="P390" s="40">
        <v>50.453857791</v>
      </c>
      <c r="Q390" t="s">
        <v>37</v>
      </c>
      <c r="R390" t="s">
        <v>31</v>
      </c>
      <c r="S390" t="s">
        <v>31</v>
      </c>
      <c r="T390" t="s">
        <v>31</v>
      </c>
      <c r="U390" s="5"/>
      <c r="V390" s="5"/>
      <c r="W390" s="5"/>
      <c r="X390" s="5"/>
      <c r="Y390" s="5"/>
      <c r="Z390">
        <f t="shared" si="96"/>
        <v>0</v>
      </c>
      <c r="AA390">
        <f t="shared" si="97"/>
        <v>1</v>
      </c>
      <c r="AB390">
        <f t="shared" si="98"/>
        <v>0</v>
      </c>
      <c r="AC390">
        <f t="shared" si="99"/>
        <v>0</v>
      </c>
      <c r="AD390">
        <f t="shared" si="100"/>
        <v>0</v>
      </c>
      <c r="AE390">
        <f t="shared" si="101"/>
        <v>0</v>
      </c>
      <c r="AF390" s="50">
        <f t="shared" si="102"/>
        <v>0</v>
      </c>
      <c r="AG390" s="50">
        <f t="shared" si="103"/>
        <v>0</v>
      </c>
      <c r="AH390" s="50">
        <f t="shared" si="104"/>
        <v>0</v>
      </c>
      <c r="AI390">
        <f t="shared" si="105"/>
        <v>0</v>
      </c>
      <c r="AJ390">
        <f t="shared" si="106"/>
        <v>1</v>
      </c>
      <c r="AK390">
        <f t="shared" si="107"/>
        <v>0</v>
      </c>
      <c r="AL390">
        <f t="shared" si="108"/>
        <v>0</v>
      </c>
      <c r="AM390">
        <f t="shared" si="109"/>
        <v>0</v>
      </c>
      <c r="AN390">
        <f t="shared" si="110"/>
        <v>0</v>
      </c>
      <c r="AO390">
        <f t="shared" si="111"/>
        <v>0</v>
      </c>
    </row>
    <row r="391" spans="1:41" ht="12.75">
      <c r="A391" s="37">
        <v>405430</v>
      </c>
      <c r="B391">
        <v>20323</v>
      </c>
      <c r="C391" t="s">
        <v>947</v>
      </c>
      <c r="D391" t="s">
        <v>948</v>
      </c>
      <c r="E391" t="s">
        <v>949</v>
      </c>
      <c r="F391" s="38">
        <v>85620</v>
      </c>
      <c r="G391" s="3">
        <v>397</v>
      </c>
      <c r="H391" s="39">
        <v>5204325060</v>
      </c>
      <c r="I391" s="4">
        <v>7</v>
      </c>
      <c r="J391" s="4" t="s">
        <v>37</v>
      </c>
      <c r="K391" t="s">
        <v>31</v>
      </c>
      <c r="L391" s="5" t="s">
        <v>36</v>
      </c>
      <c r="M391" s="5">
        <v>327.35</v>
      </c>
      <c r="N391" s="5" t="s">
        <v>36</v>
      </c>
      <c r="O391" s="5" t="s">
        <v>35</v>
      </c>
      <c r="P391" s="40">
        <v>34.421364985</v>
      </c>
      <c r="Q391" t="s">
        <v>37</v>
      </c>
      <c r="R391" t="s">
        <v>31</v>
      </c>
      <c r="S391" t="s">
        <v>37</v>
      </c>
      <c r="T391" t="s">
        <v>31</v>
      </c>
      <c r="U391" s="5" t="s">
        <v>36</v>
      </c>
      <c r="V391" s="41">
        <v>21101.90769572786</v>
      </c>
      <c r="W391" s="41">
        <v>3894.0979429111694</v>
      </c>
      <c r="X391" s="41">
        <v>2849.1745451012466</v>
      </c>
      <c r="Y391" s="41">
        <v>2500.7904235855867</v>
      </c>
      <c r="Z391">
        <f aca="true" t="shared" si="112" ref="Z391:Z454">IF(OR(J391="YES",L391="YES"),1,0)</f>
        <v>1</v>
      </c>
      <c r="AA391">
        <f aca="true" t="shared" si="113" ref="AA391:AA454">IF(OR(M391&lt;600,N391="YES"),1,0)</f>
        <v>1</v>
      </c>
      <c r="AB391">
        <f aca="true" t="shared" si="114" ref="AB391:AB454">IF(AND(OR(J391="YES",L391="YES"),(Z391=0)),"Trouble",0)</f>
        <v>0</v>
      </c>
      <c r="AC391">
        <f aca="true" t="shared" si="115" ref="AC391:AC454">IF(AND(OR(M391&lt;600,N391="YES"),(AA391=0)),"Trouble",0)</f>
        <v>0</v>
      </c>
      <c r="AD391">
        <f aca="true" t="shared" si="116" ref="AD391:AD454">IF(AND(AND(J391="NO",L391="NO"),(O391="YES")),"Trouble",0)</f>
        <v>0</v>
      </c>
      <c r="AE391">
        <f aca="true" t="shared" si="117" ref="AE391:AE454">IF(AND(AND(M391&gt;=600,N391="NO"),(O391="YES")),"Trouble",0)</f>
        <v>0</v>
      </c>
      <c r="AF391" s="50" t="str">
        <f aca="true" t="shared" si="118" ref="AF391:AF454">IF(AND(Z391=1,AA391=1),"SRSA",0)</f>
        <v>SRSA</v>
      </c>
      <c r="AG391" s="50">
        <f aca="true" t="shared" si="119" ref="AG391:AG454">IF(AND(AF391=0,O391="YES"),"Trouble",0)</f>
        <v>0</v>
      </c>
      <c r="AH391" s="50">
        <f aca="true" t="shared" si="120" ref="AH391:AH454">IF(AND(AF391="SRSA",O391="NO"),"Trouble",0)</f>
        <v>0</v>
      </c>
      <c r="AI391">
        <f aca="true" t="shared" si="121" ref="AI391:AI454">IF(S391="YES",1,0)</f>
        <v>1</v>
      </c>
      <c r="AJ391">
        <f aca="true" t="shared" si="122" ref="AJ391:AJ454">IF(P391&gt;=20,1,0)</f>
        <v>1</v>
      </c>
      <c r="AK391" t="str">
        <f aca="true" t="shared" si="123" ref="AK391:AK454">IF(AND(AI391=1,AJ391=1),"Initial",0)</f>
        <v>Initial</v>
      </c>
      <c r="AL391" t="str">
        <f aca="true" t="shared" si="124" ref="AL391:AL454">IF(AND(AF391="SRSA",AK391="Initial"),"SRSA",0)</f>
        <v>SRSA</v>
      </c>
      <c r="AM391">
        <f aca="true" t="shared" si="125" ref="AM391:AM454">IF(AND(AK391="Initial",AL391=0),"RLIS",0)</f>
        <v>0</v>
      </c>
      <c r="AN391">
        <f aca="true" t="shared" si="126" ref="AN391:AN454">IF(AND(AM391=0,U391="YES"),"Trouble",0)</f>
        <v>0</v>
      </c>
      <c r="AO391">
        <f aca="true" t="shared" si="127" ref="AO391:AO454">IF(AND(U391="NO",AM391="RLIS"),"Trouble",0)</f>
        <v>0</v>
      </c>
    </row>
    <row r="392" spans="1:41" ht="12.75">
      <c r="A392" s="37">
        <v>405460</v>
      </c>
      <c r="B392">
        <v>70381</v>
      </c>
      <c r="C392" t="s">
        <v>950</v>
      </c>
      <c r="D392" t="s">
        <v>951</v>
      </c>
      <c r="E392" t="s">
        <v>952</v>
      </c>
      <c r="F392" s="38">
        <v>85361</v>
      </c>
      <c r="G392" s="3">
        <v>100</v>
      </c>
      <c r="H392" s="39">
        <v>6233882321</v>
      </c>
      <c r="I392" s="4">
        <v>8</v>
      </c>
      <c r="J392" s="4" t="s">
        <v>37</v>
      </c>
      <c r="K392" t="s">
        <v>31</v>
      </c>
      <c r="L392" s="5" t="s">
        <v>36</v>
      </c>
      <c r="M392" s="5">
        <v>425.745</v>
      </c>
      <c r="N392" s="5" t="s">
        <v>36</v>
      </c>
      <c r="O392" s="5" t="s">
        <v>35</v>
      </c>
      <c r="P392" s="40">
        <v>29.411764706</v>
      </c>
      <c r="Q392" t="s">
        <v>37</v>
      </c>
      <c r="R392" t="s">
        <v>31</v>
      </c>
      <c r="S392" t="s">
        <v>37</v>
      </c>
      <c r="T392" t="s">
        <v>31</v>
      </c>
      <c r="U392" s="5" t="s">
        <v>36</v>
      </c>
      <c r="V392" s="42">
        <v>29113.45584625002</v>
      </c>
      <c r="W392" s="42">
        <v>3289.620056969458</v>
      </c>
      <c r="X392" s="42">
        <v>4566.76781892996</v>
      </c>
      <c r="Y392" s="42">
        <v>3911.270835504102</v>
      </c>
      <c r="Z392">
        <f t="shared" si="112"/>
        <v>1</v>
      </c>
      <c r="AA392">
        <f t="shared" si="113"/>
        <v>1</v>
      </c>
      <c r="AB392">
        <f t="shared" si="114"/>
        <v>0</v>
      </c>
      <c r="AC392">
        <f t="shared" si="115"/>
        <v>0</v>
      </c>
      <c r="AD392">
        <f t="shared" si="116"/>
        <v>0</v>
      </c>
      <c r="AE392">
        <f t="shared" si="117"/>
        <v>0</v>
      </c>
      <c r="AF392" s="50" t="str">
        <f t="shared" si="118"/>
        <v>SRSA</v>
      </c>
      <c r="AG392" s="50">
        <f t="shared" si="119"/>
        <v>0</v>
      </c>
      <c r="AH392" s="50">
        <f t="shared" si="120"/>
        <v>0</v>
      </c>
      <c r="AI392">
        <f t="shared" si="121"/>
        <v>1</v>
      </c>
      <c r="AJ392">
        <f t="shared" si="122"/>
        <v>1</v>
      </c>
      <c r="AK392" t="str">
        <f t="shared" si="123"/>
        <v>Initial</v>
      </c>
      <c r="AL392" t="str">
        <f t="shared" si="124"/>
        <v>SRSA</v>
      </c>
      <c r="AM392">
        <f t="shared" si="125"/>
        <v>0</v>
      </c>
      <c r="AN392">
        <f t="shared" si="126"/>
        <v>0</v>
      </c>
      <c r="AO392">
        <f t="shared" si="127"/>
        <v>0</v>
      </c>
    </row>
    <row r="393" spans="1:41" ht="12.75">
      <c r="A393" s="37">
        <v>405500</v>
      </c>
      <c r="B393">
        <v>90199</v>
      </c>
      <c r="C393" t="s">
        <v>953</v>
      </c>
      <c r="D393" t="s">
        <v>954</v>
      </c>
      <c r="E393" t="s">
        <v>854</v>
      </c>
      <c r="F393" s="38">
        <v>86025</v>
      </c>
      <c r="G393" s="3">
        <v>668</v>
      </c>
      <c r="H393" s="39">
        <v>9285242123</v>
      </c>
      <c r="I393" s="4" t="s">
        <v>216</v>
      </c>
      <c r="J393" s="4" t="s">
        <v>31</v>
      </c>
      <c r="K393" t="s">
        <v>31</v>
      </c>
      <c r="L393" s="5" t="s">
        <v>36</v>
      </c>
      <c r="M393" s="5"/>
      <c r="N393" s="5" t="s">
        <v>35</v>
      </c>
      <c r="O393" s="5" t="s">
        <v>36</v>
      </c>
      <c r="P393" s="40" t="s">
        <v>41</v>
      </c>
      <c r="Q393" s="40" t="s">
        <v>41</v>
      </c>
      <c r="R393" t="s">
        <v>31</v>
      </c>
      <c r="S393" t="s">
        <v>37</v>
      </c>
      <c r="T393" t="s">
        <v>31</v>
      </c>
      <c r="U393" s="5" t="s">
        <v>36</v>
      </c>
      <c r="V393" s="42"/>
      <c r="W393" s="42">
        <v>0</v>
      </c>
      <c r="X393" s="42">
        <v>26.087453047107747</v>
      </c>
      <c r="Y393" s="42"/>
      <c r="Z393">
        <f t="shared" si="112"/>
        <v>0</v>
      </c>
      <c r="AA393">
        <f t="shared" si="113"/>
        <v>1</v>
      </c>
      <c r="AB393">
        <f t="shared" si="114"/>
        <v>0</v>
      </c>
      <c r="AC393">
        <f t="shared" si="115"/>
        <v>0</v>
      </c>
      <c r="AD393">
        <f t="shared" si="116"/>
        <v>0</v>
      </c>
      <c r="AE393">
        <f t="shared" si="117"/>
        <v>0</v>
      </c>
      <c r="AF393" s="50">
        <f t="shared" si="118"/>
        <v>0</v>
      </c>
      <c r="AG393" s="50">
        <f t="shared" si="119"/>
        <v>0</v>
      </c>
      <c r="AH393" s="50">
        <f t="shared" si="120"/>
        <v>0</v>
      </c>
      <c r="AI393">
        <f t="shared" si="121"/>
        <v>1</v>
      </c>
      <c r="AJ393">
        <f t="shared" si="122"/>
        <v>1</v>
      </c>
      <c r="AK393" t="str">
        <f t="shared" si="123"/>
        <v>Initial</v>
      </c>
      <c r="AL393">
        <f t="shared" si="124"/>
        <v>0</v>
      </c>
      <c r="AM393" t="str">
        <f t="shared" si="125"/>
        <v>RLIS</v>
      </c>
      <c r="AN393">
        <f t="shared" si="126"/>
        <v>0</v>
      </c>
      <c r="AO393" t="str">
        <f t="shared" si="127"/>
        <v>Trouble</v>
      </c>
    </row>
    <row r="394" spans="1:41" ht="12.75">
      <c r="A394" s="37">
        <v>405530</v>
      </c>
      <c r="B394">
        <v>120201</v>
      </c>
      <c r="C394" t="s">
        <v>955</v>
      </c>
      <c r="D394" t="s">
        <v>956</v>
      </c>
      <c r="E394" t="s">
        <v>347</v>
      </c>
      <c r="F394" s="38">
        <v>85621</v>
      </c>
      <c r="G394" s="3">
        <v>2611</v>
      </c>
      <c r="H394" s="39">
        <v>5202870800</v>
      </c>
      <c r="I394" s="4">
        <v>6</v>
      </c>
      <c r="J394" s="4" t="s">
        <v>31</v>
      </c>
      <c r="K394" t="s">
        <v>31</v>
      </c>
      <c r="L394" s="5" t="s">
        <v>36</v>
      </c>
      <c r="M394" s="5">
        <v>5970.035</v>
      </c>
      <c r="N394" s="5" t="s">
        <v>36</v>
      </c>
      <c r="O394" s="5" t="s">
        <v>36</v>
      </c>
      <c r="P394" s="40">
        <v>38.832219486</v>
      </c>
      <c r="Q394" t="s">
        <v>37</v>
      </c>
      <c r="R394" t="s">
        <v>31</v>
      </c>
      <c r="S394" t="s">
        <v>37</v>
      </c>
      <c r="T394" t="s">
        <v>31</v>
      </c>
      <c r="U394" s="5" t="s">
        <v>35</v>
      </c>
      <c r="V394" s="41">
        <v>446815.99633048126</v>
      </c>
      <c r="W394" s="41">
        <v>57576.032207670854</v>
      </c>
      <c r="X394" s="41">
        <v>65087.680635629265</v>
      </c>
      <c r="Y394" s="41">
        <v>33692.0627754944</v>
      </c>
      <c r="Z394">
        <f t="shared" si="112"/>
        <v>0</v>
      </c>
      <c r="AA394">
        <f t="shared" si="113"/>
        <v>0</v>
      </c>
      <c r="AB394">
        <f t="shared" si="114"/>
        <v>0</v>
      </c>
      <c r="AC394">
        <f t="shared" si="115"/>
        <v>0</v>
      </c>
      <c r="AD394">
        <f t="shared" si="116"/>
        <v>0</v>
      </c>
      <c r="AE394">
        <f t="shared" si="117"/>
        <v>0</v>
      </c>
      <c r="AF394" s="50">
        <f t="shared" si="118"/>
        <v>0</v>
      </c>
      <c r="AG394" s="50">
        <f t="shared" si="119"/>
        <v>0</v>
      </c>
      <c r="AH394" s="50">
        <f t="shared" si="120"/>
        <v>0</v>
      </c>
      <c r="AI394">
        <f t="shared" si="121"/>
        <v>1</v>
      </c>
      <c r="AJ394">
        <f t="shared" si="122"/>
        <v>1</v>
      </c>
      <c r="AK394" t="str">
        <f t="shared" si="123"/>
        <v>Initial</v>
      </c>
      <c r="AL394">
        <f t="shared" si="124"/>
        <v>0</v>
      </c>
      <c r="AM394" t="str">
        <f t="shared" si="125"/>
        <v>RLIS</v>
      </c>
      <c r="AN394">
        <f t="shared" si="126"/>
        <v>0</v>
      </c>
      <c r="AO394">
        <f t="shared" si="127"/>
        <v>0</v>
      </c>
    </row>
    <row r="395" spans="1:41" ht="12.75">
      <c r="A395" s="37">
        <v>405640</v>
      </c>
      <c r="B395">
        <v>110302</v>
      </c>
      <c r="C395" t="s">
        <v>957</v>
      </c>
      <c r="D395" t="s">
        <v>958</v>
      </c>
      <c r="E395" t="s">
        <v>959</v>
      </c>
      <c r="F395" s="38">
        <v>85623</v>
      </c>
      <c r="G395" s="3">
        <v>1660</v>
      </c>
      <c r="H395" s="39">
        <v>5208962550</v>
      </c>
      <c r="I395" s="4">
        <v>3</v>
      </c>
      <c r="J395" s="4" t="s">
        <v>31</v>
      </c>
      <c r="K395" t="s">
        <v>31</v>
      </c>
      <c r="L395" s="5"/>
      <c r="M395" s="5"/>
      <c r="N395" s="5"/>
      <c r="O395" s="5"/>
      <c r="P395" s="40">
        <v>7.8407720145</v>
      </c>
      <c r="Q395" t="s">
        <v>31</v>
      </c>
      <c r="R395" t="s">
        <v>31</v>
      </c>
      <c r="S395" t="s">
        <v>31</v>
      </c>
      <c r="T395" t="s">
        <v>31</v>
      </c>
      <c r="U395" s="5"/>
      <c r="V395" s="5"/>
      <c r="W395" s="5"/>
      <c r="X395" s="5"/>
      <c r="Y395" s="5"/>
      <c r="Z395">
        <f t="shared" si="112"/>
        <v>0</v>
      </c>
      <c r="AA395">
        <f t="shared" si="113"/>
        <v>1</v>
      </c>
      <c r="AB395">
        <f t="shared" si="114"/>
        <v>0</v>
      </c>
      <c r="AC395">
        <f t="shared" si="115"/>
        <v>0</v>
      </c>
      <c r="AD395">
        <f t="shared" si="116"/>
        <v>0</v>
      </c>
      <c r="AE395">
        <f t="shared" si="117"/>
        <v>0</v>
      </c>
      <c r="AF395" s="50">
        <f t="shared" si="118"/>
        <v>0</v>
      </c>
      <c r="AG395" s="50">
        <f t="shared" si="119"/>
        <v>0</v>
      </c>
      <c r="AH395" s="50">
        <f t="shared" si="120"/>
        <v>0</v>
      </c>
      <c r="AI395">
        <f t="shared" si="121"/>
        <v>0</v>
      </c>
      <c r="AJ395">
        <f t="shared" si="122"/>
        <v>0</v>
      </c>
      <c r="AK395">
        <f t="shared" si="123"/>
        <v>0</v>
      </c>
      <c r="AL395">
        <f t="shared" si="124"/>
        <v>0</v>
      </c>
      <c r="AM395">
        <f t="shared" si="125"/>
        <v>0</v>
      </c>
      <c r="AN395">
        <f t="shared" si="126"/>
        <v>0</v>
      </c>
      <c r="AO395">
        <f t="shared" si="127"/>
        <v>0</v>
      </c>
    </row>
    <row r="396" spans="1:41" ht="12.75">
      <c r="A396" s="37">
        <v>405670</v>
      </c>
      <c r="B396">
        <v>70408</v>
      </c>
      <c r="C396" t="s">
        <v>960</v>
      </c>
      <c r="D396" t="s">
        <v>961</v>
      </c>
      <c r="E396" t="s">
        <v>90</v>
      </c>
      <c r="F396" s="38">
        <v>85013</v>
      </c>
      <c r="G396" s="3">
        <v>3618</v>
      </c>
      <c r="H396" s="39">
        <v>6027072022</v>
      </c>
      <c r="I396" s="4">
        <v>1</v>
      </c>
      <c r="J396" s="4" t="s">
        <v>31</v>
      </c>
      <c r="K396" t="s">
        <v>31</v>
      </c>
      <c r="L396" s="5"/>
      <c r="M396" s="5"/>
      <c r="N396" s="5"/>
      <c r="O396" s="5"/>
      <c r="P396" s="40">
        <v>25.101292688</v>
      </c>
      <c r="Q396" t="s">
        <v>37</v>
      </c>
      <c r="R396" t="s">
        <v>31</v>
      </c>
      <c r="S396" t="s">
        <v>31</v>
      </c>
      <c r="T396" t="s">
        <v>31</v>
      </c>
      <c r="U396" s="5"/>
      <c r="V396" s="5"/>
      <c r="W396" s="5"/>
      <c r="X396" s="5"/>
      <c r="Y396" s="5"/>
      <c r="Z396">
        <f t="shared" si="112"/>
        <v>0</v>
      </c>
      <c r="AA396">
        <f t="shared" si="113"/>
        <v>1</v>
      </c>
      <c r="AB396">
        <f t="shared" si="114"/>
        <v>0</v>
      </c>
      <c r="AC396">
        <f t="shared" si="115"/>
        <v>0</v>
      </c>
      <c r="AD396">
        <f t="shared" si="116"/>
        <v>0</v>
      </c>
      <c r="AE396">
        <f t="shared" si="117"/>
        <v>0</v>
      </c>
      <c r="AF396" s="50">
        <f t="shared" si="118"/>
        <v>0</v>
      </c>
      <c r="AG396" s="50">
        <f t="shared" si="119"/>
        <v>0</v>
      </c>
      <c r="AH396" s="50">
        <f t="shared" si="120"/>
        <v>0</v>
      </c>
      <c r="AI396">
        <f t="shared" si="121"/>
        <v>0</v>
      </c>
      <c r="AJ396">
        <f t="shared" si="122"/>
        <v>1</v>
      </c>
      <c r="AK396">
        <f t="shared" si="123"/>
        <v>0</v>
      </c>
      <c r="AL396">
        <f t="shared" si="124"/>
        <v>0</v>
      </c>
      <c r="AM396">
        <f t="shared" si="125"/>
        <v>0</v>
      </c>
      <c r="AN396">
        <f t="shared" si="126"/>
        <v>0</v>
      </c>
      <c r="AO396">
        <f t="shared" si="127"/>
        <v>0</v>
      </c>
    </row>
    <row r="397" spans="1:41" ht="12.75">
      <c r="A397" s="37">
        <v>405730</v>
      </c>
      <c r="B397">
        <v>80306</v>
      </c>
      <c r="C397" t="s">
        <v>962</v>
      </c>
      <c r="D397" t="s">
        <v>963</v>
      </c>
      <c r="E397" t="s">
        <v>964</v>
      </c>
      <c r="F397" s="38">
        <v>85360</v>
      </c>
      <c r="G397" s="3">
        <v>38</v>
      </c>
      <c r="H397" s="39">
        <v>9287652311</v>
      </c>
      <c r="I397" s="4">
        <v>3</v>
      </c>
      <c r="J397" s="4" t="s">
        <v>31</v>
      </c>
      <c r="K397" t="s">
        <v>31</v>
      </c>
      <c r="L397" s="5"/>
      <c r="M397" s="5"/>
      <c r="N397" s="5"/>
      <c r="O397" s="5"/>
      <c r="P397" s="40">
        <v>21.276595745</v>
      </c>
      <c r="Q397" t="s">
        <v>37</v>
      </c>
      <c r="R397" t="s">
        <v>37</v>
      </c>
      <c r="S397" t="s">
        <v>31</v>
      </c>
      <c r="T397" t="s">
        <v>31</v>
      </c>
      <c r="U397" s="5"/>
      <c r="V397" s="5"/>
      <c r="W397" s="5"/>
      <c r="X397" s="5"/>
      <c r="Y397" s="5"/>
      <c r="Z397">
        <f t="shared" si="112"/>
        <v>0</v>
      </c>
      <c r="AA397">
        <f t="shared" si="113"/>
        <v>1</v>
      </c>
      <c r="AB397">
        <f t="shared" si="114"/>
        <v>0</v>
      </c>
      <c r="AC397">
        <f t="shared" si="115"/>
        <v>0</v>
      </c>
      <c r="AD397">
        <f t="shared" si="116"/>
        <v>0</v>
      </c>
      <c r="AE397">
        <f t="shared" si="117"/>
        <v>0</v>
      </c>
      <c r="AF397" s="50">
        <f t="shared" si="118"/>
        <v>0</v>
      </c>
      <c r="AG397" s="50">
        <f t="shared" si="119"/>
        <v>0</v>
      </c>
      <c r="AH397" s="50">
        <f t="shared" si="120"/>
        <v>0</v>
      </c>
      <c r="AI397">
        <f t="shared" si="121"/>
        <v>0</v>
      </c>
      <c r="AJ397">
        <f t="shared" si="122"/>
        <v>1</v>
      </c>
      <c r="AK397">
        <f t="shared" si="123"/>
        <v>0</v>
      </c>
      <c r="AL397">
        <f t="shared" si="124"/>
        <v>0</v>
      </c>
      <c r="AM397">
        <f t="shared" si="125"/>
        <v>0</v>
      </c>
      <c r="AN397">
        <f t="shared" si="126"/>
        <v>0</v>
      </c>
      <c r="AO397">
        <f t="shared" si="127"/>
        <v>0</v>
      </c>
    </row>
    <row r="398" spans="1:41" ht="12.75">
      <c r="A398" s="37">
        <v>405760</v>
      </c>
      <c r="B398">
        <v>40333</v>
      </c>
      <c r="C398" t="s">
        <v>965</v>
      </c>
      <c r="D398" t="s">
        <v>874</v>
      </c>
      <c r="E398" t="s">
        <v>966</v>
      </c>
      <c r="F398" s="38">
        <v>85553</v>
      </c>
      <c r="G398" s="3">
        <v>337</v>
      </c>
      <c r="H398" s="39">
        <v>9284792490</v>
      </c>
      <c r="I398" s="4">
        <v>7</v>
      </c>
      <c r="J398" s="4" t="s">
        <v>37</v>
      </c>
      <c r="K398" t="s">
        <v>31</v>
      </c>
      <c r="L398" s="5" t="s">
        <v>36</v>
      </c>
      <c r="M398" s="5">
        <v>66.935</v>
      </c>
      <c r="N398" s="5" t="s">
        <v>36</v>
      </c>
      <c r="O398" s="5" t="s">
        <v>35</v>
      </c>
      <c r="P398" s="40">
        <v>9.4736842105</v>
      </c>
      <c r="Q398" t="s">
        <v>31</v>
      </c>
      <c r="R398" t="s">
        <v>31</v>
      </c>
      <c r="S398" t="s">
        <v>37</v>
      </c>
      <c r="T398" t="s">
        <v>31</v>
      </c>
      <c r="U398" s="5" t="s">
        <v>36</v>
      </c>
      <c r="V398" s="41">
        <v>3290.0158981552986</v>
      </c>
      <c r="W398" s="41">
        <v>353.3937734338068</v>
      </c>
      <c r="X398" s="41">
        <v>397.2197216756735</v>
      </c>
      <c r="Y398" s="41">
        <v>458.03054456661374</v>
      </c>
      <c r="Z398">
        <f t="shared" si="112"/>
        <v>1</v>
      </c>
      <c r="AA398">
        <f t="shared" si="113"/>
        <v>1</v>
      </c>
      <c r="AB398">
        <f t="shared" si="114"/>
        <v>0</v>
      </c>
      <c r="AC398">
        <f t="shared" si="115"/>
        <v>0</v>
      </c>
      <c r="AD398">
        <f t="shared" si="116"/>
        <v>0</v>
      </c>
      <c r="AE398">
        <f t="shared" si="117"/>
        <v>0</v>
      </c>
      <c r="AF398" s="50" t="str">
        <f t="shared" si="118"/>
        <v>SRSA</v>
      </c>
      <c r="AG398" s="50">
        <f t="shared" si="119"/>
        <v>0</v>
      </c>
      <c r="AH398" s="50">
        <f t="shared" si="120"/>
        <v>0</v>
      </c>
      <c r="AI398">
        <f t="shared" si="121"/>
        <v>1</v>
      </c>
      <c r="AJ398">
        <f t="shared" si="122"/>
        <v>0</v>
      </c>
      <c r="AK398">
        <f t="shared" si="123"/>
        <v>0</v>
      </c>
      <c r="AL398">
        <f t="shared" si="124"/>
        <v>0</v>
      </c>
      <c r="AM398">
        <f t="shared" si="125"/>
        <v>0</v>
      </c>
      <c r="AN398">
        <f t="shared" si="126"/>
        <v>0</v>
      </c>
      <c r="AO398">
        <f t="shared" si="127"/>
        <v>0</v>
      </c>
    </row>
    <row r="399" spans="1:41" ht="12.75">
      <c r="A399" s="37">
        <v>405820</v>
      </c>
      <c r="B399">
        <v>30208</v>
      </c>
      <c r="C399" t="s">
        <v>967</v>
      </c>
      <c r="D399" t="s">
        <v>968</v>
      </c>
      <c r="E399" t="s">
        <v>76</v>
      </c>
      <c r="F399" s="38">
        <v>86040</v>
      </c>
      <c r="G399" s="3">
        <v>1927</v>
      </c>
      <c r="H399" s="39">
        <v>9286084117</v>
      </c>
      <c r="I399" s="4">
        <v>4</v>
      </c>
      <c r="J399" s="4" t="s">
        <v>31</v>
      </c>
      <c r="K399" t="s">
        <v>31</v>
      </c>
      <c r="L399" s="5"/>
      <c r="M399" s="5"/>
      <c r="N399" s="5"/>
      <c r="O399" s="5"/>
      <c r="P399" s="40">
        <v>21.528497409</v>
      </c>
      <c r="Q399" t="s">
        <v>37</v>
      </c>
      <c r="R399" t="s">
        <v>31</v>
      </c>
      <c r="S399" t="s">
        <v>31</v>
      </c>
      <c r="T399" t="s">
        <v>31</v>
      </c>
      <c r="U399" s="5"/>
      <c r="V399" s="5"/>
      <c r="W399" s="5"/>
      <c r="X399" s="5"/>
      <c r="Y399" s="5"/>
      <c r="Z399">
        <f t="shared" si="112"/>
        <v>0</v>
      </c>
      <c r="AA399">
        <f t="shared" si="113"/>
        <v>1</v>
      </c>
      <c r="AB399">
        <f t="shared" si="114"/>
        <v>0</v>
      </c>
      <c r="AC399">
        <f t="shared" si="115"/>
        <v>0</v>
      </c>
      <c r="AD399">
        <f t="shared" si="116"/>
        <v>0</v>
      </c>
      <c r="AE399">
        <f t="shared" si="117"/>
        <v>0</v>
      </c>
      <c r="AF399" s="50">
        <f t="shared" si="118"/>
        <v>0</v>
      </c>
      <c r="AG399" s="50">
        <f t="shared" si="119"/>
        <v>0</v>
      </c>
      <c r="AH399" s="50">
        <f t="shared" si="120"/>
        <v>0</v>
      </c>
      <c r="AI399">
        <f t="shared" si="121"/>
        <v>0</v>
      </c>
      <c r="AJ399">
        <f t="shared" si="122"/>
        <v>1</v>
      </c>
      <c r="AK399">
        <f t="shared" si="123"/>
        <v>0</v>
      </c>
      <c r="AL399">
        <f t="shared" si="124"/>
        <v>0</v>
      </c>
      <c r="AM399">
        <f t="shared" si="125"/>
        <v>0</v>
      </c>
      <c r="AN399">
        <f t="shared" si="126"/>
        <v>0</v>
      </c>
      <c r="AO399">
        <f t="shared" si="127"/>
        <v>0</v>
      </c>
    </row>
    <row r="400" spans="1:41" ht="12.75">
      <c r="A400" s="37">
        <v>405850</v>
      </c>
      <c r="B400">
        <v>70449</v>
      </c>
      <c r="C400" t="s">
        <v>969</v>
      </c>
      <c r="D400" t="s">
        <v>970</v>
      </c>
      <c r="E400" t="s">
        <v>971</v>
      </c>
      <c r="F400" s="38">
        <v>85343</v>
      </c>
      <c r="G400" s="3">
        <v>108</v>
      </c>
      <c r="H400" s="39">
        <v>6233864461</v>
      </c>
      <c r="I400" s="4">
        <v>8</v>
      </c>
      <c r="J400" s="4" t="s">
        <v>37</v>
      </c>
      <c r="K400" t="s">
        <v>31</v>
      </c>
      <c r="L400" s="5" t="s">
        <v>36</v>
      </c>
      <c r="M400" s="5">
        <v>299.74</v>
      </c>
      <c r="N400" s="5" t="s">
        <v>36</v>
      </c>
      <c r="O400" s="5" t="s">
        <v>35</v>
      </c>
      <c r="P400" s="40">
        <v>26.300578035</v>
      </c>
      <c r="Q400" t="s">
        <v>37</v>
      </c>
      <c r="R400" t="s">
        <v>31</v>
      </c>
      <c r="S400" t="s">
        <v>37</v>
      </c>
      <c r="T400" t="s">
        <v>31</v>
      </c>
      <c r="U400" s="5" t="s">
        <v>36</v>
      </c>
      <c r="V400" s="42">
        <v>21520.899560016584</v>
      </c>
      <c r="W400" s="42">
        <v>2027.0555328665582</v>
      </c>
      <c r="X400" s="42">
        <v>2676.377417850458</v>
      </c>
      <c r="Y400" s="42">
        <v>2968.0661428714748</v>
      </c>
      <c r="Z400">
        <f t="shared" si="112"/>
        <v>1</v>
      </c>
      <c r="AA400">
        <f t="shared" si="113"/>
        <v>1</v>
      </c>
      <c r="AB400">
        <f t="shared" si="114"/>
        <v>0</v>
      </c>
      <c r="AC400">
        <f t="shared" si="115"/>
        <v>0</v>
      </c>
      <c r="AD400">
        <f t="shared" si="116"/>
        <v>0</v>
      </c>
      <c r="AE400">
        <f t="shared" si="117"/>
        <v>0</v>
      </c>
      <c r="AF400" s="50" t="str">
        <f t="shared" si="118"/>
        <v>SRSA</v>
      </c>
      <c r="AG400" s="50">
        <f t="shared" si="119"/>
        <v>0</v>
      </c>
      <c r="AH400" s="50">
        <f t="shared" si="120"/>
        <v>0</v>
      </c>
      <c r="AI400">
        <f t="shared" si="121"/>
        <v>1</v>
      </c>
      <c r="AJ400">
        <f t="shared" si="122"/>
        <v>1</v>
      </c>
      <c r="AK400" t="str">
        <f t="shared" si="123"/>
        <v>Initial</v>
      </c>
      <c r="AL400" t="str">
        <f t="shared" si="124"/>
        <v>SRSA</v>
      </c>
      <c r="AM400">
        <f t="shared" si="125"/>
        <v>0</v>
      </c>
      <c r="AN400">
        <f t="shared" si="126"/>
        <v>0</v>
      </c>
      <c r="AO400">
        <f t="shared" si="127"/>
        <v>0</v>
      </c>
    </row>
    <row r="401" spans="1:41" ht="12.75">
      <c r="A401" s="37">
        <v>405880</v>
      </c>
      <c r="B401">
        <v>20349</v>
      </c>
      <c r="C401" t="s">
        <v>972</v>
      </c>
      <c r="D401" t="s">
        <v>963</v>
      </c>
      <c r="E401" t="s">
        <v>589</v>
      </c>
      <c r="F401" s="38">
        <v>85615</v>
      </c>
      <c r="G401" s="3">
        <v>38</v>
      </c>
      <c r="H401" s="39">
        <v>5203664910</v>
      </c>
      <c r="I401" s="4">
        <v>7</v>
      </c>
      <c r="J401" s="4" t="s">
        <v>37</v>
      </c>
      <c r="K401" t="s">
        <v>31</v>
      </c>
      <c r="L401" s="5" t="s">
        <v>36</v>
      </c>
      <c r="M401" s="5">
        <v>925.57</v>
      </c>
      <c r="N401" s="5" t="s">
        <v>36</v>
      </c>
      <c r="O401" s="5" t="s">
        <v>36</v>
      </c>
      <c r="P401" s="40">
        <v>8.7467362924</v>
      </c>
      <c r="Q401" t="s">
        <v>31</v>
      </c>
      <c r="R401" t="s">
        <v>37</v>
      </c>
      <c r="S401" t="s">
        <v>37</v>
      </c>
      <c r="T401" t="s">
        <v>31</v>
      </c>
      <c r="U401" s="5" t="s">
        <v>36</v>
      </c>
      <c r="V401" s="41">
        <v>38345.547598616344</v>
      </c>
      <c r="W401" s="41">
        <v>5841.175954860914</v>
      </c>
      <c r="X401" s="41">
        <v>7427.56114234955</v>
      </c>
      <c r="Y401" s="41">
        <v>6438.021021272237</v>
      </c>
      <c r="Z401">
        <f t="shared" si="112"/>
        <v>1</v>
      </c>
      <c r="AA401">
        <f t="shared" si="113"/>
        <v>0</v>
      </c>
      <c r="AB401">
        <f t="shared" si="114"/>
        <v>0</v>
      </c>
      <c r="AC401">
        <f t="shared" si="115"/>
        <v>0</v>
      </c>
      <c r="AD401">
        <f t="shared" si="116"/>
        <v>0</v>
      </c>
      <c r="AE401">
        <f t="shared" si="117"/>
        <v>0</v>
      </c>
      <c r="AF401" s="50">
        <f t="shared" si="118"/>
        <v>0</v>
      </c>
      <c r="AG401" s="50">
        <f t="shared" si="119"/>
        <v>0</v>
      </c>
      <c r="AH401" s="50">
        <f t="shared" si="120"/>
        <v>0</v>
      </c>
      <c r="AI401">
        <f t="shared" si="121"/>
        <v>1</v>
      </c>
      <c r="AJ401">
        <f t="shared" si="122"/>
        <v>0</v>
      </c>
      <c r="AK401">
        <f t="shared" si="123"/>
        <v>0</v>
      </c>
      <c r="AL401">
        <f t="shared" si="124"/>
        <v>0</v>
      </c>
      <c r="AM401">
        <f t="shared" si="125"/>
        <v>0</v>
      </c>
      <c r="AN401">
        <f t="shared" si="126"/>
        <v>0</v>
      </c>
      <c r="AO401">
        <f t="shared" si="127"/>
        <v>0</v>
      </c>
    </row>
    <row r="402" spans="1:41" ht="12.75">
      <c r="A402" s="37">
        <v>405930</v>
      </c>
      <c r="B402">
        <v>70269</v>
      </c>
      <c r="C402" t="s">
        <v>973</v>
      </c>
      <c r="D402" t="s">
        <v>974</v>
      </c>
      <c r="E402" t="s">
        <v>90</v>
      </c>
      <c r="F402" s="38">
        <v>85032</v>
      </c>
      <c r="G402" s="3">
        <v>4441</v>
      </c>
      <c r="H402" s="39">
        <v>6028675100</v>
      </c>
      <c r="I402" s="4" t="s">
        <v>975</v>
      </c>
      <c r="J402" s="4" t="s">
        <v>31</v>
      </c>
      <c r="K402" t="s">
        <v>31</v>
      </c>
      <c r="L402" s="5"/>
      <c r="M402" s="5"/>
      <c r="N402" s="5"/>
      <c r="O402" s="5"/>
      <c r="P402" s="40">
        <v>6.2646772778</v>
      </c>
      <c r="Q402" t="s">
        <v>31</v>
      </c>
      <c r="R402" t="s">
        <v>31</v>
      </c>
      <c r="S402" t="s">
        <v>31</v>
      </c>
      <c r="T402" t="s">
        <v>31</v>
      </c>
      <c r="U402" s="5"/>
      <c r="V402" s="5"/>
      <c r="W402" s="5"/>
      <c r="X402" s="5"/>
      <c r="Y402" s="5"/>
      <c r="Z402">
        <f t="shared" si="112"/>
        <v>0</v>
      </c>
      <c r="AA402">
        <f t="shared" si="113"/>
        <v>1</v>
      </c>
      <c r="AB402">
        <f t="shared" si="114"/>
        <v>0</v>
      </c>
      <c r="AC402">
        <f t="shared" si="115"/>
        <v>0</v>
      </c>
      <c r="AD402">
        <f t="shared" si="116"/>
        <v>0</v>
      </c>
      <c r="AE402">
        <f t="shared" si="117"/>
        <v>0</v>
      </c>
      <c r="AF402" s="50">
        <f t="shared" si="118"/>
        <v>0</v>
      </c>
      <c r="AG402" s="50">
        <f t="shared" si="119"/>
        <v>0</v>
      </c>
      <c r="AH402" s="50">
        <f t="shared" si="120"/>
        <v>0</v>
      </c>
      <c r="AI402">
        <f t="shared" si="121"/>
        <v>0</v>
      </c>
      <c r="AJ402">
        <f t="shared" si="122"/>
        <v>0</v>
      </c>
      <c r="AK402">
        <f t="shared" si="123"/>
        <v>0</v>
      </c>
      <c r="AL402">
        <f t="shared" si="124"/>
        <v>0</v>
      </c>
      <c r="AM402">
        <f t="shared" si="125"/>
        <v>0</v>
      </c>
      <c r="AN402">
        <f t="shared" si="126"/>
        <v>0</v>
      </c>
      <c r="AO402">
        <f t="shared" si="127"/>
        <v>0</v>
      </c>
    </row>
    <row r="403" spans="1:41" ht="12.75">
      <c r="A403" s="37">
        <v>405980</v>
      </c>
      <c r="B403">
        <v>150227</v>
      </c>
      <c r="C403" t="s">
        <v>976</v>
      </c>
      <c r="D403" t="s">
        <v>977</v>
      </c>
      <c r="E403" t="s">
        <v>978</v>
      </c>
      <c r="F403" s="38">
        <v>85344</v>
      </c>
      <c r="G403" s="3">
        <v>1089</v>
      </c>
      <c r="H403" s="39">
        <v>9286699244</v>
      </c>
      <c r="I403" s="4">
        <v>6</v>
      </c>
      <c r="J403" s="4" t="s">
        <v>31</v>
      </c>
      <c r="K403" t="s">
        <v>31</v>
      </c>
      <c r="L403" s="5" t="s">
        <v>36</v>
      </c>
      <c r="M403" s="5">
        <v>1987.55</v>
      </c>
      <c r="N403" s="5" t="s">
        <v>45</v>
      </c>
      <c r="O403" s="5" t="s">
        <v>36</v>
      </c>
      <c r="P403" s="40">
        <v>25.469537334</v>
      </c>
      <c r="Q403" t="s">
        <v>37</v>
      </c>
      <c r="R403" t="s">
        <v>31</v>
      </c>
      <c r="S403" t="s">
        <v>37</v>
      </c>
      <c r="T403" t="s">
        <v>31</v>
      </c>
      <c r="U403" s="5" t="s">
        <v>35</v>
      </c>
      <c r="V403" s="41">
        <v>124866.84893271989</v>
      </c>
      <c r="W403" s="41">
        <v>14404.288386850374</v>
      </c>
      <c r="X403" s="41">
        <v>15857.425486376207</v>
      </c>
      <c r="Y403" s="41">
        <v>14841.566893508927</v>
      </c>
      <c r="Z403">
        <f t="shared" si="112"/>
        <v>0</v>
      </c>
      <c r="AA403">
        <f t="shared" si="113"/>
        <v>0</v>
      </c>
      <c r="AB403">
        <f t="shared" si="114"/>
        <v>0</v>
      </c>
      <c r="AC403">
        <f t="shared" si="115"/>
        <v>0</v>
      </c>
      <c r="AD403">
        <f t="shared" si="116"/>
        <v>0</v>
      </c>
      <c r="AE403">
        <f t="shared" si="117"/>
        <v>0</v>
      </c>
      <c r="AF403" s="50">
        <f t="shared" si="118"/>
        <v>0</v>
      </c>
      <c r="AG403" s="50">
        <f t="shared" si="119"/>
        <v>0</v>
      </c>
      <c r="AH403" s="50">
        <f t="shared" si="120"/>
        <v>0</v>
      </c>
      <c r="AI403">
        <f t="shared" si="121"/>
        <v>1</v>
      </c>
      <c r="AJ403">
        <f t="shared" si="122"/>
        <v>1</v>
      </c>
      <c r="AK403" t="str">
        <f t="shared" si="123"/>
        <v>Initial</v>
      </c>
      <c r="AL403">
        <f t="shared" si="124"/>
        <v>0</v>
      </c>
      <c r="AM403" t="str">
        <f t="shared" si="125"/>
        <v>RLIS</v>
      </c>
      <c r="AN403">
        <f t="shared" si="126"/>
        <v>0</v>
      </c>
      <c r="AO403">
        <f t="shared" si="127"/>
        <v>0</v>
      </c>
    </row>
    <row r="404" spans="1:41" ht="12.75">
      <c r="A404" s="37">
        <v>406000</v>
      </c>
      <c r="B404">
        <v>120406</v>
      </c>
      <c r="C404" t="s">
        <v>979</v>
      </c>
      <c r="D404" t="s">
        <v>980</v>
      </c>
      <c r="E404" t="s">
        <v>529</v>
      </c>
      <c r="F404" s="38">
        <v>85624</v>
      </c>
      <c r="G404" s="3">
        <v>295</v>
      </c>
      <c r="H404" s="39">
        <v>5203943050</v>
      </c>
      <c r="I404" s="4">
        <v>7</v>
      </c>
      <c r="J404" s="4" t="s">
        <v>37</v>
      </c>
      <c r="K404" t="s">
        <v>31</v>
      </c>
      <c r="L404" s="5" t="s">
        <v>36</v>
      </c>
      <c r="M404" s="5">
        <v>109.415</v>
      </c>
      <c r="N404" s="5" t="s">
        <v>36</v>
      </c>
      <c r="O404" s="5" t="s">
        <v>35</v>
      </c>
      <c r="P404" s="40">
        <v>34.838709677</v>
      </c>
      <c r="Q404" t="s">
        <v>37</v>
      </c>
      <c r="R404" t="s">
        <v>31</v>
      </c>
      <c r="S404" t="s">
        <v>37</v>
      </c>
      <c r="T404" t="s">
        <v>31</v>
      </c>
      <c r="U404" s="5" t="s">
        <v>36</v>
      </c>
      <c r="V404" s="42">
        <v>8574.095144440469</v>
      </c>
      <c r="W404" s="42">
        <v>1112.7736552252945</v>
      </c>
      <c r="X404" s="42">
        <v>1340.0129250826617</v>
      </c>
      <c r="Y404" s="42">
        <v>1090.3100116670726</v>
      </c>
      <c r="Z404">
        <f t="shared" si="112"/>
        <v>1</v>
      </c>
      <c r="AA404">
        <f t="shared" si="113"/>
        <v>1</v>
      </c>
      <c r="AB404">
        <f t="shared" si="114"/>
        <v>0</v>
      </c>
      <c r="AC404">
        <f t="shared" si="115"/>
        <v>0</v>
      </c>
      <c r="AD404">
        <f t="shared" si="116"/>
        <v>0</v>
      </c>
      <c r="AE404">
        <f t="shared" si="117"/>
        <v>0</v>
      </c>
      <c r="AF404" s="50" t="str">
        <f t="shared" si="118"/>
        <v>SRSA</v>
      </c>
      <c r="AG404" s="50">
        <f t="shared" si="119"/>
        <v>0</v>
      </c>
      <c r="AH404" s="50">
        <f t="shared" si="120"/>
        <v>0</v>
      </c>
      <c r="AI404">
        <f t="shared" si="121"/>
        <v>1</v>
      </c>
      <c r="AJ404">
        <f t="shared" si="122"/>
        <v>1</v>
      </c>
      <c r="AK404" t="str">
        <f t="shared" si="123"/>
        <v>Initial</v>
      </c>
      <c r="AL404" t="str">
        <f t="shared" si="124"/>
        <v>SRSA</v>
      </c>
      <c r="AM404">
        <f t="shared" si="125"/>
        <v>0</v>
      </c>
      <c r="AN404">
        <f t="shared" si="126"/>
        <v>0</v>
      </c>
      <c r="AO404">
        <f t="shared" si="127"/>
        <v>0</v>
      </c>
    </row>
    <row r="405" spans="1:41" ht="12.75">
      <c r="A405" s="37">
        <v>406030</v>
      </c>
      <c r="B405">
        <v>120520</v>
      </c>
      <c r="C405" t="s">
        <v>981</v>
      </c>
      <c r="D405" t="s">
        <v>980</v>
      </c>
      <c r="E405" t="s">
        <v>529</v>
      </c>
      <c r="F405" s="38">
        <v>85624</v>
      </c>
      <c r="G405" s="3">
        <v>254</v>
      </c>
      <c r="H405" s="39">
        <v>5203943050</v>
      </c>
      <c r="I405" s="4">
        <v>7</v>
      </c>
      <c r="J405" s="4" t="s">
        <v>37</v>
      </c>
      <c r="K405" t="s">
        <v>31</v>
      </c>
      <c r="L405" s="5" t="s">
        <v>36</v>
      </c>
      <c r="M405" s="5">
        <v>119.42</v>
      </c>
      <c r="N405" s="5" t="s">
        <v>36</v>
      </c>
      <c r="O405" s="5" t="s">
        <v>35</v>
      </c>
      <c r="P405" s="40">
        <v>10.434782609</v>
      </c>
      <c r="Q405" t="s">
        <v>31</v>
      </c>
      <c r="R405" t="s">
        <v>31</v>
      </c>
      <c r="S405" t="s">
        <v>37</v>
      </c>
      <c r="T405" t="s">
        <v>31</v>
      </c>
      <c r="U405" s="5" t="s">
        <v>36</v>
      </c>
      <c r="V405" s="41">
        <v>4335.448224466556</v>
      </c>
      <c r="W405" s="41">
        <v>761.6740808301328</v>
      </c>
      <c r="X405" s="41">
        <v>1015.3728723521457</v>
      </c>
      <c r="Y405" s="41">
        <v>755.3054615970309</v>
      </c>
      <c r="Z405">
        <f t="shared" si="112"/>
        <v>1</v>
      </c>
      <c r="AA405">
        <f t="shared" si="113"/>
        <v>1</v>
      </c>
      <c r="AB405">
        <f t="shared" si="114"/>
        <v>0</v>
      </c>
      <c r="AC405">
        <f t="shared" si="115"/>
        <v>0</v>
      </c>
      <c r="AD405">
        <f t="shared" si="116"/>
        <v>0</v>
      </c>
      <c r="AE405">
        <f t="shared" si="117"/>
        <v>0</v>
      </c>
      <c r="AF405" s="50" t="str">
        <f t="shared" si="118"/>
        <v>SRSA</v>
      </c>
      <c r="AG405" s="50">
        <f t="shared" si="119"/>
        <v>0</v>
      </c>
      <c r="AH405" s="50">
        <f t="shared" si="120"/>
        <v>0</v>
      </c>
      <c r="AI405">
        <f t="shared" si="121"/>
        <v>1</v>
      </c>
      <c r="AJ405">
        <f t="shared" si="122"/>
        <v>0</v>
      </c>
      <c r="AK405">
        <f t="shared" si="123"/>
        <v>0</v>
      </c>
      <c r="AL405">
        <f t="shared" si="124"/>
        <v>0</v>
      </c>
      <c r="AM405">
        <f t="shared" si="125"/>
        <v>0</v>
      </c>
      <c r="AN405">
        <f t="shared" si="126"/>
        <v>0</v>
      </c>
      <c r="AO405">
        <f t="shared" si="127"/>
        <v>0</v>
      </c>
    </row>
    <row r="406" spans="1:41" ht="12.75">
      <c r="A406" s="37">
        <v>406070</v>
      </c>
      <c r="B406">
        <v>40210</v>
      </c>
      <c r="C406" t="s">
        <v>982</v>
      </c>
      <c r="D406" t="s">
        <v>983</v>
      </c>
      <c r="E406" t="s">
        <v>439</v>
      </c>
      <c r="F406" s="38">
        <v>85547</v>
      </c>
      <c r="G406" s="3">
        <v>919</v>
      </c>
      <c r="H406" s="39">
        <v>9284742070</v>
      </c>
      <c r="I406" s="4">
        <v>6</v>
      </c>
      <c r="J406" s="4" t="s">
        <v>31</v>
      </c>
      <c r="K406" t="s">
        <v>31</v>
      </c>
      <c r="L406" s="5" t="s">
        <v>36</v>
      </c>
      <c r="M406" s="5">
        <v>2774.63</v>
      </c>
      <c r="N406" s="5" t="s">
        <v>36</v>
      </c>
      <c r="O406" s="5" t="s">
        <v>36</v>
      </c>
      <c r="P406" s="40">
        <v>14.739229025</v>
      </c>
      <c r="Q406" t="s">
        <v>31</v>
      </c>
      <c r="R406" t="s">
        <v>31</v>
      </c>
      <c r="S406" t="s">
        <v>37</v>
      </c>
      <c r="T406" t="s">
        <v>31</v>
      </c>
      <c r="U406" s="5" t="s">
        <v>36</v>
      </c>
      <c r="V406" s="42">
        <v>137492.385958105</v>
      </c>
      <c r="W406" s="42">
        <v>15637.69625481657</v>
      </c>
      <c r="X406" s="42">
        <v>13869.704787153685</v>
      </c>
      <c r="Y406" s="42">
        <v>18262.692695423462</v>
      </c>
      <c r="Z406">
        <f t="shared" si="112"/>
        <v>0</v>
      </c>
      <c r="AA406">
        <f t="shared" si="113"/>
        <v>0</v>
      </c>
      <c r="AB406">
        <f t="shared" si="114"/>
        <v>0</v>
      </c>
      <c r="AC406">
        <f t="shared" si="115"/>
        <v>0</v>
      </c>
      <c r="AD406">
        <f t="shared" si="116"/>
        <v>0</v>
      </c>
      <c r="AE406">
        <f t="shared" si="117"/>
        <v>0</v>
      </c>
      <c r="AF406" s="50">
        <f t="shared" si="118"/>
        <v>0</v>
      </c>
      <c r="AG406" s="50">
        <f t="shared" si="119"/>
        <v>0</v>
      </c>
      <c r="AH406" s="50">
        <f t="shared" si="120"/>
        <v>0</v>
      </c>
      <c r="AI406">
        <f t="shared" si="121"/>
        <v>1</v>
      </c>
      <c r="AJ406">
        <f t="shared" si="122"/>
        <v>0</v>
      </c>
      <c r="AK406">
        <f t="shared" si="123"/>
        <v>0</v>
      </c>
      <c r="AL406">
        <f t="shared" si="124"/>
        <v>0</v>
      </c>
      <c r="AM406">
        <f t="shared" si="125"/>
        <v>0</v>
      </c>
      <c r="AN406">
        <f t="shared" si="126"/>
        <v>0</v>
      </c>
      <c r="AO406">
        <f t="shared" si="127"/>
        <v>0</v>
      </c>
    </row>
    <row r="407" spans="1:41" ht="12.75">
      <c r="A407" s="37">
        <v>406120</v>
      </c>
      <c r="B407">
        <v>80208</v>
      </c>
      <c r="C407" t="s">
        <v>984</v>
      </c>
      <c r="D407" t="s">
        <v>985</v>
      </c>
      <c r="E407" t="s">
        <v>986</v>
      </c>
      <c r="F407" s="38">
        <v>86434</v>
      </c>
      <c r="G407" s="3">
        <v>138</v>
      </c>
      <c r="H407" s="39">
        <v>9287692202</v>
      </c>
      <c r="I407" s="4" t="s">
        <v>987</v>
      </c>
      <c r="J407" s="4" t="s">
        <v>31</v>
      </c>
      <c r="K407" t="s">
        <v>31</v>
      </c>
      <c r="L407" s="5" t="s">
        <v>35</v>
      </c>
      <c r="M407" s="5">
        <v>1815.056</v>
      </c>
      <c r="N407" s="5"/>
      <c r="O407" s="5"/>
      <c r="P407" s="40">
        <v>41.25</v>
      </c>
      <c r="Q407" t="s">
        <v>37</v>
      </c>
      <c r="R407" t="s">
        <v>31</v>
      </c>
      <c r="S407" t="s">
        <v>31</v>
      </c>
      <c r="T407" t="s">
        <v>31</v>
      </c>
      <c r="U407" s="5"/>
      <c r="V407" s="5"/>
      <c r="W407" s="5"/>
      <c r="X407" s="5"/>
      <c r="Y407" s="5"/>
      <c r="Z407">
        <f t="shared" si="112"/>
        <v>1</v>
      </c>
      <c r="AA407">
        <f t="shared" si="113"/>
        <v>0</v>
      </c>
      <c r="AB407">
        <f t="shared" si="114"/>
        <v>0</v>
      </c>
      <c r="AC407">
        <f t="shared" si="115"/>
        <v>0</v>
      </c>
      <c r="AD407">
        <f t="shared" si="116"/>
        <v>0</v>
      </c>
      <c r="AE407">
        <f t="shared" si="117"/>
        <v>0</v>
      </c>
      <c r="AF407" s="50">
        <f t="shared" si="118"/>
        <v>0</v>
      </c>
      <c r="AG407" s="50">
        <f t="shared" si="119"/>
        <v>0</v>
      </c>
      <c r="AH407" s="50">
        <f t="shared" si="120"/>
        <v>0</v>
      </c>
      <c r="AI407">
        <f t="shared" si="121"/>
        <v>0</v>
      </c>
      <c r="AJ407">
        <f t="shared" si="122"/>
        <v>1</v>
      </c>
      <c r="AK407">
        <f t="shared" si="123"/>
        <v>0</v>
      </c>
      <c r="AL407">
        <f t="shared" si="124"/>
        <v>0</v>
      </c>
      <c r="AM407">
        <f t="shared" si="125"/>
        <v>0</v>
      </c>
      <c r="AN407">
        <f t="shared" si="126"/>
        <v>0</v>
      </c>
      <c r="AO407">
        <f t="shared" si="127"/>
        <v>0</v>
      </c>
    </row>
    <row r="408" spans="1:41" ht="12.75">
      <c r="A408" s="37">
        <v>406150</v>
      </c>
      <c r="B408">
        <v>20422</v>
      </c>
      <c r="C408" t="s">
        <v>988</v>
      </c>
      <c r="D408" t="s">
        <v>989</v>
      </c>
      <c r="E408" t="s">
        <v>692</v>
      </c>
      <c r="F408" s="38">
        <v>85625</v>
      </c>
      <c r="G408" s="3" t="s">
        <v>29</v>
      </c>
      <c r="H408" s="39">
        <v>5208263328</v>
      </c>
      <c r="I408" s="4">
        <v>7</v>
      </c>
      <c r="J408" s="4" t="s">
        <v>37</v>
      </c>
      <c r="K408" t="s">
        <v>31</v>
      </c>
      <c r="L408" s="5" t="s">
        <v>36</v>
      </c>
      <c r="M408" s="5">
        <v>129.12</v>
      </c>
      <c r="N408" s="5" t="s">
        <v>36</v>
      </c>
      <c r="O408" s="5" t="s">
        <v>35</v>
      </c>
      <c r="P408" s="40">
        <v>22.702702703</v>
      </c>
      <c r="Q408" t="s">
        <v>37</v>
      </c>
      <c r="R408" t="s">
        <v>31</v>
      </c>
      <c r="S408" t="s">
        <v>37</v>
      </c>
      <c r="T408" t="s">
        <v>31</v>
      </c>
      <c r="U408" s="5" t="s">
        <v>36</v>
      </c>
      <c r="V408" s="41">
        <v>5799.940720465089</v>
      </c>
      <c r="W408" s="41">
        <v>861.1958543166686</v>
      </c>
      <c r="X408" s="41">
        <v>1000.0656404784158</v>
      </c>
      <c r="Y408" s="41">
        <v>1165.0988503358456</v>
      </c>
      <c r="Z408">
        <f t="shared" si="112"/>
        <v>1</v>
      </c>
      <c r="AA408">
        <f t="shared" si="113"/>
        <v>1</v>
      </c>
      <c r="AB408">
        <f t="shared" si="114"/>
        <v>0</v>
      </c>
      <c r="AC408">
        <f t="shared" si="115"/>
        <v>0</v>
      </c>
      <c r="AD408">
        <f t="shared" si="116"/>
        <v>0</v>
      </c>
      <c r="AE408">
        <f t="shared" si="117"/>
        <v>0</v>
      </c>
      <c r="AF408" s="50" t="str">
        <f t="shared" si="118"/>
        <v>SRSA</v>
      </c>
      <c r="AG408" s="50">
        <f t="shared" si="119"/>
        <v>0</v>
      </c>
      <c r="AH408" s="50">
        <f t="shared" si="120"/>
        <v>0</v>
      </c>
      <c r="AI408">
        <f t="shared" si="121"/>
        <v>1</v>
      </c>
      <c r="AJ408">
        <f t="shared" si="122"/>
        <v>1</v>
      </c>
      <c r="AK408" t="str">
        <f t="shared" si="123"/>
        <v>Initial</v>
      </c>
      <c r="AL408" t="str">
        <f t="shared" si="124"/>
        <v>SRSA</v>
      </c>
      <c r="AM408">
        <f t="shared" si="125"/>
        <v>0</v>
      </c>
      <c r="AN408">
        <f t="shared" si="126"/>
        <v>0</v>
      </c>
      <c r="AO408">
        <f t="shared" si="127"/>
        <v>0</v>
      </c>
    </row>
    <row r="409" spans="1:41" ht="12.75">
      <c r="A409" s="37">
        <v>406210</v>
      </c>
      <c r="B409">
        <v>70492</v>
      </c>
      <c r="C409" t="s">
        <v>990</v>
      </c>
      <c r="D409" t="s">
        <v>991</v>
      </c>
      <c r="E409" t="s">
        <v>90</v>
      </c>
      <c r="F409" s="38">
        <v>85037</v>
      </c>
      <c r="G409" s="3">
        <v>2368</v>
      </c>
      <c r="H409" s="39">
        <v>6238728484</v>
      </c>
      <c r="I409" s="4" t="s">
        <v>155</v>
      </c>
      <c r="J409" s="4" t="s">
        <v>31</v>
      </c>
      <c r="K409" t="s">
        <v>31</v>
      </c>
      <c r="L409" s="5"/>
      <c r="M409" s="5"/>
      <c r="N409" s="5"/>
      <c r="O409" s="5"/>
      <c r="P409" s="40">
        <v>7.6779846659</v>
      </c>
      <c r="Q409" t="s">
        <v>31</v>
      </c>
      <c r="R409" t="s">
        <v>31</v>
      </c>
      <c r="S409" t="s">
        <v>31</v>
      </c>
      <c r="T409" t="s">
        <v>31</v>
      </c>
      <c r="U409" s="5"/>
      <c r="V409" s="5"/>
      <c r="W409" s="5"/>
      <c r="X409" s="5"/>
      <c r="Y409" s="5"/>
      <c r="Z409">
        <f t="shared" si="112"/>
        <v>0</v>
      </c>
      <c r="AA409">
        <f t="shared" si="113"/>
        <v>1</v>
      </c>
      <c r="AB409">
        <f t="shared" si="114"/>
        <v>0</v>
      </c>
      <c r="AC409">
        <f t="shared" si="115"/>
        <v>0</v>
      </c>
      <c r="AD409">
        <f t="shared" si="116"/>
        <v>0</v>
      </c>
      <c r="AE409">
        <f t="shared" si="117"/>
        <v>0</v>
      </c>
      <c r="AF409" s="50">
        <f t="shared" si="118"/>
        <v>0</v>
      </c>
      <c r="AG409" s="50">
        <f t="shared" si="119"/>
        <v>0</v>
      </c>
      <c r="AH409" s="50">
        <f t="shared" si="120"/>
        <v>0</v>
      </c>
      <c r="AI409">
        <f t="shared" si="121"/>
        <v>0</v>
      </c>
      <c r="AJ409">
        <f t="shared" si="122"/>
        <v>0</v>
      </c>
      <c r="AK409">
        <f t="shared" si="123"/>
        <v>0</v>
      </c>
      <c r="AL409">
        <f t="shared" si="124"/>
        <v>0</v>
      </c>
      <c r="AM409">
        <f t="shared" si="125"/>
        <v>0</v>
      </c>
      <c r="AN409">
        <f t="shared" si="126"/>
        <v>0</v>
      </c>
      <c r="AO409">
        <f t="shared" si="127"/>
        <v>0</v>
      </c>
    </row>
    <row r="410" spans="1:41" ht="12.75">
      <c r="A410" s="37">
        <v>406250</v>
      </c>
      <c r="B410">
        <v>70211</v>
      </c>
      <c r="C410" t="s">
        <v>992</v>
      </c>
      <c r="D410" t="s">
        <v>993</v>
      </c>
      <c r="E410" t="s">
        <v>994</v>
      </c>
      <c r="F410" s="38">
        <v>85380</v>
      </c>
      <c r="G410" s="3">
        <v>39</v>
      </c>
      <c r="H410" s="39">
        <v>6234866000</v>
      </c>
      <c r="I410" s="4">
        <v>3</v>
      </c>
      <c r="J410" s="4" t="s">
        <v>31</v>
      </c>
      <c r="K410" t="s">
        <v>31</v>
      </c>
      <c r="L410" s="5"/>
      <c r="M410" s="5"/>
      <c r="N410" s="5"/>
      <c r="O410" s="5"/>
      <c r="P410" s="40">
        <v>5.8552631579</v>
      </c>
      <c r="Q410" t="s">
        <v>31</v>
      </c>
      <c r="R410" t="s">
        <v>31</v>
      </c>
      <c r="S410" t="s">
        <v>31</v>
      </c>
      <c r="T410" t="s">
        <v>31</v>
      </c>
      <c r="U410" s="5"/>
      <c r="V410" s="5"/>
      <c r="W410" s="5"/>
      <c r="X410" s="5"/>
      <c r="Y410" s="5"/>
      <c r="Z410">
        <f t="shared" si="112"/>
        <v>0</v>
      </c>
      <c r="AA410">
        <f t="shared" si="113"/>
        <v>1</v>
      </c>
      <c r="AB410">
        <f t="shared" si="114"/>
        <v>0</v>
      </c>
      <c r="AC410">
        <f t="shared" si="115"/>
        <v>0</v>
      </c>
      <c r="AD410">
        <f t="shared" si="116"/>
        <v>0</v>
      </c>
      <c r="AE410">
        <f t="shared" si="117"/>
        <v>0</v>
      </c>
      <c r="AF410" s="50">
        <f t="shared" si="118"/>
        <v>0</v>
      </c>
      <c r="AG410" s="50">
        <f t="shared" si="119"/>
        <v>0</v>
      </c>
      <c r="AH410" s="50">
        <f t="shared" si="120"/>
        <v>0</v>
      </c>
      <c r="AI410">
        <f t="shared" si="121"/>
        <v>0</v>
      </c>
      <c r="AJ410">
        <f t="shared" si="122"/>
        <v>0</v>
      </c>
      <c r="AK410">
        <f t="shared" si="123"/>
        <v>0</v>
      </c>
      <c r="AL410">
        <f t="shared" si="124"/>
        <v>0</v>
      </c>
      <c r="AM410">
        <f t="shared" si="125"/>
        <v>0</v>
      </c>
      <c r="AN410">
        <f t="shared" si="126"/>
        <v>0</v>
      </c>
      <c r="AO410">
        <f t="shared" si="127"/>
        <v>0</v>
      </c>
    </row>
    <row r="411" spans="1:41" ht="12.75">
      <c r="A411" s="37">
        <v>406300</v>
      </c>
      <c r="B411">
        <v>70401</v>
      </c>
      <c r="C411" t="s">
        <v>995</v>
      </c>
      <c r="D411" t="s">
        <v>996</v>
      </c>
      <c r="E411" t="s">
        <v>90</v>
      </c>
      <c r="F411" s="38">
        <v>85006</v>
      </c>
      <c r="G411" s="3" t="s">
        <v>29</v>
      </c>
      <c r="H411" s="39">
        <v>6022573755</v>
      </c>
      <c r="I411" s="4">
        <v>1</v>
      </c>
      <c r="J411" s="4" t="s">
        <v>31</v>
      </c>
      <c r="K411" t="s">
        <v>31</v>
      </c>
      <c r="L411" s="5"/>
      <c r="M411" s="5"/>
      <c r="N411" s="5"/>
      <c r="O411" s="5"/>
      <c r="P411" s="40">
        <v>45.773399015</v>
      </c>
      <c r="Q411" t="s">
        <v>37</v>
      </c>
      <c r="R411" t="s">
        <v>31</v>
      </c>
      <c r="S411" t="s">
        <v>31</v>
      </c>
      <c r="T411" t="s">
        <v>31</v>
      </c>
      <c r="U411" s="5"/>
      <c r="V411" s="5"/>
      <c r="W411" s="5"/>
      <c r="X411" s="5"/>
      <c r="Y411" s="5"/>
      <c r="Z411">
        <f t="shared" si="112"/>
        <v>0</v>
      </c>
      <c r="AA411">
        <f t="shared" si="113"/>
        <v>1</v>
      </c>
      <c r="AB411">
        <f t="shared" si="114"/>
        <v>0</v>
      </c>
      <c r="AC411">
        <f t="shared" si="115"/>
        <v>0</v>
      </c>
      <c r="AD411">
        <f t="shared" si="116"/>
        <v>0</v>
      </c>
      <c r="AE411">
        <f t="shared" si="117"/>
        <v>0</v>
      </c>
      <c r="AF411" s="50">
        <f t="shared" si="118"/>
        <v>0</v>
      </c>
      <c r="AG411" s="50">
        <f t="shared" si="119"/>
        <v>0</v>
      </c>
      <c r="AH411" s="50">
        <f t="shared" si="120"/>
        <v>0</v>
      </c>
      <c r="AI411">
        <f t="shared" si="121"/>
        <v>0</v>
      </c>
      <c r="AJ411">
        <f t="shared" si="122"/>
        <v>1</v>
      </c>
      <c r="AK411">
        <f t="shared" si="123"/>
        <v>0</v>
      </c>
      <c r="AL411">
        <f t="shared" si="124"/>
        <v>0</v>
      </c>
      <c r="AM411">
        <f t="shared" si="125"/>
        <v>0</v>
      </c>
      <c r="AN411">
        <f t="shared" si="126"/>
        <v>0</v>
      </c>
      <c r="AO411">
        <f t="shared" si="127"/>
        <v>0</v>
      </c>
    </row>
    <row r="412" spans="1:41" ht="12.75">
      <c r="A412" s="37">
        <v>406330</v>
      </c>
      <c r="B412">
        <v>70510</v>
      </c>
      <c r="C412" t="s">
        <v>997</v>
      </c>
      <c r="D412" t="s">
        <v>998</v>
      </c>
      <c r="E412" t="s">
        <v>90</v>
      </c>
      <c r="F412" s="38">
        <v>85012</v>
      </c>
      <c r="G412" s="3" t="s">
        <v>29</v>
      </c>
      <c r="H412" s="39">
        <v>6022713100</v>
      </c>
      <c r="I412" s="4">
        <v>1</v>
      </c>
      <c r="J412" s="4" t="s">
        <v>31</v>
      </c>
      <c r="K412" t="s">
        <v>31</v>
      </c>
      <c r="L412" s="5"/>
      <c r="M412" s="5"/>
      <c r="N412" s="5"/>
      <c r="O412" s="5"/>
      <c r="P412" s="40">
        <v>22.396683834</v>
      </c>
      <c r="Q412" t="s">
        <v>37</v>
      </c>
      <c r="R412" t="s">
        <v>31</v>
      </c>
      <c r="S412" t="s">
        <v>31</v>
      </c>
      <c r="T412" t="s">
        <v>31</v>
      </c>
      <c r="U412" s="5"/>
      <c r="V412" s="5"/>
      <c r="W412" s="5"/>
      <c r="X412" s="5"/>
      <c r="Y412" s="5"/>
      <c r="Z412">
        <f t="shared" si="112"/>
        <v>0</v>
      </c>
      <c r="AA412">
        <f t="shared" si="113"/>
        <v>1</v>
      </c>
      <c r="AB412">
        <f t="shared" si="114"/>
        <v>0</v>
      </c>
      <c r="AC412">
        <f t="shared" si="115"/>
        <v>0</v>
      </c>
      <c r="AD412">
        <f t="shared" si="116"/>
        <v>0</v>
      </c>
      <c r="AE412">
        <f t="shared" si="117"/>
        <v>0</v>
      </c>
      <c r="AF412" s="50">
        <f t="shared" si="118"/>
        <v>0</v>
      </c>
      <c r="AG412" s="50">
        <f t="shared" si="119"/>
        <v>0</v>
      </c>
      <c r="AH412" s="50">
        <f t="shared" si="120"/>
        <v>0</v>
      </c>
      <c r="AI412">
        <f t="shared" si="121"/>
        <v>0</v>
      </c>
      <c r="AJ412">
        <f t="shared" si="122"/>
        <v>1</v>
      </c>
      <c r="AK412">
        <f t="shared" si="123"/>
        <v>0</v>
      </c>
      <c r="AL412">
        <f t="shared" si="124"/>
        <v>0</v>
      </c>
      <c r="AM412">
        <f t="shared" si="125"/>
        <v>0</v>
      </c>
      <c r="AN412">
        <f t="shared" si="126"/>
        <v>0</v>
      </c>
      <c r="AO412">
        <f t="shared" si="127"/>
        <v>0</v>
      </c>
    </row>
    <row r="413" spans="1:41" ht="12.75">
      <c r="A413" s="37">
        <v>406360</v>
      </c>
      <c r="B413">
        <v>110433</v>
      </c>
      <c r="C413" t="s">
        <v>999</v>
      </c>
      <c r="D413" t="s">
        <v>871</v>
      </c>
      <c r="E413" t="s">
        <v>1000</v>
      </c>
      <c r="F413" s="38">
        <v>85241</v>
      </c>
      <c r="G413" s="3">
        <v>8</v>
      </c>
      <c r="H413" s="39">
        <v>5204667942</v>
      </c>
      <c r="I413" s="4">
        <v>3</v>
      </c>
      <c r="J413" s="4" t="s">
        <v>31</v>
      </c>
      <c r="K413" t="s">
        <v>31</v>
      </c>
      <c r="L413" s="5"/>
      <c r="M413" s="5"/>
      <c r="N413" s="5"/>
      <c r="O413" s="5"/>
      <c r="P413" s="40">
        <v>22.480620155</v>
      </c>
      <c r="Q413" t="s">
        <v>37</v>
      </c>
      <c r="R413" t="s">
        <v>31</v>
      </c>
      <c r="S413" t="s">
        <v>31</v>
      </c>
      <c r="T413" t="s">
        <v>31</v>
      </c>
      <c r="U413" s="5"/>
      <c r="V413" s="5"/>
      <c r="W413" s="5"/>
      <c r="X413" s="5"/>
      <c r="Y413" s="5"/>
      <c r="Z413">
        <f t="shared" si="112"/>
        <v>0</v>
      </c>
      <c r="AA413">
        <f t="shared" si="113"/>
        <v>1</v>
      </c>
      <c r="AB413">
        <f t="shared" si="114"/>
        <v>0</v>
      </c>
      <c r="AC413">
        <f t="shared" si="115"/>
        <v>0</v>
      </c>
      <c r="AD413">
        <f t="shared" si="116"/>
        <v>0</v>
      </c>
      <c r="AE413">
        <f t="shared" si="117"/>
        <v>0</v>
      </c>
      <c r="AF413" s="50">
        <f t="shared" si="118"/>
        <v>0</v>
      </c>
      <c r="AG413" s="50">
        <f t="shared" si="119"/>
        <v>0</v>
      </c>
      <c r="AH413" s="50">
        <f t="shared" si="120"/>
        <v>0</v>
      </c>
      <c r="AI413">
        <f t="shared" si="121"/>
        <v>0</v>
      </c>
      <c r="AJ413">
        <f t="shared" si="122"/>
        <v>1</v>
      </c>
      <c r="AK413">
        <f t="shared" si="123"/>
        <v>0</v>
      </c>
      <c r="AL413">
        <f t="shared" si="124"/>
        <v>0</v>
      </c>
      <c r="AM413">
        <f t="shared" si="125"/>
        <v>0</v>
      </c>
      <c r="AN413">
        <f t="shared" si="126"/>
        <v>0</v>
      </c>
      <c r="AO413">
        <f t="shared" si="127"/>
        <v>0</v>
      </c>
    </row>
    <row r="414" spans="1:41" ht="12.75">
      <c r="A414" s="37">
        <v>406440</v>
      </c>
      <c r="B414">
        <v>50206</v>
      </c>
      <c r="C414" t="s">
        <v>1001</v>
      </c>
      <c r="D414" t="s">
        <v>1002</v>
      </c>
      <c r="E414" t="s">
        <v>327</v>
      </c>
      <c r="F414" s="38">
        <v>85543</v>
      </c>
      <c r="G414" s="3">
        <v>429</v>
      </c>
      <c r="H414" s="39">
        <v>9284850529</v>
      </c>
      <c r="I414" s="4">
        <v>7</v>
      </c>
      <c r="J414" s="4" t="s">
        <v>37</v>
      </c>
      <c r="K414" t="s">
        <v>31</v>
      </c>
      <c r="L414" s="5" t="s">
        <v>35</v>
      </c>
      <c r="M414" s="5">
        <v>653.665</v>
      </c>
      <c r="N414" s="5" t="s">
        <v>35</v>
      </c>
      <c r="O414" s="5" t="s">
        <v>35</v>
      </c>
      <c r="P414" s="40">
        <v>21.517412935</v>
      </c>
      <c r="Q414" t="s">
        <v>37</v>
      </c>
      <c r="R414" t="s">
        <v>31</v>
      </c>
      <c r="S414" t="s">
        <v>37</v>
      </c>
      <c r="T414" t="s">
        <v>31</v>
      </c>
      <c r="U414" s="5" t="s">
        <v>36</v>
      </c>
      <c r="V414" s="42">
        <v>38427.65568086473</v>
      </c>
      <c r="W414" s="42">
        <v>4670.524594774614</v>
      </c>
      <c r="X414" s="42">
        <v>6207.81183232999</v>
      </c>
      <c r="Y414" s="42">
        <v>3728.316321074706</v>
      </c>
      <c r="Z414">
        <f t="shared" si="112"/>
        <v>1</v>
      </c>
      <c r="AA414">
        <f t="shared" si="113"/>
        <v>1</v>
      </c>
      <c r="AB414">
        <f t="shared" si="114"/>
        <v>0</v>
      </c>
      <c r="AC414">
        <f t="shared" si="115"/>
        <v>0</v>
      </c>
      <c r="AD414">
        <f t="shared" si="116"/>
        <v>0</v>
      </c>
      <c r="AE414">
        <f t="shared" si="117"/>
        <v>0</v>
      </c>
      <c r="AF414" s="50" t="str">
        <f t="shared" si="118"/>
        <v>SRSA</v>
      </c>
      <c r="AG414" s="50">
        <f t="shared" si="119"/>
        <v>0</v>
      </c>
      <c r="AH414" s="50">
        <f t="shared" si="120"/>
        <v>0</v>
      </c>
      <c r="AI414">
        <f t="shared" si="121"/>
        <v>1</v>
      </c>
      <c r="AJ414">
        <f t="shared" si="122"/>
        <v>1</v>
      </c>
      <c r="AK414" t="str">
        <f t="shared" si="123"/>
        <v>Initial</v>
      </c>
      <c r="AL414" t="str">
        <f t="shared" si="124"/>
        <v>SRSA</v>
      </c>
      <c r="AM414">
        <f t="shared" si="125"/>
        <v>0</v>
      </c>
      <c r="AN414">
        <f t="shared" si="126"/>
        <v>0</v>
      </c>
      <c r="AO414">
        <f t="shared" si="127"/>
        <v>0</v>
      </c>
    </row>
    <row r="415" spans="1:41" ht="12.75">
      <c r="A415" s="37">
        <v>406480</v>
      </c>
      <c r="B415">
        <v>110199</v>
      </c>
      <c r="C415" t="s">
        <v>1003</v>
      </c>
      <c r="D415" t="s">
        <v>793</v>
      </c>
      <c r="E415" t="s">
        <v>794</v>
      </c>
      <c r="F415" s="38">
        <v>85232</v>
      </c>
      <c r="G415" s="3" t="s">
        <v>29</v>
      </c>
      <c r="H415" s="39">
        <v>5208686565</v>
      </c>
      <c r="I415" s="4">
        <v>8</v>
      </c>
      <c r="J415" s="4" t="s">
        <v>37</v>
      </c>
      <c r="K415" t="s">
        <v>31</v>
      </c>
      <c r="L415" s="5" t="s">
        <v>36</v>
      </c>
      <c r="M415" s="5"/>
      <c r="N415" s="5" t="s">
        <v>36</v>
      </c>
      <c r="O415" s="5"/>
      <c r="P415" s="40" t="s">
        <v>41</v>
      </c>
      <c r="Q415" s="40" t="s">
        <v>41</v>
      </c>
      <c r="R415" t="s">
        <v>31</v>
      </c>
      <c r="S415" t="s">
        <v>37</v>
      </c>
      <c r="T415" t="s">
        <v>37</v>
      </c>
      <c r="U415" s="5"/>
      <c r="V415" s="42"/>
      <c r="W415" s="42"/>
      <c r="X415" s="42"/>
      <c r="Y415" s="42"/>
      <c r="Z415">
        <f t="shared" si="112"/>
        <v>1</v>
      </c>
      <c r="AA415">
        <f t="shared" si="113"/>
        <v>1</v>
      </c>
      <c r="AB415">
        <f t="shared" si="114"/>
        <v>0</v>
      </c>
      <c r="AC415">
        <f t="shared" si="115"/>
        <v>0</v>
      </c>
      <c r="AD415">
        <f t="shared" si="116"/>
        <v>0</v>
      </c>
      <c r="AE415">
        <f t="shared" si="117"/>
        <v>0</v>
      </c>
      <c r="AF415" s="50" t="str">
        <f t="shared" si="118"/>
        <v>SRSA</v>
      </c>
      <c r="AG415" s="50">
        <f t="shared" si="119"/>
        <v>0</v>
      </c>
      <c r="AH415" s="50">
        <f t="shared" si="120"/>
        <v>0</v>
      </c>
      <c r="AI415">
        <f t="shared" si="121"/>
        <v>1</v>
      </c>
      <c r="AJ415">
        <f t="shared" si="122"/>
        <v>1</v>
      </c>
      <c r="AK415" t="str">
        <f t="shared" si="123"/>
        <v>Initial</v>
      </c>
      <c r="AL415" t="str">
        <f t="shared" si="124"/>
        <v>SRSA</v>
      </c>
      <c r="AM415">
        <f t="shared" si="125"/>
        <v>0</v>
      </c>
      <c r="AN415">
        <f t="shared" si="126"/>
        <v>0</v>
      </c>
      <c r="AO415">
        <f t="shared" si="127"/>
        <v>0</v>
      </c>
    </row>
    <row r="416" spans="1:41" ht="12.75">
      <c r="A416" s="37">
        <v>406510</v>
      </c>
      <c r="B416">
        <v>40312</v>
      </c>
      <c r="C416" t="s">
        <v>1004</v>
      </c>
      <c r="D416" t="s">
        <v>1005</v>
      </c>
      <c r="E416" t="s">
        <v>1006</v>
      </c>
      <c r="F416" s="38">
        <v>85544</v>
      </c>
      <c r="G416" s="3">
        <v>1150</v>
      </c>
      <c r="H416" s="39">
        <v>9284763283</v>
      </c>
      <c r="I416" s="4">
        <v>7</v>
      </c>
      <c r="J416" s="4" t="s">
        <v>37</v>
      </c>
      <c r="K416" t="s">
        <v>31</v>
      </c>
      <c r="L416" s="5" t="s">
        <v>36</v>
      </c>
      <c r="M416" s="5">
        <v>208.785</v>
      </c>
      <c r="N416" s="5" t="s">
        <v>36</v>
      </c>
      <c r="O416" s="5" t="s">
        <v>35</v>
      </c>
      <c r="P416" s="40">
        <v>22.580645161</v>
      </c>
      <c r="Q416" t="s">
        <v>37</v>
      </c>
      <c r="R416" t="s">
        <v>37</v>
      </c>
      <c r="S416" t="s">
        <v>37</v>
      </c>
      <c r="T416" t="s">
        <v>31</v>
      </c>
      <c r="U416" s="5" t="s">
        <v>36</v>
      </c>
      <c r="V416" s="41">
        <v>11461.081269602573</v>
      </c>
      <c r="W416" s="41">
        <v>1527.1815068893936</v>
      </c>
      <c r="X416" s="41">
        <v>1476.4472383980524</v>
      </c>
      <c r="Y416" s="41">
        <v>2033.5147042996987</v>
      </c>
      <c r="Z416">
        <f t="shared" si="112"/>
        <v>1</v>
      </c>
      <c r="AA416">
        <f t="shared" si="113"/>
        <v>1</v>
      </c>
      <c r="AB416">
        <f t="shared" si="114"/>
        <v>0</v>
      </c>
      <c r="AC416">
        <f t="shared" si="115"/>
        <v>0</v>
      </c>
      <c r="AD416">
        <f t="shared" si="116"/>
        <v>0</v>
      </c>
      <c r="AE416">
        <f t="shared" si="117"/>
        <v>0</v>
      </c>
      <c r="AF416" s="50" t="str">
        <f t="shared" si="118"/>
        <v>SRSA</v>
      </c>
      <c r="AG416" s="50">
        <f t="shared" si="119"/>
        <v>0</v>
      </c>
      <c r="AH416" s="50">
        <f t="shared" si="120"/>
        <v>0</v>
      </c>
      <c r="AI416">
        <f t="shared" si="121"/>
        <v>1</v>
      </c>
      <c r="AJ416">
        <f t="shared" si="122"/>
        <v>1</v>
      </c>
      <c r="AK416" t="str">
        <f t="shared" si="123"/>
        <v>Initial</v>
      </c>
      <c r="AL416" t="str">
        <f t="shared" si="124"/>
        <v>SRSA</v>
      </c>
      <c r="AM416">
        <f t="shared" si="125"/>
        <v>0</v>
      </c>
      <c r="AN416">
        <f t="shared" si="126"/>
        <v>0</v>
      </c>
      <c r="AO416">
        <f t="shared" si="127"/>
        <v>0</v>
      </c>
    </row>
    <row r="417" spans="1:41" ht="12.75">
      <c r="A417" s="37">
        <v>406580</v>
      </c>
      <c r="B417">
        <v>90232</v>
      </c>
      <c r="C417" t="s">
        <v>1007</v>
      </c>
      <c r="D417" t="s">
        <v>1008</v>
      </c>
      <c r="E417" t="s">
        <v>1009</v>
      </c>
      <c r="F417" s="38">
        <v>85929</v>
      </c>
      <c r="G417" s="3">
        <v>885</v>
      </c>
      <c r="H417" s="39">
        <v>9283686126</v>
      </c>
      <c r="I417" s="4">
        <v>7</v>
      </c>
      <c r="J417" s="4" t="s">
        <v>37</v>
      </c>
      <c r="K417" t="s">
        <v>31</v>
      </c>
      <c r="L417" s="5" t="s">
        <v>35</v>
      </c>
      <c r="M417" s="5">
        <v>2394.87</v>
      </c>
      <c r="N417" s="5" t="s">
        <v>35</v>
      </c>
      <c r="O417" s="5" t="s">
        <v>35</v>
      </c>
      <c r="P417" s="40">
        <v>8.9029535865</v>
      </c>
      <c r="Q417" t="s">
        <v>31</v>
      </c>
      <c r="R417" t="s">
        <v>31</v>
      </c>
      <c r="S417" t="s">
        <v>37</v>
      </c>
      <c r="T417" t="s">
        <v>31</v>
      </c>
      <c r="U417" s="5" t="s">
        <v>36</v>
      </c>
      <c r="V417" s="41">
        <v>71608.46215951763</v>
      </c>
      <c r="W417" s="41">
        <v>9368.69573998961</v>
      </c>
      <c r="X417" s="41">
        <v>9710.317545389935</v>
      </c>
      <c r="Y417" s="41">
        <v>14784.084562961852</v>
      </c>
      <c r="Z417">
        <f t="shared" si="112"/>
        <v>1</v>
      </c>
      <c r="AA417">
        <f t="shared" si="113"/>
        <v>1</v>
      </c>
      <c r="AB417">
        <f t="shared" si="114"/>
        <v>0</v>
      </c>
      <c r="AC417">
        <f t="shared" si="115"/>
        <v>0</v>
      </c>
      <c r="AD417">
        <f t="shared" si="116"/>
        <v>0</v>
      </c>
      <c r="AE417">
        <f t="shared" si="117"/>
        <v>0</v>
      </c>
      <c r="AF417" s="50" t="str">
        <f t="shared" si="118"/>
        <v>SRSA</v>
      </c>
      <c r="AG417" s="50">
        <f t="shared" si="119"/>
        <v>0</v>
      </c>
      <c r="AH417" s="50">
        <f t="shared" si="120"/>
        <v>0</v>
      </c>
      <c r="AI417">
        <f t="shared" si="121"/>
        <v>1</v>
      </c>
      <c r="AJ417">
        <f t="shared" si="122"/>
        <v>0</v>
      </c>
      <c r="AK417">
        <f t="shared" si="123"/>
        <v>0</v>
      </c>
      <c r="AL417">
        <f t="shared" si="124"/>
        <v>0</v>
      </c>
      <c r="AM417">
        <f t="shared" si="125"/>
        <v>0</v>
      </c>
      <c r="AN417">
        <f t="shared" si="126"/>
        <v>0</v>
      </c>
      <c r="AO417">
        <f t="shared" si="127"/>
        <v>0</v>
      </c>
    </row>
    <row r="418" spans="1:41" ht="12.75">
      <c r="A418" s="37">
        <v>406630</v>
      </c>
      <c r="B418">
        <v>20364</v>
      </c>
      <c r="C418" t="s">
        <v>1010</v>
      </c>
      <c r="D418" t="s">
        <v>1011</v>
      </c>
      <c r="E418" t="s">
        <v>1012</v>
      </c>
      <c r="F418" s="38">
        <v>85627</v>
      </c>
      <c r="G418" s="3">
        <v>7</v>
      </c>
      <c r="H418" s="39">
        <v>5205862407</v>
      </c>
      <c r="I418" s="4">
        <v>7</v>
      </c>
      <c r="J418" s="4" t="s">
        <v>37</v>
      </c>
      <c r="K418" t="s">
        <v>31</v>
      </c>
      <c r="L418" s="5" t="s">
        <v>36</v>
      </c>
      <c r="M418" s="5">
        <v>109.64</v>
      </c>
      <c r="N418" s="5" t="s">
        <v>36</v>
      </c>
      <c r="O418" s="5" t="s">
        <v>35</v>
      </c>
      <c r="P418" s="40">
        <v>20.437956204</v>
      </c>
      <c r="Q418" t="s">
        <v>37</v>
      </c>
      <c r="R418" t="s">
        <v>37</v>
      </c>
      <c r="S418" t="s">
        <v>37</v>
      </c>
      <c r="T418" t="s">
        <v>31</v>
      </c>
      <c r="U418" s="5" t="s">
        <v>36</v>
      </c>
      <c r="V418" s="42">
        <v>2802.200588570178</v>
      </c>
      <c r="W418" s="42">
        <v>269.67002877034514</v>
      </c>
      <c r="X418" s="42">
        <v>678.7744655783949</v>
      </c>
      <c r="Y418" s="42">
        <v>940.1142447537512</v>
      </c>
      <c r="Z418">
        <f t="shared" si="112"/>
        <v>1</v>
      </c>
      <c r="AA418">
        <f t="shared" si="113"/>
        <v>1</v>
      </c>
      <c r="AB418">
        <f t="shared" si="114"/>
        <v>0</v>
      </c>
      <c r="AC418">
        <f t="shared" si="115"/>
        <v>0</v>
      </c>
      <c r="AD418">
        <f t="shared" si="116"/>
        <v>0</v>
      </c>
      <c r="AE418">
        <f t="shared" si="117"/>
        <v>0</v>
      </c>
      <c r="AF418" s="50" t="str">
        <f t="shared" si="118"/>
        <v>SRSA</v>
      </c>
      <c r="AG418" s="50">
        <f t="shared" si="119"/>
        <v>0</v>
      </c>
      <c r="AH418" s="50">
        <f t="shared" si="120"/>
        <v>0</v>
      </c>
      <c r="AI418">
        <f t="shared" si="121"/>
        <v>1</v>
      </c>
      <c r="AJ418">
        <f t="shared" si="122"/>
        <v>1</v>
      </c>
      <c r="AK418" t="str">
        <f t="shared" si="123"/>
        <v>Initial</v>
      </c>
      <c r="AL418" t="str">
        <f t="shared" si="124"/>
        <v>SRSA</v>
      </c>
      <c r="AM418">
        <f t="shared" si="125"/>
        <v>0</v>
      </c>
      <c r="AN418">
        <f t="shared" si="126"/>
        <v>0</v>
      </c>
      <c r="AO418">
        <f t="shared" si="127"/>
        <v>0</v>
      </c>
    </row>
    <row r="419" spans="1:41" ht="12.75">
      <c r="A419" s="37">
        <v>406730</v>
      </c>
      <c r="B419">
        <v>130201</v>
      </c>
      <c r="C419" t="s">
        <v>1013</v>
      </c>
      <c r="D419" t="s">
        <v>1014</v>
      </c>
      <c r="E419" t="s">
        <v>221</v>
      </c>
      <c r="F419" s="38">
        <v>86303</v>
      </c>
      <c r="G419" s="3">
        <v>4786</v>
      </c>
      <c r="H419" s="39">
        <v>9284455400</v>
      </c>
      <c r="I419" s="4" t="s">
        <v>1015</v>
      </c>
      <c r="J419" s="4" t="s">
        <v>31</v>
      </c>
      <c r="K419" t="s">
        <v>31</v>
      </c>
      <c r="L419" s="5"/>
      <c r="M419" s="5"/>
      <c r="N419" s="5"/>
      <c r="O419" s="5"/>
      <c r="P419" s="40">
        <v>11.385883565</v>
      </c>
      <c r="Q419" t="s">
        <v>31</v>
      </c>
      <c r="R419" t="s">
        <v>31</v>
      </c>
      <c r="S419" t="s">
        <v>31</v>
      </c>
      <c r="T419" t="s">
        <v>31</v>
      </c>
      <c r="U419" s="5"/>
      <c r="V419" s="5"/>
      <c r="W419" s="5"/>
      <c r="X419" s="5"/>
      <c r="Y419" s="5"/>
      <c r="Z419">
        <f t="shared" si="112"/>
        <v>0</v>
      </c>
      <c r="AA419">
        <f t="shared" si="113"/>
        <v>1</v>
      </c>
      <c r="AB419">
        <f t="shared" si="114"/>
        <v>0</v>
      </c>
      <c r="AC419">
        <f t="shared" si="115"/>
        <v>0</v>
      </c>
      <c r="AD419">
        <f t="shared" si="116"/>
        <v>0</v>
      </c>
      <c r="AE419">
        <f t="shared" si="117"/>
        <v>0</v>
      </c>
      <c r="AF419" s="50">
        <f t="shared" si="118"/>
        <v>0</v>
      </c>
      <c r="AG419" s="50">
        <f t="shared" si="119"/>
        <v>0</v>
      </c>
      <c r="AH419" s="50">
        <f t="shared" si="120"/>
        <v>0</v>
      </c>
      <c r="AI419">
        <f t="shared" si="121"/>
        <v>0</v>
      </c>
      <c r="AJ419">
        <f t="shared" si="122"/>
        <v>0</v>
      </c>
      <c r="AK419">
        <f t="shared" si="123"/>
        <v>0</v>
      </c>
      <c r="AL419">
        <f t="shared" si="124"/>
        <v>0</v>
      </c>
      <c r="AM419">
        <f t="shared" si="125"/>
        <v>0</v>
      </c>
      <c r="AN419">
        <f t="shared" si="126"/>
        <v>0</v>
      </c>
      <c r="AO419">
        <f t="shared" si="127"/>
        <v>0</v>
      </c>
    </row>
    <row r="420" spans="1:41" ht="12.75">
      <c r="A420" s="37">
        <v>406740</v>
      </c>
      <c r="B420">
        <v>10218</v>
      </c>
      <c r="C420" t="s">
        <v>1016</v>
      </c>
      <c r="D420" t="s">
        <v>1017</v>
      </c>
      <c r="E420" t="s">
        <v>1018</v>
      </c>
      <c r="F420" s="38">
        <v>86512</v>
      </c>
      <c r="G420" s="3">
        <v>250</v>
      </c>
      <c r="H420" s="39">
        <v>9286884750</v>
      </c>
      <c r="I420" s="4">
        <v>7</v>
      </c>
      <c r="J420" s="4" t="s">
        <v>37</v>
      </c>
      <c r="K420" t="s">
        <v>31</v>
      </c>
      <c r="L420" s="5" t="s">
        <v>35</v>
      </c>
      <c r="M420" s="5">
        <v>1134.085</v>
      </c>
      <c r="N420" s="5" t="s">
        <v>35</v>
      </c>
      <c r="O420" s="5" t="s">
        <v>35</v>
      </c>
      <c r="P420" s="40">
        <v>36.087866109</v>
      </c>
      <c r="Q420" t="s">
        <v>37</v>
      </c>
      <c r="R420" t="s">
        <v>31</v>
      </c>
      <c r="S420" t="s">
        <v>37</v>
      </c>
      <c r="T420" t="s">
        <v>31</v>
      </c>
      <c r="U420" s="5" t="s">
        <v>36</v>
      </c>
      <c r="V420" s="42">
        <v>110917.75213080832</v>
      </c>
      <c r="W420" s="42">
        <v>21114.762493898616</v>
      </c>
      <c r="X420" s="42">
        <v>23044.572458519455</v>
      </c>
      <c r="Y420" s="42">
        <v>8501.204025209134</v>
      </c>
      <c r="Z420">
        <f t="shared" si="112"/>
        <v>1</v>
      </c>
      <c r="AA420">
        <f t="shared" si="113"/>
        <v>1</v>
      </c>
      <c r="AB420">
        <f t="shared" si="114"/>
        <v>0</v>
      </c>
      <c r="AC420">
        <f t="shared" si="115"/>
        <v>0</v>
      </c>
      <c r="AD420">
        <f t="shared" si="116"/>
        <v>0</v>
      </c>
      <c r="AE420">
        <f t="shared" si="117"/>
        <v>0</v>
      </c>
      <c r="AF420" s="50" t="str">
        <f t="shared" si="118"/>
        <v>SRSA</v>
      </c>
      <c r="AG420" s="50">
        <f t="shared" si="119"/>
        <v>0</v>
      </c>
      <c r="AH420" s="50">
        <f t="shared" si="120"/>
        <v>0</v>
      </c>
      <c r="AI420">
        <f t="shared" si="121"/>
        <v>1</v>
      </c>
      <c r="AJ420">
        <f t="shared" si="122"/>
        <v>1</v>
      </c>
      <c r="AK420" t="str">
        <f t="shared" si="123"/>
        <v>Initial</v>
      </c>
      <c r="AL420" t="str">
        <f t="shared" si="124"/>
        <v>SRSA</v>
      </c>
      <c r="AM420">
        <f t="shared" si="125"/>
        <v>0</v>
      </c>
      <c r="AN420">
        <f t="shared" si="126"/>
        <v>0</v>
      </c>
      <c r="AO420">
        <f t="shared" si="127"/>
        <v>0</v>
      </c>
    </row>
    <row r="421" spans="1:41" ht="12.75">
      <c r="A421" s="37">
        <v>406780</v>
      </c>
      <c r="B421">
        <v>150404</v>
      </c>
      <c r="C421" t="s">
        <v>1019</v>
      </c>
      <c r="D421" t="s">
        <v>1020</v>
      </c>
      <c r="E421" t="s">
        <v>330</v>
      </c>
      <c r="F421" s="38">
        <v>85334</v>
      </c>
      <c r="G421" s="3">
        <v>130</v>
      </c>
      <c r="H421" s="39">
        <v>9289237907</v>
      </c>
      <c r="I421" s="4">
        <v>7</v>
      </c>
      <c r="J421" s="4" t="s">
        <v>37</v>
      </c>
      <c r="K421" t="s">
        <v>31</v>
      </c>
      <c r="L421" s="5" t="s">
        <v>36</v>
      </c>
      <c r="M421" s="5">
        <v>299.485</v>
      </c>
      <c r="N421" s="5" t="s">
        <v>45</v>
      </c>
      <c r="O421" s="5" t="s">
        <v>35</v>
      </c>
      <c r="P421" s="40">
        <v>16.216216216</v>
      </c>
      <c r="Q421" t="s">
        <v>31</v>
      </c>
      <c r="R421" t="s">
        <v>37</v>
      </c>
      <c r="S421" t="s">
        <v>37</v>
      </c>
      <c r="T421" t="s">
        <v>31</v>
      </c>
      <c r="U421" s="5" t="s">
        <v>36</v>
      </c>
      <c r="V421" s="41">
        <v>19171.688053998594</v>
      </c>
      <c r="W421" s="41">
        <v>4035.3509065057156</v>
      </c>
      <c r="X421" s="41">
        <v>4613.246434837285</v>
      </c>
      <c r="Y421" s="41">
        <v>2682.5087588634324</v>
      </c>
      <c r="Z421">
        <f t="shared" si="112"/>
        <v>1</v>
      </c>
      <c r="AA421">
        <f t="shared" si="113"/>
        <v>1</v>
      </c>
      <c r="AB421">
        <f t="shared" si="114"/>
        <v>0</v>
      </c>
      <c r="AC421">
        <f t="shared" si="115"/>
        <v>0</v>
      </c>
      <c r="AD421">
        <f t="shared" si="116"/>
        <v>0</v>
      </c>
      <c r="AE421">
        <f t="shared" si="117"/>
        <v>0</v>
      </c>
      <c r="AF421" s="50" t="str">
        <f t="shared" si="118"/>
        <v>SRSA</v>
      </c>
      <c r="AG421" s="50">
        <f t="shared" si="119"/>
        <v>0</v>
      </c>
      <c r="AH421" s="50">
        <f t="shared" si="120"/>
        <v>0</v>
      </c>
      <c r="AI421">
        <f t="shared" si="121"/>
        <v>1</v>
      </c>
      <c r="AJ421">
        <f t="shared" si="122"/>
        <v>0</v>
      </c>
      <c r="AK421">
        <f t="shared" si="123"/>
        <v>0</v>
      </c>
      <c r="AL421">
        <f t="shared" si="124"/>
        <v>0</v>
      </c>
      <c r="AM421">
        <f t="shared" si="125"/>
        <v>0</v>
      </c>
      <c r="AN421">
        <f t="shared" si="126"/>
        <v>0</v>
      </c>
      <c r="AO421">
        <f t="shared" si="127"/>
        <v>0</v>
      </c>
    </row>
    <row r="422" spans="1:41" ht="12.75">
      <c r="A422" s="37">
        <v>406810</v>
      </c>
      <c r="B422">
        <v>70295</v>
      </c>
      <c r="C422" t="s">
        <v>1021</v>
      </c>
      <c r="D422" t="s">
        <v>1022</v>
      </c>
      <c r="E422" t="s">
        <v>869</v>
      </c>
      <c r="F422" s="38">
        <v>85242</v>
      </c>
      <c r="G422" s="3">
        <v>9314</v>
      </c>
      <c r="H422" s="39">
        <v>4809875935</v>
      </c>
      <c r="I422" s="4">
        <v>3</v>
      </c>
      <c r="J422" s="4" t="s">
        <v>31</v>
      </c>
      <c r="K422" t="s">
        <v>31</v>
      </c>
      <c r="L422" s="5"/>
      <c r="M422" s="5"/>
      <c r="N422" s="5"/>
      <c r="O422" s="5"/>
      <c r="P422" s="40">
        <v>12.179487179</v>
      </c>
      <c r="Q422" t="s">
        <v>31</v>
      </c>
      <c r="R422" t="s">
        <v>31</v>
      </c>
      <c r="S422" t="s">
        <v>31</v>
      </c>
      <c r="T422" t="s">
        <v>31</v>
      </c>
      <c r="U422" s="5"/>
      <c r="V422" s="5"/>
      <c r="W422" s="5"/>
      <c r="X422" s="5"/>
      <c r="Y422" s="5"/>
      <c r="Z422">
        <f t="shared" si="112"/>
        <v>0</v>
      </c>
      <c r="AA422">
        <f t="shared" si="113"/>
        <v>1</v>
      </c>
      <c r="AB422">
        <f t="shared" si="114"/>
        <v>0</v>
      </c>
      <c r="AC422">
        <f t="shared" si="115"/>
        <v>0</v>
      </c>
      <c r="AD422">
        <f t="shared" si="116"/>
        <v>0</v>
      </c>
      <c r="AE422">
        <f t="shared" si="117"/>
        <v>0</v>
      </c>
      <c r="AF422" s="50">
        <f t="shared" si="118"/>
        <v>0</v>
      </c>
      <c r="AG422" s="50">
        <f t="shared" si="119"/>
        <v>0</v>
      </c>
      <c r="AH422" s="50">
        <f t="shared" si="120"/>
        <v>0</v>
      </c>
      <c r="AI422">
        <f t="shared" si="121"/>
        <v>0</v>
      </c>
      <c r="AJ422">
        <f t="shared" si="122"/>
        <v>0</v>
      </c>
      <c r="AK422">
        <f t="shared" si="123"/>
        <v>0</v>
      </c>
      <c r="AL422">
        <f t="shared" si="124"/>
        <v>0</v>
      </c>
      <c r="AM422">
        <f t="shared" si="125"/>
        <v>0</v>
      </c>
      <c r="AN422">
        <f t="shared" si="126"/>
        <v>0</v>
      </c>
      <c r="AO422">
        <f t="shared" si="127"/>
        <v>0</v>
      </c>
    </row>
    <row r="423" spans="1:41" ht="12.75">
      <c r="A423" s="37">
        <v>406850</v>
      </c>
      <c r="B423">
        <v>110203</v>
      </c>
      <c r="C423" t="s">
        <v>1023</v>
      </c>
      <c r="D423" t="s">
        <v>698</v>
      </c>
      <c r="E423" t="s">
        <v>1024</v>
      </c>
      <c r="F423" s="38">
        <v>85237</v>
      </c>
      <c r="G423" s="3">
        <v>427</v>
      </c>
      <c r="H423" s="39">
        <v>5203635515</v>
      </c>
      <c r="I423" s="4">
        <v>8</v>
      </c>
      <c r="J423" s="4" t="s">
        <v>37</v>
      </c>
      <c r="K423" t="s">
        <v>31</v>
      </c>
      <c r="L423" s="5" t="s">
        <v>36</v>
      </c>
      <c r="M423" s="5">
        <v>672.8</v>
      </c>
      <c r="N423" s="5" t="s">
        <v>36</v>
      </c>
      <c r="O423" s="5" t="s">
        <v>36</v>
      </c>
      <c r="P423" s="40">
        <v>20.459081836</v>
      </c>
      <c r="Q423" t="s">
        <v>37</v>
      </c>
      <c r="R423" t="s">
        <v>37</v>
      </c>
      <c r="S423" t="s">
        <v>37</v>
      </c>
      <c r="T423" t="s">
        <v>37</v>
      </c>
      <c r="U423" s="5" t="s">
        <v>35</v>
      </c>
      <c r="V423" s="42">
        <v>29911.93686993762</v>
      </c>
      <c r="W423" s="42">
        <v>4191.704927063495</v>
      </c>
      <c r="X423" s="42">
        <v>5670.087289002633</v>
      </c>
      <c r="Y423" s="42">
        <v>5463.9118498508615</v>
      </c>
      <c r="Z423">
        <f t="shared" si="112"/>
        <v>1</v>
      </c>
      <c r="AA423">
        <f t="shared" si="113"/>
        <v>0</v>
      </c>
      <c r="AB423">
        <f t="shared" si="114"/>
        <v>0</v>
      </c>
      <c r="AC423">
        <f t="shared" si="115"/>
        <v>0</v>
      </c>
      <c r="AD423">
        <f t="shared" si="116"/>
        <v>0</v>
      </c>
      <c r="AE423">
        <f t="shared" si="117"/>
        <v>0</v>
      </c>
      <c r="AF423" s="50">
        <f t="shared" si="118"/>
        <v>0</v>
      </c>
      <c r="AG423" s="50">
        <f t="shared" si="119"/>
        <v>0</v>
      </c>
      <c r="AH423" s="50">
        <f t="shared" si="120"/>
        <v>0</v>
      </c>
      <c r="AI423">
        <f t="shared" si="121"/>
        <v>1</v>
      </c>
      <c r="AJ423">
        <f t="shared" si="122"/>
        <v>1</v>
      </c>
      <c r="AK423" t="str">
        <f t="shared" si="123"/>
        <v>Initial</v>
      </c>
      <c r="AL423">
        <f t="shared" si="124"/>
        <v>0</v>
      </c>
      <c r="AM423" t="str">
        <f t="shared" si="125"/>
        <v>RLIS</v>
      </c>
      <c r="AN423">
        <f t="shared" si="126"/>
        <v>0</v>
      </c>
      <c r="AO423">
        <f t="shared" si="127"/>
        <v>0</v>
      </c>
    </row>
    <row r="424" spans="1:41" ht="12.75">
      <c r="A424" s="37">
        <v>406870</v>
      </c>
      <c r="B424">
        <v>10227</v>
      </c>
      <c r="C424" t="s">
        <v>1025</v>
      </c>
      <c r="D424" t="s">
        <v>1026</v>
      </c>
      <c r="E424" t="s">
        <v>1027</v>
      </c>
      <c r="F424" s="38">
        <v>86514</v>
      </c>
      <c r="G424" s="3">
        <v>9701</v>
      </c>
      <c r="H424" s="39">
        <v>9286564100</v>
      </c>
      <c r="I424" s="4">
        <v>7</v>
      </c>
      <c r="J424" s="4" t="s">
        <v>37</v>
      </c>
      <c r="K424" t="s">
        <v>31</v>
      </c>
      <c r="L424" s="5" t="s">
        <v>35</v>
      </c>
      <c r="M424" s="5">
        <v>861.795</v>
      </c>
      <c r="N424" s="5" t="s">
        <v>35</v>
      </c>
      <c r="O424" s="5" t="s">
        <v>35</v>
      </c>
      <c r="P424" s="40">
        <v>40.281377268</v>
      </c>
      <c r="Q424" t="s">
        <v>37</v>
      </c>
      <c r="R424" t="s">
        <v>31</v>
      </c>
      <c r="S424" t="s">
        <v>37</v>
      </c>
      <c r="T424" t="s">
        <v>31</v>
      </c>
      <c r="U424" s="5" t="s">
        <v>36</v>
      </c>
      <c r="V424" s="42">
        <v>80796.51341694483</v>
      </c>
      <c r="W424" s="42">
        <v>30520.920471354708</v>
      </c>
      <c r="X424" s="42">
        <v>31386.441985589903</v>
      </c>
      <c r="Y424" s="42">
        <v>6120.013934536008</v>
      </c>
      <c r="Z424">
        <f t="shared" si="112"/>
        <v>1</v>
      </c>
      <c r="AA424">
        <f t="shared" si="113"/>
        <v>1</v>
      </c>
      <c r="AB424">
        <f t="shared" si="114"/>
        <v>0</v>
      </c>
      <c r="AC424">
        <f t="shared" si="115"/>
        <v>0</v>
      </c>
      <c r="AD424">
        <f t="shared" si="116"/>
        <v>0</v>
      </c>
      <c r="AE424">
        <f t="shared" si="117"/>
        <v>0</v>
      </c>
      <c r="AF424" s="50" t="str">
        <f t="shared" si="118"/>
        <v>SRSA</v>
      </c>
      <c r="AG424" s="50">
        <f t="shared" si="119"/>
        <v>0</v>
      </c>
      <c r="AH424" s="50">
        <f t="shared" si="120"/>
        <v>0</v>
      </c>
      <c r="AI424">
        <f t="shared" si="121"/>
        <v>1</v>
      </c>
      <c r="AJ424">
        <f t="shared" si="122"/>
        <v>1</v>
      </c>
      <c r="AK424" t="str">
        <f t="shared" si="123"/>
        <v>Initial</v>
      </c>
      <c r="AL424" t="str">
        <f t="shared" si="124"/>
        <v>SRSA</v>
      </c>
      <c r="AM424">
        <f t="shared" si="125"/>
        <v>0</v>
      </c>
      <c r="AN424">
        <f t="shared" si="126"/>
        <v>0</v>
      </c>
      <c r="AO424">
        <f t="shared" si="127"/>
        <v>0</v>
      </c>
    </row>
    <row r="425" spans="1:41" ht="12.75">
      <c r="A425" s="37">
        <v>406900</v>
      </c>
      <c r="B425">
        <v>110405</v>
      </c>
      <c r="C425" t="s">
        <v>1028</v>
      </c>
      <c r="D425" t="s">
        <v>1029</v>
      </c>
      <c r="E425" t="s">
        <v>1030</v>
      </c>
      <c r="F425" s="38">
        <v>85245</v>
      </c>
      <c r="G425" s="3">
        <v>1010</v>
      </c>
      <c r="H425" s="39">
        <v>5206823331</v>
      </c>
      <c r="I425" s="4">
        <v>3</v>
      </c>
      <c r="J425" s="4" t="s">
        <v>31</v>
      </c>
      <c r="K425" t="s">
        <v>31</v>
      </c>
      <c r="L425" s="5"/>
      <c r="M425" s="5"/>
      <c r="N425" s="5"/>
      <c r="O425" s="5"/>
      <c r="P425" s="40">
        <v>29.032258065</v>
      </c>
      <c r="Q425" t="s">
        <v>37</v>
      </c>
      <c r="R425" t="s">
        <v>31</v>
      </c>
      <c r="S425" t="s">
        <v>31</v>
      </c>
      <c r="T425" t="s">
        <v>31</v>
      </c>
      <c r="U425" s="5"/>
      <c r="V425" s="5"/>
      <c r="W425" s="5"/>
      <c r="X425" s="5"/>
      <c r="Y425" s="5"/>
      <c r="Z425">
        <f t="shared" si="112"/>
        <v>0</v>
      </c>
      <c r="AA425">
        <f t="shared" si="113"/>
        <v>1</v>
      </c>
      <c r="AB425">
        <f t="shared" si="114"/>
        <v>0</v>
      </c>
      <c r="AC425">
        <f t="shared" si="115"/>
        <v>0</v>
      </c>
      <c r="AD425">
        <f t="shared" si="116"/>
        <v>0</v>
      </c>
      <c r="AE425">
        <f t="shared" si="117"/>
        <v>0</v>
      </c>
      <c r="AF425" s="50">
        <f t="shared" si="118"/>
        <v>0</v>
      </c>
      <c r="AG425" s="50">
        <f t="shared" si="119"/>
        <v>0</v>
      </c>
      <c r="AH425" s="50">
        <f t="shared" si="120"/>
        <v>0</v>
      </c>
      <c r="AI425">
        <f t="shared" si="121"/>
        <v>0</v>
      </c>
      <c r="AJ425">
        <f t="shared" si="122"/>
        <v>1</v>
      </c>
      <c r="AK425">
        <f t="shared" si="123"/>
        <v>0</v>
      </c>
      <c r="AL425">
        <f t="shared" si="124"/>
        <v>0</v>
      </c>
      <c r="AM425">
        <f t="shared" si="125"/>
        <v>0</v>
      </c>
      <c r="AN425">
        <f t="shared" si="126"/>
        <v>0</v>
      </c>
      <c r="AO425">
        <f t="shared" si="127"/>
        <v>0</v>
      </c>
    </row>
    <row r="426" spans="1:41" ht="12.75">
      <c r="A426" s="37">
        <v>406930</v>
      </c>
      <c r="B426">
        <v>100344</v>
      </c>
      <c r="C426" t="s">
        <v>1031</v>
      </c>
      <c r="D426" t="s">
        <v>1032</v>
      </c>
      <c r="E426" t="s">
        <v>188</v>
      </c>
      <c r="F426" s="38">
        <v>85702</v>
      </c>
      <c r="G426" s="3">
        <v>2270</v>
      </c>
      <c r="H426" s="39">
        <v>5207408451</v>
      </c>
      <c r="I426" s="4">
        <v>1</v>
      </c>
      <c r="J426" s="4" t="s">
        <v>31</v>
      </c>
      <c r="K426" t="s">
        <v>31</v>
      </c>
      <c r="L426" s="5"/>
      <c r="M426" s="5"/>
      <c r="N426" s="5"/>
      <c r="O426" s="5"/>
      <c r="P426" s="40">
        <v>15.384615385</v>
      </c>
      <c r="Q426" t="s">
        <v>31</v>
      </c>
      <c r="R426" t="s">
        <v>31</v>
      </c>
      <c r="S426" t="s">
        <v>31</v>
      </c>
      <c r="T426" t="s">
        <v>37</v>
      </c>
      <c r="U426" s="5"/>
      <c r="V426" s="5"/>
      <c r="W426" s="5"/>
      <c r="X426" s="5"/>
      <c r="Y426" s="5"/>
      <c r="Z426">
        <f t="shared" si="112"/>
        <v>0</v>
      </c>
      <c r="AA426">
        <f t="shared" si="113"/>
        <v>1</v>
      </c>
      <c r="AB426">
        <f t="shared" si="114"/>
        <v>0</v>
      </c>
      <c r="AC426">
        <f t="shared" si="115"/>
        <v>0</v>
      </c>
      <c r="AD426">
        <f t="shared" si="116"/>
        <v>0</v>
      </c>
      <c r="AE426">
        <f t="shared" si="117"/>
        <v>0</v>
      </c>
      <c r="AF426" s="50">
        <f t="shared" si="118"/>
        <v>0</v>
      </c>
      <c r="AG426" s="50">
        <f t="shared" si="119"/>
        <v>0</v>
      </c>
      <c r="AH426" s="50">
        <f t="shared" si="120"/>
        <v>0</v>
      </c>
      <c r="AI426">
        <f t="shared" si="121"/>
        <v>0</v>
      </c>
      <c r="AJ426">
        <f t="shared" si="122"/>
        <v>0</v>
      </c>
      <c r="AK426">
        <f t="shared" si="123"/>
        <v>0</v>
      </c>
      <c r="AL426">
        <f t="shared" si="124"/>
        <v>0</v>
      </c>
      <c r="AM426">
        <f t="shared" si="125"/>
        <v>0</v>
      </c>
      <c r="AN426">
        <f t="shared" si="126"/>
        <v>0</v>
      </c>
      <c r="AO426">
        <f t="shared" si="127"/>
        <v>0</v>
      </c>
    </row>
    <row r="427" spans="1:41" ht="12.75">
      <c r="A427" s="37">
        <v>406960</v>
      </c>
      <c r="B427">
        <v>40220</v>
      </c>
      <c r="C427" t="s">
        <v>1033</v>
      </c>
      <c r="D427" t="s">
        <v>1034</v>
      </c>
      <c r="E427" t="s">
        <v>1035</v>
      </c>
      <c r="F427" s="38">
        <v>85550</v>
      </c>
      <c r="G427" s="3">
        <v>207</v>
      </c>
      <c r="H427" s="39">
        <v>9284752315</v>
      </c>
      <c r="I427" s="4">
        <v>7</v>
      </c>
      <c r="J427" s="4" t="s">
        <v>37</v>
      </c>
      <c r="K427" t="s">
        <v>31</v>
      </c>
      <c r="L427" s="5" t="s">
        <v>36</v>
      </c>
      <c r="M427" s="5">
        <v>1457.35</v>
      </c>
      <c r="N427" s="5" t="s">
        <v>36</v>
      </c>
      <c r="O427" s="5" t="s">
        <v>36</v>
      </c>
      <c r="P427" s="40">
        <v>51.19205298</v>
      </c>
      <c r="Q427" t="s">
        <v>37</v>
      </c>
      <c r="R427" t="s">
        <v>31</v>
      </c>
      <c r="S427" t="s">
        <v>37</v>
      </c>
      <c r="T427" t="s">
        <v>31</v>
      </c>
      <c r="U427" s="5" t="s">
        <v>35</v>
      </c>
      <c r="V427" s="42">
        <v>147596.258135468</v>
      </c>
      <c r="W427" s="42">
        <v>19474.555383738258</v>
      </c>
      <c r="X427" s="42">
        <v>17157.329160522095</v>
      </c>
      <c r="Y427" s="42">
        <v>11820.65409190869</v>
      </c>
      <c r="Z427">
        <f t="shared" si="112"/>
        <v>1</v>
      </c>
      <c r="AA427">
        <f t="shared" si="113"/>
        <v>0</v>
      </c>
      <c r="AB427">
        <f t="shared" si="114"/>
        <v>0</v>
      </c>
      <c r="AC427">
        <f t="shared" si="115"/>
        <v>0</v>
      </c>
      <c r="AD427">
        <f t="shared" si="116"/>
        <v>0</v>
      </c>
      <c r="AE427">
        <f t="shared" si="117"/>
        <v>0</v>
      </c>
      <c r="AF427" s="50">
        <f t="shared" si="118"/>
        <v>0</v>
      </c>
      <c r="AG427" s="50">
        <f t="shared" si="119"/>
        <v>0</v>
      </c>
      <c r="AH427" s="50">
        <f t="shared" si="120"/>
        <v>0</v>
      </c>
      <c r="AI427">
        <f t="shared" si="121"/>
        <v>1</v>
      </c>
      <c r="AJ427">
        <f t="shared" si="122"/>
        <v>1</v>
      </c>
      <c r="AK427" t="str">
        <f t="shared" si="123"/>
        <v>Initial</v>
      </c>
      <c r="AL427">
        <f t="shared" si="124"/>
        <v>0</v>
      </c>
      <c r="AM427" t="str">
        <f t="shared" si="125"/>
        <v>RLIS</v>
      </c>
      <c r="AN427">
        <f t="shared" si="126"/>
        <v>0</v>
      </c>
      <c r="AO427">
        <f t="shared" si="127"/>
        <v>0</v>
      </c>
    </row>
    <row r="428" spans="1:41" ht="12.75">
      <c r="A428" s="37">
        <v>407020</v>
      </c>
      <c r="B428">
        <v>70402</v>
      </c>
      <c r="C428" t="s">
        <v>1036</v>
      </c>
      <c r="D428" t="s">
        <v>1037</v>
      </c>
      <c r="E428" t="s">
        <v>90</v>
      </c>
      <c r="F428" s="38">
        <v>85043</v>
      </c>
      <c r="G428" s="3">
        <v>8009</v>
      </c>
      <c r="H428" s="39">
        <v>6022721339</v>
      </c>
      <c r="I428" s="4">
        <v>1</v>
      </c>
      <c r="J428" s="4" t="s">
        <v>31</v>
      </c>
      <c r="K428" t="s">
        <v>31</v>
      </c>
      <c r="L428" s="5"/>
      <c r="M428" s="5"/>
      <c r="N428" s="5"/>
      <c r="O428" s="5"/>
      <c r="P428" s="40">
        <v>34.523809524</v>
      </c>
      <c r="Q428" t="s">
        <v>37</v>
      </c>
      <c r="R428" t="s">
        <v>31</v>
      </c>
      <c r="S428" t="s">
        <v>31</v>
      </c>
      <c r="T428" t="s">
        <v>31</v>
      </c>
      <c r="U428" s="5"/>
      <c r="V428" s="5"/>
      <c r="W428" s="5"/>
      <c r="X428" s="5"/>
      <c r="Y428" s="5"/>
      <c r="Z428">
        <f t="shared" si="112"/>
        <v>0</v>
      </c>
      <c r="AA428">
        <f t="shared" si="113"/>
        <v>1</v>
      </c>
      <c r="AB428">
        <f t="shared" si="114"/>
        <v>0</v>
      </c>
      <c r="AC428">
        <f t="shared" si="115"/>
        <v>0</v>
      </c>
      <c r="AD428">
        <f t="shared" si="116"/>
        <v>0</v>
      </c>
      <c r="AE428">
        <f t="shared" si="117"/>
        <v>0</v>
      </c>
      <c r="AF428" s="50">
        <f t="shared" si="118"/>
        <v>0</v>
      </c>
      <c r="AG428" s="50">
        <f t="shared" si="119"/>
        <v>0</v>
      </c>
      <c r="AH428" s="50">
        <f t="shared" si="120"/>
        <v>0</v>
      </c>
      <c r="AI428">
        <f t="shared" si="121"/>
        <v>0</v>
      </c>
      <c r="AJ428">
        <f t="shared" si="122"/>
        <v>1</v>
      </c>
      <c r="AK428">
        <f t="shared" si="123"/>
        <v>0</v>
      </c>
      <c r="AL428">
        <f t="shared" si="124"/>
        <v>0</v>
      </c>
      <c r="AM428">
        <f t="shared" si="125"/>
        <v>0</v>
      </c>
      <c r="AN428">
        <f t="shared" si="126"/>
        <v>0</v>
      </c>
      <c r="AO428">
        <f t="shared" si="127"/>
        <v>0</v>
      </c>
    </row>
    <row r="429" spans="1:41" ht="12.75">
      <c r="A429" s="37">
        <v>407080</v>
      </c>
      <c r="B429">
        <v>70466</v>
      </c>
      <c r="C429" t="s">
        <v>1038</v>
      </c>
      <c r="D429" t="s">
        <v>1039</v>
      </c>
      <c r="E429" t="s">
        <v>90</v>
      </c>
      <c r="F429" s="38">
        <v>85040</v>
      </c>
      <c r="G429" s="3">
        <v>4294</v>
      </c>
      <c r="H429" s="39">
        <v>6022432605</v>
      </c>
      <c r="I429" s="4">
        <v>1</v>
      </c>
      <c r="J429" s="4" t="s">
        <v>31</v>
      </c>
      <c r="K429" t="s">
        <v>31</v>
      </c>
      <c r="L429" s="5"/>
      <c r="M429" s="5"/>
      <c r="N429" s="5"/>
      <c r="O429" s="5"/>
      <c r="P429" s="40">
        <v>34.089148652</v>
      </c>
      <c r="Q429" t="s">
        <v>37</v>
      </c>
      <c r="R429" t="s">
        <v>31</v>
      </c>
      <c r="S429" t="s">
        <v>31</v>
      </c>
      <c r="T429" t="s">
        <v>31</v>
      </c>
      <c r="U429" s="5"/>
      <c r="V429" s="5"/>
      <c r="W429" s="5"/>
      <c r="X429" s="5"/>
      <c r="Y429" s="5"/>
      <c r="Z429">
        <f t="shared" si="112"/>
        <v>0</v>
      </c>
      <c r="AA429">
        <f t="shared" si="113"/>
        <v>1</v>
      </c>
      <c r="AB429">
        <f t="shared" si="114"/>
        <v>0</v>
      </c>
      <c r="AC429">
        <f t="shared" si="115"/>
        <v>0</v>
      </c>
      <c r="AD429">
        <f t="shared" si="116"/>
        <v>0</v>
      </c>
      <c r="AE429">
        <f t="shared" si="117"/>
        <v>0</v>
      </c>
      <c r="AF429" s="50">
        <f t="shared" si="118"/>
        <v>0</v>
      </c>
      <c r="AG429" s="50">
        <f t="shared" si="119"/>
        <v>0</v>
      </c>
      <c r="AH429" s="50">
        <f t="shared" si="120"/>
        <v>0</v>
      </c>
      <c r="AI429">
        <f t="shared" si="121"/>
        <v>0</v>
      </c>
      <c r="AJ429">
        <f t="shared" si="122"/>
        <v>1</v>
      </c>
      <c r="AK429">
        <f t="shared" si="123"/>
        <v>0</v>
      </c>
      <c r="AL429">
        <f t="shared" si="124"/>
        <v>0</v>
      </c>
      <c r="AM429">
        <f t="shared" si="125"/>
        <v>0</v>
      </c>
      <c r="AN429">
        <f t="shared" si="126"/>
        <v>0</v>
      </c>
      <c r="AO429">
        <f t="shared" si="127"/>
        <v>0</v>
      </c>
    </row>
    <row r="430" spans="1:41" ht="12.75">
      <c r="A430" s="37">
        <v>407130</v>
      </c>
      <c r="B430">
        <v>10210</v>
      </c>
      <c r="C430" t="s">
        <v>1040</v>
      </c>
      <c r="D430" t="s">
        <v>1041</v>
      </c>
      <c r="E430" t="s">
        <v>1042</v>
      </c>
      <c r="F430" s="38">
        <v>85938</v>
      </c>
      <c r="G430" s="3">
        <v>610</v>
      </c>
      <c r="H430" s="39">
        <v>9283332632</v>
      </c>
      <c r="I430" s="4" t="s">
        <v>360</v>
      </c>
      <c r="J430" s="4" t="s">
        <v>31</v>
      </c>
      <c r="K430" t="s">
        <v>31</v>
      </c>
      <c r="L430" s="5" t="s">
        <v>35</v>
      </c>
      <c r="M430" s="5">
        <v>1430.328</v>
      </c>
      <c r="N430" s="5" t="s">
        <v>35</v>
      </c>
      <c r="O430" s="5" t="s">
        <v>36</v>
      </c>
      <c r="P430" s="40">
        <v>8.0300404391</v>
      </c>
      <c r="Q430" t="s">
        <v>31</v>
      </c>
      <c r="R430" t="s">
        <v>31</v>
      </c>
      <c r="S430" t="s">
        <v>37</v>
      </c>
      <c r="T430" t="s">
        <v>31</v>
      </c>
      <c r="U430" s="5" t="s">
        <v>36</v>
      </c>
      <c r="V430" s="42">
        <v>67749.87910573461</v>
      </c>
      <c r="W430" s="42">
        <v>8421.598103947474</v>
      </c>
      <c r="X430" s="42">
        <v>9858.228386256138</v>
      </c>
      <c r="Y430" s="42">
        <v>9540.212602086884</v>
      </c>
      <c r="Z430">
        <f t="shared" si="112"/>
        <v>1</v>
      </c>
      <c r="AA430">
        <f t="shared" si="113"/>
        <v>1</v>
      </c>
      <c r="AB430">
        <f t="shared" si="114"/>
        <v>0</v>
      </c>
      <c r="AC430">
        <f t="shared" si="115"/>
        <v>0</v>
      </c>
      <c r="AD430">
        <f t="shared" si="116"/>
        <v>0</v>
      </c>
      <c r="AE430">
        <f t="shared" si="117"/>
        <v>0</v>
      </c>
      <c r="AF430" s="50" t="str">
        <f t="shared" si="118"/>
        <v>SRSA</v>
      </c>
      <c r="AG430" s="50">
        <f t="shared" si="119"/>
        <v>0</v>
      </c>
      <c r="AH430" s="50" t="str">
        <f t="shared" si="120"/>
        <v>Trouble</v>
      </c>
      <c r="AI430">
        <f t="shared" si="121"/>
        <v>1</v>
      </c>
      <c r="AJ430">
        <f t="shared" si="122"/>
        <v>0</v>
      </c>
      <c r="AK430">
        <f t="shared" si="123"/>
        <v>0</v>
      </c>
      <c r="AL430">
        <f t="shared" si="124"/>
        <v>0</v>
      </c>
      <c r="AM430">
        <f t="shared" si="125"/>
        <v>0</v>
      </c>
      <c r="AN430">
        <f t="shared" si="126"/>
        <v>0</v>
      </c>
      <c r="AO430">
        <f t="shared" si="127"/>
        <v>0</v>
      </c>
    </row>
    <row r="431" spans="1:41" ht="12.75">
      <c r="A431" s="37">
        <v>407170</v>
      </c>
      <c r="B431">
        <v>70290</v>
      </c>
      <c r="C431" t="s">
        <v>1043</v>
      </c>
      <c r="D431" t="s">
        <v>1044</v>
      </c>
      <c r="E431" t="s">
        <v>1045</v>
      </c>
      <c r="F431" s="38">
        <v>85354</v>
      </c>
      <c r="G431" s="3">
        <v>7301</v>
      </c>
      <c r="H431" s="39">
        <v>6233865688</v>
      </c>
      <c r="I431" s="4">
        <v>3</v>
      </c>
      <c r="J431" s="4" t="s">
        <v>31</v>
      </c>
      <c r="K431" t="s">
        <v>31</v>
      </c>
      <c r="L431" s="5"/>
      <c r="M431" s="5"/>
      <c r="N431" s="5"/>
      <c r="O431" s="5"/>
      <c r="P431" s="40">
        <v>16.734693878</v>
      </c>
      <c r="Q431" t="s">
        <v>31</v>
      </c>
      <c r="R431" t="s">
        <v>37</v>
      </c>
      <c r="S431" t="s">
        <v>31</v>
      </c>
      <c r="T431" t="s">
        <v>31</v>
      </c>
      <c r="U431" s="5"/>
      <c r="V431" s="5"/>
      <c r="W431" s="5"/>
      <c r="X431" s="5"/>
      <c r="Y431" s="5"/>
      <c r="Z431">
        <f t="shared" si="112"/>
        <v>0</v>
      </c>
      <c r="AA431">
        <f t="shared" si="113"/>
        <v>1</v>
      </c>
      <c r="AB431">
        <f t="shared" si="114"/>
        <v>0</v>
      </c>
      <c r="AC431">
        <f t="shared" si="115"/>
        <v>0</v>
      </c>
      <c r="AD431">
        <f t="shared" si="116"/>
        <v>0</v>
      </c>
      <c r="AE431">
        <f t="shared" si="117"/>
        <v>0</v>
      </c>
      <c r="AF431" s="50">
        <f t="shared" si="118"/>
        <v>0</v>
      </c>
      <c r="AG431" s="50">
        <f t="shared" si="119"/>
        <v>0</v>
      </c>
      <c r="AH431" s="50">
        <f t="shared" si="120"/>
        <v>0</v>
      </c>
      <c r="AI431">
        <f t="shared" si="121"/>
        <v>0</v>
      </c>
      <c r="AJ431">
        <f t="shared" si="122"/>
        <v>0</v>
      </c>
      <c r="AK431">
        <f t="shared" si="123"/>
        <v>0</v>
      </c>
      <c r="AL431">
        <f t="shared" si="124"/>
        <v>0</v>
      </c>
      <c r="AM431">
        <f t="shared" si="125"/>
        <v>0</v>
      </c>
      <c r="AN431">
        <f t="shared" si="126"/>
        <v>0</v>
      </c>
      <c r="AO431">
        <f t="shared" si="127"/>
        <v>0</v>
      </c>
    </row>
    <row r="432" spans="1:41" ht="12.75">
      <c r="A432" s="37">
        <v>407200</v>
      </c>
      <c r="B432">
        <v>110418</v>
      </c>
      <c r="C432" t="s">
        <v>1046</v>
      </c>
      <c r="D432" t="s">
        <v>941</v>
      </c>
      <c r="E432" t="s">
        <v>423</v>
      </c>
      <c r="F432" s="38">
        <v>85247</v>
      </c>
      <c r="G432" s="3">
        <v>98</v>
      </c>
      <c r="H432" s="39">
        <v>5205623339</v>
      </c>
      <c r="I432" s="4">
        <v>8</v>
      </c>
      <c r="J432" s="4" t="s">
        <v>37</v>
      </c>
      <c r="K432" t="s">
        <v>31</v>
      </c>
      <c r="L432" s="5" t="s">
        <v>36</v>
      </c>
      <c r="M432" s="5">
        <v>526.51</v>
      </c>
      <c r="N432" s="5" t="s">
        <v>36</v>
      </c>
      <c r="O432" s="5" t="s">
        <v>36</v>
      </c>
      <c r="P432" s="40">
        <v>52.436053593</v>
      </c>
      <c r="Q432" t="s">
        <v>37</v>
      </c>
      <c r="R432" t="s">
        <v>31</v>
      </c>
      <c r="S432" t="s">
        <v>37</v>
      </c>
      <c r="T432" t="s">
        <v>37</v>
      </c>
      <c r="U432" s="5" t="s">
        <v>35</v>
      </c>
      <c r="V432" s="42">
        <v>67580.10718018368</v>
      </c>
      <c r="W432" s="42">
        <v>19206.337379675915</v>
      </c>
      <c r="X432" s="42">
        <v>20135.271371224873</v>
      </c>
      <c r="Y432" s="42">
        <v>5053.500371536273</v>
      </c>
      <c r="Z432">
        <f t="shared" si="112"/>
        <v>1</v>
      </c>
      <c r="AA432">
        <f t="shared" si="113"/>
        <v>1</v>
      </c>
      <c r="AB432">
        <f t="shared" si="114"/>
        <v>0</v>
      </c>
      <c r="AC432">
        <f t="shared" si="115"/>
        <v>0</v>
      </c>
      <c r="AD432">
        <f t="shared" si="116"/>
        <v>0</v>
      </c>
      <c r="AE432">
        <f t="shared" si="117"/>
        <v>0</v>
      </c>
      <c r="AF432" s="50" t="str">
        <f t="shared" si="118"/>
        <v>SRSA</v>
      </c>
      <c r="AG432" s="50">
        <f t="shared" si="119"/>
        <v>0</v>
      </c>
      <c r="AH432" s="50" t="str">
        <f t="shared" si="120"/>
        <v>Trouble</v>
      </c>
      <c r="AI432">
        <f t="shared" si="121"/>
        <v>1</v>
      </c>
      <c r="AJ432">
        <f t="shared" si="122"/>
        <v>1</v>
      </c>
      <c r="AK432" t="str">
        <f t="shared" si="123"/>
        <v>Initial</v>
      </c>
      <c r="AL432" t="str">
        <f t="shared" si="124"/>
        <v>SRSA</v>
      </c>
      <c r="AM432">
        <f t="shared" si="125"/>
        <v>0</v>
      </c>
      <c r="AN432" t="str">
        <f t="shared" si="126"/>
        <v>Trouble</v>
      </c>
      <c r="AO432">
        <f t="shared" si="127"/>
        <v>0</v>
      </c>
    </row>
    <row r="433" spans="1:41" ht="12.75">
      <c r="A433" s="37">
        <v>407240</v>
      </c>
      <c r="B433">
        <v>50201</v>
      </c>
      <c r="C433" t="s">
        <v>1047</v>
      </c>
      <c r="D433" t="s">
        <v>1048</v>
      </c>
      <c r="E433" t="s">
        <v>79</v>
      </c>
      <c r="F433" s="38">
        <v>85546</v>
      </c>
      <c r="G433" s="3">
        <v>2967</v>
      </c>
      <c r="H433" s="39">
        <v>9284282950</v>
      </c>
      <c r="I433" s="4">
        <v>6</v>
      </c>
      <c r="J433" s="4" t="s">
        <v>31</v>
      </c>
      <c r="K433" t="s">
        <v>31</v>
      </c>
      <c r="L433" s="5" t="s">
        <v>35</v>
      </c>
      <c r="M433" s="5">
        <v>2763.603</v>
      </c>
      <c r="N433" s="5" t="s">
        <v>35</v>
      </c>
      <c r="O433" s="5" t="s">
        <v>36</v>
      </c>
      <c r="P433" s="40">
        <v>20.74862859</v>
      </c>
      <c r="Q433" t="s">
        <v>37</v>
      </c>
      <c r="R433" t="s">
        <v>37</v>
      </c>
      <c r="S433" t="s">
        <v>37</v>
      </c>
      <c r="T433" t="s">
        <v>31</v>
      </c>
      <c r="U433" s="5" t="s">
        <v>35</v>
      </c>
      <c r="V433" s="42">
        <v>173503.78965019996</v>
      </c>
      <c r="W433" s="42">
        <v>23119.602048732726</v>
      </c>
      <c r="X433" s="42">
        <v>19509.75306455632</v>
      </c>
      <c r="Y433" s="42">
        <v>20627.503412338552</v>
      </c>
      <c r="Z433">
        <f t="shared" si="112"/>
        <v>1</v>
      </c>
      <c r="AA433">
        <f t="shared" si="113"/>
        <v>1</v>
      </c>
      <c r="AB433">
        <f t="shared" si="114"/>
        <v>0</v>
      </c>
      <c r="AC433">
        <f t="shared" si="115"/>
        <v>0</v>
      </c>
      <c r="AD433">
        <f t="shared" si="116"/>
        <v>0</v>
      </c>
      <c r="AE433">
        <f t="shared" si="117"/>
        <v>0</v>
      </c>
      <c r="AF433" s="50" t="str">
        <f t="shared" si="118"/>
        <v>SRSA</v>
      </c>
      <c r="AG433" s="50">
        <f t="shared" si="119"/>
        <v>0</v>
      </c>
      <c r="AH433" s="50" t="str">
        <f t="shared" si="120"/>
        <v>Trouble</v>
      </c>
      <c r="AI433">
        <f t="shared" si="121"/>
        <v>1</v>
      </c>
      <c r="AJ433">
        <f t="shared" si="122"/>
        <v>1</v>
      </c>
      <c r="AK433" t="str">
        <f t="shared" si="123"/>
        <v>Initial</v>
      </c>
      <c r="AL433" t="str">
        <f t="shared" si="124"/>
        <v>SRSA</v>
      </c>
      <c r="AM433">
        <f t="shared" si="125"/>
        <v>0</v>
      </c>
      <c r="AN433" t="str">
        <f t="shared" si="126"/>
        <v>Trouble</v>
      </c>
      <c r="AO433">
        <f t="shared" si="127"/>
        <v>0</v>
      </c>
    </row>
    <row r="434" spans="1:41" ht="12.75">
      <c r="A434" s="37">
        <v>407300</v>
      </c>
      <c r="B434">
        <v>100230</v>
      </c>
      <c r="C434" t="s">
        <v>1049</v>
      </c>
      <c r="D434" t="s">
        <v>1050</v>
      </c>
      <c r="E434" t="s">
        <v>418</v>
      </c>
      <c r="F434" s="38">
        <v>85629</v>
      </c>
      <c r="G434" s="3">
        <v>26</v>
      </c>
      <c r="H434" s="39">
        <v>5206253502</v>
      </c>
      <c r="I434" s="4">
        <v>8</v>
      </c>
      <c r="J434" s="4" t="s">
        <v>37</v>
      </c>
      <c r="K434" t="s">
        <v>31</v>
      </c>
      <c r="L434" s="5" t="s">
        <v>36</v>
      </c>
      <c r="M434" s="5">
        <v>1976.065</v>
      </c>
      <c r="N434" s="5" t="s">
        <v>36</v>
      </c>
      <c r="O434" s="5" t="s">
        <v>36</v>
      </c>
      <c r="P434" s="40">
        <v>16.295195641</v>
      </c>
      <c r="Q434" t="s">
        <v>31</v>
      </c>
      <c r="R434" t="s">
        <v>31</v>
      </c>
      <c r="S434" t="s">
        <v>37</v>
      </c>
      <c r="T434" t="s">
        <v>37</v>
      </c>
      <c r="U434" s="5" t="s">
        <v>36</v>
      </c>
      <c r="V434" s="41">
        <v>118623.88457955797</v>
      </c>
      <c r="W434" s="41">
        <v>15749.589278815294</v>
      </c>
      <c r="X434" s="41">
        <v>13162.57051099237</v>
      </c>
      <c r="Y434" s="41">
        <v>11849.086212394337</v>
      </c>
      <c r="Z434">
        <f t="shared" si="112"/>
        <v>1</v>
      </c>
      <c r="AA434">
        <f t="shared" si="113"/>
        <v>0</v>
      </c>
      <c r="AB434">
        <f t="shared" si="114"/>
        <v>0</v>
      </c>
      <c r="AC434">
        <f t="shared" si="115"/>
        <v>0</v>
      </c>
      <c r="AD434">
        <f t="shared" si="116"/>
        <v>0</v>
      </c>
      <c r="AE434">
        <f t="shared" si="117"/>
        <v>0</v>
      </c>
      <c r="AF434" s="50">
        <f t="shared" si="118"/>
        <v>0</v>
      </c>
      <c r="AG434" s="50">
        <f t="shared" si="119"/>
        <v>0</v>
      </c>
      <c r="AH434" s="50">
        <f t="shared" si="120"/>
        <v>0</v>
      </c>
      <c r="AI434">
        <f t="shared" si="121"/>
        <v>1</v>
      </c>
      <c r="AJ434">
        <f t="shared" si="122"/>
        <v>0</v>
      </c>
      <c r="AK434">
        <f t="shared" si="123"/>
        <v>0</v>
      </c>
      <c r="AL434">
        <f t="shared" si="124"/>
        <v>0</v>
      </c>
      <c r="AM434">
        <f t="shared" si="125"/>
        <v>0</v>
      </c>
      <c r="AN434">
        <f t="shared" si="126"/>
        <v>0</v>
      </c>
      <c r="AO434">
        <f t="shared" si="127"/>
        <v>0</v>
      </c>
    </row>
    <row r="435" spans="1:41" ht="12.75">
      <c r="A435" s="37">
        <v>407380</v>
      </c>
      <c r="B435">
        <v>100335</v>
      </c>
      <c r="C435" t="s">
        <v>1051</v>
      </c>
      <c r="D435" t="s">
        <v>1052</v>
      </c>
      <c r="E435" t="s">
        <v>1053</v>
      </c>
      <c r="F435" s="38">
        <v>85633</v>
      </c>
      <c r="G435" s="3">
        <v>80</v>
      </c>
      <c r="H435" s="39">
        <v>5208234243</v>
      </c>
      <c r="I435" s="4">
        <v>3</v>
      </c>
      <c r="J435" s="4" t="s">
        <v>31</v>
      </c>
      <c r="K435" t="s">
        <v>31</v>
      </c>
      <c r="L435" s="5"/>
      <c r="M435" s="5"/>
      <c r="N435" s="5"/>
      <c r="O435" s="5"/>
      <c r="P435" s="40">
        <v>50</v>
      </c>
      <c r="Q435" t="s">
        <v>37</v>
      </c>
      <c r="R435" t="s">
        <v>31</v>
      </c>
      <c r="S435" t="s">
        <v>31</v>
      </c>
      <c r="T435" t="s">
        <v>31</v>
      </c>
      <c r="U435" s="5"/>
      <c r="V435" s="43"/>
      <c r="W435" s="43"/>
      <c r="X435" s="43"/>
      <c r="Y435" s="43"/>
      <c r="Z435">
        <f t="shared" si="112"/>
        <v>0</v>
      </c>
      <c r="AA435">
        <f t="shared" si="113"/>
        <v>1</v>
      </c>
      <c r="AB435">
        <f t="shared" si="114"/>
        <v>0</v>
      </c>
      <c r="AC435">
        <f t="shared" si="115"/>
        <v>0</v>
      </c>
      <c r="AD435">
        <f t="shared" si="116"/>
        <v>0</v>
      </c>
      <c r="AE435">
        <f t="shared" si="117"/>
        <v>0</v>
      </c>
      <c r="AF435" s="50">
        <f t="shared" si="118"/>
        <v>0</v>
      </c>
      <c r="AG435" s="50">
        <f t="shared" si="119"/>
        <v>0</v>
      </c>
      <c r="AH435" s="50">
        <f t="shared" si="120"/>
        <v>0</v>
      </c>
      <c r="AI435">
        <f t="shared" si="121"/>
        <v>0</v>
      </c>
      <c r="AJ435">
        <f t="shared" si="122"/>
        <v>1</v>
      </c>
      <c r="AK435">
        <f t="shared" si="123"/>
        <v>0</v>
      </c>
      <c r="AL435">
        <f t="shared" si="124"/>
        <v>0</v>
      </c>
      <c r="AM435">
        <f t="shared" si="125"/>
        <v>0</v>
      </c>
      <c r="AN435">
        <f t="shared" si="126"/>
        <v>0</v>
      </c>
      <c r="AO435">
        <f t="shared" si="127"/>
        <v>0</v>
      </c>
    </row>
    <row r="436" spans="1:41" ht="12.75">
      <c r="A436" s="37">
        <v>407430</v>
      </c>
      <c r="B436">
        <v>20218</v>
      </c>
      <c r="C436" t="s">
        <v>1054</v>
      </c>
      <c r="D436" t="s">
        <v>963</v>
      </c>
      <c r="E436" t="s">
        <v>1055</v>
      </c>
      <c r="F436" s="38">
        <v>85632</v>
      </c>
      <c r="G436" s="3">
        <v>38</v>
      </c>
      <c r="H436" s="39">
        <v>5208452275</v>
      </c>
      <c r="I436" s="4">
        <v>7</v>
      </c>
      <c r="J436" s="4" t="s">
        <v>37</v>
      </c>
      <c r="K436" t="s">
        <v>31</v>
      </c>
      <c r="L436" s="5" t="s">
        <v>36</v>
      </c>
      <c r="M436" s="5">
        <v>117.62</v>
      </c>
      <c r="N436" s="5" t="s">
        <v>36</v>
      </c>
      <c r="O436" s="5" t="s">
        <v>35</v>
      </c>
      <c r="P436" s="40">
        <v>18.095238095</v>
      </c>
      <c r="Q436" t="s">
        <v>31</v>
      </c>
      <c r="R436" t="s">
        <v>31</v>
      </c>
      <c r="S436" t="s">
        <v>37</v>
      </c>
      <c r="T436" t="s">
        <v>31</v>
      </c>
      <c r="U436" s="5" t="s">
        <v>36</v>
      </c>
      <c r="V436" s="42">
        <v>7587.807061115756</v>
      </c>
      <c r="W436" s="42">
        <v>1329.241498694404</v>
      </c>
      <c r="X436" s="42">
        <v>923.8563470181789</v>
      </c>
      <c r="Y436" s="42">
        <v>1150.882790093021</v>
      </c>
      <c r="Z436">
        <f t="shared" si="112"/>
        <v>1</v>
      </c>
      <c r="AA436">
        <f t="shared" si="113"/>
        <v>1</v>
      </c>
      <c r="AB436">
        <f t="shared" si="114"/>
        <v>0</v>
      </c>
      <c r="AC436">
        <f t="shared" si="115"/>
        <v>0</v>
      </c>
      <c r="AD436">
        <f t="shared" si="116"/>
        <v>0</v>
      </c>
      <c r="AE436">
        <f t="shared" si="117"/>
        <v>0</v>
      </c>
      <c r="AF436" s="50" t="str">
        <f t="shared" si="118"/>
        <v>SRSA</v>
      </c>
      <c r="AG436" s="50">
        <f t="shared" si="119"/>
        <v>0</v>
      </c>
      <c r="AH436" s="50">
        <f t="shared" si="120"/>
        <v>0</v>
      </c>
      <c r="AI436">
        <f t="shared" si="121"/>
        <v>1</v>
      </c>
      <c r="AJ436">
        <f t="shared" si="122"/>
        <v>0</v>
      </c>
      <c r="AK436">
        <f t="shared" si="123"/>
        <v>0</v>
      </c>
      <c r="AL436">
        <f t="shared" si="124"/>
        <v>0</v>
      </c>
      <c r="AM436">
        <f t="shared" si="125"/>
        <v>0</v>
      </c>
      <c r="AN436">
        <f t="shared" si="126"/>
        <v>0</v>
      </c>
      <c r="AO436">
        <f t="shared" si="127"/>
        <v>0</v>
      </c>
    </row>
    <row r="437" spans="1:41" ht="12.75">
      <c r="A437" s="37">
        <v>407500</v>
      </c>
      <c r="B437">
        <v>120328</v>
      </c>
      <c r="C437" t="s">
        <v>1056</v>
      </c>
      <c r="D437" t="s">
        <v>1057</v>
      </c>
      <c r="E437" t="s">
        <v>347</v>
      </c>
      <c r="F437" s="38">
        <v>85621</v>
      </c>
      <c r="G437" s="3">
        <v>9716</v>
      </c>
      <c r="H437" s="39">
        <v>5202878758</v>
      </c>
      <c r="I437" s="4">
        <v>7</v>
      </c>
      <c r="J437" s="4" t="s">
        <v>37</v>
      </c>
      <c r="K437" t="s">
        <v>31</v>
      </c>
      <c r="L437" s="5" t="s">
        <v>36</v>
      </c>
      <c r="M437" s="5">
        <v>122.89</v>
      </c>
      <c r="N437" s="5" t="s">
        <v>36</v>
      </c>
      <c r="O437" s="5" t="s">
        <v>35</v>
      </c>
      <c r="P437" s="40">
        <v>16.228070175</v>
      </c>
      <c r="Q437" t="s">
        <v>31</v>
      </c>
      <c r="R437" t="s">
        <v>31</v>
      </c>
      <c r="S437" t="s">
        <v>37</v>
      </c>
      <c r="T437" t="s">
        <v>31</v>
      </c>
      <c r="U437" s="5" t="s">
        <v>36</v>
      </c>
      <c r="V437" s="42">
        <v>5823.092832711431</v>
      </c>
      <c r="W437" s="42">
        <v>645.4249827074004</v>
      </c>
      <c r="X437" s="42">
        <v>809.1871919249352</v>
      </c>
      <c r="Y437" s="42">
        <v>813.4058817198796</v>
      </c>
      <c r="Z437">
        <f t="shared" si="112"/>
        <v>1</v>
      </c>
      <c r="AA437">
        <f t="shared" si="113"/>
        <v>1</v>
      </c>
      <c r="AB437">
        <f t="shared" si="114"/>
        <v>0</v>
      </c>
      <c r="AC437">
        <f t="shared" si="115"/>
        <v>0</v>
      </c>
      <c r="AD437">
        <f t="shared" si="116"/>
        <v>0</v>
      </c>
      <c r="AE437">
        <f t="shared" si="117"/>
        <v>0</v>
      </c>
      <c r="AF437" s="50" t="str">
        <f t="shared" si="118"/>
        <v>SRSA</v>
      </c>
      <c r="AG437" s="50">
        <f t="shared" si="119"/>
        <v>0</v>
      </c>
      <c r="AH437" s="50">
        <f t="shared" si="120"/>
        <v>0</v>
      </c>
      <c r="AI437">
        <f t="shared" si="121"/>
        <v>1</v>
      </c>
      <c r="AJ437">
        <f t="shared" si="122"/>
        <v>0</v>
      </c>
      <c r="AK437">
        <f t="shared" si="123"/>
        <v>0</v>
      </c>
      <c r="AL437">
        <f t="shared" si="124"/>
        <v>0</v>
      </c>
      <c r="AM437">
        <f t="shared" si="125"/>
        <v>0</v>
      </c>
      <c r="AN437">
        <f t="shared" si="126"/>
        <v>0</v>
      </c>
      <c r="AO437">
        <f t="shared" si="127"/>
        <v>0</v>
      </c>
    </row>
    <row r="438" spans="1:41" ht="12.75">
      <c r="A438" s="37">
        <v>407520</v>
      </c>
      <c r="B438">
        <v>120235</v>
      </c>
      <c r="C438" t="s">
        <v>1058</v>
      </c>
      <c r="D438" t="s">
        <v>1059</v>
      </c>
      <c r="E438" t="s">
        <v>1060</v>
      </c>
      <c r="F438" s="38">
        <v>85648</v>
      </c>
      <c r="G438" s="3" t="s">
        <v>29</v>
      </c>
      <c r="H438" s="39">
        <v>5202818282</v>
      </c>
      <c r="I438" s="4">
        <v>7</v>
      </c>
      <c r="J438" s="4" t="s">
        <v>37</v>
      </c>
      <c r="K438" t="s">
        <v>31</v>
      </c>
      <c r="L438" s="5" t="s">
        <v>36</v>
      </c>
      <c r="M438" s="5">
        <v>2559.005</v>
      </c>
      <c r="N438" s="5" t="s">
        <v>36</v>
      </c>
      <c r="O438" s="5" t="s">
        <v>36</v>
      </c>
      <c r="P438" s="40">
        <v>10.401234568</v>
      </c>
      <c r="Q438" t="s">
        <v>31</v>
      </c>
      <c r="R438" t="s">
        <v>37</v>
      </c>
      <c r="S438" t="s">
        <v>37</v>
      </c>
      <c r="T438" t="s">
        <v>31</v>
      </c>
      <c r="U438" s="5" t="s">
        <v>36</v>
      </c>
      <c r="V438" s="42">
        <v>154633.56789881905</v>
      </c>
      <c r="W438" s="42">
        <v>16610.34952571956</v>
      </c>
      <c r="X438" s="42">
        <v>16615.68328969236</v>
      </c>
      <c r="Y438" s="42">
        <v>17201.432893817815</v>
      </c>
      <c r="Z438">
        <f t="shared" si="112"/>
        <v>1</v>
      </c>
      <c r="AA438">
        <f t="shared" si="113"/>
        <v>0</v>
      </c>
      <c r="AB438">
        <f t="shared" si="114"/>
        <v>0</v>
      </c>
      <c r="AC438">
        <f t="shared" si="115"/>
        <v>0</v>
      </c>
      <c r="AD438">
        <f t="shared" si="116"/>
        <v>0</v>
      </c>
      <c r="AE438">
        <f t="shared" si="117"/>
        <v>0</v>
      </c>
      <c r="AF438" s="50">
        <f t="shared" si="118"/>
        <v>0</v>
      </c>
      <c r="AG438" s="50">
        <f t="shared" si="119"/>
        <v>0</v>
      </c>
      <c r="AH438" s="50">
        <f t="shared" si="120"/>
        <v>0</v>
      </c>
      <c r="AI438">
        <f t="shared" si="121"/>
        <v>1</v>
      </c>
      <c r="AJ438">
        <f t="shared" si="122"/>
        <v>0</v>
      </c>
      <c r="AK438">
        <f t="shared" si="123"/>
        <v>0</v>
      </c>
      <c r="AL438">
        <f t="shared" si="124"/>
        <v>0</v>
      </c>
      <c r="AM438">
        <f t="shared" si="125"/>
        <v>0</v>
      </c>
      <c r="AN438">
        <f t="shared" si="126"/>
        <v>0</v>
      </c>
      <c r="AO438">
        <f t="shared" si="127"/>
        <v>0</v>
      </c>
    </row>
    <row r="439" spans="1:41" ht="12.75">
      <c r="A439" s="37">
        <v>407530</v>
      </c>
      <c r="B439">
        <v>110540</v>
      </c>
      <c r="C439" t="s">
        <v>1061</v>
      </c>
      <c r="D439" t="s">
        <v>1062</v>
      </c>
      <c r="E439" t="s">
        <v>800</v>
      </c>
      <c r="F439" s="38">
        <v>85231</v>
      </c>
      <c r="G439" s="3" t="s">
        <v>29</v>
      </c>
      <c r="H439" s="39">
        <v>5204662200</v>
      </c>
      <c r="I439" s="4">
        <v>3</v>
      </c>
      <c r="J439" s="4" t="s">
        <v>31</v>
      </c>
      <c r="K439" t="s">
        <v>31</v>
      </c>
      <c r="L439" s="5"/>
      <c r="M439" s="5"/>
      <c r="N439" s="5"/>
      <c r="O439" s="5"/>
      <c r="P439" s="40">
        <v>21.884984026</v>
      </c>
      <c r="Q439" t="s">
        <v>37</v>
      </c>
      <c r="R439" t="s">
        <v>31</v>
      </c>
      <c r="S439" t="s">
        <v>31</v>
      </c>
      <c r="T439" t="s">
        <v>31</v>
      </c>
      <c r="U439" s="5"/>
      <c r="V439" s="5"/>
      <c r="W439" s="5"/>
      <c r="X439" s="5"/>
      <c r="Y439" s="5"/>
      <c r="Z439">
        <f t="shared" si="112"/>
        <v>0</v>
      </c>
      <c r="AA439">
        <f t="shared" si="113"/>
        <v>1</v>
      </c>
      <c r="AB439">
        <f t="shared" si="114"/>
        <v>0</v>
      </c>
      <c r="AC439">
        <f t="shared" si="115"/>
        <v>0</v>
      </c>
      <c r="AD439">
        <f t="shared" si="116"/>
        <v>0</v>
      </c>
      <c r="AE439">
        <f t="shared" si="117"/>
        <v>0</v>
      </c>
      <c r="AF439" s="50">
        <f t="shared" si="118"/>
        <v>0</v>
      </c>
      <c r="AG439" s="50">
        <f t="shared" si="119"/>
        <v>0</v>
      </c>
      <c r="AH439" s="50">
        <f t="shared" si="120"/>
        <v>0</v>
      </c>
      <c r="AI439">
        <f t="shared" si="121"/>
        <v>0</v>
      </c>
      <c r="AJ439">
        <f t="shared" si="122"/>
        <v>1</v>
      </c>
      <c r="AK439">
        <f t="shared" si="123"/>
        <v>0</v>
      </c>
      <c r="AL439">
        <f t="shared" si="124"/>
        <v>0</v>
      </c>
      <c r="AM439">
        <f t="shared" si="125"/>
        <v>0</v>
      </c>
      <c r="AN439">
        <f t="shared" si="126"/>
        <v>0</v>
      </c>
      <c r="AO439">
        <f t="shared" si="127"/>
        <v>0</v>
      </c>
    </row>
    <row r="440" spans="1:41" ht="12.75">
      <c r="A440" s="37">
        <v>407570</v>
      </c>
      <c r="B440">
        <v>70248</v>
      </c>
      <c r="C440" t="s">
        <v>1063</v>
      </c>
      <c r="D440" t="s">
        <v>1064</v>
      </c>
      <c r="E440" t="s">
        <v>90</v>
      </c>
      <c r="F440" s="38">
        <v>85018</v>
      </c>
      <c r="G440" s="3">
        <v>5489</v>
      </c>
      <c r="H440" s="39">
        <v>6024846128</v>
      </c>
      <c r="I440" s="4" t="s">
        <v>30</v>
      </c>
      <c r="J440" s="4" t="s">
        <v>31</v>
      </c>
      <c r="K440" t="s">
        <v>31</v>
      </c>
      <c r="L440" s="5"/>
      <c r="M440" s="5"/>
      <c r="N440" s="5"/>
      <c r="O440" s="5"/>
      <c r="P440" s="40">
        <v>4.7844985919</v>
      </c>
      <c r="Q440" t="s">
        <v>31</v>
      </c>
      <c r="R440" t="s">
        <v>31</v>
      </c>
      <c r="S440" t="s">
        <v>31</v>
      </c>
      <c r="T440" t="s">
        <v>31</v>
      </c>
      <c r="U440" s="5"/>
      <c r="V440" s="43"/>
      <c r="W440" s="43"/>
      <c r="X440" s="43"/>
      <c r="Y440" s="43"/>
      <c r="Z440">
        <f t="shared" si="112"/>
        <v>0</v>
      </c>
      <c r="AA440">
        <f t="shared" si="113"/>
        <v>1</v>
      </c>
      <c r="AB440">
        <f t="shared" si="114"/>
        <v>0</v>
      </c>
      <c r="AC440">
        <f t="shared" si="115"/>
        <v>0</v>
      </c>
      <c r="AD440">
        <f t="shared" si="116"/>
        <v>0</v>
      </c>
      <c r="AE440">
        <f t="shared" si="117"/>
        <v>0</v>
      </c>
      <c r="AF440" s="50">
        <f t="shared" si="118"/>
        <v>0</v>
      </c>
      <c r="AG440" s="50">
        <f t="shared" si="119"/>
        <v>0</v>
      </c>
      <c r="AH440" s="50">
        <f t="shared" si="120"/>
        <v>0</v>
      </c>
      <c r="AI440">
        <f t="shared" si="121"/>
        <v>0</v>
      </c>
      <c r="AJ440">
        <f t="shared" si="122"/>
        <v>0</v>
      </c>
      <c r="AK440">
        <f t="shared" si="123"/>
        <v>0</v>
      </c>
      <c r="AL440">
        <f t="shared" si="124"/>
        <v>0</v>
      </c>
      <c r="AM440">
        <f t="shared" si="125"/>
        <v>0</v>
      </c>
      <c r="AN440">
        <f t="shared" si="126"/>
        <v>0</v>
      </c>
      <c r="AO440">
        <f t="shared" si="127"/>
        <v>0</v>
      </c>
    </row>
    <row r="441" spans="1:41" ht="12.75">
      <c r="A441" s="37">
        <v>407630</v>
      </c>
      <c r="B441">
        <v>130240</v>
      </c>
      <c r="C441" t="s">
        <v>1065</v>
      </c>
      <c r="D441" t="s">
        <v>1066</v>
      </c>
      <c r="E441" t="s">
        <v>1067</v>
      </c>
      <c r="F441" s="38">
        <v>86337</v>
      </c>
      <c r="G441" s="3">
        <v>278</v>
      </c>
      <c r="H441" s="39">
        <v>9284223233</v>
      </c>
      <c r="I441" s="4">
        <v>7</v>
      </c>
      <c r="J441" s="4" t="s">
        <v>37</v>
      </c>
      <c r="K441" t="s">
        <v>37</v>
      </c>
      <c r="L441" s="5" t="s">
        <v>35</v>
      </c>
      <c r="M441" s="5">
        <v>165.055</v>
      </c>
      <c r="N441" s="5" t="s">
        <v>36</v>
      </c>
      <c r="O441" s="5" t="s">
        <v>35</v>
      </c>
      <c r="P441" s="40">
        <v>18.604651163</v>
      </c>
      <c r="Q441" t="s">
        <v>31</v>
      </c>
      <c r="R441" t="s">
        <v>31</v>
      </c>
      <c r="S441" t="s">
        <v>37</v>
      </c>
      <c r="T441" t="s">
        <v>31</v>
      </c>
      <c r="U441" s="5" t="s">
        <v>36</v>
      </c>
      <c r="V441" s="41">
        <v>10179.593821670649</v>
      </c>
      <c r="W441" s="41">
        <v>1273.7741548486838</v>
      </c>
      <c r="X441" s="41">
        <v>895.9034329387293</v>
      </c>
      <c r="Y441" s="41">
        <v>1453.7466822227634</v>
      </c>
      <c r="Z441">
        <f t="shared" si="112"/>
        <v>1</v>
      </c>
      <c r="AA441">
        <f t="shared" si="113"/>
        <v>1</v>
      </c>
      <c r="AB441">
        <f t="shared" si="114"/>
        <v>0</v>
      </c>
      <c r="AC441">
        <f t="shared" si="115"/>
        <v>0</v>
      </c>
      <c r="AD441">
        <f t="shared" si="116"/>
        <v>0</v>
      </c>
      <c r="AE441">
        <f t="shared" si="117"/>
        <v>0</v>
      </c>
      <c r="AF441" s="50" t="str">
        <f t="shared" si="118"/>
        <v>SRSA</v>
      </c>
      <c r="AG441" s="50">
        <f t="shared" si="119"/>
        <v>0</v>
      </c>
      <c r="AH441" s="50">
        <f t="shared" si="120"/>
        <v>0</v>
      </c>
      <c r="AI441">
        <f t="shared" si="121"/>
        <v>1</v>
      </c>
      <c r="AJ441">
        <f t="shared" si="122"/>
        <v>0</v>
      </c>
      <c r="AK441">
        <f t="shared" si="123"/>
        <v>0</v>
      </c>
      <c r="AL441">
        <f t="shared" si="124"/>
        <v>0</v>
      </c>
      <c r="AM441">
        <f t="shared" si="125"/>
        <v>0</v>
      </c>
      <c r="AN441">
        <f t="shared" si="126"/>
        <v>0</v>
      </c>
      <c r="AO441">
        <f t="shared" si="127"/>
        <v>0</v>
      </c>
    </row>
    <row r="442" spans="1:41" ht="12.75">
      <c r="A442" s="37">
        <v>407680</v>
      </c>
      <c r="B442">
        <v>70371</v>
      </c>
      <c r="C442" t="s">
        <v>1068</v>
      </c>
      <c r="D442" t="s">
        <v>1069</v>
      </c>
      <c r="E442" t="s">
        <v>861</v>
      </c>
      <c r="F442" s="38">
        <v>85333</v>
      </c>
      <c r="G442" s="3">
        <v>9719</v>
      </c>
      <c r="H442" s="39">
        <v>9284542474</v>
      </c>
      <c r="I442" s="4">
        <v>3</v>
      </c>
      <c r="J442" s="4" t="s">
        <v>31</v>
      </c>
      <c r="K442" t="s">
        <v>31</v>
      </c>
      <c r="L442" s="5"/>
      <c r="M442" s="5"/>
      <c r="N442" s="5"/>
      <c r="O442" s="5"/>
      <c r="P442" s="40">
        <v>4.2553191489</v>
      </c>
      <c r="Q442" t="s">
        <v>31</v>
      </c>
      <c r="R442" t="s">
        <v>37</v>
      </c>
      <c r="S442" t="s">
        <v>31</v>
      </c>
      <c r="T442" t="s">
        <v>31</v>
      </c>
      <c r="U442" s="5"/>
      <c r="V442" s="5"/>
      <c r="W442" s="5"/>
      <c r="X442" s="5"/>
      <c r="Y442" s="5"/>
      <c r="Z442">
        <f t="shared" si="112"/>
        <v>0</v>
      </c>
      <c r="AA442">
        <f t="shared" si="113"/>
        <v>1</v>
      </c>
      <c r="AB442">
        <f t="shared" si="114"/>
        <v>0</v>
      </c>
      <c r="AC442">
        <f t="shared" si="115"/>
        <v>0</v>
      </c>
      <c r="AD442">
        <f t="shared" si="116"/>
        <v>0</v>
      </c>
      <c r="AE442">
        <f t="shared" si="117"/>
        <v>0</v>
      </c>
      <c r="AF442" s="50">
        <f t="shared" si="118"/>
        <v>0</v>
      </c>
      <c r="AG442" s="50">
        <f t="shared" si="119"/>
        <v>0</v>
      </c>
      <c r="AH442" s="50">
        <f t="shared" si="120"/>
        <v>0</v>
      </c>
      <c r="AI442">
        <f t="shared" si="121"/>
        <v>0</v>
      </c>
      <c r="AJ442">
        <f t="shared" si="122"/>
        <v>0</v>
      </c>
      <c r="AK442">
        <f t="shared" si="123"/>
        <v>0</v>
      </c>
      <c r="AL442">
        <f t="shared" si="124"/>
        <v>0</v>
      </c>
      <c r="AM442">
        <f t="shared" si="125"/>
        <v>0</v>
      </c>
      <c r="AN442">
        <f t="shared" si="126"/>
        <v>0</v>
      </c>
      <c r="AO442">
        <f t="shared" si="127"/>
        <v>0</v>
      </c>
    </row>
    <row r="443" spans="1:41" ht="12.75">
      <c r="A443" s="37">
        <v>407700</v>
      </c>
      <c r="B443">
        <v>90210</v>
      </c>
      <c r="C443" t="s">
        <v>1070</v>
      </c>
      <c r="D443" t="s">
        <v>1071</v>
      </c>
      <c r="E443" t="s">
        <v>408</v>
      </c>
      <c r="F443" s="38">
        <v>85901</v>
      </c>
      <c r="G443" s="3">
        <v>4645</v>
      </c>
      <c r="H443" s="39">
        <v>9285376000</v>
      </c>
      <c r="I443" s="4" t="s">
        <v>360</v>
      </c>
      <c r="J443" s="4" t="s">
        <v>31</v>
      </c>
      <c r="K443" t="s">
        <v>31</v>
      </c>
      <c r="L443" s="5" t="s">
        <v>35</v>
      </c>
      <c r="M443" s="5">
        <v>2392.18</v>
      </c>
      <c r="N443" s="5" t="s">
        <v>35</v>
      </c>
      <c r="O443" s="5" t="s">
        <v>36</v>
      </c>
      <c r="P443" s="40">
        <v>16.791781904</v>
      </c>
      <c r="Q443" t="s">
        <v>31</v>
      </c>
      <c r="R443" t="s">
        <v>31</v>
      </c>
      <c r="S443" t="s">
        <v>37</v>
      </c>
      <c r="T443" t="s">
        <v>31</v>
      </c>
      <c r="U443" s="5" t="s">
        <v>36</v>
      </c>
      <c r="V443" s="41">
        <v>112548.42525339316</v>
      </c>
      <c r="W443" s="41">
        <v>16075.24938032624</v>
      </c>
      <c r="X443" s="41">
        <v>15433.486641286225</v>
      </c>
      <c r="Y443" s="41">
        <v>15115.071530789355</v>
      </c>
      <c r="Z443">
        <f t="shared" si="112"/>
        <v>1</v>
      </c>
      <c r="AA443">
        <f t="shared" si="113"/>
        <v>1</v>
      </c>
      <c r="AB443">
        <f t="shared" si="114"/>
        <v>0</v>
      </c>
      <c r="AC443">
        <f t="shared" si="115"/>
        <v>0</v>
      </c>
      <c r="AD443">
        <f t="shared" si="116"/>
        <v>0</v>
      </c>
      <c r="AE443">
        <f t="shared" si="117"/>
        <v>0</v>
      </c>
      <c r="AF443" s="50" t="str">
        <f t="shared" si="118"/>
        <v>SRSA</v>
      </c>
      <c r="AG443" s="50">
        <f t="shared" si="119"/>
        <v>0</v>
      </c>
      <c r="AH443" s="50" t="str">
        <f t="shared" si="120"/>
        <v>Trouble</v>
      </c>
      <c r="AI443">
        <f t="shared" si="121"/>
        <v>1</v>
      </c>
      <c r="AJ443">
        <f t="shared" si="122"/>
        <v>0</v>
      </c>
      <c r="AK443">
        <f t="shared" si="123"/>
        <v>0</v>
      </c>
      <c r="AL443">
        <f t="shared" si="124"/>
        <v>0</v>
      </c>
      <c r="AM443">
        <f t="shared" si="125"/>
        <v>0</v>
      </c>
      <c r="AN443">
        <f t="shared" si="126"/>
        <v>0</v>
      </c>
      <c r="AO443">
        <f t="shared" si="127"/>
        <v>0</v>
      </c>
    </row>
    <row r="444" spans="1:41" ht="12.75">
      <c r="A444" s="37">
        <v>407750</v>
      </c>
      <c r="B444">
        <v>70297</v>
      </c>
      <c r="C444" t="s">
        <v>1072</v>
      </c>
      <c r="D444" t="s">
        <v>1073</v>
      </c>
      <c r="E444" t="s">
        <v>90</v>
      </c>
      <c r="F444" s="38">
        <v>85027</v>
      </c>
      <c r="G444" s="3">
        <v>3699</v>
      </c>
      <c r="H444" s="39">
        <v>6234455000</v>
      </c>
      <c r="I444" s="4" t="s">
        <v>155</v>
      </c>
      <c r="J444" s="4" t="s">
        <v>31</v>
      </c>
      <c r="K444" t="s">
        <v>31</v>
      </c>
      <c r="L444" s="5"/>
      <c r="M444" s="5"/>
      <c r="N444" s="5"/>
      <c r="O444" s="5"/>
      <c r="P444" s="40">
        <v>5.1556361439</v>
      </c>
      <c r="Q444" t="s">
        <v>31</v>
      </c>
      <c r="R444" t="s">
        <v>31</v>
      </c>
      <c r="S444" t="s">
        <v>31</v>
      </c>
      <c r="T444" t="s">
        <v>31</v>
      </c>
      <c r="U444" s="5"/>
      <c r="V444" s="5"/>
      <c r="W444" s="5"/>
      <c r="X444" s="5"/>
      <c r="Y444" s="5"/>
      <c r="Z444">
        <f t="shared" si="112"/>
        <v>0</v>
      </c>
      <c r="AA444">
        <f t="shared" si="113"/>
        <v>1</v>
      </c>
      <c r="AB444">
        <f t="shared" si="114"/>
        <v>0</v>
      </c>
      <c r="AC444">
        <f t="shared" si="115"/>
        <v>0</v>
      </c>
      <c r="AD444">
        <f t="shared" si="116"/>
        <v>0</v>
      </c>
      <c r="AE444">
        <f t="shared" si="117"/>
        <v>0</v>
      </c>
      <c r="AF444" s="50">
        <f t="shared" si="118"/>
        <v>0</v>
      </c>
      <c r="AG444" s="50">
        <f t="shared" si="119"/>
        <v>0</v>
      </c>
      <c r="AH444" s="50">
        <f t="shared" si="120"/>
        <v>0</v>
      </c>
      <c r="AI444">
        <f t="shared" si="121"/>
        <v>0</v>
      </c>
      <c r="AJ444">
        <f t="shared" si="122"/>
        <v>0</v>
      </c>
      <c r="AK444">
        <f t="shared" si="123"/>
        <v>0</v>
      </c>
      <c r="AL444">
        <f t="shared" si="124"/>
        <v>0</v>
      </c>
      <c r="AM444">
        <f t="shared" si="125"/>
        <v>0</v>
      </c>
      <c r="AN444">
        <f t="shared" si="126"/>
        <v>0</v>
      </c>
      <c r="AO444">
        <f t="shared" si="127"/>
        <v>0</v>
      </c>
    </row>
    <row r="445" spans="1:41" ht="12.75">
      <c r="A445" s="37">
        <v>407770</v>
      </c>
      <c r="B445">
        <v>130315</v>
      </c>
      <c r="C445" t="s">
        <v>1074</v>
      </c>
      <c r="D445" t="s">
        <v>1075</v>
      </c>
      <c r="E445" t="s">
        <v>1076</v>
      </c>
      <c r="F445" s="38">
        <v>86338</v>
      </c>
      <c r="G445" s="3">
        <v>127</v>
      </c>
      <c r="H445" s="39">
        <v>9284423322</v>
      </c>
      <c r="I445" s="4">
        <v>7</v>
      </c>
      <c r="J445" s="4" t="s">
        <v>37</v>
      </c>
      <c r="K445" t="s">
        <v>31</v>
      </c>
      <c r="L445" s="5" t="s">
        <v>35</v>
      </c>
      <c r="M445" s="5">
        <v>23.88</v>
      </c>
      <c r="N445" s="5" t="s">
        <v>36</v>
      </c>
      <c r="O445" s="5" t="s">
        <v>35</v>
      </c>
      <c r="P445" s="40">
        <v>9.375</v>
      </c>
      <c r="Q445" t="s">
        <v>31</v>
      </c>
      <c r="R445" t="s">
        <v>31</v>
      </c>
      <c r="S445" t="s">
        <v>37</v>
      </c>
      <c r="T445" t="s">
        <v>31</v>
      </c>
      <c r="U445" s="5" t="s">
        <v>36</v>
      </c>
      <c r="V445" s="41">
        <v>537.3804285321534</v>
      </c>
      <c r="W445" s="41">
        <v>0</v>
      </c>
      <c r="X445" s="41">
        <v>106.48965689716098</v>
      </c>
      <c r="Y445" s="41">
        <v>142.16060242824642</v>
      </c>
      <c r="Z445">
        <f t="shared" si="112"/>
        <v>1</v>
      </c>
      <c r="AA445">
        <f t="shared" si="113"/>
        <v>1</v>
      </c>
      <c r="AB445">
        <f t="shared" si="114"/>
        <v>0</v>
      </c>
      <c r="AC445">
        <f t="shared" si="115"/>
        <v>0</v>
      </c>
      <c r="AD445">
        <f t="shared" si="116"/>
        <v>0</v>
      </c>
      <c r="AE445">
        <f t="shared" si="117"/>
        <v>0</v>
      </c>
      <c r="AF445" s="50" t="str">
        <f t="shared" si="118"/>
        <v>SRSA</v>
      </c>
      <c r="AG445" s="50">
        <f t="shared" si="119"/>
        <v>0</v>
      </c>
      <c r="AH445" s="50">
        <f t="shared" si="120"/>
        <v>0</v>
      </c>
      <c r="AI445">
        <f t="shared" si="121"/>
        <v>1</v>
      </c>
      <c r="AJ445">
        <f t="shared" si="122"/>
        <v>0</v>
      </c>
      <c r="AK445">
        <f t="shared" si="123"/>
        <v>0</v>
      </c>
      <c r="AL445">
        <f t="shared" si="124"/>
        <v>0</v>
      </c>
      <c r="AM445">
        <f t="shared" si="125"/>
        <v>0</v>
      </c>
      <c r="AN445">
        <f t="shared" si="126"/>
        <v>0</v>
      </c>
      <c r="AO445">
        <f t="shared" si="127"/>
        <v>0</v>
      </c>
    </row>
    <row r="446" spans="1:41" ht="12.75">
      <c r="A446" s="37">
        <v>407820</v>
      </c>
      <c r="B446">
        <v>90205</v>
      </c>
      <c r="C446" t="s">
        <v>1077</v>
      </c>
      <c r="D446" t="s">
        <v>1078</v>
      </c>
      <c r="E446" t="s">
        <v>184</v>
      </c>
      <c r="F446" s="38">
        <v>85937</v>
      </c>
      <c r="G446" s="3">
        <v>1100</v>
      </c>
      <c r="H446" s="39">
        <v>9285364156</v>
      </c>
      <c r="I446" s="4" t="s">
        <v>1079</v>
      </c>
      <c r="J446" s="4" t="s">
        <v>31</v>
      </c>
      <c r="K446" t="s">
        <v>31</v>
      </c>
      <c r="L446" s="5"/>
      <c r="M446" s="5"/>
      <c r="N446" s="5"/>
      <c r="O446" s="5"/>
      <c r="P446" s="40">
        <v>13.561964147</v>
      </c>
      <c r="Q446" t="s">
        <v>31</v>
      </c>
      <c r="R446" t="s">
        <v>31</v>
      </c>
      <c r="S446" t="s">
        <v>31</v>
      </c>
      <c r="T446" t="s">
        <v>31</v>
      </c>
      <c r="U446" s="5"/>
      <c r="V446" s="5"/>
      <c r="W446" s="5"/>
      <c r="X446" s="5"/>
      <c r="Y446" s="5"/>
      <c r="Z446">
        <f t="shared" si="112"/>
        <v>0</v>
      </c>
      <c r="AA446">
        <f t="shared" si="113"/>
        <v>1</v>
      </c>
      <c r="AB446">
        <f t="shared" si="114"/>
        <v>0</v>
      </c>
      <c r="AC446">
        <f t="shared" si="115"/>
        <v>0</v>
      </c>
      <c r="AD446">
        <f t="shared" si="116"/>
        <v>0</v>
      </c>
      <c r="AE446">
        <f t="shared" si="117"/>
        <v>0</v>
      </c>
      <c r="AF446" s="50">
        <f t="shared" si="118"/>
        <v>0</v>
      </c>
      <c r="AG446" s="50">
        <f t="shared" si="119"/>
        <v>0</v>
      </c>
      <c r="AH446" s="50">
        <f t="shared" si="120"/>
        <v>0</v>
      </c>
      <c r="AI446">
        <f t="shared" si="121"/>
        <v>0</v>
      </c>
      <c r="AJ446">
        <f t="shared" si="122"/>
        <v>0</v>
      </c>
      <c r="AK446">
        <f t="shared" si="123"/>
        <v>0</v>
      </c>
      <c r="AL446">
        <f t="shared" si="124"/>
        <v>0</v>
      </c>
      <c r="AM446">
        <f t="shared" si="125"/>
        <v>0</v>
      </c>
      <c r="AN446">
        <f t="shared" si="126"/>
        <v>0</v>
      </c>
      <c r="AO446">
        <f t="shared" si="127"/>
        <v>0</v>
      </c>
    </row>
    <row r="447" spans="1:41" ht="12.75">
      <c r="A447" s="37">
        <v>407860</v>
      </c>
      <c r="B447">
        <v>50305</v>
      </c>
      <c r="C447" t="s">
        <v>1080</v>
      </c>
      <c r="D447" t="s">
        <v>1081</v>
      </c>
      <c r="E447" t="s">
        <v>1082</v>
      </c>
      <c r="F447" s="38">
        <v>85551</v>
      </c>
      <c r="G447" s="3">
        <v>167</v>
      </c>
      <c r="H447" s="39">
        <v>9284280477</v>
      </c>
      <c r="I447" s="4">
        <v>7</v>
      </c>
      <c r="J447" s="4" t="s">
        <v>37</v>
      </c>
      <c r="K447" t="s">
        <v>31</v>
      </c>
      <c r="L447" s="5" t="s">
        <v>35</v>
      </c>
      <c r="M447" s="5">
        <v>177.215</v>
      </c>
      <c r="N447" s="5" t="s">
        <v>35</v>
      </c>
      <c r="O447" s="5" t="s">
        <v>35</v>
      </c>
      <c r="P447" s="40">
        <v>22.756410256</v>
      </c>
      <c r="Q447" t="s">
        <v>37</v>
      </c>
      <c r="R447" t="s">
        <v>31</v>
      </c>
      <c r="S447" t="s">
        <v>37</v>
      </c>
      <c r="T447" t="s">
        <v>31</v>
      </c>
      <c r="U447" s="5" t="s">
        <v>36</v>
      </c>
      <c r="V447" s="42">
        <v>11232.400038033005</v>
      </c>
      <c r="W447" s="42">
        <v>1484.7533449215416</v>
      </c>
      <c r="X447" s="42">
        <v>1318.6740685314016</v>
      </c>
      <c r="Y447" s="42">
        <v>1384.520649735965</v>
      </c>
      <c r="Z447">
        <f t="shared" si="112"/>
        <v>1</v>
      </c>
      <c r="AA447">
        <f t="shared" si="113"/>
        <v>1</v>
      </c>
      <c r="AB447">
        <f t="shared" si="114"/>
        <v>0</v>
      </c>
      <c r="AC447">
        <f t="shared" si="115"/>
        <v>0</v>
      </c>
      <c r="AD447">
        <f t="shared" si="116"/>
        <v>0</v>
      </c>
      <c r="AE447">
        <f t="shared" si="117"/>
        <v>0</v>
      </c>
      <c r="AF447" s="50" t="str">
        <f t="shared" si="118"/>
        <v>SRSA</v>
      </c>
      <c r="AG447" s="50">
        <f t="shared" si="119"/>
        <v>0</v>
      </c>
      <c r="AH447" s="50">
        <f t="shared" si="120"/>
        <v>0</v>
      </c>
      <c r="AI447">
        <f t="shared" si="121"/>
        <v>1</v>
      </c>
      <c r="AJ447">
        <f t="shared" si="122"/>
        <v>1</v>
      </c>
      <c r="AK447" t="str">
        <f t="shared" si="123"/>
        <v>Initial</v>
      </c>
      <c r="AL447" t="str">
        <f t="shared" si="124"/>
        <v>SRSA</v>
      </c>
      <c r="AM447">
        <f t="shared" si="125"/>
        <v>0</v>
      </c>
      <c r="AN447">
        <f t="shared" si="126"/>
        <v>0</v>
      </c>
      <c r="AO447">
        <f t="shared" si="127"/>
        <v>0</v>
      </c>
    </row>
    <row r="448" spans="1:41" ht="12.75">
      <c r="A448" s="37">
        <v>407890</v>
      </c>
      <c r="B448">
        <v>140411</v>
      </c>
      <c r="C448" t="s">
        <v>1083</v>
      </c>
      <c r="D448" t="s">
        <v>1084</v>
      </c>
      <c r="E448" t="s">
        <v>1085</v>
      </c>
      <c r="F448" s="38">
        <v>85350</v>
      </c>
      <c r="G448" s="3">
        <v>3200</v>
      </c>
      <c r="H448" s="39">
        <v>9286276000</v>
      </c>
      <c r="I448" s="4" t="s">
        <v>1086</v>
      </c>
      <c r="J448" s="4" t="s">
        <v>31</v>
      </c>
      <c r="K448" t="s">
        <v>31</v>
      </c>
      <c r="L448" s="5"/>
      <c r="M448" s="5"/>
      <c r="N448" s="5"/>
      <c r="O448" s="5"/>
      <c r="P448" s="40">
        <v>36.074918567</v>
      </c>
      <c r="Q448" t="s">
        <v>37</v>
      </c>
      <c r="R448" t="s">
        <v>31</v>
      </c>
      <c r="S448" t="s">
        <v>31</v>
      </c>
      <c r="T448" t="s">
        <v>31</v>
      </c>
      <c r="U448" s="5"/>
      <c r="V448" s="5"/>
      <c r="W448" s="5"/>
      <c r="X448" s="5"/>
      <c r="Y448" s="5"/>
      <c r="Z448">
        <f t="shared" si="112"/>
        <v>0</v>
      </c>
      <c r="AA448">
        <f t="shared" si="113"/>
        <v>1</v>
      </c>
      <c r="AB448">
        <f t="shared" si="114"/>
        <v>0</v>
      </c>
      <c r="AC448">
        <f t="shared" si="115"/>
        <v>0</v>
      </c>
      <c r="AD448">
        <f t="shared" si="116"/>
        <v>0</v>
      </c>
      <c r="AE448">
        <f t="shared" si="117"/>
        <v>0</v>
      </c>
      <c r="AF448" s="50">
        <f t="shared" si="118"/>
        <v>0</v>
      </c>
      <c r="AG448" s="50">
        <f t="shared" si="119"/>
        <v>0</v>
      </c>
      <c r="AH448" s="50">
        <f t="shared" si="120"/>
        <v>0</v>
      </c>
      <c r="AI448">
        <f t="shared" si="121"/>
        <v>0</v>
      </c>
      <c r="AJ448">
        <f t="shared" si="122"/>
        <v>1</v>
      </c>
      <c r="AK448">
        <f t="shared" si="123"/>
        <v>0</v>
      </c>
      <c r="AL448">
        <f t="shared" si="124"/>
        <v>0</v>
      </c>
      <c r="AM448">
        <f t="shared" si="125"/>
        <v>0</v>
      </c>
      <c r="AN448">
        <f t="shared" si="126"/>
        <v>0</v>
      </c>
      <c r="AO448">
        <f t="shared" si="127"/>
        <v>0</v>
      </c>
    </row>
    <row r="449" spans="1:41" ht="12.75">
      <c r="A449" s="37">
        <v>407920</v>
      </c>
      <c r="B449">
        <v>120425</v>
      </c>
      <c r="C449" t="s">
        <v>1087</v>
      </c>
      <c r="D449" t="s">
        <v>1088</v>
      </c>
      <c r="E449" t="s">
        <v>1089</v>
      </c>
      <c r="F449" s="38">
        <v>85611</v>
      </c>
      <c r="G449" s="3">
        <v>9730</v>
      </c>
      <c r="H449" s="39">
        <v>5204555514</v>
      </c>
      <c r="I449" s="4">
        <v>7</v>
      </c>
      <c r="J449" s="4" t="s">
        <v>37</v>
      </c>
      <c r="K449" t="s">
        <v>31</v>
      </c>
      <c r="L449" s="5" t="s">
        <v>36</v>
      </c>
      <c r="M449" s="5">
        <v>124.655</v>
      </c>
      <c r="N449" s="5" t="s">
        <v>36</v>
      </c>
      <c r="O449" s="5" t="s">
        <v>35</v>
      </c>
      <c r="P449" s="40">
        <v>12.337662338</v>
      </c>
      <c r="Q449" t="s">
        <v>31</v>
      </c>
      <c r="R449" t="s">
        <v>31</v>
      </c>
      <c r="S449" t="s">
        <v>37</v>
      </c>
      <c r="T449" t="s">
        <v>31</v>
      </c>
      <c r="U449" s="5" t="s">
        <v>36</v>
      </c>
      <c r="V449" s="41">
        <v>5665.580059590842</v>
      </c>
      <c r="W449" s="41">
        <v>535.8261577473227</v>
      </c>
      <c r="X449" s="41">
        <v>640.0827031400764</v>
      </c>
      <c r="Y449" s="41">
        <v>1108.852698940322</v>
      </c>
      <c r="Z449">
        <f t="shared" si="112"/>
        <v>1</v>
      </c>
      <c r="AA449">
        <f t="shared" si="113"/>
        <v>1</v>
      </c>
      <c r="AB449">
        <f t="shared" si="114"/>
        <v>0</v>
      </c>
      <c r="AC449">
        <f t="shared" si="115"/>
        <v>0</v>
      </c>
      <c r="AD449">
        <f t="shared" si="116"/>
        <v>0</v>
      </c>
      <c r="AE449">
        <f t="shared" si="117"/>
        <v>0</v>
      </c>
      <c r="AF449" s="50" t="str">
        <f t="shared" si="118"/>
        <v>SRSA</v>
      </c>
      <c r="AG449" s="50">
        <f t="shared" si="119"/>
        <v>0</v>
      </c>
      <c r="AH449" s="50">
        <f t="shared" si="120"/>
        <v>0</v>
      </c>
      <c r="AI449">
        <f t="shared" si="121"/>
        <v>1</v>
      </c>
      <c r="AJ449">
        <f t="shared" si="122"/>
        <v>0</v>
      </c>
      <c r="AK449">
        <f t="shared" si="123"/>
        <v>0</v>
      </c>
      <c r="AL449">
        <f t="shared" si="124"/>
        <v>0</v>
      </c>
      <c r="AM449">
        <f t="shared" si="125"/>
        <v>0</v>
      </c>
      <c r="AN449">
        <f t="shared" si="126"/>
        <v>0</v>
      </c>
      <c r="AO449">
        <f t="shared" si="127"/>
        <v>0</v>
      </c>
    </row>
    <row r="450" spans="1:41" ht="12.75">
      <c r="A450" s="37">
        <v>408020</v>
      </c>
      <c r="B450">
        <v>20221</v>
      </c>
      <c r="C450" t="s">
        <v>1090</v>
      </c>
      <c r="D450" t="s">
        <v>1091</v>
      </c>
      <c r="E450" t="s">
        <v>1092</v>
      </c>
      <c r="F450" s="38">
        <v>85630</v>
      </c>
      <c r="G450" s="3">
        <v>70</v>
      </c>
      <c r="H450" s="39">
        <v>5207204781</v>
      </c>
      <c r="I450" s="4">
        <v>7</v>
      </c>
      <c r="J450" s="4" t="s">
        <v>37</v>
      </c>
      <c r="K450" t="s">
        <v>31</v>
      </c>
      <c r="L450" s="5" t="s">
        <v>36</v>
      </c>
      <c r="M450" s="5">
        <v>443.603</v>
      </c>
      <c r="N450" s="5" t="s">
        <v>36</v>
      </c>
      <c r="O450" s="5" t="s">
        <v>35</v>
      </c>
      <c r="P450" s="40">
        <v>12.582781457</v>
      </c>
      <c r="Q450" t="s">
        <v>31</v>
      </c>
      <c r="R450" t="s">
        <v>31</v>
      </c>
      <c r="S450" t="s">
        <v>37</v>
      </c>
      <c r="T450" t="s">
        <v>31</v>
      </c>
      <c r="U450" s="5" t="s">
        <v>36</v>
      </c>
      <c r="V450" s="42">
        <v>20515.709448267844</v>
      </c>
      <c r="W450" s="42">
        <v>3220.126154444427</v>
      </c>
      <c r="X450" s="42">
        <v>2235.593159786613</v>
      </c>
      <c r="Y450" s="42">
        <v>3728.316321074706</v>
      </c>
      <c r="Z450">
        <f t="shared" si="112"/>
        <v>1</v>
      </c>
      <c r="AA450">
        <f t="shared" si="113"/>
        <v>1</v>
      </c>
      <c r="AB450">
        <f t="shared" si="114"/>
        <v>0</v>
      </c>
      <c r="AC450">
        <f t="shared" si="115"/>
        <v>0</v>
      </c>
      <c r="AD450">
        <f t="shared" si="116"/>
        <v>0</v>
      </c>
      <c r="AE450">
        <f t="shared" si="117"/>
        <v>0</v>
      </c>
      <c r="AF450" s="50" t="str">
        <f t="shared" si="118"/>
        <v>SRSA</v>
      </c>
      <c r="AG450" s="50">
        <f t="shared" si="119"/>
        <v>0</v>
      </c>
      <c r="AH450" s="50">
        <f t="shared" si="120"/>
        <v>0</v>
      </c>
      <c r="AI450">
        <f t="shared" si="121"/>
        <v>1</v>
      </c>
      <c r="AJ450">
        <f t="shared" si="122"/>
        <v>0</v>
      </c>
      <c r="AK450">
        <f t="shared" si="123"/>
        <v>0</v>
      </c>
      <c r="AL450">
        <f t="shared" si="124"/>
        <v>0</v>
      </c>
      <c r="AM450">
        <f t="shared" si="125"/>
        <v>0</v>
      </c>
      <c r="AN450">
        <f t="shared" si="126"/>
        <v>0</v>
      </c>
      <c r="AO450">
        <f t="shared" si="127"/>
        <v>0</v>
      </c>
    </row>
    <row r="451" spans="1:41" ht="12.75">
      <c r="A451" s="37">
        <v>408080</v>
      </c>
      <c r="B451">
        <v>10201</v>
      </c>
      <c r="C451" t="s">
        <v>1093</v>
      </c>
      <c r="D451" t="s">
        <v>1094</v>
      </c>
      <c r="E451" t="s">
        <v>1095</v>
      </c>
      <c r="F451" s="38">
        <v>85936</v>
      </c>
      <c r="G451" s="3">
        <v>3030</v>
      </c>
      <c r="H451" s="39">
        <v>9283372255</v>
      </c>
      <c r="I451" s="4">
        <v>6</v>
      </c>
      <c r="J451" s="4" t="s">
        <v>31</v>
      </c>
      <c r="K451" t="s">
        <v>31</v>
      </c>
      <c r="L451" s="5" t="s">
        <v>35</v>
      </c>
      <c r="M451" s="5">
        <v>1000.505</v>
      </c>
      <c r="N451" s="5" t="s">
        <v>35</v>
      </c>
      <c r="O451" s="5" t="s">
        <v>35</v>
      </c>
      <c r="P451" s="40">
        <v>15.609756098</v>
      </c>
      <c r="Q451" t="s">
        <v>31</v>
      </c>
      <c r="R451" t="s">
        <v>31</v>
      </c>
      <c r="S451" t="s">
        <v>37</v>
      </c>
      <c r="T451" t="s">
        <v>31</v>
      </c>
      <c r="U451" s="5" t="s">
        <v>36</v>
      </c>
      <c r="V451" s="42">
        <v>64393.32365089131</v>
      </c>
      <c r="W451" s="42">
        <v>9068.271827903756</v>
      </c>
      <c r="X451" s="42">
        <v>6692.688799479942</v>
      </c>
      <c r="Y451" s="42">
        <v>7108.03012141232</v>
      </c>
      <c r="Z451">
        <f t="shared" si="112"/>
        <v>1</v>
      </c>
      <c r="AA451">
        <f t="shared" si="113"/>
        <v>1</v>
      </c>
      <c r="AB451">
        <f t="shared" si="114"/>
        <v>0</v>
      </c>
      <c r="AC451">
        <f t="shared" si="115"/>
        <v>0</v>
      </c>
      <c r="AD451">
        <f t="shared" si="116"/>
        <v>0</v>
      </c>
      <c r="AE451">
        <f t="shared" si="117"/>
        <v>0</v>
      </c>
      <c r="AF451" s="50" t="str">
        <f t="shared" si="118"/>
        <v>SRSA</v>
      </c>
      <c r="AG451" s="50">
        <f t="shared" si="119"/>
        <v>0</v>
      </c>
      <c r="AH451" s="50">
        <f t="shared" si="120"/>
        <v>0</v>
      </c>
      <c r="AI451">
        <f t="shared" si="121"/>
        <v>1</v>
      </c>
      <c r="AJ451">
        <f t="shared" si="122"/>
        <v>0</v>
      </c>
      <c r="AK451">
        <f t="shared" si="123"/>
        <v>0</v>
      </c>
      <c r="AL451">
        <f t="shared" si="124"/>
        <v>0</v>
      </c>
      <c r="AM451">
        <f t="shared" si="125"/>
        <v>0</v>
      </c>
      <c r="AN451">
        <f t="shared" si="126"/>
        <v>0</v>
      </c>
      <c r="AO451">
        <f t="shared" si="127"/>
        <v>0</v>
      </c>
    </row>
    <row r="452" spans="1:41" ht="12.75">
      <c r="A452" s="37">
        <v>408130</v>
      </c>
      <c r="B452">
        <v>110424</v>
      </c>
      <c r="C452" t="s">
        <v>1096</v>
      </c>
      <c r="D452" t="s">
        <v>1097</v>
      </c>
      <c r="E452" t="s">
        <v>1098</v>
      </c>
      <c r="F452" s="38">
        <v>85272</v>
      </c>
      <c r="G452" s="3">
        <v>578</v>
      </c>
      <c r="H452" s="39">
        <v>5204243353</v>
      </c>
      <c r="I452" s="4">
        <v>8</v>
      </c>
      <c r="J452" s="4" t="s">
        <v>37</v>
      </c>
      <c r="K452" t="s">
        <v>31</v>
      </c>
      <c r="L452" s="5" t="s">
        <v>36</v>
      </c>
      <c r="M452" s="5">
        <v>693.635</v>
      </c>
      <c r="N452" s="5" t="s">
        <v>36</v>
      </c>
      <c r="O452" s="5" t="s">
        <v>36</v>
      </c>
      <c r="P452" s="40">
        <v>26.475037821</v>
      </c>
      <c r="Q452" t="s">
        <v>37</v>
      </c>
      <c r="R452" t="s">
        <v>31</v>
      </c>
      <c r="S452" t="s">
        <v>37</v>
      </c>
      <c r="T452" t="s">
        <v>31</v>
      </c>
      <c r="U452" s="5" t="s">
        <v>35</v>
      </c>
      <c r="V452" s="42">
        <v>68367.90365766222</v>
      </c>
      <c r="W452" s="42">
        <v>8145.655328438555</v>
      </c>
      <c r="X452" s="42">
        <v>8093.767504775049</v>
      </c>
      <c r="Y452" s="42">
        <v>4869.000633167439</v>
      </c>
      <c r="Z452">
        <f t="shared" si="112"/>
        <v>1</v>
      </c>
      <c r="AA452">
        <f t="shared" si="113"/>
        <v>0</v>
      </c>
      <c r="AB452">
        <f t="shared" si="114"/>
        <v>0</v>
      </c>
      <c r="AC452">
        <f t="shared" si="115"/>
        <v>0</v>
      </c>
      <c r="AD452">
        <f t="shared" si="116"/>
        <v>0</v>
      </c>
      <c r="AE452">
        <f t="shared" si="117"/>
        <v>0</v>
      </c>
      <c r="AF452" s="50">
        <f t="shared" si="118"/>
        <v>0</v>
      </c>
      <c r="AG452" s="50">
        <f t="shared" si="119"/>
        <v>0</v>
      </c>
      <c r="AH452" s="50">
        <f t="shared" si="120"/>
        <v>0</v>
      </c>
      <c r="AI452">
        <f t="shared" si="121"/>
        <v>1</v>
      </c>
      <c r="AJ452">
        <f t="shared" si="122"/>
        <v>1</v>
      </c>
      <c r="AK452" t="str">
        <f t="shared" si="123"/>
        <v>Initial</v>
      </c>
      <c r="AL452">
        <f t="shared" si="124"/>
        <v>0</v>
      </c>
      <c r="AM452" t="str">
        <f t="shared" si="125"/>
        <v>RLIS</v>
      </c>
      <c r="AN452">
        <f t="shared" si="126"/>
        <v>0</v>
      </c>
      <c r="AO452">
        <f t="shared" si="127"/>
        <v>0</v>
      </c>
    </row>
    <row r="453" spans="1:41" ht="12.75">
      <c r="A453" s="37">
        <v>408170</v>
      </c>
      <c r="B453">
        <v>100212</v>
      </c>
      <c r="C453" t="s">
        <v>1099</v>
      </c>
      <c r="D453" t="s">
        <v>1100</v>
      </c>
      <c r="E453" t="s">
        <v>188</v>
      </c>
      <c r="F453" s="38">
        <v>85706</v>
      </c>
      <c r="G453" s="3">
        <v>5806</v>
      </c>
      <c r="H453" s="39">
        <v>5205452024</v>
      </c>
      <c r="I453" s="4" t="s">
        <v>155</v>
      </c>
      <c r="J453" s="4" t="s">
        <v>31</v>
      </c>
      <c r="K453" t="s">
        <v>31</v>
      </c>
      <c r="L453" s="5"/>
      <c r="M453" s="5"/>
      <c r="N453" s="5"/>
      <c r="O453" s="5"/>
      <c r="P453" s="40">
        <v>32.96848689</v>
      </c>
      <c r="Q453" t="s">
        <v>37</v>
      </c>
      <c r="R453" t="s">
        <v>31</v>
      </c>
      <c r="S453" t="s">
        <v>31</v>
      </c>
      <c r="T453" t="s">
        <v>31</v>
      </c>
      <c r="U453" s="5"/>
      <c r="V453" s="5"/>
      <c r="W453" s="5"/>
      <c r="X453" s="5"/>
      <c r="Y453" s="5"/>
      <c r="Z453">
        <f t="shared" si="112"/>
        <v>0</v>
      </c>
      <c r="AA453">
        <f t="shared" si="113"/>
        <v>1</v>
      </c>
      <c r="AB453">
        <f t="shared" si="114"/>
        <v>0</v>
      </c>
      <c r="AC453">
        <f t="shared" si="115"/>
        <v>0</v>
      </c>
      <c r="AD453">
        <f t="shared" si="116"/>
        <v>0</v>
      </c>
      <c r="AE453">
        <f t="shared" si="117"/>
        <v>0</v>
      </c>
      <c r="AF453" s="50">
        <f t="shared" si="118"/>
        <v>0</v>
      </c>
      <c r="AG453" s="50">
        <f t="shared" si="119"/>
        <v>0</v>
      </c>
      <c r="AH453" s="50">
        <f t="shared" si="120"/>
        <v>0</v>
      </c>
      <c r="AI453">
        <f t="shared" si="121"/>
        <v>0</v>
      </c>
      <c r="AJ453">
        <f t="shared" si="122"/>
        <v>1</v>
      </c>
      <c r="AK453">
        <f t="shared" si="123"/>
        <v>0</v>
      </c>
      <c r="AL453">
        <f t="shared" si="124"/>
        <v>0</v>
      </c>
      <c r="AM453">
        <f t="shared" si="125"/>
        <v>0</v>
      </c>
      <c r="AN453">
        <f t="shared" si="126"/>
        <v>0</v>
      </c>
      <c r="AO453">
        <f t="shared" si="127"/>
        <v>0</v>
      </c>
    </row>
    <row r="454" spans="1:41" ht="12.75">
      <c r="A454" s="37">
        <v>408230</v>
      </c>
      <c r="B454">
        <v>110215</v>
      </c>
      <c r="C454" t="s">
        <v>1101</v>
      </c>
      <c r="D454" t="s">
        <v>1102</v>
      </c>
      <c r="E454" t="s">
        <v>1103</v>
      </c>
      <c r="F454" s="38">
        <v>85273</v>
      </c>
      <c r="G454" s="3">
        <v>2514</v>
      </c>
      <c r="H454" s="39">
        <v>5206895291</v>
      </c>
      <c r="I454" s="4">
        <v>3</v>
      </c>
      <c r="J454" s="4" t="s">
        <v>31</v>
      </c>
      <c r="K454" t="s">
        <v>31</v>
      </c>
      <c r="L454" s="5"/>
      <c r="M454" s="5"/>
      <c r="N454" s="5"/>
      <c r="O454" s="5"/>
      <c r="P454" s="40">
        <v>29.107373868</v>
      </c>
      <c r="Q454" t="s">
        <v>37</v>
      </c>
      <c r="R454" t="s">
        <v>31</v>
      </c>
      <c r="S454" t="s">
        <v>31</v>
      </c>
      <c r="T454" t="s">
        <v>31</v>
      </c>
      <c r="U454" s="5"/>
      <c r="V454" s="5"/>
      <c r="W454" s="5"/>
      <c r="X454" s="5"/>
      <c r="Y454" s="5"/>
      <c r="Z454">
        <f t="shared" si="112"/>
        <v>0</v>
      </c>
      <c r="AA454">
        <f t="shared" si="113"/>
        <v>1</v>
      </c>
      <c r="AB454">
        <f t="shared" si="114"/>
        <v>0</v>
      </c>
      <c r="AC454">
        <f t="shared" si="115"/>
        <v>0</v>
      </c>
      <c r="AD454">
        <f t="shared" si="116"/>
        <v>0</v>
      </c>
      <c r="AE454">
        <f t="shared" si="117"/>
        <v>0</v>
      </c>
      <c r="AF454" s="50">
        <f t="shared" si="118"/>
        <v>0</v>
      </c>
      <c r="AG454" s="50">
        <f t="shared" si="119"/>
        <v>0</v>
      </c>
      <c r="AH454" s="50">
        <f t="shared" si="120"/>
        <v>0</v>
      </c>
      <c r="AI454">
        <f t="shared" si="121"/>
        <v>0</v>
      </c>
      <c r="AJ454">
        <f t="shared" si="122"/>
        <v>1</v>
      </c>
      <c r="AK454">
        <f t="shared" si="123"/>
        <v>0</v>
      </c>
      <c r="AL454">
        <f t="shared" si="124"/>
        <v>0</v>
      </c>
      <c r="AM454">
        <f t="shared" si="125"/>
        <v>0</v>
      </c>
      <c r="AN454">
        <f t="shared" si="126"/>
        <v>0</v>
      </c>
      <c r="AO454">
        <f t="shared" si="127"/>
        <v>0</v>
      </c>
    </row>
    <row r="455" spans="1:41" ht="12.75">
      <c r="A455" s="37">
        <v>408280</v>
      </c>
      <c r="B455">
        <v>100213</v>
      </c>
      <c r="C455" t="s">
        <v>1104</v>
      </c>
      <c r="D455" t="s">
        <v>1105</v>
      </c>
      <c r="E455" t="s">
        <v>188</v>
      </c>
      <c r="F455" s="38">
        <v>85749</v>
      </c>
      <c r="G455" s="3">
        <v>8524</v>
      </c>
      <c r="H455" s="39">
        <v>5207495751</v>
      </c>
      <c r="I455" s="4" t="s">
        <v>585</v>
      </c>
      <c r="J455" s="4" t="s">
        <v>31</v>
      </c>
      <c r="K455" t="s">
        <v>31</v>
      </c>
      <c r="L455" s="5"/>
      <c r="M455" s="5"/>
      <c r="N455" s="5"/>
      <c r="O455" s="5"/>
      <c r="P455" s="40">
        <v>2.5995807128</v>
      </c>
      <c r="Q455" t="s">
        <v>31</v>
      </c>
      <c r="R455" t="s">
        <v>31</v>
      </c>
      <c r="S455" t="s">
        <v>31</v>
      </c>
      <c r="T455" t="s">
        <v>31</v>
      </c>
      <c r="U455" s="5"/>
      <c r="V455" s="5"/>
      <c r="W455" s="5"/>
      <c r="X455" s="5"/>
      <c r="Y455" s="5"/>
      <c r="Z455">
        <f aca="true" t="shared" si="128" ref="Z455:Z483">IF(OR(J455="YES",L455="YES"),1,0)</f>
        <v>0</v>
      </c>
      <c r="AA455">
        <f aca="true" t="shared" si="129" ref="AA455:AA483">IF(OR(M455&lt;600,N455="YES"),1,0)</f>
        <v>1</v>
      </c>
      <c r="AB455">
        <f aca="true" t="shared" si="130" ref="AB455:AB483">IF(AND(OR(J455="YES",L455="YES"),(Z455=0)),"Trouble",0)</f>
        <v>0</v>
      </c>
      <c r="AC455">
        <f aca="true" t="shared" si="131" ref="AC455:AC483">IF(AND(OR(M455&lt;600,N455="YES"),(AA455=0)),"Trouble",0)</f>
        <v>0</v>
      </c>
      <c r="AD455">
        <f aca="true" t="shared" si="132" ref="AD455:AD483">IF(AND(AND(J455="NO",L455="NO"),(O455="YES")),"Trouble",0)</f>
        <v>0</v>
      </c>
      <c r="AE455">
        <f aca="true" t="shared" si="133" ref="AE455:AE483">IF(AND(AND(M455&gt;=600,N455="NO"),(O455="YES")),"Trouble",0)</f>
        <v>0</v>
      </c>
      <c r="AF455" s="50">
        <f aca="true" t="shared" si="134" ref="AF455:AF483">IF(AND(Z455=1,AA455=1),"SRSA",0)</f>
        <v>0</v>
      </c>
      <c r="AG455" s="50">
        <f aca="true" t="shared" si="135" ref="AG455:AG483">IF(AND(AF455=0,O455="YES"),"Trouble",0)</f>
        <v>0</v>
      </c>
      <c r="AH455" s="50">
        <f aca="true" t="shared" si="136" ref="AH455:AH483">IF(AND(AF455="SRSA",O455="NO"),"Trouble",0)</f>
        <v>0</v>
      </c>
      <c r="AI455">
        <f aca="true" t="shared" si="137" ref="AI455:AI483">IF(S455="YES",1,0)</f>
        <v>0</v>
      </c>
      <c r="AJ455">
        <f aca="true" t="shared" si="138" ref="AJ455:AJ483">IF(P455&gt;=20,1,0)</f>
        <v>0</v>
      </c>
      <c r="AK455">
        <f aca="true" t="shared" si="139" ref="AK455:AK483">IF(AND(AI455=1,AJ455=1),"Initial",0)</f>
        <v>0</v>
      </c>
      <c r="AL455">
        <f aca="true" t="shared" si="140" ref="AL455:AL483">IF(AND(AF455="SRSA",AK455="Initial"),"SRSA",0)</f>
        <v>0</v>
      </c>
      <c r="AM455">
        <f aca="true" t="shared" si="141" ref="AM455:AM483">IF(AND(AK455="Initial",AL455=0),"RLIS",0)</f>
        <v>0</v>
      </c>
      <c r="AN455">
        <f aca="true" t="shared" si="142" ref="AN455:AN483">IF(AND(AM455=0,U455="YES"),"Trouble",0)</f>
        <v>0</v>
      </c>
      <c r="AO455">
        <f aca="true" t="shared" si="143" ref="AO455:AO483">IF(AND(U455="NO",AM455="RLIS"),"Trouble",0)</f>
        <v>0</v>
      </c>
    </row>
    <row r="456" spans="1:41" ht="12.75">
      <c r="A456" s="37">
        <v>408310</v>
      </c>
      <c r="B456">
        <v>70403</v>
      </c>
      <c r="C456" t="s">
        <v>1106</v>
      </c>
      <c r="D456" t="s">
        <v>1107</v>
      </c>
      <c r="E456" t="s">
        <v>82</v>
      </c>
      <c r="F456" s="38">
        <v>85285</v>
      </c>
      <c r="G456" s="3">
        <v>7708</v>
      </c>
      <c r="H456" s="39">
        <v>4807307102</v>
      </c>
      <c r="I456" s="4" t="s">
        <v>30</v>
      </c>
      <c r="J456" s="4" t="s">
        <v>31</v>
      </c>
      <c r="K456" t="s">
        <v>31</v>
      </c>
      <c r="L456" s="5"/>
      <c r="M456" s="5"/>
      <c r="N456" s="5"/>
      <c r="O456" s="5"/>
      <c r="P456" s="40">
        <v>16.413352766</v>
      </c>
      <c r="Q456" t="s">
        <v>31</v>
      </c>
      <c r="R456" t="s">
        <v>31</v>
      </c>
      <c r="S456" t="s">
        <v>31</v>
      </c>
      <c r="T456" t="s">
        <v>31</v>
      </c>
      <c r="U456" s="5"/>
      <c r="V456" s="5"/>
      <c r="W456" s="5"/>
      <c r="X456" s="5"/>
      <c r="Y456" s="5"/>
      <c r="Z456">
        <f t="shared" si="128"/>
        <v>0</v>
      </c>
      <c r="AA456">
        <f t="shared" si="129"/>
        <v>1</v>
      </c>
      <c r="AB456">
        <f t="shared" si="130"/>
        <v>0</v>
      </c>
      <c r="AC456">
        <f t="shared" si="131"/>
        <v>0</v>
      </c>
      <c r="AD456">
        <f t="shared" si="132"/>
        <v>0</v>
      </c>
      <c r="AE456">
        <f t="shared" si="133"/>
        <v>0</v>
      </c>
      <c r="AF456" s="50">
        <f t="shared" si="134"/>
        <v>0</v>
      </c>
      <c r="AG456" s="50">
        <f t="shared" si="135"/>
        <v>0</v>
      </c>
      <c r="AH456" s="50">
        <f t="shared" si="136"/>
        <v>0</v>
      </c>
      <c r="AI456">
        <f t="shared" si="137"/>
        <v>0</v>
      </c>
      <c r="AJ456">
        <f t="shared" si="138"/>
        <v>0</v>
      </c>
      <c r="AK456">
        <f t="shared" si="139"/>
        <v>0</v>
      </c>
      <c r="AL456">
        <f t="shared" si="140"/>
        <v>0</v>
      </c>
      <c r="AM456">
        <f t="shared" si="141"/>
        <v>0</v>
      </c>
      <c r="AN456">
        <f t="shared" si="142"/>
        <v>0</v>
      </c>
      <c r="AO456">
        <f t="shared" si="143"/>
        <v>0</v>
      </c>
    </row>
    <row r="457" spans="1:41" ht="12.75">
      <c r="A457" s="37">
        <v>408340</v>
      </c>
      <c r="B457">
        <v>70513</v>
      </c>
      <c r="C457" t="s">
        <v>1108</v>
      </c>
      <c r="D457" t="s">
        <v>1109</v>
      </c>
      <c r="E457" t="s">
        <v>82</v>
      </c>
      <c r="F457" s="38">
        <v>85283</v>
      </c>
      <c r="G457" s="3">
        <v>3599</v>
      </c>
      <c r="H457" s="39">
        <v>4808390292</v>
      </c>
      <c r="I457" s="4" t="s">
        <v>131</v>
      </c>
      <c r="J457" s="4" t="s">
        <v>31</v>
      </c>
      <c r="K457" t="s">
        <v>31</v>
      </c>
      <c r="L457" s="5"/>
      <c r="M457" s="5"/>
      <c r="N457" s="5"/>
      <c r="O457" s="5"/>
      <c r="P457" s="40">
        <v>5.6092405254</v>
      </c>
      <c r="Q457" t="s">
        <v>31</v>
      </c>
      <c r="R457" t="s">
        <v>31</v>
      </c>
      <c r="S457" t="s">
        <v>31</v>
      </c>
      <c r="T457" t="s">
        <v>31</v>
      </c>
      <c r="U457" s="5"/>
      <c r="V457" s="5"/>
      <c r="W457" s="5"/>
      <c r="X457" s="5"/>
      <c r="Y457" s="5"/>
      <c r="Z457">
        <f t="shared" si="128"/>
        <v>0</v>
      </c>
      <c r="AA457">
        <f t="shared" si="129"/>
        <v>1</v>
      </c>
      <c r="AB457">
        <f t="shared" si="130"/>
        <v>0</v>
      </c>
      <c r="AC457">
        <f t="shared" si="131"/>
        <v>0</v>
      </c>
      <c r="AD457">
        <f t="shared" si="132"/>
        <v>0</v>
      </c>
      <c r="AE457">
        <f t="shared" si="133"/>
        <v>0</v>
      </c>
      <c r="AF457" s="50">
        <f t="shared" si="134"/>
        <v>0</v>
      </c>
      <c r="AG457" s="50">
        <f t="shared" si="135"/>
        <v>0</v>
      </c>
      <c r="AH457" s="50">
        <f t="shared" si="136"/>
        <v>0</v>
      </c>
      <c r="AI457">
        <f t="shared" si="137"/>
        <v>0</v>
      </c>
      <c r="AJ457">
        <f t="shared" si="138"/>
        <v>0</v>
      </c>
      <c r="AK457">
        <f t="shared" si="139"/>
        <v>0</v>
      </c>
      <c r="AL457">
        <f t="shared" si="140"/>
        <v>0</v>
      </c>
      <c r="AM457">
        <f t="shared" si="141"/>
        <v>0</v>
      </c>
      <c r="AN457">
        <f t="shared" si="142"/>
        <v>0</v>
      </c>
      <c r="AO457">
        <f t="shared" si="143"/>
        <v>0</v>
      </c>
    </row>
    <row r="458" spans="1:41" ht="12.75">
      <c r="A458" s="37">
        <v>408410</v>
      </c>
      <c r="B458">
        <v>50204</v>
      </c>
      <c r="C458" t="s">
        <v>1110</v>
      </c>
      <c r="D458" t="s">
        <v>1041</v>
      </c>
      <c r="E458" t="s">
        <v>1111</v>
      </c>
      <c r="F458" s="38">
        <v>85552</v>
      </c>
      <c r="G458" s="3">
        <v>610</v>
      </c>
      <c r="H458" s="39">
        <v>9283487201</v>
      </c>
      <c r="I458" s="4">
        <v>6</v>
      </c>
      <c r="J458" s="4" t="s">
        <v>31</v>
      </c>
      <c r="K458" t="s">
        <v>31</v>
      </c>
      <c r="L458" s="5" t="s">
        <v>35</v>
      </c>
      <c r="M458" s="5">
        <v>1192.103</v>
      </c>
      <c r="N458" s="5" t="s">
        <v>35</v>
      </c>
      <c r="O458" s="5" t="s">
        <v>36</v>
      </c>
      <c r="P458" s="40">
        <v>16.002700878</v>
      </c>
      <c r="Q458" t="s">
        <v>31</v>
      </c>
      <c r="R458" t="s">
        <v>31</v>
      </c>
      <c r="S458" t="s">
        <v>37</v>
      </c>
      <c r="T458" t="s">
        <v>31</v>
      </c>
      <c r="U458" s="5" t="s">
        <v>36</v>
      </c>
      <c r="V458" s="42">
        <v>50762.21310916281</v>
      </c>
      <c r="W458" s="42">
        <v>6518.748764603505</v>
      </c>
      <c r="X458" s="42">
        <v>8426.276362764085</v>
      </c>
      <c r="Y458" s="42">
        <v>8976.10061123358</v>
      </c>
      <c r="Z458">
        <f t="shared" si="128"/>
        <v>1</v>
      </c>
      <c r="AA458">
        <f t="shared" si="129"/>
        <v>1</v>
      </c>
      <c r="AB458">
        <f t="shared" si="130"/>
        <v>0</v>
      </c>
      <c r="AC458">
        <f t="shared" si="131"/>
        <v>0</v>
      </c>
      <c r="AD458">
        <f t="shared" si="132"/>
        <v>0</v>
      </c>
      <c r="AE458">
        <f t="shared" si="133"/>
        <v>0</v>
      </c>
      <c r="AF458" s="50" t="str">
        <f t="shared" si="134"/>
        <v>SRSA</v>
      </c>
      <c r="AG458" s="50">
        <f t="shared" si="135"/>
        <v>0</v>
      </c>
      <c r="AH458" s="50" t="str">
        <f t="shared" si="136"/>
        <v>Trouble</v>
      </c>
      <c r="AI458">
        <f t="shared" si="137"/>
        <v>1</v>
      </c>
      <c r="AJ458">
        <f t="shared" si="138"/>
        <v>0</v>
      </c>
      <c r="AK458">
        <f t="shared" si="139"/>
        <v>0</v>
      </c>
      <c r="AL458">
        <f t="shared" si="140"/>
        <v>0</v>
      </c>
      <c r="AM458">
        <f t="shared" si="141"/>
        <v>0</v>
      </c>
      <c r="AN458">
        <f t="shared" si="142"/>
        <v>0</v>
      </c>
      <c r="AO458">
        <f t="shared" si="143"/>
        <v>0</v>
      </c>
    </row>
    <row r="459" spans="1:41" ht="12.75">
      <c r="A459" s="37">
        <v>408430</v>
      </c>
      <c r="B459">
        <v>70394</v>
      </c>
      <c r="C459" t="s">
        <v>1112</v>
      </c>
      <c r="D459" t="s">
        <v>1113</v>
      </c>
      <c r="E459" t="s">
        <v>830</v>
      </c>
      <c r="F459" s="38">
        <v>85337</v>
      </c>
      <c r="G459" s="3">
        <v>9705</v>
      </c>
      <c r="H459" s="39">
        <v>6022562428</v>
      </c>
      <c r="I459" s="4">
        <v>8</v>
      </c>
      <c r="J459" s="4" t="s">
        <v>37</v>
      </c>
      <c r="K459" t="s">
        <v>31</v>
      </c>
      <c r="L459" s="5" t="s">
        <v>35</v>
      </c>
      <c r="M459" s="5">
        <v>56.675</v>
      </c>
      <c r="N459" s="5" t="s">
        <v>36</v>
      </c>
      <c r="O459" s="5" t="s">
        <v>35</v>
      </c>
      <c r="P459" s="40">
        <v>34.782608696</v>
      </c>
      <c r="Q459" t="s">
        <v>37</v>
      </c>
      <c r="R459" t="s">
        <v>31</v>
      </c>
      <c r="S459" t="s">
        <v>37</v>
      </c>
      <c r="T459" t="s">
        <v>31</v>
      </c>
      <c r="U459" s="5" t="s">
        <v>36</v>
      </c>
      <c r="V459" s="41">
        <v>7787.039977420837</v>
      </c>
      <c r="W459" s="41">
        <v>880.3335399681501</v>
      </c>
      <c r="X459" s="41">
        <v>722.6575795433341</v>
      </c>
      <c r="Y459" s="41">
        <v>674.953816746283</v>
      </c>
      <c r="Z459">
        <f t="shared" si="128"/>
        <v>1</v>
      </c>
      <c r="AA459">
        <f t="shared" si="129"/>
        <v>1</v>
      </c>
      <c r="AB459">
        <f t="shared" si="130"/>
        <v>0</v>
      </c>
      <c r="AC459">
        <f t="shared" si="131"/>
        <v>0</v>
      </c>
      <c r="AD459">
        <f t="shared" si="132"/>
        <v>0</v>
      </c>
      <c r="AE459">
        <f t="shared" si="133"/>
        <v>0</v>
      </c>
      <c r="AF459" s="50" t="str">
        <f t="shared" si="134"/>
        <v>SRSA</v>
      </c>
      <c r="AG459" s="50">
        <f t="shared" si="135"/>
        <v>0</v>
      </c>
      <c r="AH459" s="50">
        <f t="shared" si="136"/>
        <v>0</v>
      </c>
      <c r="AI459">
        <f t="shared" si="137"/>
        <v>1</v>
      </c>
      <c r="AJ459">
        <f t="shared" si="138"/>
        <v>1</v>
      </c>
      <c r="AK459" t="str">
        <f t="shared" si="139"/>
        <v>Initial</v>
      </c>
      <c r="AL459" t="str">
        <f t="shared" si="140"/>
        <v>SRSA</v>
      </c>
      <c r="AM459">
        <f t="shared" si="141"/>
        <v>0</v>
      </c>
      <c r="AN459">
        <f t="shared" si="142"/>
        <v>0</v>
      </c>
      <c r="AO459">
        <f t="shared" si="143"/>
        <v>0</v>
      </c>
    </row>
    <row r="460" spans="1:41" ht="12.75">
      <c r="A460" s="37">
        <v>408460</v>
      </c>
      <c r="B460">
        <v>130335</v>
      </c>
      <c r="C460" t="s">
        <v>1114</v>
      </c>
      <c r="D460" t="s">
        <v>1115</v>
      </c>
      <c r="E460" t="s">
        <v>1116</v>
      </c>
      <c r="F460" s="38">
        <v>86321</v>
      </c>
      <c r="G460" s="3">
        <v>9706</v>
      </c>
      <c r="H460" s="39">
        <v>9284423416</v>
      </c>
      <c r="I460" s="4">
        <v>7</v>
      </c>
      <c r="J460" s="4" t="s">
        <v>37</v>
      </c>
      <c r="K460" t="s">
        <v>31</v>
      </c>
      <c r="L460" s="5" t="s">
        <v>35</v>
      </c>
      <c r="M460" s="5">
        <v>11.22</v>
      </c>
      <c r="N460" s="5" t="s">
        <v>36</v>
      </c>
      <c r="O460" s="5" t="s">
        <v>35</v>
      </c>
      <c r="P460" s="40">
        <v>14.285714286</v>
      </c>
      <c r="Q460" t="s">
        <v>31</v>
      </c>
      <c r="R460" t="s">
        <v>31</v>
      </c>
      <c r="S460" t="s">
        <v>37</v>
      </c>
      <c r="T460" t="s">
        <v>31</v>
      </c>
      <c r="U460" s="5" t="s">
        <v>36</v>
      </c>
      <c r="V460" s="42">
        <v>165.06016968727607</v>
      </c>
      <c r="W460" s="42">
        <v>0</v>
      </c>
      <c r="X460" s="42"/>
      <c r="Y460" s="42">
        <v>108.16567576062226</v>
      </c>
      <c r="Z460">
        <f t="shared" si="128"/>
        <v>1</v>
      </c>
      <c r="AA460">
        <f t="shared" si="129"/>
        <v>1</v>
      </c>
      <c r="AB460">
        <f t="shared" si="130"/>
        <v>0</v>
      </c>
      <c r="AC460">
        <f t="shared" si="131"/>
        <v>0</v>
      </c>
      <c r="AD460">
        <f t="shared" si="132"/>
        <v>0</v>
      </c>
      <c r="AE460">
        <f t="shared" si="133"/>
        <v>0</v>
      </c>
      <c r="AF460" s="50" t="str">
        <f t="shared" si="134"/>
        <v>SRSA</v>
      </c>
      <c r="AG460" s="50">
        <f t="shared" si="135"/>
        <v>0</v>
      </c>
      <c r="AH460" s="50">
        <f t="shared" si="136"/>
        <v>0</v>
      </c>
      <c r="AI460">
        <f t="shared" si="137"/>
        <v>1</v>
      </c>
      <c r="AJ460">
        <f t="shared" si="138"/>
        <v>0</v>
      </c>
      <c r="AK460">
        <f t="shared" si="139"/>
        <v>0</v>
      </c>
      <c r="AL460">
        <f t="shared" si="140"/>
        <v>0</v>
      </c>
      <c r="AM460">
        <f t="shared" si="141"/>
        <v>0</v>
      </c>
      <c r="AN460">
        <f t="shared" si="142"/>
        <v>0</v>
      </c>
      <c r="AO460">
        <f t="shared" si="143"/>
        <v>0</v>
      </c>
    </row>
    <row r="461" spans="1:41" ht="12.75">
      <c r="A461" s="37">
        <v>408490</v>
      </c>
      <c r="B461">
        <v>70417</v>
      </c>
      <c r="C461" t="s">
        <v>1117</v>
      </c>
      <c r="D461" t="s">
        <v>1118</v>
      </c>
      <c r="E461" t="s">
        <v>1119</v>
      </c>
      <c r="F461" s="38">
        <v>85353</v>
      </c>
      <c r="G461" s="3">
        <v>2941</v>
      </c>
      <c r="H461" s="39">
        <v>6239369740</v>
      </c>
      <c r="I461" s="4" t="s">
        <v>189</v>
      </c>
      <c r="J461" s="4" t="s">
        <v>31</v>
      </c>
      <c r="K461" t="s">
        <v>31</v>
      </c>
      <c r="L461" s="5"/>
      <c r="M461" s="5"/>
      <c r="N461" s="5"/>
      <c r="O461" s="5"/>
      <c r="P461" s="40">
        <v>12.865133623</v>
      </c>
      <c r="Q461" t="s">
        <v>31</v>
      </c>
      <c r="R461" t="s">
        <v>37</v>
      </c>
      <c r="S461" t="s">
        <v>31</v>
      </c>
      <c r="T461" t="s">
        <v>31</v>
      </c>
      <c r="U461" s="5"/>
      <c r="V461" s="5"/>
      <c r="W461" s="5"/>
      <c r="X461" s="5"/>
      <c r="Y461" s="5"/>
      <c r="Z461">
        <f t="shared" si="128"/>
        <v>0</v>
      </c>
      <c r="AA461">
        <f t="shared" si="129"/>
        <v>1</v>
      </c>
      <c r="AB461">
        <f t="shared" si="130"/>
        <v>0</v>
      </c>
      <c r="AC461">
        <f t="shared" si="131"/>
        <v>0</v>
      </c>
      <c r="AD461">
        <f t="shared" si="132"/>
        <v>0</v>
      </c>
      <c r="AE461">
        <f t="shared" si="133"/>
        <v>0</v>
      </c>
      <c r="AF461" s="50">
        <f t="shared" si="134"/>
        <v>0</v>
      </c>
      <c r="AG461" s="50">
        <f t="shared" si="135"/>
        <v>0</v>
      </c>
      <c r="AH461" s="50">
        <f t="shared" si="136"/>
        <v>0</v>
      </c>
      <c r="AI461">
        <f t="shared" si="137"/>
        <v>0</v>
      </c>
      <c r="AJ461">
        <f t="shared" si="138"/>
        <v>0</v>
      </c>
      <c r="AK461">
        <f t="shared" si="139"/>
        <v>0</v>
      </c>
      <c r="AL461">
        <f t="shared" si="140"/>
        <v>0</v>
      </c>
      <c r="AM461">
        <f t="shared" si="141"/>
        <v>0</v>
      </c>
      <c r="AN461">
        <f t="shared" si="142"/>
        <v>0</v>
      </c>
      <c r="AO461">
        <f t="shared" si="143"/>
        <v>0</v>
      </c>
    </row>
    <row r="462" spans="1:41" ht="12.75">
      <c r="A462" s="37">
        <v>408520</v>
      </c>
      <c r="B462">
        <v>70514</v>
      </c>
      <c r="C462" t="s">
        <v>1120</v>
      </c>
      <c r="D462" t="s">
        <v>1121</v>
      </c>
      <c r="E462" t="s">
        <v>1119</v>
      </c>
      <c r="F462" s="38">
        <v>85353</v>
      </c>
      <c r="G462" s="3">
        <v>2898</v>
      </c>
      <c r="H462" s="39">
        <v>6232474222</v>
      </c>
      <c r="I462" s="4">
        <v>3</v>
      </c>
      <c r="J462" s="4" t="s">
        <v>31</v>
      </c>
      <c r="K462" t="s">
        <v>31</v>
      </c>
      <c r="L462" s="5"/>
      <c r="M462" s="5"/>
      <c r="N462" s="5"/>
      <c r="O462" s="5"/>
      <c r="P462" s="40">
        <v>8.6735773218</v>
      </c>
      <c r="Q462" t="s">
        <v>31</v>
      </c>
      <c r="R462" t="s">
        <v>31</v>
      </c>
      <c r="S462" t="s">
        <v>31</v>
      </c>
      <c r="T462" t="s">
        <v>31</v>
      </c>
      <c r="U462" s="5"/>
      <c r="V462" s="5"/>
      <c r="W462" s="5"/>
      <c r="X462" s="5"/>
      <c r="Y462" s="5"/>
      <c r="Z462">
        <f t="shared" si="128"/>
        <v>0</v>
      </c>
      <c r="AA462">
        <f t="shared" si="129"/>
        <v>1</v>
      </c>
      <c r="AB462">
        <f t="shared" si="130"/>
        <v>0</v>
      </c>
      <c r="AC462">
        <f t="shared" si="131"/>
        <v>0</v>
      </c>
      <c r="AD462">
        <f t="shared" si="132"/>
        <v>0</v>
      </c>
      <c r="AE462">
        <f t="shared" si="133"/>
        <v>0</v>
      </c>
      <c r="AF462" s="50">
        <f t="shared" si="134"/>
        <v>0</v>
      </c>
      <c r="AG462" s="50">
        <f t="shared" si="135"/>
        <v>0</v>
      </c>
      <c r="AH462" s="50">
        <f t="shared" si="136"/>
        <v>0</v>
      </c>
      <c r="AI462">
        <f t="shared" si="137"/>
        <v>0</v>
      </c>
      <c r="AJ462">
        <f t="shared" si="138"/>
        <v>0</v>
      </c>
      <c r="AK462">
        <f t="shared" si="139"/>
        <v>0</v>
      </c>
      <c r="AL462">
        <f t="shared" si="140"/>
        <v>0</v>
      </c>
      <c r="AM462">
        <f t="shared" si="141"/>
        <v>0</v>
      </c>
      <c r="AN462">
        <f t="shared" si="142"/>
        <v>0</v>
      </c>
      <c r="AO462">
        <f t="shared" si="143"/>
        <v>0</v>
      </c>
    </row>
    <row r="463" spans="1:41" ht="12.75">
      <c r="A463" s="37">
        <v>408550</v>
      </c>
      <c r="B463">
        <v>110422</v>
      </c>
      <c r="C463" t="s">
        <v>1122</v>
      </c>
      <c r="D463" t="s">
        <v>1123</v>
      </c>
      <c r="E463" t="s">
        <v>800</v>
      </c>
      <c r="F463" s="38">
        <v>85231</v>
      </c>
      <c r="G463" s="3">
        <v>9680</v>
      </c>
      <c r="H463" s="39">
        <v>5204662300</v>
      </c>
      <c r="I463" s="4">
        <v>8</v>
      </c>
      <c r="J463" s="4" t="s">
        <v>37</v>
      </c>
      <c r="K463" t="s">
        <v>31</v>
      </c>
      <c r="L463" s="5" t="s">
        <v>36</v>
      </c>
      <c r="M463" s="5">
        <v>840.575</v>
      </c>
      <c r="N463" s="5" t="s">
        <v>36</v>
      </c>
      <c r="O463" s="5" t="s">
        <v>36</v>
      </c>
      <c r="P463" s="40">
        <v>13.290460879</v>
      </c>
      <c r="Q463" t="s">
        <v>31</v>
      </c>
      <c r="R463" t="s">
        <v>37</v>
      </c>
      <c r="S463" t="s">
        <v>37</v>
      </c>
      <c r="T463" t="s">
        <v>31</v>
      </c>
      <c r="U463" s="5" t="s">
        <v>36</v>
      </c>
      <c r="V463" s="41">
        <v>28587.0813369617</v>
      </c>
      <c r="W463" s="41">
        <v>2855.609871747316</v>
      </c>
      <c r="X463" s="41">
        <v>4899.825299552165</v>
      </c>
      <c r="Y463" s="41">
        <v>554.4580276332694</v>
      </c>
      <c r="Z463">
        <f t="shared" si="128"/>
        <v>1</v>
      </c>
      <c r="AA463">
        <f t="shared" si="129"/>
        <v>0</v>
      </c>
      <c r="AB463">
        <f t="shared" si="130"/>
        <v>0</v>
      </c>
      <c r="AC463">
        <f t="shared" si="131"/>
        <v>0</v>
      </c>
      <c r="AD463">
        <f t="shared" si="132"/>
        <v>0</v>
      </c>
      <c r="AE463">
        <f t="shared" si="133"/>
        <v>0</v>
      </c>
      <c r="AF463" s="50">
        <f t="shared" si="134"/>
        <v>0</v>
      </c>
      <c r="AG463" s="50">
        <f t="shared" si="135"/>
        <v>0</v>
      </c>
      <c r="AH463" s="50">
        <f t="shared" si="136"/>
        <v>0</v>
      </c>
      <c r="AI463">
        <f t="shared" si="137"/>
        <v>1</v>
      </c>
      <c r="AJ463">
        <f t="shared" si="138"/>
        <v>0</v>
      </c>
      <c r="AK463">
        <f t="shared" si="139"/>
        <v>0</v>
      </c>
      <c r="AL463">
        <f t="shared" si="140"/>
        <v>0</v>
      </c>
      <c r="AM463">
        <f t="shared" si="141"/>
        <v>0</v>
      </c>
      <c r="AN463">
        <f t="shared" si="142"/>
        <v>0</v>
      </c>
      <c r="AO463">
        <f t="shared" si="143"/>
        <v>0</v>
      </c>
    </row>
    <row r="464" spans="1:41" ht="12.75">
      <c r="A464" s="37">
        <v>408600</v>
      </c>
      <c r="B464">
        <v>20201</v>
      </c>
      <c r="C464" t="s">
        <v>1124</v>
      </c>
      <c r="D464" t="s">
        <v>1125</v>
      </c>
      <c r="E464" t="s">
        <v>1126</v>
      </c>
      <c r="F464" s="38">
        <v>85638</v>
      </c>
      <c r="G464" s="3">
        <v>1000</v>
      </c>
      <c r="H464" s="39">
        <v>5204574000</v>
      </c>
      <c r="I464" s="4">
        <v>7</v>
      </c>
      <c r="J464" s="4" t="s">
        <v>37</v>
      </c>
      <c r="K464" t="s">
        <v>37</v>
      </c>
      <c r="L464" s="5" t="s">
        <v>36</v>
      </c>
      <c r="M464" s="5">
        <v>963.32</v>
      </c>
      <c r="N464" s="5" t="s">
        <v>36</v>
      </c>
      <c r="O464" s="5" t="s">
        <v>36</v>
      </c>
      <c r="P464" s="40">
        <v>23.008849558</v>
      </c>
      <c r="Q464" t="s">
        <v>37</v>
      </c>
      <c r="R464" t="s">
        <v>31</v>
      </c>
      <c r="S464" t="s">
        <v>37</v>
      </c>
      <c r="T464" t="s">
        <v>37</v>
      </c>
      <c r="U464" s="5" t="s">
        <v>35</v>
      </c>
      <c r="V464" s="42">
        <v>45731.62143958549</v>
      </c>
      <c r="W464" s="42">
        <v>7245.283847499961</v>
      </c>
      <c r="X464" s="42">
        <v>9167.838776500694</v>
      </c>
      <c r="Y464" s="42">
        <v>6490.311360255661</v>
      </c>
      <c r="Z464">
        <f t="shared" si="128"/>
        <v>1</v>
      </c>
      <c r="AA464">
        <f t="shared" si="129"/>
        <v>0</v>
      </c>
      <c r="AB464">
        <f t="shared" si="130"/>
        <v>0</v>
      </c>
      <c r="AC464">
        <f t="shared" si="131"/>
        <v>0</v>
      </c>
      <c r="AD464">
        <f t="shared" si="132"/>
        <v>0</v>
      </c>
      <c r="AE464">
        <f t="shared" si="133"/>
        <v>0</v>
      </c>
      <c r="AF464" s="50">
        <f t="shared" si="134"/>
        <v>0</v>
      </c>
      <c r="AG464" s="50">
        <f t="shared" si="135"/>
        <v>0</v>
      </c>
      <c r="AH464" s="50">
        <f t="shared" si="136"/>
        <v>0</v>
      </c>
      <c r="AI464">
        <f t="shared" si="137"/>
        <v>1</v>
      </c>
      <c r="AJ464">
        <f t="shared" si="138"/>
        <v>1</v>
      </c>
      <c r="AK464" t="str">
        <f t="shared" si="139"/>
        <v>Initial</v>
      </c>
      <c r="AL464">
        <f t="shared" si="140"/>
        <v>0</v>
      </c>
      <c r="AM464" t="str">
        <f t="shared" si="141"/>
        <v>RLIS</v>
      </c>
      <c r="AN464">
        <f t="shared" si="142"/>
        <v>0</v>
      </c>
      <c r="AO464">
        <f t="shared" si="143"/>
        <v>0</v>
      </c>
    </row>
    <row r="465" spans="1:41" ht="12.75">
      <c r="A465" s="37">
        <v>408640</v>
      </c>
      <c r="B465">
        <v>80412</v>
      </c>
      <c r="C465" t="s">
        <v>1127</v>
      </c>
      <c r="D465" t="s">
        <v>1128</v>
      </c>
      <c r="E465" t="s">
        <v>1129</v>
      </c>
      <c r="F465" s="38">
        <v>86436</v>
      </c>
      <c r="G465" s="3">
        <v>370</v>
      </c>
      <c r="H465" s="39">
        <v>9287683344</v>
      </c>
      <c r="I465" s="4">
        <v>3</v>
      </c>
      <c r="J465" s="4" t="s">
        <v>31</v>
      </c>
      <c r="K465" t="s">
        <v>31</v>
      </c>
      <c r="L465" s="5"/>
      <c r="M465" s="5"/>
      <c r="N465" s="5"/>
      <c r="O465" s="5"/>
      <c r="P465" s="40">
        <v>37.430167598</v>
      </c>
      <c r="Q465" t="s">
        <v>37</v>
      </c>
      <c r="R465" t="s">
        <v>31</v>
      </c>
      <c r="S465" t="s">
        <v>31</v>
      </c>
      <c r="T465" t="s">
        <v>31</v>
      </c>
      <c r="U465" s="5"/>
      <c r="V465" s="5"/>
      <c r="W465" s="5"/>
      <c r="X465" s="5"/>
      <c r="Y465" s="5"/>
      <c r="Z465">
        <f t="shared" si="128"/>
        <v>0</v>
      </c>
      <c r="AA465">
        <f t="shared" si="129"/>
        <v>1</v>
      </c>
      <c r="AB465">
        <f t="shared" si="130"/>
        <v>0</v>
      </c>
      <c r="AC465">
        <f t="shared" si="131"/>
        <v>0</v>
      </c>
      <c r="AD465">
        <f t="shared" si="132"/>
        <v>0</v>
      </c>
      <c r="AE465">
        <f t="shared" si="133"/>
        <v>0</v>
      </c>
      <c r="AF465" s="50">
        <f t="shared" si="134"/>
        <v>0</v>
      </c>
      <c r="AG465" s="50">
        <f t="shared" si="135"/>
        <v>0</v>
      </c>
      <c r="AH465" s="50">
        <f t="shared" si="136"/>
        <v>0</v>
      </c>
      <c r="AI465">
        <f t="shared" si="137"/>
        <v>0</v>
      </c>
      <c r="AJ465">
        <f t="shared" si="138"/>
        <v>1</v>
      </c>
      <c r="AK465">
        <f t="shared" si="139"/>
        <v>0</v>
      </c>
      <c r="AL465">
        <f t="shared" si="140"/>
        <v>0</v>
      </c>
      <c r="AM465">
        <f t="shared" si="141"/>
        <v>0</v>
      </c>
      <c r="AN465">
        <f t="shared" si="142"/>
        <v>0</v>
      </c>
      <c r="AO465">
        <f t="shared" si="143"/>
        <v>0</v>
      </c>
    </row>
    <row r="466" spans="1:41" ht="12.75">
      <c r="A466" s="37">
        <v>408680</v>
      </c>
      <c r="B466">
        <v>30215</v>
      </c>
      <c r="C466" t="s">
        <v>1130</v>
      </c>
      <c r="D466" t="s">
        <v>1131</v>
      </c>
      <c r="E466" t="s">
        <v>52</v>
      </c>
      <c r="F466" s="38">
        <v>86045</v>
      </c>
      <c r="G466" s="3">
        <v>67</v>
      </c>
      <c r="H466" s="39">
        <v>9282834211</v>
      </c>
      <c r="I466" s="4" t="s">
        <v>1086</v>
      </c>
      <c r="J466" s="4" t="s">
        <v>31</v>
      </c>
      <c r="K466" t="s">
        <v>31</v>
      </c>
      <c r="L466" s="5"/>
      <c r="M466" s="5"/>
      <c r="N466" s="5"/>
      <c r="O466" s="5"/>
      <c r="P466" s="40">
        <v>32.607802875</v>
      </c>
      <c r="Q466" t="s">
        <v>37</v>
      </c>
      <c r="R466" t="s">
        <v>31</v>
      </c>
      <c r="S466" t="s">
        <v>31</v>
      </c>
      <c r="T466" t="s">
        <v>31</v>
      </c>
      <c r="U466" s="5"/>
      <c r="V466" s="5"/>
      <c r="W466" s="5"/>
      <c r="X466" s="5"/>
      <c r="Y466" s="5"/>
      <c r="Z466">
        <f t="shared" si="128"/>
        <v>0</v>
      </c>
      <c r="AA466">
        <f t="shared" si="129"/>
        <v>1</v>
      </c>
      <c r="AB466">
        <f t="shared" si="130"/>
        <v>0</v>
      </c>
      <c r="AC466">
        <f t="shared" si="131"/>
        <v>0</v>
      </c>
      <c r="AD466">
        <f t="shared" si="132"/>
        <v>0</v>
      </c>
      <c r="AE466">
        <f t="shared" si="133"/>
        <v>0</v>
      </c>
      <c r="AF466" s="50">
        <f t="shared" si="134"/>
        <v>0</v>
      </c>
      <c r="AG466" s="50">
        <f t="shared" si="135"/>
        <v>0</v>
      </c>
      <c r="AH466" s="50">
        <f t="shared" si="136"/>
        <v>0</v>
      </c>
      <c r="AI466">
        <f t="shared" si="137"/>
        <v>0</v>
      </c>
      <c r="AJ466">
        <f t="shared" si="138"/>
        <v>1</v>
      </c>
      <c r="AK466">
        <f t="shared" si="139"/>
        <v>0</v>
      </c>
      <c r="AL466">
        <f t="shared" si="140"/>
        <v>0</v>
      </c>
      <c r="AM466">
        <f t="shared" si="141"/>
        <v>0</v>
      </c>
      <c r="AN466">
        <f t="shared" si="142"/>
        <v>0</v>
      </c>
      <c r="AO466">
        <f t="shared" si="143"/>
        <v>0</v>
      </c>
    </row>
    <row r="467" spans="1:41" ht="12.75">
      <c r="A467" s="37">
        <v>408800</v>
      </c>
      <c r="B467">
        <v>100201</v>
      </c>
      <c r="C467" t="s">
        <v>1132</v>
      </c>
      <c r="D467" t="s">
        <v>1133</v>
      </c>
      <c r="E467" t="s">
        <v>188</v>
      </c>
      <c r="F467" s="38">
        <v>85717</v>
      </c>
      <c r="G467" s="3">
        <v>400</v>
      </c>
      <c r="H467" s="39">
        <v>5202256000</v>
      </c>
      <c r="I467" s="4" t="s">
        <v>910</v>
      </c>
      <c r="J467" s="4" t="s">
        <v>31</v>
      </c>
      <c r="K467" t="s">
        <v>31</v>
      </c>
      <c r="L467" s="5"/>
      <c r="M467" s="5"/>
      <c r="N467" s="5"/>
      <c r="O467" s="5"/>
      <c r="P467" s="40">
        <v>18.073765151</v>
      </c>
      <c r="Q467" t="s">
        <v>31</v>
      </c>
      <c r="R467" t="s">
        <v>37</v>
      </c>
      <c r="S467" t="s">
        <v>31</v>
      </c>
      <c r="T467" t="s">
        <v>31</v>
      </c>
      <c r="U467" s="5"/>
      <c r="V467" s="5"/>
      <c r="W467" s="5"/>
      <c r="X467" s="5"/>
      <c r="Y467" s="5"/>
      <c r="Z467">
        <f t="shared" si="128"/>
        <v>0</v>
      </c>
      <c r="AA467">
        <f t="shared" si="129"/>
        <v>1</v>
      </c>
      <c r="AB467">
        <f t="shared" si="130"/>
        <v>0</v>
      </c>
      <c r="AC467">
        <f t="shared" si="131"/>
        <v>0</v>
      </c>
      <c r="AD467">
        <f t="shared" si="132"/>
        <v>0</v>
      </c>
      <c r="AE467">
        <f t="shared" si="133"/>
        <v>0</v>
      </c>
      <c r="AF467" s="50">
        <f t="shared" si="134"/>
        <v>0</v>
      </c>
      <c r="AG467" s="50">
        <f t="shared" si="135"/>
        <v>0</v>
      </c>
      <c r="AH467" s="50">
        <f t="shared" si="136"/>
        <v>0</v>
      </c>
      <c r="AI467">
        <f t="shared" si="137"/>
        <v>0</v>
      </c>
      <c r="AJ467">
        <f t="shared" si="138"/>
        <v>0</v>
      </c>
      <c r="AK467">
        <f t="shared" si="139"/>
        <v>0</v>
      </c>
      <c r="AL467">
        <f t="shared" si="140"/>
        <v>0</v>
      </c>
      <c r="AM467">
        <f t="shared" si="141"/>
        <v>0</v>
      </c>
      <c r="AN467">
        <f t="shared" si="142"/>
        <v>0</v>
      </c>
      <c r="AO467">
        <f t="shared" si="143"/>
        <v>0</v>
      </c>
    </row>
    <row r="468" spans="1:41" ht="12.75">
      <c r="A468" s="37">
        <v>408820</v>
      </c>
      <c r="B468">
        <v>70462</v>
      </c>
      <c r="C468" t="s">
        <v>1134</v>
      </c>
      <c r="D468" t="s">
        <v>1135</v>
      </c>
      <c r="E468" t="s">
        <v>1119</v>
      </c>
      <c r="F468" s="38">
        <v>85353</v>
      </c>
      <c r="G468" s="3">
        <v>9394</v>
      </c>
      <c r="H468" s="39">
        <v>6239368711</v>
      </c>
      <c r="I468" s="4">
        <v>1</v>
      </c>
      <c r="J468" s="4" t="s">
        <v>31</v>
      </c>
      <c r="K468" t="s">
        <v>31</v>
      </c>
      <c r="L468" s="5"/>
      <c r="M468" s="5"/>
      <c r="N468" s="5"/>
      <c r="O468" s="5"/>
      <c r="P468" s="40">
        <v>43.81443299</v>
      </c>
      <c r="Q468" t="s">
        <v>37</v>
      </c>
      <c r="R468" t="s">
        <v>31</v>
      </c>
      <c r="S468" t="s">
        <v>31</v>
      </c>
      <c r="T468" t="s">
        <v>31</v>
      </c>
      <c r="U468" s="5"/>
      <c r="V468" s="5"/>
      <c r="W468" s="5"/>
      <c r="X468" s="5"/>
      <c r="Y468" s="5"/>
      <c r="Z468">
        <f t="shared" si="128"/>
        <v>0</v>
      </c>
      <c r="AA468">
        <f t="shared" si="129"/>
        <v>1</v>
      </c>
      <c r="AB468">
        <f t="shared" si="130"/>
        <v>0</v>
      </c>
      <c r="AC468">
        <f t="shared" si="131"/>
        <v>0</v>
      </c>
      <c r="AD468">
        <f t="shared" si="132"/>
        <v>0</v>
      </c>
      <c r="AE468">
        <f t="shared" si="133"/>
        <v>0</v>
      </c>
      <c r="AF468" s="50">
        <f t="shared" si="134"/>
        <v>0</v>
      </c>
      <c r="AG468" s="50">
        <f t="shared" si="135"/>
        <v>0</v>
      </c>
      <c r="AH468" s="50">
        <f t="shared" si="136"/>
        <v>0</v>
      </c>
      <c r="AI468">
        <f t="shared" si="137"/>
        <v>0</v>
      </c>
      <c r="AJ468">
        <f t="shared" si="138"/>
        <v>1</v>
      </c>
      <c r="AK468">
        <f t="shared" si="139"/>
        <v>0</v>
      </c>
      <c r="AL468">
        <f t="shared" si="140"/>
        <v>0</v>
      </c>
      <c r="AM468">
        <f t="shared" si="141"/>
        <v>0</v>
      </c>
      <c r="AN468">
        <f t="shared" si="142"/>
        <v>0</v>
      </c>
      <c r="AO468">
        <f t="shared" si="143"/>
        <v>0</v>
      </c>
    </row>
    <row r="469" spans="1:41" ht="12.75">
      <c r="A469" s="37">
        <v>408850</v>
      </c>
      <c r="B469">
        <v>100220</v>
      </c>
      <c r="C469" t="s">
        <v>1136</v>
      </c>
      <c r="D469" t="s">
        <v>1137</v>
      </c>
      <c r="E469" t="s">
        <v>1138</v>
      </c>
      <c r="F469" s="38">
        <v>85641</v>
      </c>
      <c r="G469" s="3">
        <v>800</v>
      </c>
      <c r="H469" s="39">
        <v>5207622000</v>
      </c>
      <c r="I469" s="4" t="s">
        <v>155</v>
      </c>
      <c r="J469" s="4" t="s">
        <v>31</v>
      </c>
      <c r="K469" t="s">
        <v>31</v>
      </c>
      <c r="L469" s="5"/>
      <c r="M469" s="5"/>
      <c r="N469" s="5"/>
      <c r="O469" s="5"/>
      <c r="P469" s="40">
        <v>3.848607272</v>
      </c>
      <c r="Q469" t="s">
        <v>31</v>
      </c>
      <c r="R469" t="s">
        <v>31</v>
      </c>
      <c r="S469" t="s">
        <v>31</v>
      </c>
      <c r="T469" t="s">
        <v>31</v>
      </c>
      <c r="U469" s="5"/>
      <c r="V469" s="5"/>
      <c r="W469" s="5"/>
      <c r="X469" s="5"/>
      <c r="Y469" s="5"/>
      <c r="Z469">
        <f t="shared" si="128"/>
        <v>0</v>
      </c>
      <c r="AA469">
        <f t="shared" si="129"/>
        <v>1</v>
      </c>
      <c r="AB469">
        <f t="shared" si="130"/>
        <v>0</v>
      </c>
      <c r="AC469">
        <f t="shared" si="131"/>
        <v>0</v>
      </c>
      <c r="AD469">
        <f t="shared" si="132"/>
        <v>0</v>
      </c>
      <c r="AE469">
        <f t="shared" si="133"/>
        <v>0</v>
      </c>
      <c r="AF469" s="50">
        <f t="shared" si="134"/>
        <v>0</v>
      </c>
      <c r="AG469" s="50">
        <f t="shared" si="135"/>
        <v>0</v>
      </c>
      <c r="AH469" s="50">
        <f t="shared" si="136"/>
        <v>0</v>
      </c>
      <c r="AI469">
        <f t="shared" si="137"/>
        <v>0</v>
      </c>
      <c r="AJ469">
        <f t="shared" si="138"/>
        <v>0</v>
      </c>
      <c r="AK469">
        <f t="shared" si="139"/>
        <v>0</v>
      </c>
      <c r="AL469">
        <f t="shared" si="140"/>
        <v>0</v>
      </c>
      <c r="AM469">
        <f t="shared" si="141"/>
        <v>0</v>
      </c>
      <c r="AN469">
        <f t="shared" si="142"/>
        <v>0</v>
      </c>
      <c r="AO469">
        <f t="shared" si="143"/>
        <v>0</v>
      </c>
    </row>
    <row r="470" spans="1:41" ht="12.75">
      <c r="A470" s="37">
        <v>408880</v>
      </c>
      <c r="B470">
        <v>80322</v>
      </c>
      <c r="C470" t="s">
        <v>1139</v>
      </c>
      <c r="D470" t="s">
        <v>1140</v>
      </c>
      <c r="E470" t="s">
        <v>986</v>
      </c>
      <c r="F470" s="38">
        <v>86434</v>
      </c>
      <c r="G470" s="3">
        <v>9650</v>
      </c>
      <c r="H470" s="39">
        <v>9287692310</v>
      </c>
      <c r="I470" s="4">
        <v>8</v>
      </c>
      <c r="J470" s="4" t="s">
        <v>37</v>
      </c>
      <c r="K470" t="s">
        <v>31</v>
      </c>
      <c r="L470" s="5" t="s">
        <v>36</v>
      </c>
      <c r="M470" s="5">
        <v>48.535</v>
      </c>
      <c r="N470" s="5" t="s">
        <v>36</v>
      </c>
      <c r="O470" s="5" t="s">
        <v>35</v>
      </c>
      <c r="P470" s="40">
        <v>4.7619047619</v>
      </c>
      <c r="Q470" t="s">
        <v>31</v>
      </c>
      <c r="R470" t="s">
        <v>31</v>
      </c>
      <c r="S470" t="s">
        <v>37</v>
      </c>
      <c r="T470" t="s">
        <v>31</v>
      </c>
      <c r="U470" s="5" t="s">
        <v>36</v>
      </c>
      <c r="V470" s="42"/>
      <c r="W470" s="42"/>
      <c r="X470" s="42"/>
      <c r="Y470" s="42"/>
      <c r="Z470">
        <f t="shared" si="128"/>
        <v>1</v>
      </c>
      <c r="AA470">
        <f t="shared" si="129"/>
        <v>1</v>
      </c>
      <c r="AB470">
        <f t="shared" si="130"/>
        <v>0</v>
      </c>
      <c r="AC470">
        <f t="shared" si="131"/>
        <v>0</v>
      </c>
      <c r="AD470">
        <f t="shared" si="132"/>
        <v>0</v>
      </c>
      <c r="AE470">
        <f t="shared" si="133"/>
        <v>0</v>
      </c>
      <c r="AF470" s="50" t="str">
        <f t="shared" si="134"/>
        <v>SRSA</v>
      </c>
      <c r="AG470" s="50">
        <f t="shared" si="135"/>
        <v>0</v>
      </c>
      <c r="AH470" s="50">
        <f t="shared" si="136"/>
        <v>0</v>
      </c>
      <c r="AI470">
        <f t="shared" si="137"/>
        <v>1</v>
      </c>
      <c r="AJ470">
        <f t="shared" si="138"/>
        <v>0</v>
      </c>
      <c r="AK470">
        <f t="shared" si="139"/>
        <v>0</v>
      </c>
      <c r="AL470">
        <f t="shared" si="140"/>
        <v>0</v>
      </c>
      <c r="AM470">
        <f t="shared" si="141"/>
        <v>0</v>
      </c>
      <c r="AN470">
        <f t="shared" si="142"/>
        <v>0</v>
      </c>
      <c r="AO470">
        <f t="shared" si="143"/>
        <v>0</v>
      </c>
    </row>
    <row r="471" spans="1:41" ht="12.75">
      <c r="A471" s="37">
        <v>408910</v>
      </c>
      <c r="B471">
        <v>20522</v>
      </c>
      <c r="C471" t="s">
        <v>1141</v>
      </c>
      <c r="D471" t="s">
        <v>1142</v>
      </c>
      <c r="E471" t="s">
        <v>797</v>
      </c>
      <c r="F471" s="38">
        <v>85610</v>
      </c>
      <c r="G471" s="3">
        <v>158</v>
      </c>
      <c r="H471" s="39">
        <v>5206423492</v>
      </c>
      <c r="I471" s="4">
        <v>7</v>
      </c>
      <c r="J471" s="4" t="s">
        <v>37</v>
      </c>
      <c r="K471" t="s">
        <v>31</v>
      </c>
      <c r="L471" s="5" t="s">
        <v>36</v>
      </c>
      <c r="M471" s="5">
        <v>223.085</v>
      </c>
      <c r="N471" s="5" t="s">
        <v>36</v>
      </c>
      <c r="O471" s="5" t="s">
        <v>35</v>
      </c>
      <c r="P471" s="40">
        <v>13.580246914</v>
      </c>
      <c r="Q471" t="s">
        <v>31</v>
      </c>
      <c r="R471" t="s">
        <v>31</v>
      </c>
      <c r="S471" t="s">
        <v>37</v>
      </c>
      <c r="T471" t="s">
        <v>31</v>
      </c>
      <c r="U471" s="5" t="s">
        <v>36</v>
      </c>
      <c r="V471" s="42">
        <v>13428.39394759929</v>
      </c>
      <c r="W471" s="42">
        <v>2733.378431827611</v>
      </c>
      <c r="X471" s="42">
        <v>1740.3407677199743</v>
      </c>
      <c r="Y471" s="42">
        <v>1647.3028357220321</v>
      </c>
      <c r="Z471">
        <f t="shared" si="128"/>
        <v>1</v>
      </c>
      <c r="AA471">
        <f t="shared" si="129"/>
        <v>1</v>
      </c>
      <c r="AB471">
        <f t="shared" si="130"/>
        <v>0</v>
      </c>
      <c r="AC471">
        <f t="shared" si="131"/>
        <v>0</v>
      </c>
      <c r="AD471">
        <f t="shared" si="132"/>
        <v>0</v>
      </c>
      <c r="AE471">
        <f t="shared" si="133"/>
        <v>0</v>
      </c>
      <c r="AF471" s="50" t="str">
        <f t="shared" si="134"/>
        <v>SRSA</v>
      </c>
      <c r="AG471" s="50">
        <f t="shared" si="135"/>
        <v>0</v>
      </c>
      <c r="AH471" s="50">
        <f t="shared" si="136"/>
        <v>0</v>
      </c>
      <c r="AI471">
        <f t="shared" si="137"/>
        <v>1</v>
      </c>
      <c r="AJ471">
        <f t="shared" si="138"/>
        <v>0</v>
      </c>
      <c r="AK471">
        <f t="shared" si="139"/>
        <v>0</v>
      </c>
      <c r="AL471">
        <f t="shared" si="140"/>
        <v>0</v>
      </c>
      <c r="AM471">
        <f t="shared" si="141"/>
        <v>0</v>
      </c>
      <c r="AN471">
        <f t="shared" si="142"/>
        <v>0</v>
      </c>
      <c r="AO471">
        <f t="shared" si="143"/>
        <v>0</v>
      </c>
    </row>
    <row r="472" spans="1:41" ht="12.75">
      <c r="A472" s="37">
        <v>409060</v>
      </c>
      <c r="B472">
        <v>70406</v>
      </c>
      <c r="C472" t="s">
        <v>1143</v>
      </c>
      <c r="D472" t="s">
        <v>1144</v>
      </c>
      <c r="E472" t="s">
        <v>90</v>
      </c>
      <c r="F472" s="38">
        <v>85021</v>
      </c>
      <c r="G472" s="3">
        <v>4294</v>
      </c>
      <c r="H472" s="39">
        <v>6023472615</v>
      </c>
      <c r="I472" s="4" t="s">
        <v>189</v>
      </c>
      <c r="J472" s="4" t="s">
        <v>31</v>
      </c>
      <c r="K472" t="s">
        <v>31</v>
      </c>
      <c r="L472" s="5"/>
      <c r="M472" s="5"/>
      <c r="N472" s="5"/>
      <c r="O472" s="5"/>
      <c r="P472" s="40">
        <v>13.249633548</v>
      </c>
      <c r="Q472" t="s">
        <v>31</v>
      </c>
      <c r="R472" t="s">
        <v>31</v>
      </c>
      <c r="S472" t="s">
        <v>31</v>
      </c>
      <c r="T472" t="s">
        <v>31</v>
      </c>
      <c r="U472" s="5"/>
      <c r="V472" s="5"/>
      <c r="W472" s="5"/>
      <c r="X472" s="5"/>
      <c r="Y472" s="5"/>
      <c r="Z472">
        <f t="shared" si="128"/>
        <v>0</v>
      </c>
      <c r="AA472">
        <f t="shared" si="129"/>
        <v>1</v>
      </c>
      <c r="AB472">
        <f t="shared" si="130"/>
        <v>0</v>
      </c>
      <c r="AC472">
        <f t="shared" si="131"/>
        <v>0</v>
      </c>
      <c r="AD472">
        <f t="shared" si="132"/>
        <v>0</v>
      </c>
      <c r="AE472">
        <f t="shared" si="133"/>
        <v>0</v>
      </c>
      <c r="AF472" s="50">
        <f t="shared" si="134"/>
        <v>0</v>
      </c>
      <c r="AG472" s="50">
        <f t="shared" si="135"/>
        <v>0</v>
      </c>
      <c r="AH472" s="50">
        <f t="shared" si="136"/>
        <v>0</v>
      </c>
      <c r="AI472">
        <f t="shared" si="137"/>
        <v>0</v>
      </c>
      <c r="AJ472">
        <f t="shared" si="138"/>
        <v>0</v>
      </c>
      <c r="AK472">
        <f t="shared" si="139"/>
        <v>0</v>
      </c>
      <c r="AL472">
        <f t="shared" si="140"/>
        <v>0</v>
      </c>
      <c r="AM472">
        <f t="shared" si="141"/>
        <v>0</v>
      </c>
      <c r="AN472">
        <f t="shared" si="142"/>
        <v>0</v>
      </c>
      <c r="AO472">
        <f t="shared" si="143"/>
        <v>0</v>
      </c>
    </row>
    <row r="473" spans="1:41" ht="12.75">
      <c r="A473" s="37">
        <v>409090</v>
      </c>
      <c r="B473">
        <v>140424</v>
      </c>
      <c r="C473" t="s">
        <v>1145</v>
      </c>
      <c r="D473" t="s">
        <v>1146</v>
      </c>
      <c r="E473" t="s">
        <v>681</v>
      </c>
      <c r="F473" s="38">
        <v>85356</v>
      </c>
      <c r="G473" s="3">
        <v>517</v>
      </c>
      <c r="H473" s="39">
        <v>9287853311</v>
      </c>
      <c r="I473" s="4">
        <v>8</v>
      </c>
      <c r="J473" s="4" t="s">
        <v>37</v>
      </c>
      <c r="K473" t="s">
        <v>31</v>
      </c>
      <c r="L473" s="5" t="s">
        <v>36</v>
      </c>
      <c r="M473" s="5">
        <v>338.605</v>
      </c>
      <c r="N473" s="5" t="s">
        <v>36</v>
      </c>
      <c r="O473" s="5" t="s">
        <v>35</v>
      </c>
      <c r="P473" s="40">
        <v>26.124197002</v>
      </c>
      <c r="Q473" t="s">
        <v>37</v>
      </c>
      <c r="R473" t="s">
        <v>31</v>
      </c>
      <c r="S473" t="s">
        <v>37</v>
      </c>
      <c r="T473" t="s">
        <v>31</v>
      </c>
      <c r="U473" s="5" t="s">
        <v>36</v>
      </c>
      <c r="V473" s="42">
        <v>23692.720450571273</v>
      </c>
      <c r="W473" s="42">
        <v>2891.8814489532347</v>
      </c>
      <c r="X473" s="42">
        <v>3635.204516111078</v>
      </c>
      <c r="Y473" s="42">
        <v>3020.1582196389672</v>
      </c>
      <c r="Z473">
        <f t="shared" si="128"/>
        <v>1</v>
      </c>
      <c r="AA473">
        <f t="shared" si="129"/>
        <v>1</v>
      </c>
      <c r="AB473">
        <f t="shared" si="130"/>
        <v>0</v>
      </c>
      <c r="AC473">
        <f t="shared" si="131"/>
        <v>0</v>
      </c>
      <c r="AD473">
        <f t="shared" si="132"/>
        <v>0</v>
      </c>
      <c r="AE473">
        <f t="shared" si="133"/>
        <v>0</v>
      </c>
      <c r="AF473" s="50" t="str">
        <f t="shared" si="134"/>
        <v>SRSA</v>
      </c>
      <c r="AG473" s="50">
        <f t="shared" si="135"/>
        <v>0</v>
      </c>
      <c r="AH473" s="50">
        <f t="shared" si="136"/>
        <v>0</v>
      </c>
      <c r="AI473">
        <f t="shared" si="137"/>
        <v>1</v>
      </c>
      <c r="AJ473">
        <f t="shared" si="138"/>
        <v>1</v>
      </c>
      <c r="AK473" t="str">
        <f t="shared" si="139"/>
        <v>Initial</v>
      </c>
      <c r="AL473" t="str">
        <f t="shared" si="140"/>
        <v>SRSA</v>
      </c>
      <c r="AM473">
        <f t="shared" si="141"/>
        <v>0</v>
      </c>
      <c r="AN473">
        <f t="shared" si="142"/>
        <v>0</v>
      </c>
      <c r="AO473">
        <f t="shared" si="143"/>
        <v>0</v>
      </c>
    </row>
    <row r="474" spans="1:41" ht="12.75">
      <c r="A474" s="37">
        <v>409120</v>
      </c>
      <c r="B474">
        <v>150419</v>
      </c>
      <c r="C474" t="s">
        <v>1147</v>
      </c>
      <c r="D474" t="s">
        <v>871</v>
      </c>
      <c r="E474" t="s">
        <v>1148</v>
      </c>
      <c r="F474" s="38">
        <v>85357</v>
      </c>
      <c r="G474" s="3">
        <v>8</v>
      </c>
      <c r="H474" s="39">
        <v>9288593806</v>
      </c>
      <c r="I474" s="4">
        <v>7</v>
      </c>
      <c r="J474" s="4" t="s">
        <v>37</v>
      </c>
      <c r="K474" t="s">
        <v>31</v>
      </c>
      <c r="L474" s="5" t="s">
        <v>35</v>
      </c>
      <c r="M474" s="5">
        <v>80.875</v>
      </c>
      <c r="N474" s="5" t="s">
        <v>45</v>
      </c>
      <c r="O474" s="5" t="s">
        <v>35</v>
      </c>
      <c r="P474" s="40">
        <v>52.830188679</v>
      </c>
      <c r="Q474" t="s">
        <v>37</v>
      </c>
      <c r="R474" t="s">
        <v>31</v>
      </c>
      <c r="S474" t="s">
        <v>37</v>
      </c>
      <c r="T474" t="s">
        <v>31</v>
      </c>
      <c r="U474" s="5" t="s">
        <v>36</v>
      </c>
      <c r="V474" s="42">
        <v>8921.72825693561</v>
      </c>
      <c r="W474" s="42">
        <v>1705.751505479621</v>
      </c>
      <c r="X474" s="42">
        <v>1844.173158987421</v>
      </c>
      <c r="Y474" s="42">
        <v>951.9123328374969</v>
      </c>
      <c r="Z474">
        <f t="shared" si="128"/>
        <v>1</v>
      </c>
      <c r="AA474">
        <f t="shared" si="129"/>
        <v>1</v>
      </c>
      <c r="AB474">
        <f t="shared" si="130"/>
        <v>0</v>
      </c>
      <c r="AC474">
        <f t="shared" si="131"/>
        <v>0</v>
      </c>
      <c r="AD474">
        <f t="shared" si="132"/>
        <v>0</v>
      </c>
      <c r="AE474">
        <f t="shared" si="133"/>
        <v>0</v>
      </c>
      <c r="AF474" s="50" t="str">
        <f t="shared" si="134"/>
        <v>SRSA</v>
      </c>
      <c r="AG474" s="50">
        <f t="shared" si="135"/>
        <v>0</v>
      </c>
      <c r="AH474" s="50">
        <f t="shared" si="136"/>
        <v>0</v>
      </c>
      <c r="AI474">
        <f t="shared" si="137"/>
        <v>1</v>
      </c>
      <c r="AJ474">
        <f t="shared" si="138"/>
        <v>1</v>
      </c>
      <c r="AK474" t="str">
        <f t="shared" si="139"/>
        <v>Initial</v>
      </c>
      <c r="AL474" t="str">
        <f t="shared" si="140"/>
        <v>SRSA</v>
      </c>
      <c r="AM474">
        <f t="shared" si="141"/>
        <v>0</v>
      </c>
      <c r="AN474">
        <f t="shared" si="142"/>
        <v>0</v>
      </c>
      <c r="AO474">
        <f t="shared" si="143"/>
        <v>0</v>
      </c>
    </row>
    <row r="475" spans="1:41" ht="12.75">
      <c r="A475" s="37">
        <v>409160</v>
      </c>
      <c r="B475">
        <v>90220</v>
      </c>
      <c r="C475" t="s">
        <v>1149</v>
      </c>
      <c r="D475" t="s">
        <v>703</v>
      </c>
      <c r="E475" t="s">
        <v>1150</v>
      </c>
      <c r="F475" s="38">
        <v>85941</v>
      </c>
      <c r="G475" s="3">
        <v>190</v>
      </c>
      <c r="H475" s="39">
        <v>9283384842</v>
      </c>
      <c r="I475" s="4" t="s">
        <v>746</v>
      </c>
      <c r="J475" s="4" t="s">
        <v>37</v>
      </c>
      <c r="K475" t="s">
        <v>31</v>
      </c>
      <c r="L475" s="5" t="s">
        <v>35</v>
      </c>
      <c r="M475" s="5">
        <v>2532.438</v>
      </c>
      <c r="N475" s="5" t="s">
        <v>35</v>
      </c>
      <c r="O475" s="5" t="s">
        <v>35</v>
      </c>
      <c r="P475" s="40">
        <v>42.027754177</v>
      </c>
      <c r="Q475" t="s">
        <v>37</v>
      </c>
      <c r="R475" t="s">
        <v>31</v>
      </c>
      <c r="S475" t="s">
        <v>37</v>
      </c>
      <c r="T475" t="s">
        <v>31</v>
      </c>
      <c r="U475" s="5" t="s">
        <v>36</v>
      </c>
      <c r="V475" s="42">
        <v>232287.58969622396</v>
      </c>
      <c r="W475" s="42">
        <v>47986.80295502972</v>
      </c>
      <c r="X475" s="42">
        <v>35653.69123133035</v>
      </c>
      <c r="Y475" s="42">
        <v>19988.92273980453</v>
      </c>
      <c r="Z475">
        <f t="shared" si="128"/>
        <v>1</v>
      </c>
      <c r="AA475">
        <f t="shared" si="129"/>
        <v>1</v>
      </c>
      <c r="AB475">
        <f t="shared" si="130"/>
        <v>0</v>
      </c>
      <c r="AC475">
        <f t="shared" si="131"/>
        <v>0</v>
      </c>
      <c r="AD475">
        <f t="shared" si="132"/>
        <v>0</v>
      </c>
      <c r="AE475">
        <f t="shared" si="133"/>
        <v>0</v>
      </c>
      <c r="AF475" s="50" t="str">
        <f t="shared" si="134"/>
        <v>SRSA</v>
      </c>
      <c r="AG475" s="50">
        <f t="shared" si="135"/>
        <v>0</v>
      </c>
      <c r="AH475" s="50">
        <f t="shared" si="136"/>
        <v>0</v>
      </c>
      <c r="AI475">
        <f t="shared" si="137"/>
        <v>1</v>
      </c>
      <c r="AJ475">
        <f t="shared" si="138"/>
        <v>1</v>
      </c>
      <c r="AK475" t="str">
        <f t="shared" si="139"/>
        <v>Initial</v>
      </c>
      <c r="AL475" t="str">
        <f t="shared" si="140"/>
        <v>SRSA</v>
      </c>
      <c r="AM475">
        <f t="shared" si="141"/>
        <v>0</v>
      </c>
      <c r="AN475">
        <f t="shared" si="142"/>
        <v>0</v>
      </c>
      <c r="AO475">
        <f t="shared" si="143"/>
        <v>0</v>
      </c>
    </row>
    <row r="476" spans="1:41" ht="12.75">
      <c r="A476" s="37">
        <v>409190</v>
      </c>
      <c r="B476">
        <v>70209</v>
      </c>
      <c r="C476" t="s">
        <v>1151</v>
      </c>
      <c r="D476" t="s">
        <v>1152</v>
      </c>
      <c r="E476" t="s">
        <v>1153</v>
      </c>
      <c r="F476" s="38">
        <v>85390</v>
      </c>
      <c r="G476" s="3">
        <v>9999</v>
      </c>
      <c r="H476" s="39">
        <v>9286685350</v>
      </c>
      <c r="I476" s="4" t="s">
        <v>585</v>
      </c>
      <c r="J476" s="4" t="s">
        <v>31</v>
      </c>
      <c r="K476" t="s">
        <v>31</v>
      </c>
      <c r="L476" s="5"/>
      <c r="M476" s="5"/>
      <c r="N476" s="5"/>
      <c r="O476" s="5"/>
      <c r="P476" s="40">
        <v>11.82458888</v>
      </c>
      <c r="Q476" t="s">
        <v>31</v>
      </c>
      <c r="R476" t="s">
        <v>31</v>
      </c>
      <c r="S476" t="s">
        <v>31</v>
      </c>
      <c r="T476" t="s">
        <v>31</v>
      </c>
      <c r="U476" s="5"/>
      <c r="V476" s="43"/>
      <c r="W476" s="43"/>
      <c r="X476" s="43"/>
      <c r="Y476" s="43"/>
      <c r="Z476">
        <f t="shared" si="128"/>
        <v>0</v>
      </c>
      <c r="AA476">
        <f t="shared" si="129"/>
        <v>1</v>
      </c>
      <c r="AB476">
        <f t="shared" si="130"/>
        <v>0</v>
      </c>
      <c r="AC476">
        <f t="shared" si="131"/>
        <v>0</v>
      </c>
      <c r="AD476">
        <f t="shared" si="132"/>
        <v>0</v>
      </c>
      <c r="AE476">
        <f t="shared" si="133"/>
        <v>0</v>
      </c>
      <c r="AF476" s="50">
        <f t="shared" si="134"/>
        <v>0</v>
      </c>
      <c r="AG476" s="50">
        <f t="shared" si="135"/>
        <v>0</v>
      </c>
      <c r="AH476" s="50">
        <f t="shared" si="136"/>
        <v>0</v>
      </c>
      <c r="AI476">
        <f t="shared" si="137"/>
        <v>0</v>
      </c>
      <c r="AJ476">
        <f t="shared" si="138"/>
        <v>0</v>
      </c>
      <c r="AK476">
        <f t="shared" si="139"/>
        <v>0</v>
      </c>
      <c r="AL476">
        <f t="shared" si="140"/>
        <v>0</v>
      </c>
      <c r="AM476">
        <f t="shared" si="141"/>
        <v>0</v>
      </c>
      <c r="AN476">
        <f t="shared" si="142"/>
        <v>0</v>
      </c>
      <c r="AO476">
        <f t="shared" si="143"/>
        <v>0</v>
      </c>
    </row>
    <row r="477" spans="1:41" ht="12.75">
      <c r="A477" s="37">
        <v>409250</v>
      </c>
      <c r="B477">
        <v>20213</v>
      </c>
      <c r="C477" t="s">
        <v>1154</v>
      </c>
      <c r="D477" t="s">
        <v>1155</v>
      </c>
      <c r="E477" t="s">
        <v>1156</v>
      </c>
      <c r="F477" s="38">
        <v>85643</v>
      </c>
      <c r="G477" s="3">
        <v>1509</v>
      </c>
      <c r="H477" s="39">
        <v>5203844211</v>
      </c>
      <c r="I477" s="4">
        <v>6</v>
      </c>
      <c r="J477" s="4" t="s">
        <v>31</v>
      </c>
      <c r="K477" t="s">
        <v>31</v>
      </c>
      <c r="L477" s="5" t="s">
        <v>36</v>
      </c>
      <c r="M477" s="5">
        <v>1434.85</v>
      </c>
      <c r="N477" s="5" t="s">
        <v>36</v>
      </c>
      <c r="O477" s="5" t="s">
        <v>36</v>
      </c>
      <c r="P477" s="40">
        <v>25.099375355</v>
      </c>
      <c r="Q477" t="s">
        <v>37</v>
      </c>
      <c r="R477" t="s">
        <v>31</v>
      </c>
      <c r="S477" t="s">
        <v>37</v>
      </c>
      <c r="T477" t="s">
        <v>31</v>
      </c>
      <c r="U477" s="5" t="s">
        <v>35</v>
      </c>
      <c r="V477" s="41">
        <v>96587.94681648296</v>
      </c>
      <c r="W477" s="41">
        <v>18253.634928260886</v>
      </c>
      <c r="X477" s="41">
        <v>13461.037412120286</v>
      </c>
      <c r="Y477" s="41">
        <v>10641.329068807745</v>
      </c>
      <c r="Z477">
        <f t="shared" si="128"/>
        <v>0</v>
      </c>
      <c r="AA477">
        <f t="shared" si="129"/>
        <v>0</v>
      </c>
      <c r="AB477">
        <f t="shared" si="130"/>
        <v>0</v>
      </c>
      <c r="AC477">
        <f t="shared" si="131"/>
        <v>0</v>
      </c>
      <c r="AD477">
        <f t="shared" si="132"/>
        <v>0</v>
      </c>
      <c r="AE477">
        <f t="shared" si="133"/>
        <v>0</v>
      </c>
      <c r="AF477" s="50">
        <f t="shared" si="134"/>
        <v>0</v>
      </c>
      <c r="AG477" s="50">
        <f t="shared" si="135"/>
        <v>0</v>
      </c>
      <c r="AH477" s="50">
        <f t="shared" si="136"/>
        <v>0</v>
      </c>
      <c r="AI477">
        <f t="shared" si="137"/>
        <v>1</v>
      </c>
      <c r="AJ477">
        <f t="shared" si="138"/>
        <v>1</v>
      </c>
      <c r="AK477" t="str">
        <f t="shared" si="139"/>
        <v>Initial</v>
      </c>
      <c r="AL477">
        <f t="shared" si="140"/>
        <v>0</v>
      </c>
      <c r="AM477" t="str">
        <f t="shared" si="141"/>
        <v>RLIS</v>
      </c>
      <c r="AN477">
        <f t="shared" si="142"/>
        <v>0</v>
      </c>
      <c r="AO477">
        <f t="shared" si="143"/>
        <v>0</v>
      </c>
    </row>
    <row r="478" spans="1:41" ht="12.75">
      <c r="A478" s="37">
        <v>409310</v>
      </c>
      <c r="B478">
        <v>30202</v>
      </c>
      <c r="C478" t="s">
        <v>1157</v>
      </c>
      <c r="D478" t="s">
        <v>698</v>
      </c>
      <c r="E478" t="s">
        <v>1158</v>
      </c>
      <c r="F478" s="38">
        <v>86046</v>
      </c>
      <c r="G478" s="3">
        <v>2209</v>
      </c>
      <c r="H478" s="39">
        <v>9286354473</v>
      </c>
      <c r="I478" s="4">
        <v>4</v>
      </c>
      <c r="J478" s="4" t="s">
        <v>31</v>
      </c>
      <c r="K478" t="s">
        <v>31</v>
      </c>
      <c r="L478" s="5" t="s">
        <v>35</v>
      </c>
      <c r="M478" s="5">
        <v>745.677</v>
      </c>
      <c r="N478" s="5" t="s">
        <v>35</v>
      </c>
      <c r="O478" s="5" t="s">
        <v>35</v>
      </c>
      <c r="P478" s="40">
        <v>15.621679065</v>
      </c>
      <c r="Q478" t="s">
        <v>31</v>
      </c>
      <c r="R478" t="s">
        <v>31</v>
      </c>
      <c r="S478" t="s">
        <v>31</v>
      </c>
      <c r="T478" t="s">
        <v>31</v>
      </c>
      <c r="U478" s="5"/>
      <c r="V478" s="5">
        <v>31086</v>
      </c>
      <c r="W478" s="5">
        <v>5331.22</v>
      </c>
      <c r="X478" s="5">
        <v>5035.63</v>
      </c>
      <c r="Y478" s="5">
        <v>5049</v>
      </c>
      <c r="Z478">
        <f t="shared" si="128"/>
        <v>1</v>
      </c>
      <c r="AA478">
        <f t="shared" si="129"/>
        <v>1</v>
      </c>
      <c r="AB478">
        <f t="shared" si="130"/>
        <v>0</v>
      </c>
      <c r="AC478">
        <f t="shared" si="131"/>
        <v>0</v>
      </c>
      <c r="AD478">
        <f t="shared" si="132"/>
        <v>0</v>
      </c>
      <c r="AE478">
        <f t="shared" si="133"/>
        <v>0</v>
      </c>
      <c r="AF478" s="50" t="str">
        <f t="shared" si="134"/>
        <v>SRSA</v>
      </c>
      <c r="AG478" s="50">
        <f t="shared" si="135"/>
        <v>0</v>
      </c>
      <c r="AH478" s="50">
        <f t="shared" si="136"/>
        <v>0</v>
      </c>
      <c r="AI478">
        <f t="shared" si="137"/>
        <v>0</v>
      </c>
      <c r="AJ478">
        <f t="shared" si="138"/>
        <v>0</v>
      </c>
      <c r="AK478">
        <f t="shared" si="139"/>
        <v>0</v>
      </c>
      <c r="AL478">
        <f t="shared" si="140"/>
        <v>0</v>
      </c>
      <c r="AM478">
        <f t="shared" si="141"/>
        <v>0</v>
      </c>
      <c r="AN478">
        <f t="shared" si="142"/>
        <v>0</v>
      </c>
      <c r="AO478">
        <f t="shared" si="143"/>
        <v>0</v>
      </c>
    </row>
    <row r="479" spans="1:41" ht="12.75">
      <c r="A479" s="37">
        <v>409390</v>
      </c>
      <c r="B479">
        <v>70407</v>
      </c>
      <c r="C479" t="s">
        <v>1159</v>
      </c>
      <c r="D479" t="s">
        <v>1160</v>
      </c>
      <c r="E479" t="s">
        <v>90</v>
      </c>
      <c r="F479" s="38">
        <v>85008</v>
      </c>
      <c r="G479" s="3">
        <v>6120</v>
      </c>
      <c r="H479" s="39">
        <v>6026812200</v>
      </c>
      <c r="I479" s="4">
        <v>1</v>
      </c>
      <c r="J479" s="4" t="s">
        <v>31</v>
      </c>
      <c r="K479" t="s">
        <v>31</v>
      </c>
      <c r="L479" s="5"/>
      <c r="M479" s="5"/>
      <c r="N479" s="5"/>
      <c r="O479" s="5"/>
      <c r="P479" s="40">
        <v>58.854860186</v>
      </c>
      <c r="Q479" t="s">
        <v>37</v>
      </c>
      <c r="R479" t="s">
        <v>31</v>
      </c>
      <c r="S479" t="s">
        <v>31</v>
      </c>
      <c r="T479" t="s">
        <v>31</v>
      </c>
      <c r="U479" s="5"/>
      <c r="V479" s="5"/>
      <c r="W479" s="5"/>
      <c r="X479" s="5"/>
      <c r="Y479" s="5"/>
      <c r="Z479">
        <f t="shared" si="128"/>
        <v>0</v>
      </c>
      <c r="AA479">
        <f t="shared" si="129"/>
        <v>1</v>
      </c>
      <c r="AB479">
        <f t="shared" si="130"/>
        <v>0</v>
      </c>
      <c r="AC479">
        <f t="shared" si="131"/>
        <v>0</v>
      </c>
      <c r="AD479">
        <f t="shared" si="132"/>
        <v>0</v>
      </c>
      <c r="AE479">
        <f t="shared" si="133"/>
        <v>0</v>
      </c>
      <c r="AF479" s="50">
        <f t="shared" si="134"/>
        <v>0</v>
      </c>
      <c r="AG479" s="50">
        <f t="shared" si="135"/>
        <v>0</v>
      </c>
      <c r="AH479" s="50">
        <f t="shared" si="136"/>
        <v>0</v>
      </c>
      <c r="AI479">
        <f t="shared" si="137"/>
        <v>0</v>
      </c>
      <c r="AJ479">
        <f t="shared" si="138"/>
        <v>1</v>
      </c>
      <c r="AK479">
        <f t="shared" si="139"/>
        <v>0</v>
      </c>
      <c r="AL479">
        <f t="shared" si="140"/>
        <v>0</v>
      </c>
      <c r="AM479">
        <f t="shared" si="141"/>
        <v>0</v>
      </c>
      <c r="AN479">
        <f t="shared" si="142"/>
        <v>0</v>
      </c>
      <c r="AO479">
        <f t="shared" si="143"/>
        <v>0</v>
      </c>
    </row>
    <row r="480" spans="1:41" ht="12.75">
      <c r="A480" s="37">
        <v>409430</v>
      </c>
      <c r="B480">
        <v>10208</v>
      </c>
      <c r="C480" t="s">
        <v>1161</v>
      </c>
      <c r="D480" t="s">
        <v>1162</v>
      </c>
      <c r="E480" t="s">
        <v>1163</v>
      </c>
      <c r="F480" s="38">
        <v>86504</v>
      </c>
      <c r="G480" s="3">
        <v>559</v>
      </c>
      <c r="H480" s="39">
        <v>9287297505</v>
      </c>
      <c r="I480" s="4">
        <v>7</v>
      </c>
      <c r="J480" s="4" t="s">
        <v>37</v>
      </c>
      <c r="K480" t="s">
        <v>31</v>
      </c>
      <c r="L480" s="5" t="s">
        <v>35</v>
      </c>
      <c r="M480" s="5">
        <v>2812.928</v>
      </c>
      <c r="N480" s="5" t="s">
        <v>35</v>
      </c>
      <c r="O480" s="5" t="s">
        <v>35</v>
      </c>
      <c r="P480" s="40">
        <v>24.144699944</v>
      </c>
      <c r="Q480" t="s">
        <v>37</v>
      </c>
      <c r="R480" t="s">
        <v>31</v>
      </c>
      <c r="S480" t="s">
        <v>37</v>
      </c>
      <c r="T480" t="s">
        <v>31</v>
      </c>
      <c r="U480" s="5" t="s">
        <v>36</v>
      </c>
      <c r="V480" s="42">
        <v>262314.4746099507</v>
      </c>
      <c r="W480" s="42">
        <v>41957.61884097656</v>
      </c>
      <c r="X480" s="42">
        <v>35667.04103501151</v>
      </c>
      <c r="Y480" s="42">
        <v>21559.88715143213</v>
      </c>
      <c r="Z480">
        <f t="shared" si="128"/>
        <v>1</v>
      </c>
      <c r="AA480">
        <f t="shared" si="129"/>
        <v>1</v>
      </c>
      <c r="AB480">
        <f t="shared" si="130"/>
        <v>0</v>
      </c>
      <c r="AC480">
        <f t="shared" si="131"/>
        <v>0</v>
      </c>
      <c r="AD480">
        <f t="shared" si="132"/>
        <v>0</v>
      </c>
      <c r="AE480">
        <f t="shared" si="133"/>
        <v>0</v>
      </c>
      <c r="AF480" s="50" t="str">
        <f t="shared" si="134"/>
        <v>SRSA</v>
      </c>
      <c r="AG480" s="50">
        <f t="shared" si="135"/>
        <v>0</v>
      </c>
      <c r="AH480" s="50">
        <f t="shared" si="136"/>
        <v>0</v>
      </c>
      <c r="AI480">
        <f t="shared" si="137"/>
        <v>1</v>
      </c>
      <c r="AJ480">
        <f t="shared" si="138"/>
        <v>1</v>
      </c>
      <c r="AK480" t="str">
        <f t="shared" si="139"/>
        <v>Initial</v>
      </c>
      <c r="AL480" t="str">
        <f t="shared" si="140"/>
        <v>SRSA</v>
      </c>
      <c r="AM480">
        <f t="shared" si="141"/>
        <v>0</v>
      </c>
      <c r="AN480">
        <f t="shared" si="142"/>
        <v>0</v>
      </c>
      <c r="AO480">
        <f t="shared" si="143"/>
        <v>0</v>
      </c>
    </row>
    <row r="481" spans="1:41" ht="12.75">
      <c r="A481" s="37">
        <v>409460</v>
      </c>
      <c r="B481">
        <v>90201</v>
      </c>
      <c r="C481" t="s">
        <v>1164</v>
      </c>
      <c r="D481" t="s">
        <v>1165</v>
      </c>
      <c r="E481" t="s">
        <v>507</v>
      </c>
      <c r="F481" s="38">
        <v>86047</v>
      </c>
      <c r="G481" s="3">
        <v>580</v>
      </c>
      <c r="H481" s="39">
        <v>9282893375</v>
      </c>
      <c r="I481" s="4">
        <v>6</v>
      </c>
      <c r="J481" s="4" t="s">
        <v>31</v>
      </c>
      <c r="K481" t="s">
        <v>31</v>
      </c>
      <c r="L481" s="5" t="s">
        <v>35</v>
      </c>
      <c r="M481" s="5">
        <v>2488.875</v>
      </c>
      <c r="N481" s="5" t="s">
        <v>35</v>
      </c>
      <c r="O481" s="5" t="s">
        <v>36</v>
      </c>
      <c r="P481" s="40">
        <v>19.018638266</v>
      </c>
      <c r="Q481" t="s">
        <v>31</v>
      </c>
      <c r="R481" t="s">
        <v>37</v>
      </c>
      <c r="S481" t="s">
        <v>37</v>
      </c>
      <c r="T481" t="s">
        <v>31</v>
      </c>
      <c r="U481" s="5" t="s">
        <v>36</v>
      </c>
      <c r="V481" s="41">
        <v>148403.43238173032</v>
      </c>
      <c r="W481" s="41">
        <v>20989.975490492823</v>
      </c>
      <c r="X481" s="41">
        <v>22664.563754947154</v>
      </c>
      <c r="Y481" s="41">
        <v>16589.23583681347</v>
      </c>
      <c r="Z481">
        <f t="shared" si="128"/>
        <v>1</v>
      </c>
      <c r="AA481">
        <f t="shared" si="129"/>
        <v>1</v>
      </c>
      <c r="AB481">
        <f t="shared" si="130"/>
        <v>0</v>
      </c>
      <c r="AC481">
        <f t="shared" si="131"/>
        <v>0</v>
      </c>
      <c r="AD481">
        <f t="shared" si="132"/>
        <v>0</v>
      </c>
      <c r="AE481">
        <f t="shared" si="133"/>
        <v>0</v>
      </c>
      <c r="AF481" s="50" t="str">
        <f t="shared" si="134"/>
        <v>SRSA</v>
      </c>
      <c r="AG481" s="50">
        <f t="shared" si="135"/>
        <v>0</v>
      </c>
      <c r="AH481" s="50" t="str">
        <f t="shared" si="136"/>
        <v>Trouble</v>
      </c>
      <c r="AI481">
        <f t="shared" si="137"/>
        <v>1</v>
      </c>
      <c r="AJ481">
        <f t="shared" si="138"/>
        <v>0</v>
      </c>
      <c r="AK481">
        <f t="shared" si="139"/>
        <v>0</v>
      </c>
      <c r="AL481">
        <f t="shared" si="140"/>
        <v>0</v>
      </c>
      <c r="AM481">
        <f t="shared" si="141"/>
        <v>0</v>
      </c>
      <c r="AN481">
        <f t="shared" si="142"/>
        <v>0</v>
      </c>
      <c r="AO481">
        <f t="shared" si="143"/>
        <v>0</v>
      </c>
    </row>
    <row r="482" spans="1:41" ht="12.75">
      <c r="A482" s="37">
        <v>409510</v>
      </c>
      <c r="B482">
        <v>130352</v>
      </c>
      <c r="C482" t="s">
        <v>1166</v>
      </c>
      <c r="D482" t="s">
        <v>1167</v>
      </c>
      <c r="E482" t="s">
        <v>1168</v>
      </c>
      <c r="F482" s="38">
        <v>85362</v>
      </c>
      <c r="G482" s="3">
        <v>575</v>
      </c>
      <c r="H482" s="39">
        <v>9284273347</v>
      </c>
      <c r="I482" s="4">
        <v>7</v>
      </c>
      <c r="J482" s="4" t="s">
        <v>37</v>
      </c>
      <c r="K482" t="s">
        <v>31</v>
      </c>
      <c r="L482" s="5" t="s">
        <v>36</v>
      </c>
      <c r="M482" s="5">
        <v>71.99</v>
      </c>
      <c r="N482" s="5" t="s">
        <v>36</v>
      </c>
      <c r="O482" s="5" t="s">
        <v>35</v>
      </c>
      <c r="P482" s="40">
        <v>13.28125</v>
      </c>
      <c r="Q482" t="s">
        <v>31</v>
      </c>
      <c r="R482" t="s">
        <v>37</v>
      </c>
      <c r="S482" t="s">
        <v>37</v>
      </c>
      <c r="T482" t="s">
        <v>31</v>
      </c>
      <c r="U482" s="5" t="s">
        <v>36</v>
      </c>
      <c r="V482" s="42"/>
      <c r="W482" s="42"/>
      <c r="X482" s="42"/>
      <c r="Y482" s="42"/>
      <c r="Z482">
        <f t="shared" si="128"/>
        <v>1</v>
      </c>
      <c r="AA482">
        <f t="shared" si="129"/>
        <v>1</v>
      </c>
      <c r="AB482">
        <f t="shared" si="130"/>
        <v>0</v>
      </c>
      <c r="AC482">
        <f t="shared" si="131"/>
        <v>0</v>
      </c>
      <c r="AD482">
        <f t="shared" si="132"/>
        <v>0</v>
      </c>
      <c r="AE482">
        <f t="shared" si="133"/>
        <v>0</v>
      </c>
      <c r="AF482" s="50" t="str">
        <f t="shared" si="134"/>
        <v>SRSA</v>
      </c>
      <c r="AG482" s="50">
        <f t="shared" si="135"/>
        <v>0</v>
      </c>
      <c r="AH482" s="50">
        <f t="shared" si="136"/>
        <v>0</v>
      </c>
      <c r="AI482">
        <f t="shared" si="137"/>
        <v>1</v>
      </c>
      <c r="AJ482">
        <f t="shared" si="138"/>
        <v>0</v>
      </c>
      <c r="AK482">
        <f t="shared" si="139"/>
        <v>0</v>
      </c>
      <c r="AL482">
        <f t="shared" si="140"/>
        <v>0</v>
      </c>
      <c r="AM482">
        <f t="shared" si="141"/>
        <v>0</v>
      </c>
      <c r="AN482">
        <f t="shared" si="142"/>
        <v>0</v>
      </c>
      <c r="AO482">
        <f t="shared" si="143"/>
        <v>0</v>
      </c>
    </row>
    <row r="483" spans="1:41" ht="12.75">
      <c r="A483" s="37">
        <v>409540</v>
      </c>
      <c r="B483">
        <v>40305</v>
      </c>
      <c r="C483" t="s">
        <v>1169</v>
      </c>
      <c r="D483" t="s">
        <v>1170</v>
      </c>
      <c r="E483" t="s">
        <v>1171</v>
      </c>
      <c r="F483" s="38">
        <v>85554</v>
      </c>
      <c r="G483" s="3">
        <v>390</v>
      </c>
      <c r="H483" s="39">
        <v>9284623244</v>
      </c>
      <c r="I483" s="4">
        <v>7</v>
      </c>
      <c r="J483" s="4" t="s">
        <v>37</v>
      </c>
      <c r="K483" t="s">
        <v>31</v>
      </c>
      <c r="L483" s="5" t="s">
        <v>36</v>
      </c>
      <c r="M483" s="5">
        <v>63.793</v>
      </c>
      <c r="N483" s="5" t="s">
        <v>36</v>
      </c>
      <c r="O483" s="5" t="s">
        <v>35</v>
      </c>
      <c r="P483" s="40">
        <v>26.153846154</v>
      </c>
      <c r="Q483" t="s">
        <v>37</v>
      </c>
      <c r="R483" t="s">
        <v>31</v>
      </c>
      <c r="S483" t="s">
        <v>37</v>
      </c>
      <c r="T483" t="s">
        <v>31</v>
      </c>
      <c r="U483" s="5" t="s">
        <v>36</v>
      </c>
      <c r="V483" s="41">
        <v>4397.8088399418375</v>
      </c>
      <c r="W483" s="41">
        <v>656.3151680174241</v>
      </c>
      <c r="X483" s="41">
        <v>734.5148261842853</v>
      </c>
      <c r="Y483" s="41">
        <v>718.2611238682931</v>
      </c>
      <c r="Z483">
        <f t="shared" si="128"/>
        <v>1</v>
      </c>
      <c r="AA483">
        <f t="shared" si="129"/>
        <v>1</v>
      </c>
      <c r="AB483">
        <f t="shared" si="130"/>
        <v>0</v>
      </c>
      <c r="AC483">
        <f t="shared" si="131"/>
        <v>0</v>
      </c>
      <c r="AD483">
        <f t="shared" si="132"/>
        <v>0</v>
      </c>
      <c r="AE483">
        <f t="shared" si="133"/>
        <v>0</v>
      </c>
      <c r="AF483" s="50" t="str">
        <f t="shared" si="134"/>
        <v>SRSA</v>
      </c>
      <c r="AG483" s="50">
        <f t="shared" si="135"/>
        <v>0</v>
      </c>
      <c r="AH483" s="50">
        <f t="shared" si="136"/>
        <v>0</v>
      </c>
      <c r="AI483">
        <f t="shared" si="137"/>
        <v>1</v>
      </c>
      <c r="AJ483">
        <f t="shared" si="138"/>
        <v>1</v>
      </c>
      <c r="AK483" t="str">
        <f t="shared" si="139"/>
        <v>Initial</v>
      </c>
      <c r="AL483" t="str">
        <f t="shared" si="140"/>
        <v>SRSA</v>
      </c>
      <c r="AM483">
        <f t="shared" si="141"/>
        <v>0</v>
      </c>
      <c r="AN483">
        <f t="shared" si="142"/>
        <v>0</v>
      </c>
      <c r="AO483">
        <f t="shared" si="143"/>
        <v>0</v>
      </c>
    </row>
    <row r="484" spans="1:41" ht="12.75">
      <c r="A484" s="37">
        <v>409570</v>
      </c>
      <c r="B484">
        <v>80313</v>
      </c>
      <c r="C484" t="s">
        <v>1172</v>
      </c>
      <c r="D484" t="s">
        <v>1173</v>
      </c>
      <c r="E484" t="s">
        <v>1174</v>
      </c>
      <c r="F484" s="38">
        <v>86438</v>
      </c>
      <c r="G484" s="3">
        <v>128</v>
      </c>
      <c r="H484" s="39">
        <v>9287662581</v>
      </c>
      <c r="I484" s="4">
        <v>3</v>
      </c>
      <c r="J484" s="4" t="s">
        <v>31</v>
      </c>
      <c r="K484" t="s">
        <v>31</v>
      </c>
      <c r="L484" s="5" t="s">
        <v>35</v>
      </c>
      <c r="M484" s="5">
        <v>22.575</v>
      </c>
      <c r="N484" s="5"/>
      <c r="O484" s="5" t="s">
        <v>35</v>
      </c>
      <c r="P484" s="40">
        <v>46.153846154</v>
      </c>
      <c r="Q484" t="s">
        <v>37</v>
      </c>
      <c r="R484" t="s">
        <v>31</v>
      </c>
      <c r="S484" t="s">
        <v>31</v>
      </c>
      <c r="T484" t="s">
        <v>31</v>
      </c>
      <c r="U484" s="5"/>
      <c r="V484" s="5">
        <v>2235</v>
      </c>
      <c r="W484" s="5">
        <v>243.91</v>
      </c>
      <c r="X484" s="5">
        <v>311.33</v>
      </c>
      <c r="Y484" s="5">
        <v>208</v>
      </c>
      <c r="Z484">
        <f aca="true" t="shared" si="144" ref="Z484:Z490">IF(OR(J484="YES",L484="YES"),1,0)</f>
        <v>1</v>
      </c>
      <c r="AA484">
        <f aca="true" t="shared" si="145" ref="AA484:AA490">IF(OR(M484&lt;600,N484="YES"),1,0)</f>
        <v>1</v>
      </c>
      <c r="AB484">
        <f aca="true" t="shared" si="146" ref="AB484:AB490">IF(AND(OR(J484="YES",L484="YES"),(Z484=0)),"Trouble",0)</f>
        <v>0</v>
      </c>
      <c r="AC484">
        <f aca="true" t="shared" si="147" ref="AC484:AC490">IF(AND(OR(M484&lt;600,N484="YES"),(AA484=0)),"Trouble",0)</f>
        <v>0</v>
      </c>
      <c r="AD484">
        <f aca="true" t="shared" si="148" ref="AD484:AD490">IF(AND(AND(J484="NO",L484="NO"),(O484="YES")),"Trouble",0)</f>
        <v>0</v>
      </c>
      <c r="AE484">
        <f aca="true" t="shared" si="149" ref="AE484:AE490">IF(AND(AND(M484&gt;=600,N484="NO"),(O484="YES")),"Trouble",0)</f>
        <v>0</v>
      </c>
      <c r="AF484" s="50" t="str">
        <f aca="true" t="shared" si="150" ref="AF484:AF490">IF(AND(Z484=1,AA484=1),"SRSA",0)</f>
        <v>SRSA</v>
      </c>
      <c r="AG484" s="50">
        <f aca="true" t="shared" si="151" ref="AG484:AG490">IF(AND(AF484=0,O484="YES"),"Trouble",0)</f>
        <v>0</v>
      </c>
      <c r="AH484" s="50">
        <f aca="true" t="shared" si="152" ref="AH484:AH490">IF(AND(AF484="SRSA",O484="NO"),"Trouble",0)</f>
        <v>0</v>
      </c>
      <c r="AI484">
        <f aca="true" t="shared" si="153" ref="AI484:AI490">IF(S484="YES",1,0)</f>
        <v>0</v>
      </c>
      <c r="AJ484">
        <f aca="true" t="shared" si="154" ref="AJ484:AJ490">IF(P484&gt;=20,1,0)</f>
        <v>1</v>
      </c>
      <c r="AK484">
        <f aca="true" t="shared" si="155" ref="AK484:AK490">IF(AND(AI484=1,AJ484=1),"Initial",0)</f>
        <v>0</v>
      </c>
      <c r="AL484">
        <f aca="true" t="shared" si="156" ref="AL484:AL490">IF(AND(AF484="SRSA",AK484="Initial"),"SRSA",0)</f>
        <v>0</v>
      </c>
      <c r="AM484">
        <f aca="true" t="shared" si="157" ref="AM484:AM490">IF(AND(AK484="Initial",AL484=0),"RLIS",0)</f>
        <v>0</v>
      </c>
      <c r="AN484">
        <f aca="true" t="shared" si="158" ref="AN484:AN490">IF(AND(AM484=0,U484="YES"),"Trouble",0)</f>
        <v>0</v>
      </c>
      <c r="AO484">
        <f aca="true" t="shared" si="159" ref="AO484:AO490">IF(AND(U484="NO",AM484="RLIS"),"Trouble",0)</f>
        <v>0</v>
      </c>
    </row>
    <row r="485" spans="1:41" ht="12.75">
      <c r="A485" s="37">
        <v>409600</v>
      </c>
      <c r="B485">
        <v>140401</v>
      </c>
      <c r="C485" t="s">
        <v>1175</v>
      </c>
      <c r="D485" t="s">
        <v>1176</v>
      </c>
      <c r="E485" t="s">
        <v>229</v>
      </c>
      <c r="F485" s="38">
        <v>85364</v>
      </c>
      <c r="G485" s="3">
        <v>2973</v>
      </c>
      <c r="H485" s="39">
        <v>9287826581</v>
      </c>
      <c r="I485" s="4">
        <v>2</v>
      </c>
      <c r="J485" s="4" t="s">
        <v>31</v>
      </c>
      <c r="K485" t="s">
        <v>31</v>
      </c>
      <c r="L485" s="5"/>
      <c r="M485" s="5"/>
      <c r="N485" s="5"/>
      <c r="O485" s="5"/>
      <c r="P485" s="40">
        <v>27.72007913</v>
      </c>
      <c r="Q485" t="s">
        <v>37</v>
      </c>
      <c r="R485" t="s">
        <v>31</v>
      </c>
      <c r="S485" t="s">
        <v>31</v>
      </c>
      <c r="T485" t="s">
        <v>31</v>
      </c>
      <c r="U485" s="5"/>
      <c r="V485" s="5"/>
      <c r="W485" s="5"/>
      <c r="X485" s="5"/>
      <c r="Y485" s="5"/>
      <c r="Z485">
        <f t="shared" si="144"/>
        <v>0</v>
      </c>
      <c r="AA485">
        <f t="shared" si="145"/>
        <v>1</v>
      </c>
      <c r="AB485">
        <f t="shared" si="146"/>
        <v>0</v>
      </c>
      <c r="AC485">
        <f t="shared" si="147"/>
        <v>0</v>
      </c>
      <c r="AD485">
        <f t="shared" si="148"/>
        <v>0</v>
      </c>
      <c r="AE485">
        <f t="shared" si="149"/>
        <v>0</v>
      </c>
      <c r="AF485" s="50">
        <f t="shared" si="150"/>
        <v>0</v>
      </c>
      <c r="AG485" s="50">
        <f t="shared" si="151"/>
        <v>0</v>
      </c>
      <c r="AH485" s="50">
        <f t="shared" si="152"/>
        <v>0</v>
      </c>
      <c r="AI485">
        <f t="shared" si="153"/>
        <v>0</v>
      </c>
      <c r="AJ485">
        <f t="shared" si="154"/>
        <v>1</v>
      </c>
      <c r="AK485">
        <f t="shared" si="155"/>
        <v>0</v>
      </c>
      <c r="AL485">
        <f t="shared" si="156"/>
        <v>0</v>
      </c>
      <c r="AM485">
        <f t="shared" si="157"/>
        <v>0</v>
      </c>
      <c r="AN485">
        <f t="shared" si="158"/>
        <v>0</v>
      </c>
      <c r="AO485">
        <f t="shared" si="159"/>
        <v>0</v>
      </c>
    </row>
    <row r="486" spans="1:41" ht="12.75">
      <c r="A486" s="37">
        <v>409630</v>
      </c>
      <c r="B486">
        <v>140570</v>
      </c>
      <c r="C486" t="s">
        <v>1177</v>
      </c>
      <c r="D486" t="s">
        <v>1178</v>
      </c>
      <c r="E486" t="s">
        <v>229</v>
      </c>
      <c r="F486" s="38">
        <v>85364</v>
      </c>
      <c r="G486" s="3">
        <v>7928</v>
      </c>
      <c r="H486" s="39">
        <v>9287261731</v>
      </c>
      <c r="I486" s="4">
        <v>2</v>
      </c>
      <c r="J486" s="4" t="s">
        <v>31</v>
      </c>
      <c r="K486" t="s">
        <v>31</v>
      </c>
      <c r="L486" s="5"/>
      <c r="M486" s="5"/>
      <c r="N486" s="5"/>
      <c r="O486" s="5"/>
      <c r="P486" s="40">
        <v>22.087170043</v>
      </c>
      <c r="Q486" t="s">
        <v>37</v>
      </c>
      <c r="R486" t="s">
        <v>31</v>
      </c>
      <c r="S486" t="s">
        <v>31</v>
      </c>
      <c r="T486" t="s">
        <v>31</v>
      </c>
      <c r="U486" s="5"/>
      <c r="V486" s="43"/>
      <c r="W486" s="43"/>
      <c r="X486" s="43"/>
      <c r="Y486" s="43"/>
      <c r="Z486">
        <f t="shared" si="144"/>
        <v>0</v>
      </c>
      <c r="AA486">
        <f t="shared" si="145"/>
        <v>1</v>
      </c>
      <c r="AB486">
        <f t="shared" si="146"/>
        <v>0</v>
      </c>
      <c r="AC486">
        <f t="shared" si="147"/>
        <v>0</v>
      </c>
      <c r="AD486">
        <f t="shared" si="148"/>
        <v>0</v>
      </c>
      <c r="AE486">
        <f t="shared" si="149"/>
        <v>0</v>
      </c>
      <c r="AF486" s="50">
        <f t="shared" si="150"/>
        <v>0</v>
      </c>
      <c r="AG486" s="50">
        <f t="shared" si="151"/>
        <v>0</v>
      </c>
      <c r="AH486" s="50">
        <f t="shared" si="152"/>
        <v>0</v>
      </c>
      <c r="AI486">
        <f t="shared" si="153"/>
        <v>0</v>
      </c>
      <c r="AJ486">
        <f t="shared" si="154"/>
        <v>1</v>
      </c>
      <c r="AK486">
        <f t="shared" si="155"/>
        <v>0</v>
      </c>
      <c r="AL486">
        <f t="shared" si="156"/>
        <v>0</v>
      </c>
      <c r="AM486">
        <f t="shared" si="157"/>
        <v>0</v>
      </c>
      <c r="AN486">
        <f t="shared" si="158"/>
        <v>0</v>
      </c>
      <c r="AO486">
        <f t="shared" si="159"/>
        <v>0</v>
      </c>
    </row>
    <row r="487" spans="1:41" ht="12.75">
      <c r="A487" s="37">
        <v>409700</v>
      </c>
      <c r="B487">
        <v>70177</v>
      </c>
      <c r="C487" t="s">
        <v>1179</v>
      </c>
      <c r="D487" t="s">
        <v>856</v>
      </c>
      <c r="E487" t="s">
        <v>90</v>
      </c>
      <c r="F487" s="38">
        <v>85003</v>
      </c>
      <c r="G487" s="3">
        <v>1510</v>
      </c>
      <c r="H487" s="39">
        <v>6024524700</v>
      </c>
      <c r="I487" s="4">
        <v>1</v>
      </c>
      <c r="J487" s="4" t="s">
        <v>31</v>
      </c>
      <c r="K487" t="s">
        <v>37</v>
      </c>
      <c r="L487" s="5"/>
      <c r="M487" s="5"/>
      <c r="N487" s="5"/>
      <c r="O487" s="5"/>
      <c r="P487" s="40" t="s">
        <v>41</v>
      </c>
      <c r="Q487" s="40" t="s">
        <v>41</v>
      </c>
      <c r="R487" t="s">
        <v>31</v>
      </c>
      <c r="S487" t="s">
        <v>31</v>
      </c>
      <c r="T487" t="s">
        <v>37</v>
      </c>
      <c r="U487" s="5"/>
      <c r="V487" s="5"/>
      <c r="W487" s="5"/>
      <c r="X487" s="5"/>
      <c r="Y487" s="5"/>
      <c r="Z487">
        <f t="shared" si="144"/>
        <v>0</v>
      </c>
      <c r="AA487">
        <f t="shared" si="145"/>
        <v>1</v>
      </c>
      <c r="AB487">
        <f t="shared" si="146"/>
        <v>0</v>
      </c>
      <c r="AC487">
        <f t="shared" si="147"/>
        <v>0</v>
      </c>
      <c r="AD487">
        <f t="shared" si="148"/>
        <v>0</v>
      </c>
      <c r="AE487">
        <f t="shared" si="149"/>
        <v>0</v>
      </c>
      <c r="AF487" s="50">
        <f t="shared" si="150"/>
        <v>0</v>
      </c>
      <c r="AG487" s="50">
        <f t="shared" si="151"/>
        <v>0</v>
      </c>
      <c r="AH487" s="50">
        <f t="shared" si="152"/>
        <v>0</v>
      </c>
      <c r="AI487">
        <f t="shared" si="153"/>
        <v>0</v>
      </c>
      <c r="AJ487">
        <f t="shared" si="154"/>
        <v>1</v>
      </c>
      <c r="AK487">
        <f t="shared" si="155"/>
        <v>0</v>
      </c>
      <c r="AL487">
        <f t="shared" si="156"/>
        <v>0</v>
      </c>
      <c r="AM487">
        <f t="shared" si="157"/>
        <v>0</v>
      </c>
      <c r="AN487">
        <f t="shared" si="158"/>
        <v>0</v>
      </c>
      <c r="AO487">
        <f t="shared" si="159"/>
        <v>0</v>
      </c>
    </row>
    <row r="488" spans="1:41" ht="12.75">
      <c r="A488" s="37">
        <v>409731</v>
      </c>
      <c r="B488">
        <v>70801</v>
      </c>
      <c r="C488" t="s">
        <v>1180</v>
      </c>
      <c r="D488" t="s">
        <v>1181</v>
      </c>
      <c r="E488" t="s">
        <v>87</v>
      </c>
      <c r="F488" s="38">
        <v>85201</v>
      </c>
      <c r="G488" s="3">
        <v>6910</v>
      </c>
      <c r="H488" s="39">
        <v>4804614094</v>
      </c>
      <c r="I488" s="4" t="s">
        <v>30</v>
      </c>
      <c r="J488" s="4" t="s">
        <v>31</v>
      </c>
      <c r="K488" t="s">
        <v>31</v>
      </c>
      <c r="L488" s="5"/>
      <c r="M488" s="5"/>
      <c r="N488" s="5"/>
      <c r="O488" s="5"/>
      <c r="P488" s="40" t="s">
        <v>41</v>
      </c>
      <c r="Q488" s="40" t="s">
        <v>41</v>
      </c>
      <c r="R488" t="s">
        <v>31</v>
      </c>
      <c r="S488" t="s">
        <v>31</v>
      </c>
      <c r="T488" t="s">
        <v>31</v>
      </c>
      <c r="U488" s="5"/>
      <c r="V488" s="5"/>
      <c r="W488" s="5"/>
      <c r="X488" s="5"/>
      <c r="Y488" s="5"/>
      <c r="Z488">
        <f t="shared" si="144"/>
        <v>0</v>
      </c>
      <c r="AA488">
        <f t="shared" si="145"/>
        <v>1</v>
      </c>
      <c r="AB488">
        <f t="shared" si="146"/>
        <v>0</v>
      </c>
      <c r="AC488">
        <f t="shared" si="147"/>
        <v>0</v>
      </c>
      <c r="AD488">
        <f t="shared" si="148"/>
        <v>0</v>
      </c>
      <c r="AE488">
        <f t="shared" si="149"/>
        <v>0</v>
      </c>
      <c r="AF488" s="50">
        <f t="shared" si="150"/>
        <v>0</v>
      </c>
      <c r="AG488" s="50">
        <f t="shared" si="151"/>
        <v>0</v>
      </c>
      <c r="AH488" s="50">
        <f t="shared" si="152"/>
        <v>0</v>
      </c>
      <c r="AI488">
        <f t="shared" si="153"/>
        <v>0</v>
      </c>
      <c r="AJ488">
        <f t="shared" si="154"/>
        <v>1</v>
      </c>
      <c r="AK488">
        <f t="shared" si="155"/>
        <v>0</v>
      </c>
      <c r="AL488">
        <f t="shared" si="156"/>
        <v>0</v>
      </c>
      <c r="AM488">
        <f t="shared" si="157"/>
        <v>0</v>
      </c>
      <c r="AN488">
        <f t="shared" si="158"/>
        <v>0</v>
      </c>
      <c r="AO488">
        <f t="shared" si="159"/>
        <v>0</v>
      </c>
    </row>
    <row r="489" spans="1:41" ht="12.75">
      <c r="A489" s="37">
        <v>409733</v>
      </c>
      <c r="B489">
        <v>130209</v>
      </c>
      <c r="C489" t="s">
        <v>1182</v>
      </c>
      <c r="D489" t="s">
        <v>1183</v>
      </c>
      <c r="E489" t="s">
        <v>215</v>
      </c>
      <c r="F489" s="38">
        <v>86336</v>
      </c>
      <c r="G489" s="3">
        <v>6022</v>
      </c>
      <c r="H489" s="39">
        <v>9282046800</v>
      </c>
      <c r="I489" s="4" t="s">
        <v>1184</v>
      </c>
      <c r="J489" s="4" t="s">
        <v>31</v>
      </c>
      <c r="K489" t="s">
        <v>31</v>
      </c>
      <c r="L489" s="5"/>
      <c r="M489" s="5"/>
      <c r="N489" s="5"/>
      <c r="O489" s="5"/>
      <c r="P489" s="40">
        <v>11.612903226</v>
      </c>
      <c r="Q489" t="s">
        <v>31</v>
      </c>
      <c r="R489" t="s">
        <v>37</v>
      </c>
      <c r="S489" t="s">
        <v>31</v>
      </c>
      <c r="T489" t="s">
        <v>31</v>
      </c>
      <c r="U489" s="5"/>
      <c r="V489" s="5"/>
      <c r="W489" s="5"/>
      <c r="X489" s="5"/>
      <c r="Y489" s="5"/>
      <c r="Z489">
        <f t="shared" si="144"/>
        <v>0</v>
      </c>
      <c r="AA489">
        <f t="shared" si="145"/>
        <v>1</v>
      </c>
      <c r="AB489">
        <f t="shared" si="146"/>
        <v>0</v>
      </c>
      <c r="AC489">
        <f t="shared" si="147"/>
        <v>0</v>
      </c>
      <c r="AD489">
        <f t="shared" si="148"/>
        <v>0</v>
      </c>
      <c r="AE489">
        <f t="shared" si="149"/>
        <v>0</v>
      </c>
      <c r="AF489" s="50">
        <f t="shared" si="150"/>
        <v>0</v>
      </c>
      <c r="AG489" s="50">
        <f t="shared" si="151"/>
        <v>0</v>
      </c>
      <c r="AH489" s="50">
        <f t="shared" si="152"/>
        <v>0</v>
      </c>
      <c r="AI489">
        <f t="shared" si="153"/>
        <v>0</v>
      </c>
      <c r="AJ489">
        <f t="shared" si="154"/>
        <v>0</v>
      </c>
      <c r="AK489">
        <f t="shared" si="155"/>
        <v>0</v>
      </c>
      <c r="AL489">
        <f t="shared" si="156"/>
        <v>0</v>
      </c>
      <c r="AM489">
        <f t="shared" si="157"/>
        <v>0</v>
      </c>
      <c r="AN489">
        <f t="shared" si="158"/>
        <v>0</v>
      </c>
      <c r="AO489">
        <f t="shared" si="159"/>
        <v>0</v>
      </c>
    </row>
    <row r="490" spans="1:41" ht="12.75">
      <c r="A490" s="37">
        <v>409734</v>
      </c>
      <c r="B490">
        <v>211001</v>
      </c>
      <c r="C490" t="s">
        <v>1185</v>
      </c>
      <c r="D490" t="s">
        <v>1186</v>
      </c>
      <c r="E490" t="s">
        <v>90</v>
      </c>
      <c r="F490" s="38">
        <v>85007</v>
      </c>
      <c r="G490" s="3">
        <v>2414</v>
      </c>
      <c r="H490" s="39">
        <v>6022555259</v>
      </c>
      <c r="I490" s="4" t="s">
        <v>189</v>
      </c>
      <c r="J490" s="4" t="s">
        <v>31</v>
      </c>
      <c r="K490" t="s">
        <v>31</v>
      </c>
      <c r="L490" s="5"/>
      <c r="M490" s="5"/>
      <c r="N490" s="5"/>
      <c r="O490" s="5"/>
      <c r="P490" s="40" t="s">
        <v>41</v>
      </c>
      <c r="Q490" s="40" t="s">
        <v>41</v>
      </c>
      <c r="R490" t="s">
        <v>31</v>
      </c>
      <c r="S490" t="s">
        <v>31</v>
      </c>
      <c r="T490" t="s">
        <v>31</v>
      </c>
      <c r="U490" s="5"/>
      <c r="V490" s="43"/>
      <c r="W490" s="43"/>
      <c r="X490" s="43"/>
      <c r="Y490" s="43"/>
      <c r="Z490">
        <f t="shared" si="144"/>
        <v>0</v>
      </c>
      <c r="AA490">
        <f t="shared" si="145"/>
        <v>1</v>
      </c>
      <c r="AB490">
        <f t="shared" si="146"/>
        <v>0</v>
      </c>
      <c r="AC490">
        <f t="shared" si="147"/>
        <v>0</v>
      </c>
      <c r="AD490">
        <f t="shared" si="148"/>
        <v>0</v>
      </c>
      <c r="AE490">
        <f t="shared" si="149"/>
        <v>0</v>
      </c>
      <c r="AF490" s="50">
        <f t="shared" si="150"/>
        <v>0</v>
      </c>
      <c r="AG490" s="50">
        <f t="shared" si="151"/>
        <v>0</v>
      </c>
      <c r="AH490" s="50">
        <f t="shared" si="152"/>
        <v>0</v>
      </c>
      <c r="AI490">
        <f t="shared" si="153"/>
        <v>0</v>
      </c>
      <c r="AJ490">
        <f t="shared" si="154"/>
        <v>1</v>
      </c>
      <c r="AK490">
        <f t="shared" si="155"/>
        <v>0</v>
      </c>
      <c r="AL490">
        <f t="shared" si="156"/>
        <v>0</v>
      </c>
      <c r="AM490">
        <f t="shared" si="157"/>
        <v>0</v>
      </c>
      <c r="AN490">
        <f t="shared" si="158"/>
        <v>0</v>
      </c>
      <c r="AO490">
        <f t="shared" si="159"/>
        <v>0</v>
      </c>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AP125"/>
  <sheetViews>
    <sheetView tabSelected="1" zoomScale="75" zoomScaleNormal="75" workbookViewId="0" topLeftCell="A1">
      <selection activeCell="K15" sqref="K15"/>
    </sheetView>
  </sheetViews>
  <sheetFormatPr defaultColWidth="9.140625" defaultRowHeight="12.75"/>
  <cols>
    <col min="1" max="2" width="9.28125" style="0" bestFit="1" customWidth="1"/>
    <col min="3" max="3" width="56.8515625" style="0" bestFit="1" customWidth="1"/>
    <col min="4" max="4" width="0" style="0" hidden="1" customWidth="1"/>
    <col min="5" max="5" width="20.421875" style="0" bestFit="1" customWidth="1"/>
    <col min="6" max="7" width="9.28125" style="0" hidden="1" customWidth="1"/>
    <col min="8" max="8" width="11.00390625" style="0" hidden="1" customWidth="1"/>
    <col min="9" max="11" width="9.28125" style="0" bestFit="1" customWidth="1"/>
    <col min="16" max="21" width="0" style="0" hidden="1" customWidth="1"/>
    <col min="26" max="41" width="0" style="0" hidden="1" customWidth="1"/>
  </cols>
  <sheetData>
    <row r="1" spans="1:25" ht="12.75">
      <c r="A1" s="1" t="s">
        <v>1</v>
      </c>
      <c r="B1" s="2"/>
      <c r="G1" s="3"/>
      <c r="I1" s="4"/>
      <c r="L1" s="5"/>
      <c r="M1" s="5"/>
      <c r="N1" s="5"/>
      <c r="O1" s="6"/>
      <c r="P1" s="7"/>
      <c r="U1" s="6"/>
      <c r="V1" s="5"/>
      <c r="W1" s="5"/>
      <c r="X1" s="5"/>
      <c r="Y1" s="5"/>
    </row>
    <row r="2" spans="1:25" ht="12.75">
      <c r="A2" s="1" t="s">
        <v>2</v>
      </c>
      <c r="B2" s="2"/>
      <c r="G2" s="3"/>
      <c r="I2" s="4"/>
      <c r="L2" s="5"/>
      <c r="M2" s="5"/>
      <c r="N2" s="5"/>
      <c r="O2" s="6"/>
      <c r="P2" s="7"/>
      <c r="U2" s="6"/>
      <c r="V2" s="5"/>
      <c r="W2" s="5"/>
      <c r="X2" s="5"/>
      <c r="Y2" s="5"/>
    </row>
    <row r="3" spans="1:25" ht="15.75">
      <c r="A3" s="85" t="s">
        <v>1204</v>
      </c>
      <c r="B3" s="2"/>
      <c r="G3" s="3"/>
      <c r="I3" s="4"/>
      <c r="L3" s="5"/>
      <c r="M3" s="5"/>
      <c r="N3" s="5"/>
      <c r="O3" s="6"/>
      <c r="P3" s="7"/>
      <c r="U3" s="6"/>
      <c r="V3" s="5"/>
      <c r="W3" s="5"/>
      <c r="X3" s="5"/>
      <c r="Y3" s="5"/>
    </row>
    <row r="4" spans="1:25" ht="12.75">
      <c r="A4" s="86" t="s">
        <v>0</v>
      </c>
      <c r="B4" s="87"/>
      <c r="C4" s="87"/>
      <c r="D4" s="87"/>
      <c r="E4" s="87"/>
      <c r="F4" s="87"/>
      <c r="G4" s="87"/>
      <c r="H4" s="87"/>
      <c r="I4" s="87"/>
      <c r="J4" s="87"/>
      <c r="K4" s="87"/>
      <c r="L4" s="87"/>
      <c r="M4" s="87"/>
      <c r="N4" s="5"/>
      <c r="O4" s="6"/>
      <c r="P4" s="7"/>
      <c r="U4" s="6"/>
      <c r="V4" s="5"/>
      <c r="W4" s="5"/>
      <c r="X4" s="5"/>
      <c r="Y4" s="5"/>
    </row>
    <row r="5" spans="1:25" ht="12.75">
      <c r="A5" s="87"/>
      <c r="B5" s="87"/>
      <c r="C5" s="87"/>
      <c r="D5" s="87"/>
      <c r="E5" s="87"/>
      <c r="F5" s="87"/>
      <c r="G5" s="87"/>
      <c r="H5" s="87"/>
      <c r="I5" s="87"/>
      <c r="J5" s="87"/>
      <c r="K5" s="87"/>
      <c r="L5" s="87"/>
      <c r="M5" s="87"/>
      <c r="N5" s="5"/>
      <c r="O5" s="6"/>
      <c r="P5" s="7"/>
      <c r="U5" s="6"/>
      <c r="V5" s="5"/>
      <c r="W5" s="5"/>
      <c r="X5" s="5"/>
      <c r="Y5" s="5"/>
    </row>
    <row r="6" spans="1:25" ht="12.75">
      <c r="A6" s="87"/>
      <c r="B6" s="87"/>
      <c r="C6" s="87"/>
      <c r="D6" s="87"/>
      <c r="E6" s="87"/>
      <c r="F6" s="87"/>
      <c r="G6" s="87"/>
      <c r="H6" s="87"/>
      <c r="I6" s="87"/>
      <c r="J6" s="87"/>
      <c r="K6" s="87"/>
      <c r="L6" s="87"/>
      <c r="M6" s="87"/>
      <c r="N6" s="5"/>
      <c r="O6" s="6"/>
      <c r="P6" s="7"/>
      <c r="U6" s="6"/>
      <c r="V6" s="5"/>
      <c r="W6" s="5"/>
      <c r="X6" s="5"/>
      <c r="Y6" s="5"/>
    </row>
    <row r="7" spans="1:25" ht="57.75" customHeight="1">
      <c r="A7" s="87"/>
      <c r="B7" s="87"/>
      <c r="C7" s="87"/>
      <c r="D7" s="87"/>
      <c r="E7" s="87"/>
      <c r="F7" s="87"/>
      <c r="G7" s="87"/>
      <c r="H7" s="87"/>
      <c r="I7" s="87"/>
      <c r="J7" s="87"/>
      <c r="K7" s="87"/>
      <c r="L7" s="87"/>
      <c r="M7" s="87"/>
      <c r="N7" s="5"/>
      <c r="O7" s="6"/>
      <c r="P7" s="7"/>
      <c r="U7" s="6"/>
      <c r="V7" s="5"/>
      <c r="W7" s="5"/>
      <c r="X7" s="5"/>
      <c r="Y7" s="5"/>
    </row>
    <row r="8" spans="1:26" ht="12.75">
      <c r="A8" s="8"/>
      <c r="B8" s="9"/>
      <c r="C8" s="10"/>
      <c r="D8" s="10"/>
      <c r="E8" s="10"/>
      <c r="F8" s="10"/>
      <c r="G8" s="11"/>
      <c r="H8" s="10"/>
      <c r="I8" s="12"/>
      <c r="J8" s="10"/>
      <c r="K8" s="10"/>
      <c r="L8" s="13"/>
      <c r="M8" s="13"/>
      <c r="N8" s="14"/>
      <c r="O8" s="14"/>
      <c r="P8" s="15"/>
      <c r="Q8" s="10"/>
      <c r="R8" s="16"/>
      <c r="S8" s="10"/>
      <c r="T8" s="16"/>
      <c r="U8" s="14"/>
      <c r="V8" s="13"/>
      <c r="W8" s="13"/>
      <c r="X8" s="13"/>
      <c r="Y8" s="13"/>
      <c r="Z8" s="10"/>
    </row>
    <row r="9" spans="1:42" ht="133.5" customHeight="1">
      <c r="A9" s="17" t="s">
        <v>3</v>
      </c>
      <c r="B9" s="18" t="s">
        <v>4</v>
      </c>
      <c r="C9" s="19" t="s">
        <v>5</v>
      </c>
      <c r="D9" s="19" t="s">
        <v>6</v>
      </c>
      <c r="E9" s="19" t="s">
        <v>7</v>
      </c>
      <c r="F9" s="19" t="s">
        <v>8</v>
      </c>
      <c r="G9" s="20" t="s">
        <v>9</v>
      </c>
      <c r="H9" s="19" t="s">
        <v>10</v>
      </c>
      <c r="I9" s="21" t="s">
        <v>11</v>
      </c>
      <c r="J9" s="21" t="s">
        <v>12</v>
      </c>
      <c r="K9" s="22" t="s">
        <v>13</v>
      </c>
      <c r="L9" s="23" t="s">
        <v>14</v>
      </c>
      <c r="M9" s="24" t="s">
        <v>15</v>
      </c>
      <c r="N9" s="23" t="s">
        <v>16</v>
      </c>
      <c r="O9" s="23" t="s">
        <v>17</v>
      </c>
      <c r="P9" s="25" t="s">
        <v>18</v>
      </c>
      <c r="Q9" s="21" t="s">
        <v>19</v>
      </c>
      <c r="R9" s="22" t="s">
        <v>13</v>
      </c>
      <c r="S9" s="21" t="s">
        <v>20</v>
      </c>
      <c r="T9" s="22" t="s">
        <v>13</v>
      </c>
      <c r="U9" s="23" t="s">
        <v>21</v>
      </c>
      <c r="V9" s="26" t="s">
        <v>22</v>
      </c>
      <c r="W9" s="26" t="s">
        <v>23</v>
      </c>
      <c r="X9" s="26" t="s">
        <v>24</v>
      </c>
      <c r="Y9" s="26" t="s">
        <v>25</v>
      </c>
      <c r="Z9" s="45" t="s">
        <v>1187</v>
      </c>
      <c r="AA9" s="45" t="s">
        <v>1188</v>
      </c>
      <c r="AB9" s="45" t="s">
        <v>1189</v>
      </c>
      <c r="AC9" s="45" t="s">
        <v>1190</v>
      </c>
      <c r="AD9" s="45" t="s">
        <v>1191</v>
      </c>
      <c r="AE9" s="45" t="s">
        <v>1192</v>
      </c>
      <c r="AF9" s="46" t="s">
        <v>1193</v>
      </c>
      <c r="AG9" s="46" t="s">
        <v>1194</v>
      </c>
      <c r="AH9" s="46" t="s">
        <v>1195</v>
      </c>
      <c r="AI9" s="45" t="s">
        <v>1196</v>
      </c>
      <c r="AJ9" s="45" t="s">
        <v>1197</v>
      </c>
      <c r="AK9" s="45" t="s">
        <v>1198</v>
      </c>
      <c r="AL9" s="45" t="s">
        <v>1199</v>
      </c>
      <c r="AM9" s="45" t="s">
        <v>1200</v>
      </c>
      <c r="AN9" s="45" t="s">
        <v>1201</v>
      </c>
      <c r="AO9" s="45" t="s">
        <v>1202</v>
      </c>
      <c r="AP9" s="83" t="s">
        <v>1203</v>
      </c>
    </row>
    <row r="10" spans="1:41" ht="13.5" thickBot="1">
      <c r="A10" s="27">
        <v>1</v>
      </c>
      <c r="B10" s="9">
        <v>2</v>
      </c>
      <c r="C10" s="10">
        <v>3</v>
      </c>
      <c r="D10" s="10"/>
      <c r="E10" s="10"/>
      <c r="F10" s="10"/>
      <c r="G10" s="11"/>
      <c r="H10" s="10"/>
      <c r="I10" s="12">
        <v>4</v>
      </c>
      <c r="J10" s="10">
        <v>5</v>
      </c>
      <c r="K10" s="10">
        <v>6</v>
      </c>
      <c r="L10" s="13">
        <v>7</v>
      </c>
      <c r="M10" s="13">
        <v>8</v>
      </c>
      <c r="N10" s="14">
        <v>9</v>
      </c>
      <c r="O10" s="14">
        <v>10</v>
      </c>
      <c r="P10" s="15">
        <v>11</v>
      </c>
      <c r="Q10" s="10">
        <v>12</v>
      </c>
      <c r="R10" s="28">
        <v>13</v>
      </c>
      <c r="S10" s="10">
        <v>14</v>
      </c>
      <c r="T10" s="28">
        <v>15</v>
      </c>
      <c r="U10" s="14">
        <v>16</v>
      </c>
      <c r="V10" s="13">
        <v>17</v>
      </c>
      <c r="W10" s="13">
        <v>18</v>
      </c>
      <c r="X10" s="13">
        <v>19</v>
      </c>
      <c r="Y10" s="13">
        <v>20</v>
      </c>
      <c r="Z10" s="47"/>
      <c r="AA10" s="48"/>
      <c r="AB10" s="48"/>
      <c r="AC10" s="48"/>
      <c r="AD10" s="48"/>
      <c r="AE10" s="48"/>
      <c r="AF10" s="49"/>
      <c r="AG10" s="49"/>
      <c r="AH10" s="49"/>
      <c r="AI10" s="48"/>
      <c r="AJ10" s="48"/>
      <c r="AK10" s="48"/>
      <c r="AL10" s="48"/>
      <c r="AM10" s="48"/>
      <c r="AN10" s="48"/>
      <c r="AO10" s="48"/>
    </row>
    <row r="11" spans="1:42" s="75" customFormat="1" ht="15.75" thickBot="1">
      <c r="A11" s="74">
        <v>400337</v>
      </c>
      <c r="B11" s="75">
        <v>138766</v>
      </c>
      <c r="C11" s="75" t="s">
        <v>654</v>
      </c>
      <c r="D11" s="75" t="s">
        <v>655</v>
      </c>
      <c r="E11" s="75" t="s">
        <v>656</v>
      </c>
      <c r="F11" s="76">
        <v>86320</v>
      </c>
      <c r="G11" s="77" t="s">
        <v>29</v>
      </c>
      <c r="H11" s="78">
        <v>9286370456</v>
      </c>
      <c r="I11" s="79">
        <v>7</v>
      </c>
      <c r="J11" s="79" t="s">
        <v>37</v>
      </c>
      <c r="K11" s="75" t="s">
        <v>53</v>
      </c>
      <c r="L11" s="58" t="s">
        <v>36</v>
      </c>
      <c r="M11" s="52">
        <v>30.55</v>
      </c>
      <c r="N11" s="58" t="s">
        <v>36</v>
      </c>
      <c r="O11" s="58"/>
      <c r="P11" s="80" t="s">
        <v>41</v>
      </c>
      <c r="Q11" s="80" t="s">
        <v>41</v>
      </c>
      <c r="R11" s="75" t="s">
        <v>53</v>
      </c>
      <c r="S11" s="75" t="s">
        <v>37</v>
      </c>
      <c r="T11" s="75" t="s">
        <v>53</v>
      </c>
      <c r="U11" s="58"/>
      <c r="V11" s="81">
        <v>0</v>
      </c>
      <c r="W11" s="81">
        <v>0</v>
      </c>
      <c r="X11" s="81">
        <v>0</v>
      </c>
      <c r="Y11" s="81">
        <v>0</v>
      </c>
      <c r="Z11" s="52">
        <f aca="true" t="shared" si="0" ref="Z11:Z119">IF(OR(J11="YES",L11="YES"),1,0)</f>
        <v>1</v>
      </c>
      <c r="AA11" s="52">
        <f aca="true" t="shared" si="1" ref="AA11:AA119">IF(OR(M11&lt;600,N11="YES"),1,0)</f>
        <v>1</v>
      </c>
      <c r="AB11" s="52">
        <f aca="true" t="shared" si="2" ref="AB11:AB119">IF(AND(OR(J11="YES",L11="YES"),(Z11=0)),"Trouble",0)</f>
        <v>0</v>
      </c>
      <c r="AC11" s="52">
        <f aca="true" t="shared" si="3" ref="AC11:AC119">IF(AND(OR(M11&lt;600,N11="YES"),(AA11=0)),"Trouble",0)</f>
        <v>0</v>
      </c>
      <c r="AD11" s="52">
        <f aca="true" t="shared" si="4" ref="AD11:AD119">IF(AND(AND(J11="NO",L11="NO"),(O11="YES")),"Trouble",0)</f>
        <v>0</v>
      </c>
      <c r="AE11" s="52">
        <f aca="true" t="shared" si="5" ref="AE11:AE119">IF(AND(AND(M11&gt;=600,N11="NO"),(O11="YES")),"Trouble",0)</f>
        <v>0</v>
      </c>
      <c r="AF11" s="61" t="str">
        <f aca="true" t="shared" si="6" ref="AF11:AF119">IF(AND(Z11=1,AA11=1),"SRSA",0)</f>
        <v>SRSA</v>
      </c>
      <c r="AG11" s="61">
        <f aca="true" t="shared" si="7" ref="AG11:AG74">IF(AND(AF11=0,O11="YES"),"Trouble",0)</f>
        <v>0</v>
      </c>
      <c r="AH11" s="61">
        <f aca="true" t="shared" si="8" ref="AH11:AH119">IF(AND(AF11="SRSA",O11="NO"),"Trouble",0)</f>
        <v>0</v>
      </c>
      <c r="AI11" s="52">
        <f aca="true" t="shared" si="9" ref="AI11:AI119">IF(S11="YES",1,0)</f>
        <v>1</v>
      </c>
      <c r="AJ11" s="52">
        <f aca="true" t="shared" si="10" ref="AJ11:AJ119">IF(P11&gt;=20,1,0)</f>
        <v>1</v>
      </c>
      <c r="AK11" s="52" t="str">
        <f aca="true" t="shared" si="11" ref="AK11:AK74">IF(AND(AI11=1,AJ11=1),"Initial",0)</f>
        <v>Initial</v>
      </c>
      <c r="AL11" s="52" t="str">
        <f aca="true" t="shared" si="12" ref="AL11:AL74">IF(AND(AF11="SRSA",AK11="Initial"),"SRSA",0)</f>
        <v>SRSA</v>
      </c>
      <c r="AM11" s="52">
        <f aca="true" t="shared" si="13" ref="AM11:AM74">IF(AND(AK11="Initial",AL11=0),"RLIS",0)</f>
        <v>0</v>
      </c>
      <c r="AN11" s="52">
        <f aca="true" t="shared" si="14" ref="AN11:AN74">IF(AND(AM11=0,U11="YES"),"Trouble",0)</f>
        <v>0</v>
      </c>
      <c r="AO11" s="52">
        <f aca="true" t="shared" si="15" ref="AO11:AO119">IF(AND(U11="NO",AM11="RLIS"),"Trouble",0)</f>
        <v>0</v>
      </c>
      <c r="AP11" s="84">
        <f>SUM(V11:Y11)</f>
        <v>0</v>
      </c>
    </row>
    <row r="12" spans="1:42" s="52" customFormat="1" ht="13.5" thickBot="1">
      <c r="A12" s="51">
        <v>400338</v>
      </c>
      <c r="B12" s="52">
        <v>138763</v>
      </c>
      <c r="C12" s="52" t="s">
        <v>657</v>
      </c>
      <c r="D12" s="52" t="s">
        <v>658</v>
      </c>
      <c r="E12" s="52" t="s">
        <v>306</v>
      </c>
      <c r="F12" s="53">
        <v>86326</v>
      </c>
      <c r="G12" s="54" t="s">
        <v>29</v>
      </c>
      <c r="H12" s="55">
        <v>9286340650</v>
      </c>
      <c r="I12" s="56">
        <v>7</v>
      </c>
      <c r="J12" s="56" t="s">
        <v>37</v>
      </c>
      <c r="K12" s="52" t="s">
        <v>53</v>
      </c>
      <c r="L12" s="57" t="s">
        <v>36</v>
      </c>
      <c r="M12" s="57">
        <v>190.95</v>
      </c>
      <c r="N12" s="58" t="s">
        <v>36</v>
      </c>
      <c r="O12" s="58" t="s">
        <v>35</v>
      </c>
      <c r="P12" s="59">
        <v>27</v>
      </c>
      <c r="Q12" s="59" t="s">
        <v>41</v>
      </c>
      <c r="R12" s="52" t="s">
        <v>53</v>
      </c>
      <c r="S12" s="52" t="s">
        <v>37</v>
      </c>
      <c r="T12" s="52" t="s">
        <v>53</v>
      </c>
      <c r="U12" s="57" t="s">
        <v>36</v>
      </c>
      <c r="V12" s="60">
        <v>2057.2686275172514</v>
      </c>
      <c r="W12" s="60">
        <v>232.84668217538524</v>
      </c>
      <c r="X12" s="60">
        <v>318.0392259283092</v>
      </c>
      <c r="Y12" s="60">
        <v>255.88908437084353</v>
      </c>
      <c r="Z12" s="52">
        <f t="shared" si="0"/>
        <v>1</v>
      </c>
      <c r="AA12" s="52">
        <f t="shared" si="1"/>
        <v>1</v>
      </c>
      <c r="AB12" s="52">
        <f t="shared" si="2"/>
        <v>0</v>
      </c>
      <c r="AC12" s="52">
        <f t="shared" si="3"/>
        <v>0</v>
      </c>
      <c r="AD12" s="52">
        <f t="shared" si="4"/>
        <v>0</v>
      </c>
      <c r="AE12" s="52">
        <f t="shared" si="5"/>
        <v>0</v>
      </c>
      <c r="AF12" s="61" t="str">
        <f t="shared" si="6"/>
        <v>SRSA</v>
      </c>
      <c r="AG12" s="61">
        <f t="shared" si="7"/>
        <v>0</v>
      </c>
      <c r="AH12" s="61">
        <f t="shared" si="8"/>
        <v>0</v>
      </c>
      <c r="AI12" s="52">
        <f t="shared" si="9"/>
        <v>1</v>
      </c>
      <c r="AJ12" s="52">
        <f t="shared" si="10"/>
        <v>1</v>
      </c>
      <c r="AK12" s="52" t="str">
        <f t="shared" si="11"/>
        <v>Initial</v>
      </c>
      <c r="AL12" s="52" t="str">
        <f t="shared" si="12"/>
        <v>SRSA</v>
      </c>
      <c r="AM12" s="52">
        <f t="shared" si="13"/>
        <v>0</v>
      </c>
      <c r="AN12" s="52">
        <f t="shared" si="14"/>
        <v>0</v>
      </c>
      <c r="AO12" s="52">
        <f t="shared" si="15"/>
        <v>0</v>
      </c>
      <c r="AP12" s="84">
        <f aca="true" t="shared" si="16" ref="AP12:AP75">SUM(V12:Y12)</f>
        <v>2864.043619991789</v>
      </c>
    </row>
    <row r="13" spans="1:42" s="52" customFormat="1" ht="13.5" thickBot="1">
      <c r="A13" s="51">
        <v>400630</v>
      </c>
      <c r="B13" s="52">
        <v>10307</v>
      </c>
      <c r="C13" s="52" t="s">
        <v>674</v>
      </c>
      <c r="D13" s="52" t="s">
        <v>675</v>
      </c>
      <c r="E13" s="52" t="s">
        <v>676</v>
      </c>
      <c r="F13" s="53">
        <v>85920</v>
      </c>
      <c r="G13" s="54">
        <v>170</v>
      </c>
      <c r="H13" s="55">
        <v>9283394570</v>
      </c>
      <c r="I13" s="56">
        <v>7</v>
      </c>
      <c r="J13" s="56" t="s">
        <v>37</v>
      </c>
      <c r="K13" s="52" t="s">
        <v>31</v>
      </c>
      <c r="L13" s="57" t="s">
        <v>35</v>
      </c>
      <c r="M13" s="57">
        <v>34.625</v>
      </c>
      <c r="N13" s="58" t="s">
        <v>35</v>
      </c>
      <c r="O13" s="58" t="s">
        <v>35</v>
      </c>
      <c r="P13" s="59">
        <v>10.714285714</v>
      </c>
      <c r="Q13" s="52" t="s">
        <v>31</v>
      </c>
      <c r="R13" s="52" t="s">
        <v>37</v>
      </c>
      <c r="S13" s="52" t="s">
        <v>37</v>
      </c>
      <c r="T13" s="52" t="s">
        <v>31</v>
      </c>
      <c r="U13" s="57" t="s">
        <v>36</v>
      </c>
      <c r="V13" s="62">
        <v>1797.3535675300775</v>
      </c>
      <c r="W13" s="62">
        <v>240.62953461028212</v>
      </c>
      <c r="X13" s="62">
        <v>262.81046322232226</v>
      </c>
      <c r="Y13" s="62">
        <v>276.90412994719304</v>
      </c>
      <c r="Z13" s="52">
        <f t="shared" si="0"/>
        <v>1</v>
      </c>
      <c r="AA13" s="52">
        <f t="shared" si="1"/>
        <v>1</v>
      </c>
      <c r="AB13" s="52">
        <f t="shared" si="2"/>
        <v>0</v>
      </c>
      <c r="AC13" s="52">
        <f t="shared" si="3"/>
        <v>0</v>
      </c>
      <c r="AD13" s="52">
        <f t="shared" si="4"/>
        <v>0</v>
      </c>
      <c r="AE13" s="52">
        <f t="shared" si="5"/>
        <v>0</v>
      </c>
      <c r="AF13" s="61" t="str">
        <f t="shared" si="6"/>
        <v>SRSA</v>
      </c>
      <c r="AG13" s="61">
        <f t="shared" si="7"/>
        <v>0</v>
      </c>
      <c r="AH13" s="61">
        <f t="shared" si="8"/>
        <v>0</v>
      </c>
      <c r="AI13" s="52">
        <f t="shared" si="9"/>
        <v>1</v>
      </c>
      <c r="AJ13" s="52">
        <f t="shared" si="10"/>
        <v>0</v>
      </c>
      <c r="AK13" s="52">
        <f t="shared" si="11"/>
        <v>0</v>
      </c>
      <c r="AL13" s="52">
        <f t="shared" si="12"/>
        <v>0</v>
      </c>
      <c r="AM13" s="52">
        <f t="shared" si="13"/>
        <v>0</v>
      </c>
      <c r="AN13" s="52">
        <f t="shared" si="14"/>
        <v>0</v>
      </c>
      <c r="AO13" s="52">
        <f t="shared" si="15"/>
        <v>0</v>
      </c>
      <c r="AP13" s="84">
        <f t="shared" si="16"/>
        <v>2577.6976953098747</v>
      </c>
    </row>
    <row r="14" spans="1:42" s="52" customFormat="1" ht="13.5" thickBot="1">
      <c r="A14" s="51">
        <v>400130</v>
      </c>
      <c r="B14" s="52">
        <v>138754</v>
      </c>
      <c r="C14" s="52" t="s">
        <v>304</v>
      </c>
      <c r="D14" s="52" t="s">
        <v>305</v>
      </c>
      <c r="E14" s="52" t="s">
        <v>306</v>
      </c>
      <c r="F14" s="53">
        <v>86326</v>
      </c>
      <c r="G14" s="54" t="s">
        <v>29</v>
      </c>
      <c r="H14" s="55">
        <v>9286342144</v>
      </c>
      <c r="I14" s="56">
        <v>7</v>
      </c>
      <c r="J14" s="56" t="s">
        <v>37</v>
      </c>
      <c r="K14" s="52" t="s">
        <v>31</v>
      </c>
      <c r="L14" s="57" t="s">
        <v>36</v>
      </c>
      <c r="M14" s="57">
        <v>218.945</v>
      </c>
      <c r="N14" s="58" t="s">
        <v>36</v>
      </c>
      <c r="O14" s="58" t="s">
        <v>35</v>
      </c>
      <c r="P14" s="59" t="s">
        <v>41</v>
      </c>
      <c r="Q14" s="59" t="s">
        <v>41</v>
      </c>
      <c r="R14" s="52" t="s">
        <v>31</v>
      </c>
      <c r="S14" s="52" t="s">
        <v>37</v>
      </c>
      <c r="T14" s="52" t="s">
        <v>31</v>
      </c>
      <c r="U14" s="57" t="s">
        <v>36</v>
      </c>
      <c r="V14" s="60"/>
      <c r="W14" s="60"/>
      <c r="X14" s="60"/>
      <c r="Y14" s="60"/>
      <c r="Z14" s="52">
        <f t="shared" si="0"/>
        <v>1</v>
      </c>
      <c r="AA14" s="52">
        <f t="shared" si="1"/>
        <v>1</v>
      </c>
      <c r="AB14" s="52">
        <f t="shared" si="2"/>
        <v>0</v>
      </c>
      <c r="AC14" s="52">
        <f t="shared" si="3"/>
        <v>0</v>
      </c>
      <c r="AD14" s="52">
        <f t="shared" si="4"/>
        <v>0</v>
      </c>
      <c r="AE14" s="52">
        <f t="shared" si="5"/>
        <v>0</v>
      </c>
      <c r="AF14" s="61" t="str">
        <f t="shared" si="6"/>
        <v>SRSA</v>
      </c>
      <c r="AG14" s="61">
        <f t="shared" si="7"/>
        <v>0</v>
      </c>
      <c r="AH14" s="61">
        <f t="shared" si="8"/>
        <v>0</v>
      </c>
      <c r="AI14" s="52">
        <f t="shared" si="9"/>
        <v>1</v>
      </c>
      <c r="AJ14" s="52">
        <f t="shared" si="10"/>
        <v>1</v>
      </c>
      <c r="AK14" s="52" t="str">
        <f t="shared" si="11"/>
        <v>Initial</v>
      </c>
      <c r="AL14" s="52" t="str">
        <f t="shared" si="12"/>
        <v>SRSA</v>
      </c>
      <c r="AM14" s="52">
        <f t="shared" si="13"/>
        <v>0</v>
      </c>
      <c r="AN14" s="52">
        <f t="shared" si="14"/>
        <v>0</v>
      </c>
      <c r="AO14" s="52">
        <f t="shared" si="15"/>
        <v>0</v>
      </c>
      <c r="AP14" s="84">
        <f t="shared" si="16"/>
        <v>0</v>
      </c>
    </row>
    <row r="15" spans="1:42" s="64" customFormat="1" ht="13.5" thickBot="1">
      <c r="A15" s="66">
        <v>400720</v>
      </c>
      <c r="B15" s="64">
        <v>140550</v>
      </c>
      <c r="C15" s="64" t="s">
        <v>679</v>
      </c>
      <c r="D15" s="64" t="s">
        <v>680</v>
      </c>
      <c r="E15" s="64" t="s">
        <v>681</v>
      </c>
      <c r="F15" s="67">
        <v>85356</v>
      </c>
      <c r="G15" s="68">
        <v>9705</v>
      </c>
      <c r="H15" s="69">
        <v>9287854041</v>
      </c>
      <c r="I15" s="70">
        <v>8</v>
      </c>
      <c r="J15" s="70" t="s">
        <v>37</v>
      </c>
      <c r="K15" s="64" t="s">
        <v>31</v>
      </c>
      <c r="L15" s="6" t="s">
        <v>36</v>
      </c>
      <c r="M15" s="6">
        <v>347.943</v>
      </c>
      <c r="N15" s="63" t="s">
        <v>36</v>
      </c>
      <c r="O15" s="63" t="s">
        <v>35</v>
      </c>
      <c r="P15" s="71">
        <v>26.02739726</v>
      </c>
      <c r="Q15" s="64" t="s">
        <v>37</v>
      </c>
      <c r="R15" s="64" t="s">
        <v>31</v>
      </c>
      <c r="S15" s="64" t="s">
        <v>37</v>
      </c>
      <c r="T15" s="64" t="s">
        <v>31</v>
      </c>
      <c r="U15" s="6" t="s">
        <v>36</v>
      </c>
      <c r="V15" s="73">
        <v>20854.11210840168</v>
      </c>
      <c r="W15" s="73">
        <v>2588.8148518988173</v>
      </c>
      <c r="X15" s="73">
        <v>3149.5077746403126</v>
      </c>
      <c r="Y15" s="73">
        <v>3002.679159114874</v>
      </c>
      <c r="Z15" s="64">
        <f t="shared" si="0"/>
        <v>1</v>
      </c>
      <c r="AA15" s="64">
        <f t="shared" si="1"/>
        <v>1</v>
      </c>
      <c r="AB15" s="64">
        <f t="shared" si="2"/>
        <v>0</v>
      </c>
      <c r="AC15" s="64">
        <f t="shared" si="3"/>
        <v>0</v>
      </c>
      <c r="AD15" s="64">
        <f t="shared" si="4"/>
        <v>0</v>
      </c>
      <c r="AE15" s="64">
        <f t="shared" si="5"/>
        <v>0</v>
      </c>
      <c r="AF15" s="65" t="str">
        <f t="shared" si="6"/>
        <v>SRSA</v>
      </c>
      <c r="AG15" s="65">
        <f t="shared" si="7"/>
        <v>0</v>
      </c>
      <c r="AH15" s="65">
        <f t="shared" si="8"/>
        <v>0</v>
      </c>
      <c r="AI15" s="64">
        <f t="shared" si="9"/>
        <v>1</v>
      </c>
      <c r="AJ15" s="64">
        <f t="shared" si="10"/>
        <v>1</v>
      </c>
      <c r="AK15" s="64" t="str">
        <f t="shared" si="11"/>
        <v>Initial</v>
      </c>
      <c r="AL15" s="64" t="str">
        <f t="shared" si="12"/>
        <v>SRSA</v>
      </c>
      <c r="AM15" s="64">
        <f t="shared" si="13"/>
        <v>0</v>
      </c>
      <c r="AN15" s="64">
        <f t="shared" si="14"/>
        <v>0</v>
      </c>
      <c r="AO15" s="64">
        <f t="shared" si="15"/>
        <v>0</v>
      </c>
      <c r="AP15" s="84">
        <f t="shared" si="16"/>
        <v>29595.113894055685</v>
      </c>
    </row>
    <row r="16" spans="1:42" s="64" customFormat="1" ht="13.5" thickBot="1">
      <c r="A16" s="66">
        <v>400840</v>
      </c>
      <c r="B16" s="64">
        <v>70447</v>
      </c>
      <c r="C16" s="64" t="s">
        <v>687</v>
      </c>
      <c r="D16" s="64" t="s">
        <v>688</v>
      </c>
      <c r="E16" s="64" t="s">
        <v>689</v>
      </c>
      <c r="F16" s="67">
        <v>85322</v>
      </c>
      <c r="G16" s="68">
        <v>9702</v>
      </c>
      <c r="H16" s="69">
        <v>6233862031</v>
      </c>
      <c r="I16" s="70">
        <v>8</v>
      </c>
      <c r="J16" s="70" t="s">
        <v>37</v>
      </c>
      <c r="K16" s="64" t="s">
        <v>31</v>
      </c>
      <c r="L16" s="6" t="s">
        <v>36</v>
      </c>
      <c r="M16" s="6">
        <v>183.245</v>
      </c>
      <c r="N16" s="63" t="s">
        <v>36</v>
      </c>
      <c r="O16" s="63" t="s">
        <v>35</v>
      </c>
      <c r="P16" s="71">
        <v>49.077490775</v>
      </c>
      <c r="Q16" s="64" t="s">
        <v>37</v>
      </c>
      <c r="R16" s="64" t="s">
        <v>31</v>
      </c>
      <c r="S16" s="64" t="s">
        <v>37</v>
      </c>
      <c r="T16" s="64" t="s">
        <v>31</v>
      </c>
      <c r="U16" s="6" t="s">
        <v>36</v>
      </c>
      <c r="V16" s="72">
        <v>13671.632399474973</v>
      </c>
      <c r="W16" s="72">
        <v>1436.3138006625566</v>
      </c>
      <c r="X16" s="72">
        <v>1263.8212937212038</v>
      </c>
      <c r="Y16" s="72">
        <v>1713.344304048257</v>
      </c>
      <c r="Z16" s="64">
        <f t="shared" si="0"/>
        <v>1</v>
      </c>
      <c r="AA16" s="64">
        <f t="shared" si="1"/>
        <v>1</v>
      </c>
      <c r="AB16" s="64">
        <f t="shared" si="2"/>
        <v>0</v>
      </c>
      <c r="AC16" s="64">
        <f t="shared" si="3"/>
        <v>0</v>
      </c>
      <c r="AD16" s="64">
        <f t="shared" si="4"/>
        <v>0</v>
      </c>
      <c r="AE16" s="64">
        <f t="shared" si="5"/>
        <v>0</v>
      </c>
      <c r="AF16" s="65" t="str">
        <f t="shared" si="6"/>
        <v>SRSA</v>
      </c>
      <c r="AG16" s="65">
        <f t="shared" si="7"/>
        <v>0</v>
      </c>
      <c r="AH16" s="65">
        <f t="shared" si="8"/>
        <v>0</v>
      </c>
      <c r="AI16" s="64">
        <f t="shared" si="9"/>
        <v>1</v>
      </c>
      <c r="AJ16" s="64">
        <f t="shared" si="10"/>
        <v>1</v>
      </c>
      <c r="AK16" s="64" t="str">
        <f t="shared" si="11"/>
        <v>Initial</v>
      </c>
      <c r="AL16" s="64" t="str">
        <f t="shared" si="12"/>
        <v>SRSA</v>
      </c>
      <c r="AM16" s="64">
        <f t="shared" si="13"/>
        <v>0</v>
      </c>
      <c r="AN16" s="64">
        <f t="shared" si="14"/>
        <v>0</v>
      </c>
      <c r="AO16" s="64">
        <f t="shared" si="15"/>
        <v>0</v>
      </c>
      <c r="AP16" s="84">
        <f t="shared" si="16"/>
        <v>18085.11179790699</v>
      </c>
    </row>
    <row r="17" spans="1:42" s="64" customFormat="1" ht="13.5" thickBot="1">
      <c r="A17" s="66">
        <v>400870</v>
      </c>
      <c r="B17" s="64">
        <v>20453</v>
      </c>
      <c r="C17" s="64" t="s">
        <v>690</v>
      </c>
      <c r="D17" s="64" t="s">
        <v>691</v>
      </c>
      <c r="E17" s="64" t="s">
        <v>692</v>
      </c>
      <c r="F17" s="67">
        <v>85625</v>
      </c>
      <c r="G17" s="68">
        <v>9725</v>
      </c>
      <c r="H17" s="69">
        <v>5208243340</v>
      </c>
      <c r="I17" s="70">
        <v>7</v>
      </c>
      <c r="J17" s="70" t="s">
        <v>37</v>
      </c>
      <c r="K17" s="64" t="s">
        <v>31</v>
      </c>
      <c r="L17" s="6" t="s">
        <v>36</v>
      </c>
      <c r="M17" s="6">
        <v>51.07</v>
      </c>
      <c r="N17" s="63" t="s">
        <v>36</v>
      </c>
      <c r="O17" s="6" t="s">
        <v>35</v>
      </c>
      <c r="P17" s="71">
        <v>35.294117647</v>
      </c>
      <c r="Q17" s="64" t="s">
        <v>37</v>
      </c>
      <c r="R17" s="64" t="s">
        <v>37</v>
      </c>
      <c r="S17" s="64" t="s">
        <v>37</v>
      </c>
      <c r="T17" s="64" t="s">
        <v>31</v>
      </c>
      <c r="U17" s="6" t="s">
        <v>36</v>
      </c>
      <c r="V17" s="73">
        <v>4101.6749595399915</v>
      </c>
      <c r="W17" s="73">
        <v>748.8672229055448</v>
      </c>
      <c r="X17" s="73">
        <v>453.73007846953294</v>
      </c>
      <c r="Y17" s="73">
        <v>415.3561949207895</v>
      </c>
      <c r="Z17" s="64">
        <f t="shared" si="0"/>
        <v>1</v>
      </c>
      <c r="AA17" s="64">
        <f t="shared" si="1"/>
        <v>1</v>
      </c>
      <c r="AB17" s="64">
        <f t="shared" si="2"/>
        <v>0</v>
      </c>
      <c r="AC17" s="64">
        <f t="shared" si="3"/>
        <v>0</v>
      </c>
      <c r="AD17" s="64">
        <f t="shared" si="4"/>
        <v>0</v>
      </c>
      <c r="AE17" s="64">
        <f t="shared" si="5"/>
        <v>0</v>
      </c>
      <c r="AF17" s="65" t="str">
        <f t="shared" si="6"/>
        <v>SRSA</v>
      </c>
      <c r="AG17" s="65">
        <f t="shared" si="7"/>
        <v>0</v>
      </c>
      <c r="AH17" s="65">
        <f t="shared" si="8"/>
        <v>0</v>
      </c>
      <c r="AI17" s="64">
        <f t="shared" si="9"/>
        <v>1</v>
      </c>
      <c r="AJ17" s="64">
        <f t="shared" si="10"/>
        <v>1</v>
      </c>
      <c r="AK17" s="64" t="str">
        <f t="shared" si="11"/>
        <v>Initial</v>
      </c>
      <c r="AL17" s="64" t="str">
        <f t="shared" si="12"/>
        <v>SRSA</v>
      </c>
      <c r="AM17" s="64">
        <f t="shared" si="13"/>
        <v>0</v>
      </c>
      <c r="AN17" s="64">
        <f t="shared" si="14"/>
        <v>0</v>
      </c>
      <c r="AO17" s="64">
        <f t="shared" si="15"/>
        <v>0</v>
      </c>
      <c r="AP17" s="84">
        <f t="shared" si="16"/>
        <v>5719.628455835858</v>
      </c>
    </row>
    <row r="18" spans="1:42" s="64" customFormat="1" ht="13.5" thickBot="1">
      <c r="A18" s="66">
        <v>400910</v>
      </c>
      <c r="B18" s="64">
        <v>130231</v>
      </c>
      <c r="C18" s="64" t="s">
        <v>693</v>
      </c>
      <c r="D18" s="64" t="s">
        <v>694</v>
      </c>
      <c r="E18" s="64" t="s">
        <v>656</v>
      </c>
      <c r="F18" s="67">
        <v>86320</v>
      </c>
      <c r="G18" s="68">
        <v>247</v>
      </c>
      <c r="H18" s="69">
        <v>9286372561</v>
      </c>
      <c r="I18" s="70">
        <v>7</v>
      </c>
      <c r="J18" s="70" t="s">
        <v>37</v>
      </c>
      <c r="K18" s="64" t="s">
        <v>31</v>
      </c>
      <c r="L18" s="6" t="s">
        <v>35</v>
      </c>
      <c r="M18" s="6">
        <v>232.878</v>
      </c>
      <c r="N18" s="63" t="s">
        <v>36</v>
      </c>
      <c r="O18" s="6" t="s">
        <v>35</v>
      </c>
      <c r="P18" s="71">
        <v>28.571428571</v>
      </c>
      <c r="Q18" s="64" t="s">
        <v>37</v>
      </c>
      <c r="R18" s="64" t="s">
        <v>31</v>
      </c>
      <c r="S18" s="64" t="s">
        <v>37</v>
      </c>
      <c r="T18" s="64" t="s">
        <v>31</v>
      </c>
      <c r="U18" s="6" t="s">
        <v>36</v>
      </c>
      <c r="V18" s="72">
        <v>16717.55595242283</v>
      </c>
      <c r="W18" s="72">
        <v>2191.424729812515</v>
      </c>
      <c r="X18" s="72">
        <v>1602.3729304683811</v>
      </c>
      <c r="Y18" s="72">
        <v>1946.9821636912009</v>
      </c>
      <c r="Z18" s="64">
        <f t="shared" si="0"/>
        <v>1</v>
      </c>
      <c r="AA18" s="64">
        <f t="shared" si="1"/>
        <v>1</v>
      </c>
      <c r="AB18" s="64">
        <f t="shared" si="2"/>
        <v>0</v>
      </c>
      <c r="AC18" s="64">
        <f t="shared" si="3"/>
        <v>0</v>
      </c>
      <c r="AD18" s="64">
        <f t="shared" si="4"/>
        <v>0</v>
      </c>
      <c r="AE18" s="64">
        <f t="shared" si="5"/>
        <v>0</v>
      </c>
      <c r="AF18" s="65" t="str">
        <f t="shared" si="6"/>
        <v>SRSA</v>
      </c>
      <c r="AG18" s="65">
        <f t="shared" si="7"/>
        <v>0</v>
      </c>
      <c r="AH18" s="65">
        <f t="shared" si="8"/>
        <v>0</v>
      </c>
      <c r="AI18" s="64">
        <f t="shared" si="9"/>
        <v>1</v>
      </c>
      <c r="AJ18" s="64">
        <f t="shared" si="10"/>
        <v>1</v>
      </c>
      <c r="AK18" s="64" t="str">
        <f t="shared" si="11"/>
        <v>Initial</v>
      </c>
      <c r="AL18" s="64" t="str">
        <f t="shared" si="12"/>
        <v>SRSA</v>
      </c>
      <c r="AM18" s="64">
        <f t="shared" si="13"/>
        <v>0</v>
      </c>
      <c r="AN18" s="64">
        <f t="shared" si="14"/>
        <v>0</v>
      </c>
      <c r="AO18" s="64">
        <f t="shared" si="15"/>
        <v>0</v>
      </c>
      <c r="AP18" s="84">
        <f t="shared" si="16"/>
        <v>22458.335776394928</v>
      </c>
    </row>
    <row r="19" spans="1:42" s="64" customFormat="1" ht="13.5" thickBot="1">
      <c r="A19" s="66">
        <v>401000</v>
      </c>
      <c r="B19" s="64">
        <v>130220</v>
      </c>
      <c r="C19" s="64" t="s">
        <v>697</v>
      </c>
      <c r="D19" s="64" t="s">
        <v>698</v>
      </c>
      <c r="E19" s="64" t="s">
        <v>699</v>
      </c>
      <c r="F19" s="67">
        <v>86321</v>
      </c>
      <c r="G19" s="68">
        <v>427</v>
      </c>
      <c r="H19" s="69">
        <v>9286334101</v>
      </c>
      <c r="I19" s="70">
        <v>7</v>
      </c>
      <c r="J19" s="70" t="s">
        <v>37</v>
      </c>
      <c r="K19" s="64" t="s">
        <v>31</v>
      </c>
      <c r="L19" s="6" t="s">
        <v>35</v>
      </c>
      <c r="M19" s="6">
        <v>331.055</v>
      </c>
      <c r="N19" s="63" t="s">
        <v>36</v>
      </c>
      <c r="O19" s="6" t="s">
        <v>35</v>
      </c>
      <c r="P19" s="71">
        <v>3.3734939759</v>
      </c>
      <c r="Q19" s="64" t="s">
        <v>31</v>
      </c>
      <c r="R19" s="64" t="s">
        <v>31</v>
      </c>
      <c r="S19" s="64" t="s">
        <v>37</v>
      </c>
      <c r="T19" s="64" t="s">
        <v>31</v>
      </c>
      <c r="U19" s="6" t="s">
        <v>36</v>
      </c>
      <c r="V19" s="73">
        <v>7579.246822002749</v>
      </c>
      <c r="W19" s="73">
        <v>331.6714838020797</v>
      </c>
      <c r="X19" s="73">
        <v>1165.2227550371917</v>
      </c>
      <c r="Y19" s="73">
        <v>3728.316321074706</v>
      </c>
      <c r="Z19" s="64">
        <f t="shared" si="0"/>
        <v>1</v>
      </c>
      <c r="AA19" s="64">
        <f t="shared" si="1"/>
        <v>1</v>
      </c>
      <c r="AB19" s="64">
        <f t="shared" si="2"/>
        <v>0</v>
      </c>
      <c r="AC19" s="64">
        <f t="shared" si="3"/>
        <v>0</v>
      </c>
      <c r="AD19" s="64">
        <f t="shared" si="4"/>
        <v>0</v>
      </c>
      <c r="AE19" s="64">
        <f t="shared" si="5"/>
        <v>0</v>
      </c>
      <c r="AF19" s="65" t="str">
        <f t="shared" si="6"/>
        <v>SRSA</v>
      </c>
      <c r="AG19" s="65">
        <f t="shared" si="7"/>
        <v>0</v>
      </c>
      <c r="AH19" s="65">
        <f t="shared" si="8"/>
        <v>0</v>
      </c>
      <c r="AI19" s="64">
        <f t="shared" si="9"/>
        <v>1</v>
      </c>
      <c r="AJ19" s="64">
        <f t="shared" si="10"/>
        <v>0</v>
      </c>
      <c r="AK19" s="64">
        <f t="shared" si="11"/>
        <v>0</v>
      </c>
      <c r="AL19" s="64">
        <f t="shared" si="12"/>
        <v>0</v>
      </c>
      <c r="AM19" s="64">
        <f t="shared" si="13"/>
        <v>0</v>
      </c>
      <c r="AN19" s="64">
        <f t="shared" si="14"/>
        <v>0</v>
      </c>
      <c r="AO19" s="64">
        <f t="shared" si="15"/>
        <v>0</v>
      </c>
      <c r="AP19" s="84">
        <f t="shared" si="16"/>
        <v>12804.457381916725</v>
      </c>
    </row>
    <row r="20" spans="1:42" s="64" customFormat="1" ht="13.5" thickBot="1">
      <c r="A20" s="66">
        <v>401080</v>
      </c>
      <c r="B20" s="64">
        <v>130326</v>
      </c>
      <c r="C20" s="64" t="s">
        <v>702</v>
      </c>
      <c r="D20" s="64" t="s">
        <v>703</v>
      </c>
      <c r="E20" s="64" t="s">
        <v>704</v>
      </c>
      <c r="F20" s="67">
        <v>86335</v>
      </c>
      <c r="G20" s="68">
        <v>190</v>
      </c>
      <c r="H20" s="69">
        <v>9285674631</v>
      </c>
      <c r="I20" s="70">
        <v>7</v>
      </c>
      <c r="J20" s="70" t="s">
        <v>37</v>
      </c>
      <c r="K20" s="64" t="s">
        <v>31</v>
      </c>
      <c r="L20" s="6" t="s">
        <v>35</v>
      </c>
      <c r="M20" s="6">
        <v>270.805</v>
      </c>
      <c r="N20" s="63" t="s">
        <v>36</v>
      </c>
      <c r="O20" s="6" t="s">
        <v>35</v>
      </c>
      <c r="P20" s="71">
        <v>13.184584178</v>
      </c>
      <c r="Q20" s="64" t="s">
        <v>31</v>
      </c>
      <c r="R20" s="64" t="s">
        <v>37</v>
      </c>
      <c r="S20" s="64" t="s">
        <v>37</v>
      </c>
      <c r="T20" s="64" t="s">
        <v>31</v>
      </c>
      <c r="U20" s="6" t="s">
        <v>36</v>
      </c>
      <c r="V20" s="72">
        <v>14936.551907266676</v>
      </c>
      <c r="W20" s="72">
        <v>1876.4224896583114</v>
      </c>
      <c r="X20" s="72">
        <v>1844.8899070633138</v>
      </c>
      <c r="Y20" s="72">
        <v>2258.499309881793</v>
      </c>
      <c r="Z20" s="64">
        <f t="shared" si="0"/>
        <v>1</v>
      </c>
      <c r="AA20" s="64">
        <f t="shared" si="1"/>
        <v>1</v>
      </c>
      <c r="AB20" s="64">
        <f t="shared" si="2"/>
        <v>0</v>
      </c>
      <c r="AC20" s="64">
        <f t="shared" si="3"/>
        <v>0</v>
      </c>
      <c r="AD20" s="64">
        <f t="shared" si="4"/>
        <v>0</v>
      </c>
      <c r="AE20" s="64">
        <f t="shared" si="5"/>
        <v>0</v>
      </c>
      <c r="AF20" s="65" t="str">
        <f t="shared" si="6"/>
        <v>SRSA</v>
      </c>
      <c r="AG20" s="65">
        <f t="shared" si="7"/>
        <v>0</v>
      </c>
      <c r="AH20" s="65">
        <f t="shared" si="8"/>
        <v>0</v>
      </c>
      <c r="AI20" s="64">
        <f t="shared" si="9"/>
        <v>1</v>
      </c>
      <c r="AJ20" s="64">
        <f t="shared" si="10"/>
        <v>0</v>
      </c>
      <c r="AK20" s="64">
        <f t="shared" si="11"/>
        <v>0</v>
      </c>
      <c r="AL20" s="64">
        <f t="shared" si="12"/>
        <v>0</v>
      </c>
      <c r="AM20" s="64">
        <f t="shared" si="13"/>
        <v>0</v>
      </c>
      <c r="AN20" s="64">
        <f t="shared" si="14"/>
        <v>0</v>
      </c>
      <c r="AO20" s="64">
        <f t="shared" si="15"/>
        <v>0</v>
      </c>
      <c r="AP20" s="84">
        <f t="shared" si="16"/>
        <v>20916.363613870093</v>
      </c>
    </row>
    <row r="21" spans="1:42" s="52" customFormat="1" ht="13.5" thickBot="1">
      <c r="A21" s="51">
        <v>401160</v>
      </c>
      <c r="B21" s="52">
        <v>150576</v>
      </c>
      <c r="C21" s="52" t="s">
        <v>705</v>
      </c>
      <c r="D21" s="52" t="s">
        <v>706</v>
      </c>
      <c r="E21" s="52" t="s">
        <v>44</v>
      </c>
      <c r="F21" s="53">
        <v>85348</v>
      </c>
      <c r="G21" s="54">
        <v>519</v>
      </c>
      <c r="H21" s="55">
        <v>9288593453</v>
      </c>
      <c r="I21" s="56">
        <v>7</v>
      </c>
      <c r="J21" s="56" t="s">
        <v>37</v>
      </c>
      <c r="K21" s="52" t="s">
        <v>37</v>
      </c>
      <c r="L21" s="57" t="s">
        <v>36</v>
      </c>
      <c r="M21" s="57">
        <v>148.108</v>
      </c>
      <c r="N21" s="58" t="s">
        <v>45</v>
      </c>
      <c r="O21" s="57" t="s">
        <v>35</v>
      </c>
      <c r="P21" s="59">
        <v>26.297577855</v>
      </c>
      <c r="Q21" s="52" t="s">
        <v>37</v>
      </c>
      <c r="R21" s="52" t="s">
        <v>31</v>
      </c>
      <c r="S21" s="52" t="s">
        <v>37</v>
      </c>
      <c r="T21" s="52" t="s">
        <v>31</v>
      </c>
      <c r="U21" s="57" t="s">
        <v>36</v>
      </c>
      <c r="V21" s="60">
        <v>9975.487935435916</v>
      </c>
      <c r="W21" s="60">
        <v>1313.3853888830097</v>
      </c>
      <c r="X21" s="60">
        <v>1588.77281348851</v>
      </c>
      <c r="Y21" s="60">
        <v>1133.5762819713214</v>
      </c>
      <c r="Z21" s="52">
        <f t="shared" si="0"/>
        <v>1</v>
      </c>
      <c r="AA21" s="52">
        <f t="shared" si="1"/>
        <v>1</v>
      </c>
      <c r="AB21" s="52">
        <f t="shared" si="2"/>
        <v>0</v>
      </c>
      <c r="AC21" s="52">
        <f t="shared" si="3"/>
        <v>0</v>
      </c>
      <c r="AD21" s="52">
        <f t="shared" si="4"/>
        <v>0</v>
      </c>
      <c r="AE21" s="52">
        <f t="shared" si="5"/>
        <v>0</v>
      </c>
      <c r="AF21" s="61" t="str">
        <f t="shared" si="6"/>
        <v>SRSA</v>
      </c>
      <c r="AG21" s="61">
        <f t="shared" si="7"/>
        <v>0</v>
      </c>
      <c r="AH21" s="61">
        <f t="shared" si="8"/>
        <v>0</v>
      </c>
      <c r="AI21" s="52">
        <f t="shared" si="9"/>
        <v>1</v>
      </c>
      <c r="AJ21" s="52">
        <f t="shared" si="10"/>
        <v>1</v>
      </c>
      <c r="AK21" s="52" t="str">
        <f t="shared" si="11"/>
        <v>Initial</v>
      </c>
      <c r="AL21" s="52" t="str">
        <f t="shared" si="12"/>
        <v>SRSA</v>
      </c>
      <c r="AM21" s="52">
        <f t="shared" si="13"/>
        <v>0</v>
      </c>
      <c r="AN21" s="52">
        <f t="shared" si="14"/>
        <v>0</v>
      </c>
      <c r="AO21" s="52">
        <f t="shared" si="15"/>
        <v>0</v>
      </c>
      <c r="AP21" s="84">
        <f t="shared" si="16"/>
        <v>14011.222419778756</v>
      </c>
    </row>
    <row r="22" spans="1:42" s="64" customFormat="1" ht="13.5" thickBot="1">
      <c r="A22" s="66">
        <v>401230</v>
      </c>
      <c r="B22" s="64">
        <v>60322</v>
      </c>
      <c r="C22" s="64" t="s">
        <v>710</v>
      </c>
      <c r="D22" s="64" t="s">
        <v>711</v>
      </c>
      <c r="E22" s="64" t="s">
        <v>712</v>
      </c>
      <c r="F22" s="67">
        <v>85922</v>
      </c>
      <c r="G22" s="68">
        <v>80</v>
      </c>
      <c r="H22" s="69">
        <v>9283394346</v>
      </c>
      <c r="I22" s="70">
        <v>7</v>
      </c>
      <c r="J22" s="70" t="s">
        <v>37</v>
      </c>
      <c r="K22" s="64" t="s">
        <v>31</v>
      </c>
      <c r="L22" s="6" t="s">
        <v>35</v>
      </c>
      <c r="M22" s="6">
        <v>1</v>
      </c>
      <c r="N22" s="63" t="s">
        <v>35</v>
      </c>
      <c r="O22" s="6" t="s">
        <v>35</v>
      </c>
      <c r="P22" s="71">
        <v>25</v>
      </c>
      <c r="Q22" s="64" t="s">
        <v>37</v>
      </c>
      <c r="R22" s="64" t="s">
        <v>37</v>
      </c>
      <c r="S22" s="64" t="s">
        <v>37</v>
      </c>
      <c r="T22" s="64" t="s">
        <v>31</v>
      </c>
      <c r="U22" s="6" t="s">
        <v>36</v>
      </c>
      <c r="V22" s="72"/>
      <c r="W22" s="72"/>
      <c r="X22" s="72"/>
      <c r="Y22" s="72"/>
      <c r="Z22" s="64">
        <f t="shared" si="0"/>
        <v>1</v>
      </c>
      <c r="AA22" s="64">
        <f t="shared" si="1"/>
        <v>1</v>
      </c>
      <c r="AB22" s="64">
        <f t="shared" si="2"/>
        <v>0</v>
      </c>
      <c r="AC22" s="64">
        <f t="shared" si="3"/>
        <v>0</v>
      </c>
      <c r="AD22" s="64">
        <f t="shared" si="4"/>
        <v>0</v>
      </c>
      <c r="AE22" s="64">
        <f t="shared" si="5"/>
        <v>0</v>
      </c>
      <c r="AF22" s="65" t="str">
        <f t="shared" si="6"/>
        <v>SRSA</v>
      </c>
      <c r="AG22" s="65">
        <f t="shared" si="7"/>
        <v>0</v>
      </c>
      <c r="AH22" s="65">
        <f t="shared" si="8"/>
        <v>0</v>
      </c>
      <c r="AI22" s="64">
        <f t="shared" si="9"/>
        <v>1</v>
      </c>
      <c r="AJ22" s="64">
        <f t="shared" si="10"/>
        <v>1</v>
      </c>
      <c r="AK22" s="64" t="str">
        <f t="shared" si="11"/>
        <v>Initial</v>
      </c>
      <c r="AL22" s="64" t="str">
        <f t="shared" si="12"/>
        <v>SRSA</v>
      </c>
      <c r="AM22" s="64">
        <f t="shared" si="13"/>
        <v>0</v>
      </c>
      <c r="AN22" s="64">
        <f t="shared" si="14"/>
        <v>0</v>
      </c>
      <c r="AO22" s="64">
        <f t="shared" si="15"/>
        <v>0</v>
      </c>
      <c r="AP22" s="84">
        <f t="shared" si="16"/>
        <v>0</v>
      </c>
    </row>
    <row r="23" spans="1:42" s="52" customFormat="1" ht="13.5" thickBot="1">
      <c r="A23" s="51">
        <v>406580</v>
      </c>
      <c r="B23" s="52">
        <v>90232</v>
      </c>
      <c r="C23" s="52" t="s">
        <v>1007</v>
      </c>
      <c r="D23" s="52" t="s">
        <v>1008</v>
      </c>
      <c r="E23" s="52" t="s">
        <v>1009</v>
      </c>
      <c r="F23" s="53">
        <v>85929</v>
      </c>
      <c r="G23" s="54">
        <v>885</v>
      </c>
      <c r="H23" s="55">
        <v>9283686126</v>
      </c>
      <c r="I23" s="56">
        <v>7</v>
      </c>
      <c r="J23" s="56" t="s">
        <v>37</v>
      </c>
      <c r="K23" s="52" t="s">
        <v>31</v>
      </c>
      <c r="L23" s="57" t="s">
        <v>35</v>
      </c>
      <c r="M23" s="57">
        <v>2394.87</v>
      </c>
      <c r="N23" s="58" t="s">
        <v>35</v>
      </c>
      <c r="O23" s="57" t="s">
        <v>35</v>
      </c>
      <c r="P23" s="59">
        <v>8.9029535865</v>
      </c>
      <c r="Q23" s="52" t="s">
        <v>31</v>
      </c>
      <c r="R23" s="52" t="s">
        <v>31</v>
      </c>
      <c r="S23" s="52" t="s">
        <v>37</v>
      </c>
      <c r="T23" s="52" t="s">
        <v>31</v>
      </c>
      <c r="U23" s="57" t="s">
        <v>36</v>
      </c>
      <c r="V23" s="62">
        <v>71608.46215951763</v>
      </c>
      <c r="W23" s="62">
        <v>9368.69573998961</v>
      </c>
      <c r="X23" s="62">
        <v>9710.317545389935</v>
      </c>
      <c r="Y23" s="62">
        <v>14784.084562961852</v>
      </c>
      <c r="Z23" s="52">
        <f t="shared" si="0"/>
        <v>1</v>
      </c>
      <c r="AA23" s="52">
        <f t="shared" si="1"/>
        <v>1</v>
      </c>
      <c r="AB23" s="52">
        <f t="shared" si="2"/>
        <v>0</v>
      </c>
      <c r="AC23" s="52">
        <f t="shared" si="3"/>
        <v>0</v>
      </c>
      <c r="AD23" s="52">
        <f t="shared" si="4"/>
        <v>0</v>
      </c>
      <c r="AE23" s="52">
        <f t="shared" si="5"/>
        <v>0</v>
      </c>
      <c r="AF23" s="61" t="str">
        <f t="shared" si="6"/>
        <v>SRSA</v>
      </c>
      <c r="AG23" s="61">
        <f t="shared" si="7"/>
        <v>0</v>
      </c>
      <c r="AH23" s="61">
        <f t="shared" si="8"/>
        <v>0</v>
      </c>
      <c r="AI23" s="52">
        <f t="shared" si="9"/>
        <v>1</v>
      </c>
      <c r="AJ23" s="52">
        <f t="shared" si="10"/>
        <v>0</v>
      </c>
      <c r="AK23" s="52">
        <f t="shared" si="11"/>
        <v>0</v>
      </c>
      <c r="AL23" s="52">
        <f t="shared" si="12"/>
        <v>0</v>
      </c>
      <c r="AM23" s="52">
        <f t="shared" si="13"/>
        <v>0</v>
      </c>
      <c r="AN23" s="52">
        <f t="shared" si="14"/>
        <v>0</v>
      </c>
      <c r="AO23" s="52">
        <f t="shared" si="15"/>
        <v>0</v>
      </c>
      <c r="AP23" s="84">
        <f t="shared" si="16"/>
        <v>105471.56000785902</v>
      </c>
    </row>
    <row r="24" spans="1:42" s="64" customFormat="1" ht="13.5" thickBot="1">
      <c r="A24" s="66">
        <v>401260</v>
      </c>
      <c r="B24" s="64">
        <v>50316</v>
      </c>
      <c r="C24" s="64" t="s">
        <v>713</v>
      </c>
      <c r="D24" s="64" t="s">
        <v>714</v>
      </c>
      <c r="E24" s="64" t="s">
        <v>715</v>
      </c>
      <c r="F24" s="67">
        <v>85643</v>
      </c>
      <c r="G24" s="68" t="s">
        <v>29</v>
      </c>
      <c r="H24" s="69">
        <v>9288283363</v>
      </c>
      <c r="I24" s="70">
        <v>7</v>
      </c>
      <c r="J24" s="70" t="s">
        <v>37</v>
      </c>
      <c r="K24" s="64" t="s">
        <v>31</v>
      </c>
      <c r="L24" s="6" t="s">
        <v>36</v>
      </c>
      <c r="M24" s="6">
        <v>83.165</v>
      </c>
      <c r="N24" s="6" t="s">
        <v>35</v>
      </c>
      <c r="O24" s="6" t="s">
        <v>35</v>
      </c>
      <c r="P24" s="71">
        <v>23.076923077</v>
      </c>
      <c r="Q24" s="64" t="s">
        <v>37</v>
      </c>
      <c r="R24" s="64" t="s">
        <v>31</v>
      </c>
      <c r="S24" s="64" t="s">
        <v>37</v>
      </c>
      <c r="T24" s="64" t="s">
        <v>31</v>
      </c>
      <c r="U24" s="6" t="s">
        <v>36</v>
      </c>
      <c r="V24" s="73">
        <v>4309.652279890967</v>
      </c>
      <c r="W24" s="73">
        <v>523.1935427876953</v>
      </c>
      <c r="X24" s="73">
        <v>650.0902691919295</v>
      </c>
      <c r="Y24" s="73">
        <v>602.6373363806098</v>
      </c>
      <c r="Z24" s="64">
        <f t="shared" si="0"/>
        <v>1</v>
      </c>
      <c r="AA24" s="64">
        <f t="shared" si="1"/>
        <v>1</v>
      </c>
      <c r="AB24" s="64">
        <f t="shared" si="2"/>
        <v>0</v>
      </c>
      <c r="AC24" s="64">
        <f t="shared" si="3"/>
        <v>0</v>
      </c>
      <c r="AD24" s="64">
        <f t="shared" si="4"/>
        <v>0</v>
      </c>
      <c r="AE24" s="64">
        <f t="shared" si="5"/>
        <v>0</v>
      </c>
      <c r="AF24" s="65" t="str">
        <f t="shared" si="6"/>
        <v>SRSA</v>
      </c>
      <c r="AG24" s="65">
        <f t="shared" si="7"/>
        <v>0</v>
      </c>
      <c r="AH24" s="65">
        <f t="shared" si="8"/>
        <v>0</v>
      </c>
      <c r="AI24" s="64">
        <f t="shared" si="9"/>
        <v>1</v>
      </c>
      <c r="AJ24" s="64">
        <f t="shared" si="10"/>
        <v>1</v>
      </c>
      <c r="AK24" s="64" t="str">
        <f t="shared" si="11"/>
        <v>Initial</v>
      </c>
      <c r="AL24" s="64" t="str">
        <f t="shared" si="12"/>
        <v>SRSA</v>
      </c>
      <c r="AM24" s="64">
        <f t="shared" si="13"/>
        <v>0</v>
      </c>
      <c r="AN24" s="64">
        <f t="shared" si="14"/>
        <v>0</v>
      </c>
      <c r="AO24" s="64">
        <f t="shared" si="15"/>
        <v>0</v>
      </c>
      <c r="AP24" s="84">
        <f t="shared" si="16"/>
        <v>6085.573428251201</v>
      </c>
    </row>
    <row r="25" spans="1:42" s="52" customFormat="1" ht="13.5" thickBot="1">
      <c r="A25" s="51">
        <v>401290</v>
      </c>
      <c r="B25" s="52">
        <v>150426</v>
      </c>
      <c r="C25" s="52" t="s">
        <v>716</v>
      </c>
      <c r="D25" s="52" t="s">
        <v>717</v>
      </c>
      <c r="E25" s="52" t="s">
        <v>718</v>
      </c>
      <c r="F25" s="53">
        <v>85325</v>
      </c>
      <c r="G25" s="54">
        <v>395</v>
      </c>
      <c r="H25" s="55">
        <v>9288512213</v>
      </c>
      <c r="I25" s="56">
        <v>7</v>
      </c>
      <c r="J25" s="56" t="s">
        <v>37</v>
      </c>
      <c r="K25" s="52" t="s">
        <v>31</v>
      </c>
      <c r="L25" s="57" t="s">
        <v>35</v>
      </c>
      <c r="M25" s="57">
        <v>240.02</v>
      </c>
      <c r="N25" s="57" t="s">
        <v>45</v>
      </c>
      <c r="O25" s="57" t="s">
        <v>35</v>
      </c>
      <c r="P25" s="59">
        <v>41.463414634</v>
      </c>
      <c r="Q25" s="52" t="s">
        <v>37</v>
      </c>
      <c r="R25" s="52" t="s">
        <v>31</v>
      </c>
      <c r="S25" s="52" t="s">
        <v>37</v>
      </c>
      <c r="T25" s="52" t="s">
        <v>31</v>
      </c>
      <c r="U25" s="57" t="s">
        <v>36</v>
      </c>
      <c r="V25" s="60">
        <v>1386.9929066558302</v>
      </c>
      <c r="W25" s="60">
        <v>332.71694159184193</v>
      </c>
      <c r="X25" s="60">
        <v>375.82057914439184</v>
      </c>
      <c r="Y25" s="60">
        <v>216.33135152124453</v>
      </c>
      <c r="Z25" s="52">
        <f t="shared" si="0"/>
        <v>1</v>
      </c>
      <c r="AA25" s="52">
        <f t="shared" si="1"/>
        <v>1</v>
      </c>
      <c r="AB25" s="52">
        <f t="shared" si="2"/>
        <v>0</v>
      </c>
      <c r="AC25" s="52">
        <f t="shared" si="3"/>
        <v>0</v>
      </c>
      <c r="AD25" s="52">
        <f t="shared" si="4"/>
        <v>0</v>
      </c>
      <c r="AE25" s="52">
        <f t="shared" si="5"/>
        <v>0</v>
      </c>
      <c r="AF25" s="61" t="str">
        <f t="shared" si="6"/>
        <v>SRSA</v>
      </c>
      <c r="AG25" s="61">
        <f t="shared" si="7"/>
        <v>0</v>
      </c>
      <c r="AH25" s="61">
        <f t="shared" si="8"/>
        <v>0</v>
      </c>
      <c r="AI25" s="52">
        <f t="shared" si="9"/>
        <v>1</v>
      </c>
      <c r="AJ25" s="52">
        <f t="shared" si="10"/>
        <v>1</v>
      </c>
      <c r="AK25" s="52" t="str">
        <f t="shared" si="11"/>
        <v>Initial</v>
      </c>
      <c r="AL25" s="52" t="str">
        <f t="shared" si="12"/>
        <v>SRSA</v>
      </c>
      <c r="AM25" s="52">
        <f t="shared" si="13"/>
        <v>0</v>
      </c>
      <c r="AN25" s="52">
        <f t="shared" si="14"/>
        <v>0</v>
      </c>
      <c r="AO25" s="52">
        <f t="shared" si="15"/>
        <v>0</v>
      </c>
      <c r="AP25" s="84">
        <f t="shared" si="16"/>
        <v>2311.8617789133086</v>
      </c>
    </row>
    <row r="26" spans="1:42" s="64" customFormat="1" ht="13.5" thickBot="1">
      <c r="A26" s="66">
        <v>401330</v>
      </c>
      <c r="B26" s="64">
        <v>20214</v>
      </c>
      <c r="C26" s="64" t="s">
        <v>719</v>
      </c>
      <c r="D26" s="64" t="s">
        <v>720</v>
      </c>
      <c r="E26" s="64" t="s">
        <v>721</v>
      </c>
      <c r="F26" s="67">
        <v>85605</v>
      </c>
      <c r="G26" s="68">
        <v>157</v>
      </c>
      <c r="H26" s="69">
        <v>5208472545</v>
      </c>
      <c r="I26" s="70">
        <v>7</v>
      </c>
      <c r="J26" s="70" t="s">
        <v>37</v>
      </c>
      <c r="K26" s="64" t="s">
        <v>31</v>
      </c>
      <c r="L26" s="6" t="s">
        <v>36</v>
      </c>
      <c r="M26" s="6">
        <v>99.98</v>
      </c>
      <c r="N26" s="6" t="s">
        <v>36</v>
      </c>
      <c r="O26" s="6" t="s">
        <v>35</v>
      </c>
      <c r="P26" s="71">
        <v>31.15942029</v>
      </c>
      <c r="Q26" s="64" t="s">
        <v>37</v>
      </c>
      <c r="R26" s="64" t="s">
        <v>31</v>
      </c>
      <c r="S26" s="64" t="s">
        <v>37</v>
      </c>
      <c r="T26" s="64" t="s">
        <v>31</v>
      </c>
      <c r="U26" s="6" t="s">
        <v>36</v>
      </c>
      <c r="V26" s="73">
        <v>6942.6823193356395</v>
      </c>
      <c r="W26" s="73">
        <v>1026.6105090523874</v>
      </c>
      <c r="X26" s="73">
        <v>1236.774947288783</v>
      </c>
      <c r="Y26" s="73">
        <v>553.8082598943861</v>
      </c>
      <c r="Z26" s="64">
        <f t="shared" si="0"/>
        <v>1</v>
      </c>
      <c r="AA26" s="64">
        <f t="shared" si="1"/>
        <v>1</v>
      </c>
      <c r="AB26" s="64">
        <f t="shared" si="2"/>
        <v>0</v>
      </c>
      <c r="AC26" s="64">
        <f t="shared" si="3"/>
        <v>0</v>
      </c>
      <c r="AD26" s="64">
        <f t="shared" si="4"/>
        <v>0</v>
      </c>
      <c r="AE26" s="64">
        <f t="shared" si="5"/>
        <v>0</v>
      </c>
      <c r="AF26" s="65" t="str">
        <f t="shared" si="6"/>
        <v>SRSA</v>
      </c>
      <c r="AG26" s="65">
        <f t="shared" si="7"/>
        <v>0</v>
      </c>
      <c r="AH26" s="65">
        <f t="shared" si="8"/>
        <v>0</v>
      </c>
      <c r="AI26" s="64">
        <f t="shared" si="9"/>
        <v>1</v>
      </c>
      <c r="AJ26" s="64">
        <f t="shared" si="10"/>
        <v>1</v>
      </c>
      <c r="AK26" s="64" t="str">
        <f t="shared" si="11"/>
        <v>Initial</v>
      </c>
      <c r="AL26" s="64" t="str">
        <f t="shared" si="12"/>
        <v>SRSA</v>
      </c>
      <c r="AM26" s="64">
        <f t="shared" si="13"/>
        <v>0</v>
      </c>
      <c r="AN26" s="64">
        <f t="shared" si="14"/>
        <v>0</v>
      </c>
      <c r="AO26" s="64">
        <f t="shared" si="15"/>
        <v>0</v>
      </c>
      <c r="AP26" s="84">
        <f t="shared" si="16"/>
        <v>9759.876035571195</v>
      </c>
    </row>
    <row r="27" spans="1:42" s="64" customFormat="1" ht="13.5" thickBot="1">
      <c r="A27" s="66">
        <v>401650</v>
      </c>
      <c r="B27" s="64">
        <v>130350</v>
      </c>
      <c r="C27" s="64" t="s">
        <v>733</v>
      </c>
      <c r="D27" s="64" t="s">
        <v>66</v>
      </c>
      <c r="E27" s="64" t="s">
        <v>734</v>
      </c>
      <c r="F27" s="67">
        <v>85324</v>
      </c>
      <c r="G27" s="68">
        <v>89</v>
      </c>
      <c r="H27" s="69">
        <v>6233745588</v>
      </c>
      <c r="I27" s="70">
        <v>7</v>
      </c>
      <c r="J27" s="70" t="s">
        <v>37</v>
      </c>
      <c r="K27" s="64" t="s">
        <v>31</v>
      </c>
      <c r="L27" s="6" t="s">
        <v>36</v>
      </c>
      <c r="M27" s="6">
        <v>200.33</v>
      </c>
      <c r="N27" s="6" t="s">
        <v>36</v>
      </c>
      <c r="O27" s="6" t="s">
        <v>35</v>
      </c>
      <c r="P27" s="71">
        <v>16.164383562</v>
      </c>
      <c r="Q27" s="64" t="s">
        <v>31</v>
      </c>
      <c r="R27" s="64" t="s">
        <v>37</v>
      </c>
      <c r="S27" s="64" t="s">
        <v>37</v>
      </c>
      <c r="T27" s="64" t="s">
        <v>31</v>
      </c>
      <c r="U27" s="6" t="s">
        <v>36</v>
      </c>
      <c r="V27" s="73">
        <v>8910.295466559168</v>
      </c>
      <c r="W27" s="73">
        <v>979.5068275247653</v>
      </c>
      <c r="X27" s="73">
        <v>1626.3584909224105</v>
      </c>
      <c r="Y27" s="73">
        <v>1623.103225985109</v>
      </c>
      <c r="Z27" s="64">
        <f t="shared" si="0"/>
        <v>1</v>
      </c>
      <c r="AA27" s="64">
        <f t="shared" si="1"/>
        <v>1</v>
      </c>
      <c r="AB27" s="64">
        <f t="shared" si="2"/>
        <v>0</v>
      </c>
      <c r="AC27" s="64">
        <f t="shared" si="3"/>
        <v>0</v>
      </c>
      <c r="AD27" s="64">
        <f t="shared" si="4"/>
        <v>0</v>
      </c>
      <c r="AE27" s="64">
        <f t="shared" si="5"/>
        <v>0</v>
      </c>
      <c r="AF27" s="65" t="str">
        <f t="shared" si="6"/>
        <v>SRSA</v>
      </c>
      <c r="AG27" s="65">
        <f t="shared" si="7"/>
        <v>0</v>
      </c>
      <c r="AH27" s="65">
        <f t="shared" si="8"/>
        <v>0</v>
      </c>
      <c r="AI27" s="64">
        <f t="shared" si="9"/>
        <v>1</v>
      </c>
      <c r="AJ27" s="64">
        <f t="shared" si="10"/>
        <v>0</v>
      </c>
      <c r="AK27" s="64">
        <f t="shared" si="11"/>
        <v>0</v>
      </c>
      <c r="AL27" s="64">
        <f t="shared" si="12"/>
        <v>0</v>
      </c>
      <c r="AM27" s="64">
        <f t="shared" si="13"/>
        <v>0</v>
      </c>
      <c r="AN27" s="64">
        <f t="shared" si="14"/>
        <v>0</v>
      </c>
      <c r="AO27" s="64">
        <f t="shared" si="15"/>
        <v>0</v>
      </c>
      <c r="AP27" s="84">
        <f t="shared" si="16"/>
        <v>13139.264010991452</v>
      </c>
    </row>
    <row r="28" spans="1:42" s="52" customFormat="1" ht="13.5" thickBot="1">
      <c r="A28" s="51">
        <v>401810</v>
      </c>
      <c r="B28" s="52">
        <v>90225</v>
      </c>
      <c r="C28" s="52" t="s">
        <v>744</v>
      </c>
      <c r="D28" s="52" t="s">
        <v>745</v>
      </c>
      <c r="E28" s="52" t="s">
        <v>181</v>
      </c>
      <c r="F28" s="53">
        <v>86034</v>
      </c>
      <c r="G28" s="54">
        <v>367</v>
      </c>
      <c r="H28" s="55">
        <v>9287382366</v>
      </c>
      <c r="I28" s="56" t="s">
        <v>746</v>
      </c>
      <c r="J28" s="56" t="s">
        <v>37</v>
      </c>
      <c r="K28" s="52" t="s">
        <v>31</v>
      </c>
      <c r="L28" s="57" t="s">
        <v>35</v>
      </c>
      <c r="M28" s="57">
        <v>477.185</v>
      </c>
      <c r="N28" s="57" t="s">
        <v>35</v>
      </c>
      <c r="O28" s="57" t="s">
        <v>35</v>
      </c>
      <c r="P28" s="59">
        <v>37.4749499</v>
      </c>
      <c r="Q28" s="52" t="s">
        <v>37</v>
      </c>
      <c r="R28" s="52" t="s">
        <v>31</v>
      </c>
      <c r="S28" s="52" t="s">
        <v>37</v>
      </c>
      <c r="T28" s="52" t="s">
        <v>31</v>
      </c>
      <c r="U28" s="57" t="s">
        <v>36</v>
      </c>
      <c r="V28" s="62">
        <v>45208.68873465263</v>
      </c>
      <c r="W28" s="62">
        <v>20294.194290911877</v>
      </c>
      <c r="X28" s="62">
        <v>20753.739551218547</v>
      </c>
      <c r="Y28" s="62">
        <v>4369.89330072914</v>
      </c>
      <c r="Z28" s="52">
        <f t="shared" si="0"/>
        <v>1</v>
      </c>
      <c r="AA28" s="52">
        <f t="shared" si="1"/>
        <v>1</v>
      </c>
      <c r="AB28" s="52">
        <f t="shared" si="2"/>
        <v>0</v>
      </c>
      <c r="AC28" s="52">
        <f t="shared" si="3"/>
        <v>0</v>
      </c>
      <c r="AD28" s="52">
        <f t="shared" si="4"/>
        <v>0</v>
      </c>
      <c r="AE28" s="52">
        <f t="shared" si="5"/>
        <v>0</v>
      </c>
      <c r="AF28" s="61" t="str">
        <f t="shared" si="6"/>
        <v>SRSA</v>
      </c>
      <c r="AG28" s="61">
        <f t="shared" si="7"/>
        <v>0</v>
      </c>
      <c r="AH28" s="61">
        <f t="shared" si="8"/>
        <v>0</v>
      </c>
      <c r="AI28" s="52">
        <f t="shared" si="9"/>
        <v>1</v>
      </c>
      <c r="AJ28" s="52">
        <f t="shared" si="10"/>
        <v>1</v>
      </c>
      <c r="AK28" s="52" t="str">
        <f t="shared" si="11"/>
        <v>Initial</v>
      </c>
      <c r="AL28" s="52" t="str">
        <f t="shared" si="12"/>
        <v>SRSA</v>
      </c>
      <c r="AM28" s="52">
        <f t="shared" si="13"/>
        <v>0</v>
      </c>
      <c r="AN28" s="52">
        <f t="shared" si="14"/>
        <v>0</v>
      </c>
      <c r="AO28" s="52">
        <f t="shared" si="15"/>
        <v>0</v>
      </c>
      <c r="AP28" s="84">
        <f t="shared" si="16"/>
        <v>90626.51587751218</v>
      </c>
    </row>
    <row r="29" spans="1:42" s="52" customFormat="1" ht="13.5" thickBot="1">
      <c r="A29" s="51">
        <v>401940</v>
      </c>
      <c r="B29" s="52">
        <v>10224</v>
      </c>
      <c r="C29" s="52" t="s">
        <v>749</v>
      </c>
      <c r="D29" s="52" t="s">
        <v>750</v>
      </c>
      <c r="E29" s="52" t="s">
        <v>751</v>
      </c>
      <c r="F29" s="53">
        <v>86503</v>
      </c>
      <c r="G29" s="54">
        <v>587</v>
      </c>
      <c r="H29" s="55">
        <v>9286749630</v>
      </c>
      <c r="I29" s="56">
        <v>7</v>
      </c>
      <c r="J29" s="56" t="s">
        <v>37</v>
      </c>
      <c r="K29" s="52" t="s">
        <v>31</v>
      </c>
      <c r="L29" s="57" t="s">
        <v>35</v>
      </c>
      <c r="M29" s="57">
        <v>4096.06</v>
      </c>
      <c r="N29" s="57" t="s">
        <v>35</v>
      </c>
      <c r="O29" s="57" t="s">
        <v>35</v>
      </c>
      <c r="P29" s="59">
        <v>44.245049505</v>
      </c>
      <c r="Q29" s="52" t="s">
        <v>37</v>
      </c>
      <c r="R29" s="52" t="s">
        <v>31</v>
      </c>
      <c r="S29" s="52" t="s">
        <v>37</v>
      </c>
      <c r="T29" s="52" t="s">
        <v>31</v>
      </c>
      <c r="U29" s="57" t="s">
        <v>36</v>
      </c>
      <c r="V29" s="62">
        <v>388906.191179107</v>
      </c>
      <c r="W29" s="62">
        <v>80065.600735601</v>
      </c>
      <c r="X29" s="62">
        <v>86924.5549281768</v>
      </c>
      <c r="Y29" s="62">
        <v>33365.09338990943</v>
      </c>
      <c r="Z29" s="52">
        <f t="shared" si="0"/>
        <v>1</v>
      </c>
      <c r="AA29" s="52">
        <f t="shared" si="1"/>
        <v>1</v>
      </c>
      <c r="AB29" s="52">
        <f t="shared" si="2"/>
        <v>0</v>
      </c>
      <c r="AC29" s="52">
        <f t="shared" si="3"/>
        <v>0</v>
      </c>
      <c r="AD29" s="52">
        <f t="shared" si="4"/>
        <v>0</v>
      </c>
      <c r="AE29" s="52">
        <f t="shared" si="5"/>
        <v>0</v>
      </c>
      <c r="AF29" s="61" t="str">
        <f t="shared" si="6"/>
        <v>SRSA</v>
      </c>
      <c r="AG29" s="61">
        <f t="shared" si="7"/>
        <v>0</v>
      </c>
      <c r="AH29" s="61">
        <f t="shared" si="8"/>
        <v>0</v>
      </c>
      <c r="AI29" s="52">
        <f t="shared" si="9"/>
        <v>1</v>
      </c>
      <c r="AJ29" s="52">
        <f t="shared" si="10"/>
        <v>1</v>
      </c>
      <c r="AK29" s="52" t="str">
        <f t="shared" si="11"/>
        <v>Initial</v>
      </c>
      <c r="AL29" s="52" t="str">
        <f t="shared" si="12"/>
        <v>SRSA</v>
      </c>
      <c r="AM29" s="52">
        <f t="shared" si="13"/>
        <v>0</v>
      </c>
      <c r="AN29" s="52">
        <f t="shared" si="14"/>
        <v>0</v>
      </c>
      <c r="AO29" s="52">
        <f t="shared" si="15"/>
        <v>0</v>
      </c>
      <c r="AP29" s="84">
        <f t="shared" si="16"/>
        <v>589261.4402327943</v>
      </c>
    </row>
    <row r="30" spans="1:42" s="52" customFormat="1" ht="13.5" thickBot="1">
      <c r="A30" s="51">
        <v>402010</v>
      </c>
      <c r="B30" s="52">
        <v>80311</v>
      </c>
      <c r="C30" s="52" t="s">
        <v>752</v>
      </c>
      <c r="D30" s="52" t="s">
        <v>39</v>
      </c>
      <c r="E30" s="52" t="s">
        <v>753</v>
      </c>
      <c r="F30" s="53">
        <v>86441</v>
      </c>
      <c r="G30" s="54">
        <v>248</v>
      </c>
      <c r="H30" s="55">
        <v>9287673350</v>
      </c>
      <c r="I30" s="56">
        <v>8</v>
      </c>
      <c r="J30" s="56" t="s">
        <v>37</v>
      </c>
      <c r="K30" s="52" t="s">
        <v>31</v>
      </c>
      <c r="L30" s="57" t="s">
        <v>36</v>
      </c>
      <c r="M30" s="57">
        <v>270.38</v>
      </c>
      <c r="N30" s="57" t="s">
        <v>36</v>
      </c>
      <c r="O30" s="57" t="s">
        <v>35</v>
      </c>
      <c r="P30" s="59" t="s">
        <v>41</v>
      </c>
      <c r="Q30" s="59" t="s">
        <v>41</v>
      </c>
      <c r="R30" s="52" t="s">
        <v>37</v>
      </c>
      <c r="S30" s="52" t="s">
        <v>37</v>
      </c>
      <c r="T30" s="52" t="s">
        <v>31</v>
      </c>
      <c r="U30" s="57" t="s">
        <v>36</v>
      </c>
      <c r="V30" s="62"/>
      <c r="W30" s="62">
        <v>0</v>
      </c>
      <c r="X30" s="62">
        <v>0</v>
      </c>
      <c r="Y30" s="62"/>
      <c r="Z30" s="52">
        <f t="shared" si="0"/>
        <v>1</v>
      </c>
      <c r="AA30" s="52">
        <f t="shared" si="1"/>
        <v>1</v>
      </c>
      <c r="AB30" s="52">
        <f t="shared" si="2"/>
        <v>0</v>
      </c>
      <c r="AC30" s="52">
        <f t="shared" si="3"/>
        <v>0</v>
      </c>
      <c r="AD30" s="52">
        <f t="shared" si="4"/>
        <v>0</v>
      </c>
      <c r="AE30" s="52">
        <f t="shared" si="5"/>
        <v>0</v>
      </c>
      <c r="AF30" s="61" t="str">
        <f t="shared" si="6"/>
        <v>SRSA</v>
      </c>
      <c r="AG30" s="61">
        <f t="shared" si="7"/>
        <v>0</v>
      </c>
      <c r="AH30" s="61">
        <f t="shared" si="8"/>
        <v>0</v>
      </c>
      <c r="AI30" s="52">
        <f t="shared" si="9"/>
        <v>1</v>
      </c>
      <c r="AJ30" s="52">
        <f t="shared" si="10"/>
        <v>1</v>
      </c>
      <c r="AK30" s="52" t="str">
        <f t="shared" si="11"/>
        <v>Initial</v>
      </c>
      <c r="AL30" s="52" t="str">
        <f t="shared" si="12"/>
        <v>SRSA</v>
      </c>
      <c r="AM30" s="52">
        <f t="shared" si="13"/>
        <v>0</v>
      </c>
      <c r="AN30" s="52">
        <f t="shared" si="14"/>
        <v>0</v>
      </c>
      <c r="AO30" s="52">
        <f t="shared" si="15"/>
        <v>0</v>
      </c>
      <c r="AP30" s="84">
        <f t="shared" si="16"/>
        <v>0</v>
      </c>
    </row>
    <row r="31" spans="1:42" s="64" customFormat="1" ht="13.5" thickBot="1">
      <c r="A31" s="66">
        <v>400004</v>
      </c>
      <c r="B31" s="64">
        <v>130403</v>
      </c>
      <c r="C31" s="64" t="s">
        <v>38</v>
      </c>
      <c r="D31" s="64" t="s">
        <v>39</v>
      </c>
      <c r="E31" s="64" t="s">
        <v>40</v>
      </c>
      <c r="F31" s="67">
        <v>86324</v>
      </c>
      <c r="G31" s="68">
        <v>248</v>
      </c>
      <c r="H31" s="69">
        <v>9286345035</v>
      </c>
      <c r="I31" s="70">
        <v>7</v>
      </c>
      <c r="J31" s="70" t="s">
        <v>37</v>
      </c>
      <c r="K31" s="64" t="s">
        <v>31</v>
      </c>
      <c r="L31" s="6" t="s">
        <v>35</v>
      </c>
      <c r="M31" s="6">
        <v>356.57</v>
      </c>
      <c r="N31" s="6" t="s">
        <v>36</v>
      </c>
      <c r="O31" s="6" t="s">
        <v>35</v>
      </c>
      <c r="P31" s="71">
        <v>18</v>
      </c>
      <c r="Q31" s="71" t="s">
        <v>41</v>
      </c>
      <c r="R31" s="64" t="s">
        <v>37</v>
      </c>
      <c r="S31" s="64" t="s">
        <v>37</v>
      </c>
      <c r="T31" s="64" t="s">
        <v>31</v>
      </c>
      <c r="U31" s="6" t="s">
        <v>36</v>
      </c>
      <c r="V31" s="72">
        <v>18142.313076181425</v>
      </c>
      <c r="W31" s="72">
        <v>2487.899134692598</v>
      </c>
      <c r="X31" s="72">
        <v>3295.5877513494065</v>
      </c>
      <c r="Y31" s="72">
        <v>2940.8702015373756</v>
      </c>
      <c r="Z31" s="64">
        <f t="shared" si="0"/>
        <v>1</v>
      </c>
      <c r="AA31" s="64">
        <f t="shared" si="1"/>
        <v>1</v>
      </c>
      <c r="AB31" s="64">
        <f t="shared" si="2"/>
        <v>0</v>
      </c>
      <c r="AC31" s="64">
        <f t="shared" si="3"/>
        <v>0</v>
      </c>
      <c r="AD31" s="64">
        <f t="shared" si="4"/>
        <v>0</v>
      </c>
      <c r="AE31" s="64">
        <f t="shared" si="5"/>
        <v>0</v>
      </c>
      <c r="AF31" s="65" t="str">
        <f t="shared" si="6"/>
        <v>SRSA</v>
      </c>
      <c r="AG31" s="65">
        <f t="shared" si="7"/>
        <v>0</v>
      </c>
      <c r="AH31" s="65">
        <f t="shared" si="8"/>
        <v>0</v>
      </c>
      <c r="AI31" s="64">
        <f t="shared" si="9"/>
        <v>1</v>
      </c>
      <c r="AJ31" s="64">
        <f t="shared" si="10"/>
        <v>0</v>
      </c>
      <c r="AK31" s="64">
        <f t="shared" si="11"/>
        <v>0</v>
      </c>
      <c r="AL31" s="64">
        <f t="shared" si="12"/>
        <v>0</v>
      </c>
      <c r="AM31" s="64">
        <f t="shared" si="13"/>
        <v>0</v>
      </c>
      <c r="AN31" s="64">
        <f t="shared" si="14"/>
        <v>0</v>
      </c>
      <c r="AO31" s="64">
        <f t="shared" si="15"/>
        <v>0</v>
      </c>
      <c r="AP31" s="84">
        <f t="shared" si="16"/>
        <v>26866.670163760802</v>
      </c>
    </row>
    <row r="32" spans="1:42" s="52" customFormat="1" ht="13.5" thickBot="1">
      <c r="A32" s="51">
        <v>402110</v>
      </c>
      <c r="B32" s="52">
        <v>60203</v>
      </c>
      <c r="C32" s="52" t="s">
        <v>754</v>
      </c>
      <c r="D32" s="52" t="s">
        <v>755</v>
      </c>
      <c r="E32" s="52" t="s">
        <v>756</v>
      </c>
      <c r="F32" s="53">
        <v>85533</v>
      </c>
      <c r="G32" s="54">
        <v>1567</v>
      </c>
      <c r="H32" s="55">
        <v>9288652752</v>
      </c>
      <c r="I32" s="56">
        <v>6</v>
      </c>
      <c r="J32" s="56" t="s">
        <v>31</v>
      </c>
      <c r="K32" s="52" t="s">
        <v>31</v>
      </c>
      <c r="L32" s="57" t="s">
        <v>35</v>
      </c>
      <c r="M32" s="57">
        <v>205.385</v>
      </c>
      <c r="N32" s="57" t="s">
        <v>35</v>
      </c>
      <c r="O32" s="57" t="s">
        <v>35</v>
      </c>
      <c r="P32" s="59">
        <v>12.556053812</v>
      </c>
      <c r="Q32" s="52" t="s">
        <v>31</v>
      </c>
      <c r="R32" s="52" t="s">
        <v>31</v>
      </c>
      <c r="S32" s="52" t="s">
        <v>37</v>
      </c>
      <c r="T32" s="52" t="s">
        <v>31</v>
      </c>
      <c r="U32" s="57" t="s">
        <v>36</v>
      </c>
      <c r="V32" s="60">
        <v>11658.794653253497</v>
      </c>
      <c r="W32" s="60">
        <v>1995.57563719705</v>
      </c>
      <c r="X32" s="60">
        <v>2440.723705510567</v>
      </c>
      <c r="Y32" s="60">
        <v>1150.882790093021</v>
      </c>
      <c r="Z32" s="52">
        <f t="shared" si="0"/>
        <v>1</v>
      </c>
      <c r="AA32" s="52">
        <f t="shared" si="1"/>
        <v>1</v>
      </c>
      <c r="AB32" s="52">
        <f t="shared" si="2"/>
        <v>0</v>
      </c>
      <c r="AC32" s="52">
        <f t="shared" si="3"/>
        <v>0</v>
      </c>
      <c r="AD32" s="52">
        <f t="shared" si="4"/>
        <v>0</v>
      </c>
      <c r="AE32" s="52">
        <f t="shared" si="5"/>
        <v>0</v>
      </c>
      <c r="AF32" s="61" t="str">
        <f t="shared" si="6"/>
        <v>SRSA</v>
      </c>
      <c r="AG32" s="61">
        <f t="shared" si="7"/>
        <v>0</v>
      </c>
      <c r="AH32" s="61">
        <f t="shared" si="8"/>
        <v>0</v>
      </c>
      <c r="AI32" s="52">
        <f t="shared" si="9"/>
        <v>1</v>
      </c>
      <c r="AJ32" s="52">
        <f t="shared" si="10"/>
        <v>0</v>
      </c>
      <c r="AK32" s="52">
        <f t="shared" si="11"/>
        <v>0</v>
      </c>
      <c r="AL32" s="52">
        <f t="shared" si="12"/>
        <v>0</v>
      </c>
      <c r="AM32" s="52">
        <f t="shared" si="13"/>
        <v>0</v>
      </c>
      <c r="AN32" s="52">
        <f t="shared" si="14"/>
        <v>0</v>
      </c>
      <c r="AO32" s="52">
        <f t="shared" si="15"/>
        <v>0</v>
      </c>
      <c r="AP32" s="84">
        <f t="shared" si="16"/>
        <v>17245.976786054132</v>
      </c>
    </row>
    <row r="33" spans="1:42" s="64" customFormat="1" ht="13.5" thickBot="1">
      <c r="A33" s="66">
        <v>402130</v>
      </c>
      <c r="B33" s="64">
        <v>20326</v>
      </c>
      <c r="C33" s="64" t="s">
        <v>757</v>
      </c>
      <c r="D33" s="64" t="s">
        <v>758</v>
      </c>
      <c r="E33" s="64" t="s">
        <v>759</v>
      </c>
      <c r="F33" s="67">
        <v>85606</v>
      </c>
      <c r="G33" s="68">
        <v>88</v>
      </c>
      <c r="H33" s="69">
        <v>5203842540</v>
      </c>
      <c r="I33" s="70">
        <v>7</v>
      </c>
      <c r="J33" s="70" t="s">
        <v>37</v>
      </c>
      <c r="K33" s="64" t="s">
        <v>31</v>
      </c>
      <c r="L33" s="6" t="s">
        <v>36</v>
      </c>
      <c r="M33" s="6">
        <v>40.75</v>
      </c>
      <c r="N33" s="6" t="s">
        <v>36</v>
      </c>
      <c r="O33" s="6" t="s">
        <v>35</v>
      </c>
      <c r="P33" s="71">
        <v>16.666666667</v>
      </c>
      <c r="Q33" s="64" t="s">
        <v>31</v>
      </c>
      <c r="R33" s="64" t="s">
        <v>31</v>
      </c>
      <c r="S33" s="64" t="s">
        <v>37</v>
      </c>
      <c r="T33" s="64" t="s">
        <v>31</v>
      </c>
      <c r="U33" s="6" t="s">
        <v>36</v>
      </c>
      <c r="V33" s="73">
        <v>1699.0126743137362</v>
      </c>
      <c r="W33" s="73">
        <v>595.5624542345723</v>
      </c>
      <c r="X33" s="73">
        <v>702.9359852721609</v>
      </c>
      <c r="Y33" s="73">
        <v>329.44174388806664</v>
      </c>
      <c r="Z33" s="64">
        <f t="shared" si="0"/>
        <v>1</v>
      </c>
      <c r="AA33" s="64">
        <f t="shared" si="1"/>
        <v>1</v>
      </c>
      <c r="AB33" s="64">
        <f t="shared" si="2"/>
        <v>0</v>
      </c>
      <c r="AC33" s="64">
        <f t="shared" si="3"/>
        <v>0</v>
      </c>
      <c r="AD33" s="64">
        <f t="shared" si="4"/>
        <v>0</v>
      </c>
      <c r="AE33" s="64">
        <f t="shared" si="5"/>
        <v>0</v>
      </c>
      <c r="AF33" s="65" t="str">
        <f t="shared" si="6"/>
        <v>SRSA</v>
      </c>
      <c r="AG33" s="65">
        <f t="shared" si="7"/>
        <v>0</v>
      </c>
      <c r="AH33" s="65">
        <f t="shared" si="8"/>
        <v>0</v>
      </c>
      <c r="AI33" s="64">
        <f t="shared" si="9"/>
        <v>1</v>
      </c>
      <c r="AJ33" s="64">
        <f t="shared" si="10"/>
        <v>0</v>
      </c>
      <c r="AK33" s="64">
        <f t="shared" si="11"/>
        <v>0</v>
      </c>
      <c r="AL33" s="64">
        <f t="shared" si="12"/>
        <v>0</v>
      </c>
      <c r="AM33" s="64">
        <f t="shared" si="13"/>
        <v>0</v>
      </c>
      <c r="AN33" s="64">
        <f t="shared" si="14"/>
        <v>0</v>
      </c>
      <c r="AO33" s="64">
        <f t="shared" si="15"/>
        <v>0</v>
      </c>
      <c r="AP33" s="84">
        <f t="shared" si="16"/>
        <v>3326.9528577085357</v>
      </c>
    </row>
    <row r="34" spans="1:42" s="52" customFormat="1" ht="13.5" thickBot="1">
      <c r="A34" s="51">
        <v>400021</v>
      </c>
      <c r="B34" s="52">
        <v>80214</v>
      </c>
      <c r="C34" s="52" t="s">
        <v>62</v>
      </c>
      <c r="D34" s="52" t="s">
        <v>63</v>
      </c>
      <c r="E34" s="52" t="s">
        <v>64</v>
      </c>
      <c r="F34" s="53">
        <v>86021</v>
      </c>
      <c r="G34" s="54">
        <v>309</v>
      </c>
      <c r="H34" s="55">
        <v>9288759000</v>
      </c>
      <c r="I34" s="56">
        <v>8</v>
      </c>
      <c r="J34" s="56" t="s">
        <v>37</v>
      </c>
      <c r="K34" s="52" t="s">
        <v>31</v>
      </c>
      <c r="L34" s="57" t="s">
        <v>36</v>
      </c>
      <c r="M34" s="57">
        <v>304.415</v>
      </c>
      <c r="N34" s="57" t="s">
        <v>36</v>
      </c>
      <c r="O34" s="57" t="s">
        <v>35</v>
      </c>
      <c r="P34" s="59">
        <v>39.154411765</v>
      </c>
      <c r="Q34" s="52" t="s">
        <v>37</v>
      </c>
      <c r="R34" s="52" t="s">
        <v>31</v>
      </c>
      <c r="S34" s="52" t="s">
        <v>37</v>
      </c>
      <c r="T34" s="52" t="s">
        <v>31</v>
      </c>
      <c r="U34" s="57" t="s">
        <v>36</v>
      </c>
      <c r="V34" s="62">
        <v>78492.11648224387</v>
      </c>
      <c r="W34" s="62">
        <v>16115.673748197049</v>
      </c>
      <c r="X34" s="62">
        <v>18628.40751411502</v>
      </c>
      <c r="Y34" s="62">
        <v>2994.0259050540244</v>
      </c>
      <c r="Z34" s="52">
        <f t="shared" si="0"/>
        <v>1</v>
      </c>
      <c r="AA34" s="52">
        <f t="shared" si="1"/>
        <v>1</v>
      </c>
      <c r="AB34" s="52">
        <f t="shared" si="2"/>
        <v>0</v>
      </c>
      <c r="AC34" s="52">
        <f t="shared" si="3"/>
        <v>0</v>
      </c>
      <c r="AD34" s="52">
        <f t="shared" si="4"/>
        <v>0</v>
      </c>
      <c r="AE34" s="52">
        <f t="shared" si="5"/>
        <v>0</v>
      </c>
      <c r="AF34" s="61" t="str">
        <f t="shared" si="6"/>
        <v>SRSA</v>
      </c>
      <c r="AG34" s="61">
        <f t="shared" si="7"/>
        <v>0</v>
      </c>
      <c r="AH34" s="61">
        <f t="shared" si="8"/>
        <v>0</v>
      </c>
      <c r="AI34" s="52">
        <f t="shared" si="9"/>
        <v>1</v>
      </c>
      <c r="AJ34" s="52">
        <f t="shared" si="10"/>
        <v>1</v>
      </c>
      <c r="AK34" s="52" t="str">
        <f t="shared" si="11"/>
        <v>Initial</v>
      </c>
      <c r="AL34" s="52" t="str">
        <f t="shared" si="12"/>
        <v>SRSA</v>
      </c>
      <c r="AM34" s="52">
        <f t="shared" si="13"/>
        <v>0</v>
      </c>
      <c r="AN34" s="52">
        <f t="shared" si="14"/>
        <v>0</v>
      </c>
      <c r="AO34" s="52">
        <f t="shared" si="15"/>
        <v>0</v>
      </c>
      <c r="AP34" s="84">
        <f t="shared" si="16"/>
        <v>116230.22364960996</v>
      </c>
    </row>
    <row r="35" spans="1:42" s="64" customFormat="1" ht="13.5" thickBot="1">
      <c r="A35" s="66">
        <v>402190</v>
      </c>
      <c r="B35" s="64">
        <v>10306</v>
      </c>
      <c r="C35" s="64" t="s">
        <v>760</v>
      </c>
      <c r="D35" s="64" t="s">
        <v>761</v>
      </c>
      <c r="E35" s="64" t="s">
        <v>762</v>
      </c>
      <c r="F35" s="67">
        <v>85924</v>
      </c>
      <c r="G35" s="68">
        <v>200</v>
      </c>
      <c r="H35" s="69">
        <v>9283374267</v>
      </c>
      <c r="I35" s="70">
        <v>7</v>
      </c>
      <c r="J35" s="70" t="s">
        <v>37</v>
      </c>
      <c r="K35" s="64" t="s">
        <v>31</v>
      </c>
      <c r="L35" s="6" t="s">
        <v>35</v>
      </c>
      <c r="M35" s="6">
        <v>150.585</v>
      </c>
      <c r="N35" s="6" t="s">
        <v>35</v>
      </c>
      <c r="O35" s="6" t="s">
        <v>35</v>
      </c>
      <c r="P35" s="71">
        <v>17.857142857</v>
      </c>
      <c r="Q35" s="64" t="s">
        <v>31</v>
      </c>
      <c r="R35" s="64" t="s">
        <v>31</v>
      </c>
      <c r="S35" s="64" t="s">
        <v>37</v>
      </c>
      <c r="T35" s="64" t="s">
        <v>31</v>
      </c>
      <c r="U35" s="6" t="s">
        <v>36</v>
      </c>
      <c r="V35" s="72">
        <v>11404.679894848512</v>
      </c>
      <c r="W35" s="72">
        <v>1639.1906928647568</v>
      </c>
      <c r="X35" s="72">
        <v>1337.1337758786542</v>
      </c>
      <c r="Y35" s="72">
        <v>1479.7064444053126</v>
      </c>
      <c r="Z35" s="64">
        <f t="shared" si="0"/>
        <v>1</v>
      </c>
      <c r="AA35" s="64">
        <f t="shared" si="1"/>
        <v>1</v>
      </c>
      <c r="AB35" s="64">
        <f t="shared" si="2"/>
        <v>0</v>
      </c>
      <c r="AC35" s="64">
        <f t="shared" si="3"/>
        <v>0</v>
      </c>
      <c r="AD35" s="64">
        <f t="shared" si="4"/>
        <v>0</v>
      </c>
      <c r="AE35" s="64">
        <f t="shared" si="5"/>
        <v>0</v>
      </c>
      <c r="AF35" s="65" t="str">
        <f t="shared" si="6"/>
        <v>SRSA</v>
      </c>
      <c r="AG35" s="65">
        <f t="shared" si="7"/>
        <v>0</v>
      </c>
      <c r="AH35" s="65">
        <f t="shared" si="8"/>
        <v>0</v>
      </c>
      <c r="AI35" s="64">
        <f t="shared" si="9"/>
        <v>1</v>
      </c>
      <c r="AJ35" s="64">
        <f t="shared" si="10"/>
        <v>0</v>
      </c>
      <c r="AK35" s="64">
        <f t="shared" si="11"/>
        <v>0</v>
      </c>
      <c r="AL35" s="64">
        <f t="shared" si="12"/>
        <v>0</v>
      </c>
      <c r="AM35" s="64">
        <f t="shared" si="13"/>
        <v>0</v>
      </c>
      <c r="AN35" s="64">
        <f t="shared" si="14"/>
        <v>0</v>
      </c>
      <c r="AO35" s="64">
        <f t="shared" si="15"/>
        <v>0</v>
      </c>
      <c r="AP35" s="84">
        <f t="shared" si="16"/>
        <v>15860.710807997235</v>
      </c>
    </row>
    <row r="36" spans="1:42" s="64" customFormat="1" ht="13.5" thickBot="1">
      <c r="A36" s="66">
        <v>402220</v>
      </c>
      <c r="B36" s="64">
        <v>130317</v>
      </c>
      <c r="C36" s="64" t="s">
        <v>763</v>
      </c>
      <c r="D36" s="64" t="s">
        <v>670</v>
      </c>
      <c r="E36" s="64" t="s">
        <v>764</v>
      </c>
      <c r="F36" s="67">
        <v>85332</v>
      </c>
      <c r="G36" s="68">
        <v>68</v>
      </c>
      <c r="H36" s="69">
        <v>9284279850</v>
      </c>
      <c r="I36" s="70">
        <v>7</v>
      </c>
      <c r="J36" s="70" t="s">
        <v>37</v>
      </c>
      <c r="K36" s="64" t="s">
        <v>37</v>
      </c>
      <c r="L36" s="6" t="s">
        <v>36</v>
      </c>
      <c r="M36" s="6">
        <v>108.43</v>
      </c>
      <c r="N36" s="6" t="s">
        <v>36</v>
      </c>
      <c r="O36" s="6" t="s">
        <v>35</v>
      </c>
      <c r="P36" s="71">
        <v>13.274336283</v>
      </c>
      <c r="Q36" s="64" t="s">
        <v>31</v>
      </c>
      <c r="R36" s="64" t="s">
        <v>53</v>
      </c>
      <c r="S36" s="64" t="s">
        <v>37</v>
      </c>
      <c r="T36" s="64" t="s">
        <v>53</v>
      </c>
      <c r="U36" s="6" t="s">
        <v>36</v>
      </c>
      <c r="V36" s="72">
        <v>7304.795565366022</v>
      </c>
      <c r="W36" s="72">
        <v>1602.4835082464372</v>
      </c>
      <c r="X36" s="72">
        <v>303.10149021962326</v>
      </c>
      <c r="Y36" s="72">
        <v>1012.4307251194243</v>
      </c>
      <c r="Z36" s="64">
        <f t="shared" si="0"/>
        <v>1</v>
      </c>
      <c r="AA36" s="64">
        <f t="shared" si="1"/>
        <v>1</v>
      </c>
      <c r="AB36" s="64">
        <f t="shared" si="2"/>
        <v>0</v>
      </c>
      <c r="AC36" s="64">
        <f t="shared" si="3"/>
        <v>0</v>
      </c>
      <c r="AD36" s="64">
        <f t="shared" si="4"/>
        <v>0</v>
      </c>
      <c r="AE36" s="64">
        <f t="shared" si="5"/>
        <v>0</v>
      </c>
      <c r="AF36" s="65" t="str">
        <f t="shared" si="6"/>
        <v>SRSA</v>
      </c>
      <c r="AG36" s="65">
        <f t="shared" si="7"/>
        <v>0</v>
      </c>
      <c r="AH36" s="65">
        <f t="shared" si="8"/>
        <v>0</v>
      </c>
      <c r="AI36" s="64">
        <f t="shared" si="9"/>
        <v>1</v>
      </c>
      <c r="AJ36" s="64">
        <f t="shared" si="10"/>
        <v>0</v>
      </c>
      <c r="AK36" s="64">
        <f t="shared" si="11"/>
        <v>0</v>
      </c>
      <c r="AL36" s="64">
        <f t="shared" si="12"/>
        <v>0</v>
      </c>
      <c r="AM36" s="64">
        <f t="shared" si="13"/>
        <v>0</v>
      </c>
      <c r="AN36" s="64">
        <f t="shared" si="14"/>
        <v>0</v>
      </c>
      <c r="AO36" s="64">
        <f t="shared" si="15"/>
        <v>0</v>
      </c>
      <c r="AP36" s="84">
        <f t="shared" si="16"/>
        <v>10222.811288951507</v>
      </c>
    </row>
    <row r="37" spans="1:42" s="52" customFormat="1" ht="13.5" thickBot="1">
      <c r="A37" s="51">
        <v>402460</v>
      </c>
      <c r="B37" s="52">
        <v>130341</v>
      </c>
      <c r="C37" s="52" t="s">
        <v>775</v>
      </c>
      <c r="D37" s="52" t="s">
        <v>776</v>
      </c>
      <c r="E37" s="52" t="s">
        <v>777</v>
      </c>
      <c r="F37" s="53">
        <v>86343</v>
      </c>
      <c r="G37" s="54">
        <v>188</v>
      </c>
      <c r="H37" s="55">
        <v>9286323326</v>
      </c>
      <c r="I37" s="56">
        <v>7</v>
      </c>
      <c r="J37" s="56" t="s">
        <v>37</v>
      </c>
      <c r="K37" s="52" t="s">
        <v>31</v>
      </c>
      <c r="L37" s="57" t="s">
        <v>36</v>
      </c>
      <c r="M37" s="57">
        <v>5</v>
      </c>
      <c r="N37" s="57" t="s">
        <v>36</v>
      </c>
      <c r="O37" s="57" t="s">
        <v>35</v>
      </c>
      <c r="P37" s="59">
        <v>8.3333333333</v>
      </c>
      <c r="Q37" s="52" t="s">
        <v>31</v>
      </c>
      <c r="R37" s="52" t="s">
        <v>31</v>
      </c>
      <c r="S37" s="52" t="s">
        <v>37</v>
      </c>
      <c r="T37" s="52" t="s">
        <v>31</v>
      </c>
      <c r="U37" s="57" t="s">
        <v>36</v>
      </c>
      <c r="V37" s="62">
        <v>539.5036798978241</v>
      </c>
      <c r="W37" s="62">
        <v>0</v>
      </c>
      <c r="X37" s="62">
        <v>12.953055137590738</v>
      </c>
      <c r="Y37" s="62">
        <v>61.80895757749844</v>
      </c>
      <c r="Z37" s="52">
        <f t="shared" si="0"/>
        <v>1</v>
      </c>
      <c r="AA37" s="52">
        <f t="shared" si="1"/>
        <v>1</v>
      </c>
      <c r="AB37" s="52">
        <f t="shared" si="2"/>
        <v>0</v>
      </c>
      <c r="AC37" s="52">
        <f t="shared" si="3"/>
        <v>0</v>
      </c>
      <c r="AD37" s="52">
        <f t="shared" si="4"/>
        <v>0</v>
      </c>
      <c r="AE37" s="52">
        <f t="shared" si="5"/>
        <v>0</v>
      </c>
      <c r="AF37" s="61" t="str">
        <f t="shared" si="6"/>
        <v>SRSA</v>
      </c>
      <c r="AG37" s="61">
        <f t="shared" si="7"/>
        <v>0</v>
      </c>
      <c r="AH37" s="61">
        <f t="shared" si="8"/>
        <v>0</v>
      </c>
      <c r="AI37" s="52">
        <f t="shared" si="9"/>
        <v>1</v>
      </c>
      <c r="AJ37" s="52">
        <f t="shared" si="10"/>
        <v>0</v>
      </c>
      <c r="AK37" s="52">
        <f t="shared" si="11"/>
        <v>0</v>
      </c>
      <c r="AL37" s="52">
        <f t="shared" si="12"/>
        <v>0</v>
      </c>
      <c r="AM37" s="52">
        <f t="shared" si="13"/>
        <v>0</v>
      </c>
      <c r="AN37" s="52">
        <f t="shared" si="14"/>
        <v>0</v>
      </c>
      <c r="AO37" s="52">
        <f t="shared" si="15"/>
        <v>0</v>
      </c>
      <c r="AP37" s="84">
        <f t="shared" si="16"/>
        <v>614.2656926129132</v>
      </c>
    </row>
    <row r="38" spans="1:42" s="64" customFormat="1" ht="13.5" thickBot="1">
      <c r="A38" s="66">
        <v>400141</v>
      </c>
      <c r="B38" s="64">
        <v>58651</v>
      </c>
      <c r="C38" s="64" t="s">
        <v>325</v>
      </c>
      <c r="D38" s="64" t="s">
        <v>326</v>
      </c>
      <c r="E38" s="64" t="s">
        <v>327</v>
      </c>
      <c r="F38" s="67">
        <v>85543</v>
      </c>
      <c r="G38" s="68" t="s">
        <v>29</v>
      </c>
      <c r="H38" s="69">
        <v>9284852498</v>
      </c>
      <c r="I38" s="70">
        <v>7</v>
      </c>
      <c r="J38" s="70" t="s">
        <v>37</v>
      </c>
      <c r="K38" s="64" t="s">
        <v>31</v>
      </c>
      <c r="L38" s="6" t="s">
        <v>36</v>
      </c>
      <c r="M38" s="6">
        <v>67.285</v>
      </c>
      <c r="N38" s="6" t="s">
        <v>35</v>
      </c>
      <c r="O38" s="6" t="s">
        <v>35</v>
      </c>
      <c r="P38" s="71">
        <v>32</v>
      </c>
      <c r="Q38" s="71" t="s">
        <v>41</v>
      </c>
      <c r="R38" s="64" t="s">
        <v>31</v>
      </c>
      <c r="S38" s="64" t="s">
        <v>37</v>
      </c>
      <c r="T38" s="64" t="s">
        <v>31</v>
      </c>
      <c r="U38" s="6" t="s">
        <v>36</v>
      </c>
      <c r="V38" s="72">
        <v>4420.353833981556</v>
      </c>
      <c r="W38" s="72">
        <v>565.6217047555473</v>
      </c>
      <c r="X38" s="72">
        <v>514.8060567384605</v>
      </c>
      <c r="Y38" s="72">
        <v>631.6875464420341</v>
      </c>
      <c r="Z38" s="64">
        <f t="shared" si="0"/>
        <v>1</v>
      </c>
      <c r="AA38" s="64">
        <f t="shared" si="1"/>
        <v>1</v>
      </c>
      <c r="AB38" s="64">
        <f t="shared" si="2"/>
        <v>0</v>
      </c>
      <c r="AC38" s="64">
        <f t="shared" si="3"/>
        <v>0</v>
      </c>
      <c r="AD38" s="64">
        <f t="shared" si="4"/>
        <v>0</v>
      </c>
      <c r="AE38" s="64">
        <f t="shared" si="5"/>
        <v>0</v>
      </c>
      <c r="AF38" s="65" t="str">
        <f t="shared" si="6"/>
        <v>SRSA</v>
      </c>
      <c r="AG38" s="65">
        <f t="shared" si="7"/>
        <v>0</v>
      </c>
      <c r="AH38" s="65">
        <f t="shared" si="8"/>
        <v>0</v>
      </c>
      <c r="AI38" s="64">
        <f t="shared" si="9"/>
        <v>1</v>
      </c>
      <c r="AJ38" s="64">
        <f t="shared" si="10"/>
        <v>1</v>
      </c>
      <c r="AK38" s="64" t="str">
        <f t="shared" si="11"/>
        <v>Initial</v>
      </c>
      <c r="AL38" s="64" t="str">
        <f t="shared" si="12"/>
        <v>SRSA</v>
      </c>
      <c r="AM38" s="64">
        <f t="shared" si="13"/>
        <v>0</v>
      </c>
      <c r="AN38" s="64">
        <f t="shared" si="14"/>
        <v>0</v>
      </c>
      <c r="AO38" s="64">
        <f t="shared" si="15"/>
        <v>0</v>
      </c>
      <c r="AP38" s="84">
        <f t="shared" si="16"/>
        <v>6132.469141917598</v>
      </c>
    </row>
    <row r="39" spans="1:42" s="64" customFormat="1" ht="13.5" thickBot="1">
      <c r="A39" s="66">
        <v>402490</v>
      </c>
      <c r="B39" s="64">
        <v>20345</v>
      </c>
      <c r="C39" s="64" t="s">
        <v>780</v>
      </c>
      <c r="D39" s="64" t="s">
        <v>781</v>
      </c>
      <c r="E39" s="64" t="s">
        <v>782</v>
      </c>
      <c r="F39" s="67">
        <v>85617</v>
      </c>
      <c r="G39" s="68">
        <v>9710</v>
      </c>
      <c r="H39" s="69">
        <v>5203643041</v>
      </c>
      <c r="I39" s="70">
        <v>7</v>
      </c>
      <c r="J39" s="70" t="s">
        <v>37</v>
      </c>
      <c r="K39" s="64" t="s">
        <v>31</v>
      </c>
      <c r="L39" s="6" t="s">
        <v>36</v>
      </c>
      <c r="M39" s="6">
        <v>63.09</v>
      </c>
      <c r="N39" s="6" t="s">
        <v>36</v>
      </c>
      <c r="O39" s="6" t="s">
        <v>35</v>
      </c>
      <c r="P39" s="71">
        <v>17.647058824</v>
      </c>
      <c r="Q39" s="64" t="s">
        <v>31</v>
      </c>
      <c r="R39" s="64" t="s">
        <v>31</v>
      </c>
      <c r="S39" s="64" t="s">
        <v>37</v>
      </c>
      <c r="T39" s="64" t="s">
        <v>31</v>
      </c>
      <c r="U39" s="6" t="s">
        <v>36</v>
      </c>
      <c r="V39" s="73">
        <v>4360.618059093243</v>
      </c>
      <c r="W39" s="73">
        <v>748.8672229055448</v>
      </c>
      <c r="X39" s="73">
        <v>483.46115204191136</v>
      </c>
      <c r="Y39" s="73">
        <v>588.4212761377852</v>
      </c>
      <c r="Z39" s="64">
        <f t="shared" si="0"/>
        <v>1</v>
      </c>
      <c r="AA39" s="64">
        <f t="shared" si="1"/>
        <v>1</v>
      </c>
      <c r="AB39" s="64">
        <f t="shared" si="2"/>
        <v>0</v>
      </c>
      <c r="AC39" s="64">
        <f t="shared" si="3"/>
        <v>0</v>
      </c>
      <c r="AD39" s="64">
        <f t="shared" si="4"/>
        <v>0</v>
      </c>
      <c r="AE39" s="64">
        <f t="shared" si="5"/>
        <v>0</v>
      </c>
      <c r="AF39" s="65" t="str">
        <f t="shared" si="6"/>
        <v>SRSA</v>
      </c>
      <c r="AG39" s="65">
        <f t="shared" si="7"/>
        <v>0</v>
      </c>
      <c r="AH39" s="65">
        <f t="shared" si="8"/>
        <v>0</v>
      </c>
      <c r="AI39" s="64">
        <f t="shared" si="9"/>
        <v>1</v>
      </c>
      <c r="AJ39" s="64">
        <f t="shared" si="10"/>
        <v>0</v>
      </c>
      <c r="AK39" s="64">
        <f t="shared" si="11"/>
        <v>0</v>
      </c>
      <c r="AL39" s="64">
        <f t="shared" si="12"/>
        <v>0</v>
      </c>
      <c r="AM39" s="64">
        <f t="shared" si="13"/>
        <v>0</v>
      </c>
      <c r="AN39" s="64">
        <f t="shared" si="14"/>
        <v>0</v>
      </c>
      <c r="AO39" s="64">
        <f t="shared" si="15"/>
        <v>0</v>
      </c>
      <c r="AP39" s="84">
        <f t="shared" si="16"/>
        <v>6181.367710178483</v>
      </c>
    </row>
    <row r="40" spans="1:42" s="64" customFormat="1" ht="13.5" thickBot="1">
      <c r="A40" s="66">
        <v>402600</v>
      </c>
      <c r="B40" s="64">
        <v>60202</v>
      </c>
      <c r="C40" s="64" t="s">
        <v>786</v>
      </c>
      <c r="D40" s="64" t="s">
        <v>787</v>
      </c>
      <c r="E40" s="64" t="s">
        <v>788</v>
      </c>
      <c r="F40" s="67">
        <v>85534</v>
      </c>
      <c r="G40" s="68">
        <v>697</v>
      </c>
      <c r="H40" s="69">
        <v>9283592472</v>
      </c>
      <c r="I40" s="70">
        <v>7</v>
      </c>
      <c r="J40" s="70" t="s">
        <v>37</v>
      </c>
      <c r="K40" s="64" t="s">
        <v>31</v>
      </c>
      <c r="L40" s="6" t="s">
        <v>35</v>
      </c>
      <c r="M40" s="6">
        <v>538.148</v>
      </c>
      <c r="N40" s="6" t="s">
        <v>35</v>
      </c>
      <c r="O40" s="6" t="s">
        <v>35</v>
      </c>
      <c r="P40" s="71">
        <v>23.62804878</v>
      </c>
      <c r="Q40" s="64" t="s">
        <v>37</v>
      </c>
      <c r="R40" s="64" t="s">
        <v>37</v>
      </c>
      <c r="S40" s="64" t="s">
        <v>37</v>
      </c>
      <c r="T40" s="64" t="s">
        <v>31</v>
      </c>
      <c r="U40" s="6" t="s">
        <v>36</v>
      </c>
      <c r="V40" s="73">
        <v>20789.915351356107</v>
      </c>
      <c r="W40" s="73">
        <v>3127.5740995563065</v>
      </c>
      <c r="X40" s="73">
        <v>3690.5389169993537</v>
      </c>
      <c r="Y40" s="73">
        <v>4869.309677955327</v>
      </c>
      <c r="Z40" s="64">
        <f t="shared" si="0"/>
        <v>1</v>
      </c>
      <c r="AA40" s="64">
        <f t="shared" si="1"/>
        <v>1</v>
      </c>
      <c r="AB40" s="64">
        <f t="shared" si="2"/>
        <v>0</v>
      </c>
      <c r="AC40" s="64">
        <f t="shared" si="3"/>
        <v>0</v>
      </c>
      <c r="AD40" s="64">
        <f t="shared" si="4"/>
        <v>0</v>
      </c>
      <c r="AE40" s="64">
        <f t="shared" si="5"/>
        <v>0</v>
      </c>
      <c r="AF40" s="65" t="str">
        <f t="shared" si="6"/>
        <v>SRSA</v>
      </c>
      <c r="AG40" s="65">
        <f t="shared" si="7"/>
        <v>0</v>
      </c>
      <c r="AH40" s="65">
        <f t="shared" si="8"/>
        <v>0</v>
      </c>
      <c r="AI40" s="64">
        <f t="shared" si="9"/>
        <v>1</v>
      </c>
      <c r="AJ40" s="64">
        <f t="shared" si="10"/>
        <v>1</v>
      </c>
      <c r="AK40" s="64" t="str">
        <f t="shared" si="11"/>
        <v>Initial</v>
      </c>
      <c r="AL40" s="64" t="str">
        <f t="shared" si="12"/>
        <v>SRSA</v>
      </c>
      <c r="AM40" s="64">
        <f t="shared" si="13"/>
        <v>0</v>
      </c>
      <c r="AN40" s="64">
        <f t="shared" si="14"/>
        <v>0</v>
      </c>
      <c r="AO40" s="64">
        <f t="shared" si="15"/>
        <v>0</v>
      </c>
      <c r="AP40" s="84">
        <f t="shared" si="16"/>
        <v>32477.338045867094</v>
      </c>
    </row>
    <row r="41" spans="1:42" s="64" customFormat="1" ht="13.5" thickBot="1">
      <c r="A41" s="66">
        <v>400142</v>
      </c>
      <c r="B41" s="64">
        <v>158701</v>
      </c>
      <c r="C41" s="64" t="s">
        <v>328</v>
      </c>
      <c r="D41" s="64" t="s">
        <v>329</v>
      </c>
      <c r="E41" s="64" t="s">
        <v>330</v>
      </c>
      <c r="F41" s="67">
        <v>85334</v>
      </c>
      <c r="G41" s="68" t="s">
        <v>29</v>
      </c>
      <c r="H41" s="69">
        <v>9289231159</v>
      </c>
      <c r="I41" s="70">
        <v>7</v>
      </c>
      <c r="J41" s="70" t="s">
        <v>37</v>
      </c>
      <c r="K41" s="64" t="s">
        <v>31</v>
      </c>
      <c r="L41" s="6" t="s">
        <v>36</v>
      </c>
      <c r="M41" s="6">
        <v>91.29</v>
      </c>
      <c r="N41" s="6" t="s">
        <v>45</v>
      </c>
      <c r="O41" s="6" t="s">
        <v>35</v>
      </c>
      <c r="P41" s="71" t="s">
        <v>41</v>
      </c>
      <c r="Q41" s="71" t="s">
        <v>41</v>
      </c>
      <c r="R41" s="64" t="s">
        <v>31</v>
      </c>
      <c r="S41" s="64" t="s">
        <v>37</v>
      </c>
      <c r="T41" s="64" t="s">
        <v>31</v>
      </c>
      <c r="U41" s="6" t="s">
        <v>36</v>
      </c>
      <c r="V41" s="72"/>
      <c r="W41" s="72"/>
      <c r="X41" s="72"/>
      <c r="Y41" s="72"/>
      <c r="Z41" s="64">
        <f t="shared" si="0"/>
        <v>1</v>
      </c>
      <c r="AA41" s="64">
        <f t="shared" si="1"/>
        <v>1</v>
      </c>
      <c r="AB41" s="64">
        <f t="shared" si="2"/>
        <v>0</v>
      </c>
      <c r="AC41" s="64">
        <f t="shared" si="3"/>
        <v>0</v>
      </c>
      <c r="AD41" s="64">
        <f t="shared" si="4"/>
        <v>0</v>
      </c>
      <c r="AE41" s="64">
        <f t="shared" si="5"/>
        <v>0</v>
      </c>
      <c r="AF41" s="65" t="str">
        <f t="shared" si="6"/>
        <v>SRSA</v>
      </c>
      <c r="AG41" s="65">
        <f t="shared" si="7"/>
        <v>0</v>
      </c>
      <c r="AH41" s="65">
        <f t="shared" si="8"/>
        <v>0</v>
      </c>
      <c r="AI41" s="64">
        <f t="shared" si="9"/>
        <v>1</v>
      </c>
      <c r="AJ41" s="64">
        <f t="shared" si="10"/>
        <v>1</v>
      </c>
      <c r="AK41" s="64" t="str">
        <f t="shared" si="11"/>
        <v>Initial</v>
      </c>
      <c r="AL41" s="64" t="str">
        <f t="shared" si="12"/>
        <v>SRSA</v>
      </c>
      <c r="AM41" s="64">
        <f t="shared" si="13"/>
        <v>0</v>
      </c>
      <c r="AN41" s="64">
        <f t="shared" si="14"/>
        <v>0</v>
      </c>
      <c r="AO41" s="64">
        <f t="shared" si="15"/>
        <v>0</v>
      </c>
      <c r="AP41" s="84">
        <f t="shared" si="16"/>
        <v>0</v>
      </c>
    </row>
    <row r="42" spans="1:42" s="64" customFormat="1" ht="13.5" thickBot="1">
      <c r="A42" s="66">
        <v>400112</v>
      </c>
      <c r="B42" s="64">
        <v>78725</v>
      </c>
      <c r="C42" s="64" t="s">
        <v>267</v>
      </c>
      <c r="D42" s="64" t="s">
        <v>268</v>
      </c>
      <c r="E42" s="64" t="s">
        <v>102</v>
      </c>
      <c r="F42" s="67">
        <v>85297</v>
      </c>
      <c r="G42" s="68" t="s">
        <v>29</v>
      </c>
      <c r="H42" s="69">
        <v>4809883212</v>
      </c>
      <c r="I42" s="70">
        <v>8</v>
      </c>
      <c r="J42" s="70" t="s">
        <v>37</v>
      </c>
      <c r="K42" s="64" t="s">
        <v>31</v>
      </c>
      <c r="L42" s="6" t="s">
        <v>36</v>
      </c>
      <c r="M42" s="6">
        <v>268.518</v>
      </c>
      <c r="N42" s="6" t="s">
        <v>36</v>
      </c>
      <c r="O42" s="6" t="s">
        <v>35</v>
      </c>
      <c r="P42" s="71">
        <v>7</v>
      </c>
      <c r="Q42" s="71" t="s">
        <v>41</v>
      </c>
      <c r="R42" s="64" t="s">
        <v>31</v>
      </c>
      <c r="S42" s="64" t="s">
        <v>37</v>
      </c>
      <c r="T42" s="64" t="s">
        <v>31</v>
      </c>
      <c r="U42" s="6" t="s">
        <v>36</v>
      </c>
      <c r="V42" s="73">
        <v>6684.5176470123</v>
      </c>
      <c r="W42" s="73">
        <v>590.7417322040018</v>
      </c>
      <c r="X42" s="73">
        <v>1162.5370564249265</v>
      </c>
      <c r="Y42" s="73">
        <v>2434.6548389776635</v>
      </c>
      <c r="Z42" s="64">
        <f t="shared" si="0"/>
        <v>1</v>
      </c>
      <c r="AA42" s="64">
        <f t="shared" si="1"/>
        <v>1</v>
      </c>
      <c r="AB42" s="64">
        <f t="shared" si="2"/>
        <v>0</v>
      </c>
      <c r="AC42" s="64">
        <f t="shared" si="3"/>
        <v>0</v>
      </c>
      <c r="AD42" s="64">
        <f t="shared" si="4"/>
        <v>0</v>
      </c>
      <c r="AE42" s="64">
        <f t="shared" si="5"/>
        <v>0</v>
      </c>
      <c r="AF42" s="65" t="str">
        <f t="shared" si="6"/>
        <v>SRSA</v>
      </c>
      <c r="AG42" s="65">
        <f t="shared" si="7"/>
        <v>0</v>
      </c>
      <c r="AH42" s="65">
        <f t="shared" si="8"/>
        <v>0</v>
      </c>
      <c r="AI42" s="64">
        <f t="shared" si="9"/>
        <v>1</v>
      </c>
      <c r="AJ42" s="64">
        <f t="shared" si="10"/>
        <v>0</v>
      </c>
      <c r="AK42" s="64">
        <f t="shared" si="11"/>
        <v>0</v>
      </c>
      <c r="AL42" s="64">
        <f t="shared" si="12"/>
        <v>0</v>
      </c>
      <c r="AM42" s="64">
        <f t="shared" si="13"/>
        <v>0</v>
      </c>
      <c r="AN42" s="64">
        <f t="shared" si="14"/>
        <v>0</v>
      </c>
      <c r="AO42" s="64">
        <f t="shared" si="15"/>
        <v>0</v>
      </c>
      <c r="AP42" s="84">
        <f t="shared" si="16"/>
        <v>10872.451274618892</v>
      </c>
    </row>
    <row r="43" spans="1:42" s="64" customFormat="1" ht="13.5" thickBot="1">
      <c r="A43" s="66">
        <v>400073</v>
      </c>
      <c r="B43" s="64">
        <v>78764</v>
      </c>
      <c r="C43" s="64" t="s">
        <v>171</v>
      </c>
      <c r="D43" s="64" t="s">
        <v>172</v>
      </c>
      <c r="E43" s="64" t="s">
        <v>123</v>
      </c>
      <c r="F43" s="67">
        <v>85225</v>
      </c>
      <c r="G43" s="68">
        <v>2001</v>
      </c>
      <c r="H43" s="69">
        <v>4808149007</v>
      </c>
      <c r="I43" s="70">
        <v>8</v>
      </c>
      <c r="J43" s="70" t="s">
        <v>37</v>
      </c>
      <c r="K43" s="64" t="s">
        <v>31</v>
      </c>
      <c r="L43" s="6" t="s">
        <v>36</v>
      </c>
      <c r="M43" s="6">
        <v>67.725</v>
      </c>
      <c r="N43" s="6" t="s">
        <v>36</v>
      </c>
      <c r="O43" s="6" t="s">
        <v>35</v>
      </c>
      <c r="P43" s="71">
        <v>21</v>
      </c>
      <c r="Q43" s="71" t="s">
        <v>41</v>
      </c>
      <c r="R43" s="64" t="s">
        <v>31</v>
      </c>
      <c r="S43" s="64" t="s">
        <v>37</v>
      </c>
      <c r="T43" s="64" t="s">
        <v>31</v>
      </c>
      <c r="U43" s="6" t="s">
        <v>36</v>
      </c>
      <c r="V43" s="73">
        <v>2342.2459478682267</v>
      </c>
      <c r="W43" s="73">
        <v>309.3393437929912</v>
      </c>
      <c r="X43" s="73">
        <v>479.9895375275951</v>
      </c>
      <c r="Y43" s="73">
        <v>506.2153625597122</v>
      </c>
      <c r="Z43" s="64">
        <f t="shared" si="0"/>
        <v>1</v>
      </c>
      <c r="AA43" s="64">
        <f t="shared" si="1"/>
        <v>1</v>
      </c>
      <c r="AB43" s="64">
        <f t="shared" si="2"/>
        <v>0</v>
      </c>
      <c r="AC43" s="64">
        <f t="shared" si="3"/>
        <v>0</v>
      </c>
      <c r="AD43" s="64">
        <f t="shared" si="4"/>
        <v>0</v>
      </c>
      <c r="AE43" s="64">
        <f t="shared" si="5"/>
        <v>0</v>
      </c>
      <c r="AF43" s="65" t="str">
        <f t="shared" si="6"/>
        <v>SRSA</v>
      </c>
      <c r="AG43" s="65">
        <f t="shared" si="7"/>
        <v>0</v>
      </c>
      <c r="AH43" s="65">
        <f t="shared" si="8"/>
        <v>0</v>
      </c>
      <c r="AI43" s="64">
        <f t="shared" si="9"/>
        <v>1</v>
      </c>
      <c r="AJ43" s="64">
        <f t="shared" si="10"/>
        <v>1</v>
      </c>
      <c r="AK43" s="64" t="str">
        <f t="shared" si="11"/>
        <v>Initial</v>
      </c>
      <c r="AL43" s="64" t="str">
        <f t="shared" si="12"/>
        <v>SRSA</v>
      </c>
      <c r="AM43" s="64">
        <f t="shared" si="13"/>
        <v>0</v>
      </c>
      <c r="AN43" s="64">
        <f t="shared" si="14"/>
        <v>0</v>
      </c>
      <c r="AO43" s="64">
        <f t="shared" si="15"/>
        <v>0</v>
      </c>
      <c r="AP43" s="84">
        <f t="shared" si="16"/>
        <v>3637.790191748525</v>
      </c>
    </row>
    <row r="44" spans="1:42" s="64" customFormat="1" ht="13.5" thickBot="1">
      <c r="A44" s="66">
        <v>402760</v>
      </c>
      <c r="B44" s="64">
        <v>20412</v>
      </c>
      <c r="C44" s="64" t="s">
        <v>795</v>
      </c>
      <c r="D44" s="64" t="s">
        <v>796</v>
      </c>
      <c r="E44" s="64" t="s">
        <v>797</v>
      </c>
      <c r="F44" s="67">
        <v>85610</v>
      </c>
      <c r="G44" s="68">
        <v>328</v>
      </c>
      <c r="H44" s="69">
        <v>5206423428</v>
      </c>
      <c r="I44" s="70">
        <v>7</v>
      </c>
      <c r="J44" s="70" t="s">
        <v>37</v>
      </c>
      <c r="K44" s="64" t="s">
        <v>31</v>
      </c>
      <c r="L44" s="6" t="s">
        <v>36</v>
      </c>
      <c r="M44" s="6">
        <v>182.015</v>
      </c>
      <c r="N44" s="6" t="s">
        <v>36</v>
      </c>
      <c r="O44" s="6" t="s">
        <v>35</v>
      </c>
      <c r="P44" s="71">
        <v>27.391304348</v>
      </c>
      <c r="Q44" s="64" t="s">
        <v>37</v>
      </c>
      <c r="R44" s="64" t="s">
        <v>31</v>
      </c>
      <c r="S44" s="64" t="s">
        <v>37</v>
      </c>
      <c r="T44" s="64" t="s">
        <v>31</v>
      </c>
      <c r="U44" s="6" t="s">
        <v>36</v>
      </c>
      <c r="V44" s="72">
        <v>14225.970289902265</v>
      </c>
      <c r="W44" s="72">
        <v>2789.542747533173</v>
      </c>
      <c r="X44" s="72">
        <v>1893.7727132943382</v>
      </c>
      <c r="Y44" s="72">
        <v>1696.037795926557</v>
      </c>
      <c r="Z44" s="64">
        <f t="shared" si="0"/>
        <v>1</v>
      </c>
      <c r="AA44" s="64">
        <f t="shared" si="1"/>
        <v>1</v>
      </c>
      <c r="AB44" s="64">
        <f t="shared" si="2"/>
        <v>0</v>
      </c>
      <c r="AC44" s="64">
        <f t="shared" si="3"/>
        <v>0</v>
      </c>
      <c r="AD44" s="64">
        <f t="shared" si="4"/>
        <v>0</v>
      </c>
      <c r="AE44" s="64">
        <f t="shared" si="5"/>
        <v>0</v>
      </c>
      <c r="AF44" s="65" t="str">
        <f t="shared" si="6"/>
        <v>SRSA</v>
      </c>
      <c r="AG44" s="65">
        <f t="shared" si="7"/>
        <v>0</v>
      </c>
      <c r="AH44" s="65">
        <f t="shared" si="8"/>
        <v>0</v>
      </c>
      <c r="AI44" s="64">
        <f t="shared" si="9"/>
        <v>1</v>
      </c>
      <c r="AJ44" s="64">
        <f t="shared" si="10"/>
        <v>1</v>
      </c>
      <c r="AK44" s="64" t="str">
        <f t="shared" si="11"/>
        <v>Initial</v>
      </c>
      <c r="AL44" s="64" t="str">
        <f t="shared" si="12"/>
        <v>SRSA</v>
      </c>
      <c r="AM44" s="64">
        <f t="shared" si="13"/>
        <v>0</v>
      </c>
      <c r="AN44" s="64">
        <f t="shared" si="14"/>
        <v>0</v>
      </c>
      <c r="AO44" s="64">
        <f t="shared" si="15"/>
        <v>0</v>
      </c>
      <c r="AP44" s="84">
        <f t="shared" si="16"/>
        <v>20605.32354665633</v>
      </c>
    </row>
    <row r="45" spans="1:42" s="52" customFormat="1" ht="13.5" thickBot="1">
      <c r="A45" s="51">
        <v>403030</v>
      </c>
      <c r="B45" s="52">
        <v>20381</v>
      </c>
      <c r="C45" s="52" t="s">
        <v>808</v>
      </c>
      <c r="D45" s="52" t="s">
        <v>809</v>
      </c>
      <c r="E45" s="52" t="s">
        <v>797</v>
      </c>
      <c r="F45" s="53">
        <v>85610</v>
      </c>
      <c r="G45" s="54">
        <v>9801</v>
      </c>
      <c r="H45" s="55">
        <v>5206429297</v>
      </c>
      <c r="I45" s="56">
        <v>7</v>
      </c>
      <c r="J45" s="56" t="s">
        <v>37</v>
      </c>
      <c r="K45" s="52" t="s">
        <v>31</v>
      </c>
      <c r="L45" s="57"/>
      <c r="M45" s="57">
        <v>12.82</v>
      </c>
      <c r="N45" s="57"/>
      <c r="O45" s="57"/>
      <c r="P45" s="59">
        <v>20.833333333</v>
      </c>
      <c r="Q45" s="52" t="s">
        <v>37</v>
      </c>
      <c r="R45" s="52" t="s">
        <v>37</v>
      </c>
      <c r="S45" s="52" t="s">
        <v>37</v>
      </c>
      <c r="T45" s="52" t="s">
        <v>31</v>
      </c>
      <c r="U45" s="57"/>
      <c r="V45" s="62">
        <v>0</v>
      </c>
      <c r="W45" s="62">
        <v>0</v>
      </c>
      <c r="X45" s="62">
        <v>0</v>
      </c>
      <c r="Y45" s="62">
        <v>0</v>
      </c>
      <c r="Z45" s="52">
        <f t="shared" si="0"/>
        <v>1</v>
      </c>
      <c r="AA45" s="52">
        <f t="shared" si="1"/>
        <v>1</v>
      </c>
      <c r="AB45" s="52">
        <f t="shared" si="2"/>
        <v>0</v>
      </c>
      <c r="AC45" s="52">
        <f t="shared" si="3"/>
        <v>0</v>
      </c>
      <c r="AD45" s="52">
        <f t="shared" si="4"/>
        <v>0</v>
      </c>
      <c r="AE45" s="52">
        <f t="shared" si="5"/>
        <v>0</v>
      </c>
      <c r="AF45" s="61" t="str">
        <f t="shared" si="6"/>
        <v>SRSA</v>
      </c>
      <c r="AG45" s="61">
        <f t="shared" si="7"/>
        <v>0</v>
      </c>
      <c r="AH45" s="61">
        <f t="shared" si="8"/>
        <v>0</v>
      </c>
      <c r="AI45" s="52">
        <f t="shared" si="9"/>
        <v>1</v>
      </c>
      <c r="AJ45" s="52">
        <f t="shared" si="10"/>
        <v>1</v>
      </c>
      <c r="AK45" s="52" t="str">
        <f t="shared" si="11"/>
        <v>Initial</v>
      </c>
      <c r="AL45" s="52" t="str">
        <f t="shared" si="12"/>
        <v>SRSA</v>
      </c>
      <c r="AM45" s="52">
        <f t="shared" si="13"/>
        <v>0</v>
      </c>
      <c r="AN45" s="52">
        <f t="shared" si="14"/>
        <v>0</v>
      </c>
      <c r="AO45" s="52">
        <f t="shared" si="15"/>
        <v>0</v>
      </c>
      <c r="AP45" s="84">
        <f t="shared" si="16"/>
        <v>0</v>
      </c>
    </row>
    <row r="46" spans="1:42" s="64" customFormat="1" ht="13.5" thickBot="1">
      <c r="A46" s="66">
        <v>403200</v>
      </c>
      <c r="B46" s="64">
        <v>50207</v>
      </c>
      <c r="C46" s="64" t="s">
        <v>819</v>
      </c>
      <c r="D46" s="64" t="s">
        <v>820</v>
      </c>
      <c r="E46" s="64" t="s">
        <v>821</v>
      </c>
      <c r="F46" s="67">
        <v>85536</v>
      </c>
      <c r="G46" s="68">
        <v>28</v>
      </c>
      <c r="H46" s="69">
        <v>9284859435</v>
      </c>
      <c r="I46" s="70">
        <v>7</v>
      </c>
      <c r="J46" s="70" t="s">
        <v>37</v>
      </c>
      <c r="K46" s="64" t="s">
        <v>31</v>
      </c>
      <c r="L46" s="6" t="s">
        <v>35</v>
      </c>
      <c r="M46" s="6">
        <v>553.33</v>
      </c>
      <c r="N46" s="6" t="s">
        <v>35</v>
      </c>
      <c r="O46" s="6" t="s">
        <v>35</v>
      </c>
      <c r="P46" s="71">
        <v>44.46397188</v>
      </c>
      <c r="Q46" s="64" t="s">
        <v>37</v>
      </c>
      <c r="R46" s="64" t="s">
        <v>31</v>
      </c>
      <c r="S46" s="64" t="s">
        <v>37</v>
      </c>
      <c r="T46" s="64" t="s">
        <v>31</v>
      </c>
      <c r="U46" s="6" t="s">
        <v>36</v>
      </c>
      <c r="V46" s="72">
        <v>42408.377235219916</v>
      </c>
      <c r="W46" s="72">
        <v>15156.843752514247</v>
      </c>
      <c r="X46" s="72">
        <v>16080.819314377568</v>
      </c>
      <c r="Y46" s="72">
        <v>4845.822274075877</v>
      </c>
      <c r="Z46" s="64">
        <f t="shared" si="0"/>
        <v>1</v>
      </c>
      <c r="AA46" s="64">
        <f t="shared" si="1"/>
        <v>1</v>
      </c>
      <c r="AB46" s="64">
        <f t="shared" si="2"/>
        <v>0</v>
      </c>
      <c r="AC46" s="64">
        <f t="shared" si="3"/>
        <v>0</v>
      </c>
      <c r="AD46" s="64">
        <f t="shared" si="4"/>
        <v>0</v>
      </c>
      <c r="AE46" s="64">
        <f t="shared" si="5"/>
        <v>0</v>
      </c>
      <c r="AF46" s="65" t="str">
        <f t="shared" si="6"/>
        <v>SRSA</v>
      </c>
      <c r="AG46" s="65">
        <f t="shared" si="7"/>
        <v>0</v>
      </c>
      <c r="AH46" s="65">
        <f t="shared" si="8"/>
        <v>0</v>
      </c>
      <c r="AI46" s="64">
        <f t="shared" si="9"/>
        <v>1</v>
      </c>
      <c r="AJ46" s="64">
        <f t="shared" si="10"/>
        <v>1</v>
      </c>
      <c r="AK46" s="64" t="str">
        <f t="shared" si="11"/>
        <v>Initial</v>
      </c>
      <c r="AL46" s="64" t="str">
        <f t="shared" si="12"/>
        <v>SRSA</v>
      </c>
      <c r="AM46" s="64">
        <f t="shared" si="13"/>
        <v>0</v>
      </c>
      <c r="AN46" s="64">
        <f t="shared" si="14"/>
        <v>0</v>
      </c>
      <c r="AO46" s="64">
        <f t="shared" si="15"/>
        <v>0</v>
      </c>
      <c r="AP46" s="84">
        <f t="shared" si="16"/>
        <v>78491.86257618762</v>
      </c>
    </row>
    <row r="47" spans="1:42" s="52" customFormat="1" ht="13.5" thickBot="1">
      <c r="A47" s="51">
        <v>403290</v>
      </c>
      <c r="B47" s="52">
        <v>10220</v>
      </c>
      <c r="C47" s="52" t="s">
        <v>825</v>
      </c>
      <c r="D47" s="52" t="s">
        <v>826</v>
      </c>
      <c r="E47" s="52" t="s">
        <v>827</v>
      </c>
      <c r="F47" s="53">
        <v>86505</v>
      </c>
      <c r="G47" s="54">
        <v>1757</v>
      </c>
      <c r="H47" s="55">
        <v>9287551088</v>
      </c>
      <c r="I47" s="56">
        <v>7</v>
      </c>
      <c r="J47" s="56" t="s">
        <v>37</v>
      </c>
      <c r="K47" s="52" t="s">
        <v>31</v>
      </c>
      <c r="L47" s="57" t="s">
        <v>35</v>
      </c>
      <c r="M47" s="57">
        <v>2087.055</v>
      </c>
      <c r="N47" s="57" t="s">
        <v>35</v>
      </c>
      <c r="O47" s="57" t="s">
        <v>35</v>
      </c>
      <c r="P47" s="59">
        <v>32.583333333</v>
      </c>
      <c r="Q47" s="52" t="s">
        <v>37</v>
      </c>
      <c r="R47" s="52" t="s">
        <v>31</v>
      </c>
      <c r="S47" s="52" t="s">
        <v>37</v>
      </c>
      <c r="T47" s="52" t="s">
        <v>31</v>
      </c>
      <c r="U47" s="57" t="s">
        <v>36</v>
      </c>
      <c r="V47" s="60">
        <v>188015.68730231182</v>
      </c>
      <c r="W47" s="60">
        <v>26888.971069226427</v>
      </c>
      <c r="X47" s="60">
        <v>29712.45106350279</v>
      </c>
      <c r="Y47" s="60">
        <v>15609.234146621457</v>
      </c>
      <c r="Z47" s="52">
        <f t="shared" si="0"/>
        <v>1</v>
      </c>
      <c r="AA47" s="52">
        <f t="shared" si="1"/>
        <v>1</v>
      </c>
      <c r="AB47" s="52">
        <f t="shared" si="2"/>
        <v>0</v>
      </c>
      <c r="AC47" s="52">
        <f t="shared" si="3"/>
        <v>0</v>
      </c>
      <c r="AD47" s="52">
        <f t="shared" si="4"/>
        <v>0</v>
      </c>
      <c r="AE47" s="52">
        <f t="shared" si="5"/>
        <v>0</v>
      </c>
      <c r="AF47" s="61" t="str">
        <f t="shared" si="6"/>
        <v>SRSA</v>
      </c>
      <c r="AG47" s="61">
        <f t="shared" si="7"/>
        <v>0</v>
      </c>
      <c r="AH47" s="61">
        <f t="shared" si="8"/>
        <v>0</v>
      </c>
      <c r="AI47" s="52">
        <f t="shared" si="9"/>
        <v>1</v>
      </c>
      <c r="AJ47" s="52">
        <f t="shared" si="10"/>
        <v>1</v>
      </c>
      <c r="AK47" s="52" t="str">
        <f t="shared" si="11"/>
        <v>Initial</v>
      </c>
      <c r="AL47" s="52" t="str">
        <f t="shared" si="12"/>
        <v>SRSA</v>
      </c>
      <c r="AM47" s="52">
        <f t="shared" si="13"/>
        <v>0</v>
      </c>
      <c r="AN47" s="52">
        <f t="shared" si="14"/>
        <v>0</v>
      </c>
      <c r="AO47" s="52">
        <f t="shared" si="15"/>
        <v>0</v>
      </c>
      <c r="AP47" s="84">
        <f t="shared" si="16"/>
        <v>260226.34358166248</v>
      </c>
    </row>
    <row r="48" spans="1:42" s="64" customFormat="1" ht="13.5" thickBot="1">
      <c r="A48" s="66">
        <v>403310</v>
      </c>
      <c r="B48" s="64">
        <v>70224</v>
      </c>
      <c r="C48" s="64" t="s">
        <v>828</v>
      </c>
      <c r="D48" s="64" t="s">
        <v>829</v>
      </c>
      <c r="E48" s="64" t="s">
        <v>830</v>
      </c>
      <c r="F48" s="67">
        <v>85337</v>
      </c>
      <c r="G48" s="68">
        <v>420</v>
      </c>
      <c r="H48" s="69">
        <v>6022581445</v>
      </c>
      <c r="I48" s="70">
        <v>8</v>
      </c>
      <c r="J48" s="70" t="s">
        <v>37</v>
      </c>
      <c r="K48" s="64" t="s">
        <v>31</v>
      </c>
      <c r="L48" s="6" t="s">
        <v>36</v>
      </c>
      <c r="M48" s="6">
        <v>508.975</v>
      </c>
      <c r="N48" s="6" t="s">
        <v>36</v>
      </c>
      <c r="O48" s="6" t="s">
        <v>35</v>
      </c>
      <c r="P48" s="71">
        <v>29.58677686</v>
      </c>
      <c r="Q48" s="64" t="s">
        <v>37</v>
      </c>
      <c r="R48" s="64" t="s">
        <v>31</v>
      </c>
      <c r="S48" s="64" t="s">
        <v>37</v>
      </c>
      <c r="T48" s="64" t="s">
        <v>31</v>
      </c>
      <c r="U48" s="6" t="s">
        <v>36</v>
      </c>
      <c r="V48" s="72">
        <v>48768.19354771549</v>
      </c>
      <c r="W48" s="72">
        <v>6528.883897065367</v>
      </c>
      <c r="X48" s="72">
        <v>7501.14751456707</v>
      </c>
      <c r="Y48" s="72">
        <v>4499.692111641886</v>
      </c>
      <c r="Z48" s="64">
        <f t="shared" si="0"/>
        <v>1</v>
      </c>
      <c r="AA48" s="64">
        <f t="shared" si="1"/>
        <v>1</v>
      </c>
      <c r="AB48" s="64">
        <f t="shared" si="2"/>
        <v>0</v>
      </c>
      <c r="AC48" s="64">
        <f t="shared" si="3"/>
        <v>0</v>
      </c>
      <c r="AD48" s="64">
        <f t="shared" si="4"/>
        <v>0</v>
      </c>
      <c r="AE48" s="64">
        <f t="shared" si="5"/>
        <v>0</v>
      </c>
      <c r="AF48" s="65" t="str">
        <f t="shared" si="6"/>
        <v>SRSA</v>
      </c>
      <c r="AG48" s="65">
        <f t="shared" si="7"/>
        <v>0</v>
      </c>
      <c r="AH48" s="65">
        <f t="shared" si="8"/>
        <v>0</v>
      </c>
      <c r="AI48" s="64">
        <f t="shared" si="9"/>
        <v>1</v>
      </c>
      <c r="AJ48" s="64">
        <f t="shared" si="10"/>
        <v>1</v>
      </c>
      <c r="AK48" s="64" t="str">
        <f t="shared" si="11"/>
        <v>Initial</v>
      </c>
      <c r="AL48" s="64" t="str">
        <f t="shared" si="12"/>
        <v>SRSA</v>
      </c>
      <c r="AM48" s="64">
        <f t="shared" si="13"/>
        <v>0</v>
      </c>
      <c r="AN48" s="64">
        <f t="shared" si="14"/>
        <v>0</v>
      </c>
      <c r="AO48" s="64">
        <f t="shared" si="15"/>
        <v>0</v>
      </c>
      <c r="AP48" s="84">
        <f t="shared" si="16"/>
        <v>67297.91707098982</v>
      </c>
    </row>
    <row r="49" spans="1:42" s="64" customFormat="1" ht="13.5" thickBot="1">
      <c r="A49" s="66">
        <v>402480</v>
      </c>
      <c r="B49" s="64">
        <v>50199</v>
      </c>
      <c r="C49" s="64" t="s">
        <v>778</v>
      </c>
      <c r="D49" s="64" t="s">
        <v>779</v>
      </c>
      <c r="E49" s="64" t="s">
        <v>327</v>
      </c>
      <c r="F49" s="67">
        <v>85543</v>
      </c>
      <c r="G49" s="68">
        <v>488</v>
      </c>
      <c r="H49" s="69">
        <v>9284852759</v>
      </c>
      <c r="I49" s="70">
        <v>7</v>
      </c>
      <c r="J49" s="70" t="s">
        <v>37</v>
      </c>
      <c r="K49" s="64" t="s">
        <v>31</v>
      </c>
      <c r="L49" s="6" t="s">
        <v>35</v>
      </c>
      <c r="N49" s="6" t="s">
        <v>35</v>
      </c>
      <c r="O49" s="6" t="s">
        <v>35</v>
      </c>
      <c r="P49" s="71">
        <v>52</v>
      </c>
      <c r="Q49" s="71" t="s">
        <v>41</v>
      </c>
      <c r="R49" s="64" t="s">
        <v>31</v>
      </c>
      <c r="S49" s="64" t="s">
        <v>37</v>
      </c>
      <c r="T49" s="64" t="s">
        <v>31</v>
      </c>
      <c r="U49" s="6" t="s">
        <v>36</v>
      </c>
      <c r="V49" s="73">
        <v>2276.609520733593</v>
      </c>
      <c r="W49" s="73">
        <v>333.5170072059517</v>
      </c>
      <c r="X49" s="73">
        <v>916.6486601412857</v>
      </c>
      <c r="Y49" s="73">
        <v>233.63785964294408</v>
      </c>
      <c r="Z49" s="64">
        <f t="shared" si="0"/>
        <v>1</v>
      </c>
      <c r="AA49" s="64">
        <f t="shared" si="1"/>
        <v>1</v>
      </c>
      <c r="AB49" s="64">
        <f t="shared" si="2"/>
        <v>0</v>
      </c>
      <c r="AC49" s="64">
        <f t="shared" si="3"/>
        <v>0</v>
      </c>
      <c r="AD49" s="64">
        <f t="shared" si="4"/>
        <v>0</v>
      </c>
      <c r="AE49" s="64">
        <f t="shared" si="5"/>
        <v>0</v>
      </c>
      <c r="AF49" s="65" t="str">
        <f t="shared" si="6"/>
        <v>SRSA</v>
      </c>
      <c r="AG49" s="65">
        <f t="shared" si="7"/>
        <v>0</v>
      </c>
      <c r="AH49" s="65">
        <f t="shared" si="8"/>
        <v>0</v>
      </c>
      <c r="AI49" s="64">
        <f t="shared" si="9"/>
        <v>1</v>
      </c>
      <c r="AJ49" s="64">
        <f t="shared" si="10"/>
        <v>1</v>
      </c>
      <c r="AK49" s="64" t="str">
        <f t="shared" si="11"/>
        <v>Initial</v>
      </c>
      <c r="AL49" s="64" t="str">
        <f t="shared" si="12"/>
        <v>SRSA</v>
      </c>
      <c r="AM49" s="64">
        <f t="shared" si="13"/>
        <v>0</v>
      </c>
      <c r="AN49" s="64">
        <f t="shared" si="14"/>
        <v>0</v>
      </c>
      <c r="AO49" s="64">
        <f t="shared" si="15"/>
        <v>0</v>
      </c>
      <c r="AP49" s="84">
        <f t="shared" si="16"/>
        <v>3760.4130477237745</v>
      </c>
    </row>
    <row r="50" spans="1:42" s="52" customFormat="1" ht="13.5" thickBot="1">
      <c r="A50" s="51">
        <v>403580</v>
      </c>
      <c r="B50" s="52">
        <v>60199</v>
      </c>
      <c r="C50" s="52" t="s">
        <v>841</v>
      </c>
      <c r="D50" s="52" t="s">
        <v>842</v>
      </c>
      <c r="E50" s="52" t="s">
        <v>756</v>
      </c>
      <c r="F50" s="53">
        <v>85533</v>
      </c>
      <c r="G50" s="54">
        <v>1595</v>
      </c>
      <c r="H50" s="55">
        <v>9288652822</v>
      </c>
      <c r="I50" s="56">
        <v>7</v>
      </c>
      <c r="J50" s="56" t="s">
        <v>37</v>
      </c>
      <c r="K50" s="52" t="s">
        <v>37</v>
      </c>
      <c r="L50" s="57" t="s">
        <v>35</v>
      </c>
      <c r="M50" s="57">
        <v>8.87</v>
      </c>
      <c r="N50" s="57" t="s">
        <v>35</v>
      </c>
      <c r="O50" s="57" t="s">
        <v>35</v>
      </c>
      <c r="P50" s="59" t="s">
        <v>41</v>
      </c>
      <c r="Q50" s="59" t="s">
        <v>41</v>
      </c>
      <c r="R50" s="52" t="s">
        <v>31</v>
      </c>
      <c r="S50" s="52" t="s">
        <v>37</v>
      </c>
      <c r="T50" s="52" t="s">
        <v>31</v>
      </c>
      <c r="U50" s="57" t="s">
        <v>36</v>
      </c>
      <c r="V50" s="62"/>
      <c r="W50" s="62"/>
      <c r="X50" s="62"/>
      <c r="Y50" s="62"/>
      <c r="Z50" s="52">
        <f t="shared" si="0"/>
        <v>1</v>
      </c>
      <c r="AA50" s="52">
        <f t="shared" si="1"/>
        <v>1</v>
      </c>
      <c r="AB50" s="52">
        <f t="shared" si="2"/>
        <v>0</v>
      </c>
      <c r="AC50" s="52">
        <f t="shared" si="3"/>
        <v>0</v>
      </c>
      <c r="AD50" s="52">
        <f t="shared" si="4"/>
        <v>0</v>
      </c>
      <c r="AE50" s="52">
        <f t="shared" si="5"/>
        <v>0</v>
      </c>
      <c r="AF50" s="61" t="str">
        <f t="shared" si="6"/>
        <v>SRSA</v>
      </c>
      <c r="AG50" s="61">
        <f t="shared" si="7"/>
        <v>0</v>
      </c>
      <c r="AH50" s="61">
        <f t="shared" si="8"/>
        <v>0</v>
      </c>
      <c r="AI50" s="52">
        <f t="shared" si="9"/>
        <v>1</v>
      </c>
      <c r="AJ50" s="52">
        <f t="shared" si="10"/>
        <v>1</v>
      </c>
      <c r="AK50" s="52" t="str">
        <f t="shared" si="11"/>
        <v>Initial</v>
      </c>
      <c r="AL50" s="52" t="str">
        <f t="shared" si="12"/>
        <v>SRSA</v>
      </c>
      <c r="AM50" s="52">
        <f t="shared" si="13"/>
        <v>0</v>
      </c>
      <c r="AN50" s="52">
        <f t="shared" si="14"/>
        <v>0</v>
      </c>
      <c r="AO50" s="52">
        <f t="shared" si="15"/>
        <v>0</v>
      </c>
      <c r="AP50" s="84">
        <f t="shared" si="16"/>
        <v>0</v>
      </c>
    </row>
    <row r="51" spans="1:42" s="52" customFormat="1" ht="13.5" thickBot="1">
      <c r="A51" s="51">
        <v>403660</v>
      </c>
      <c r="B51" s="52">
        <v>80303</v>
      </c>
      <c r="C51" s="52" t="s">
        <v>843</v>
      </c>
      <c r="D51" s="52" t="s">
        <v>844</v>
      </c>
      <c r="E51" s="52" t="s">
        <v>175</v>
      </c>
      <c r="F51" s="53">
        <v>86401</v>
      </c>
      <c r="G51" s="54">
        <v>22</v>
      </c>
      <c r="H51" s="55">
        <v>9286920013</v>
      </c>
      <c r="I51" s="56">
        <v>3</v>
      </c>
      <c r="J51" s="56" t="s">
        <v>31</v>
      </c>
      <c r="K51" s="52" t="s">
        <v>31</v>
      </c>
      <c r="L51" s="57" t="s">
        <v>35</v>
      </c>
      <c r="M51" s="57">
        <v>50.58</v>
      </c>
      <c r="N51" s="57"/>
      <c r="O51" s="57" t="s">
        <v>35</v>
      </c>
      <c r="P51" s="59">
        <v>12.955465587</v>
      </c>
      <c r="Q51" s="52" t="s">
        <v>31</v>
      </c>
      <c r="R51" s="52" t="s">
        <v>31</v>
      </c>
      <c r="S51" s="52" t="s">
        <v>31</v>
      </c>
      <c r="T51" s="52" t="s">
        <v>31</v>
      </c>
      <c r="U51" s="57"/>
      <c r="V51" s="57">
        <v>3920</v>
      </c>
      <c r="W51" s="57">
        <v>810.72</v>
      </c>
      <c r="X51" s="57">
        <v>917.07</v>
      </c>
      <c r="Y51" s="57">
        <v>329</v>
      </c>
      <c r="Z51" s="52">
        <f t="shared" si="0"/>
        <v>1</v>
      </c>
      <c r="AA51" s="52">
        <f t="shared" si="1"/>
        <v>1</v>
      </c>
      <c r="AB51" s="52">
        <f t="shared" si="2"/>
        <v>0</v>
      </c>
      <c r="AC51" s="52">
        <f t="shared" si="3"/>
        <v>0</v>
      </c>
      <c r="AD51" s="52">
        <f t="shared" si="4"/>
        <v>0</v>
      </c>
      <c r="AE51" s="52">
        <f t="shared" si="5"/>
        <v>0</v>
      </c>
      <c r="AF51" s="61" t="str">
        <f t="shared" si="6"/>
        <v>SRSA</v>
      </c>
      <c r="AG51" s="61">
        <f t="shared" si="7"/>
        <v>0</v>
      </c>
      <c r="AH51" s="61">
        <f t="shared" si="8"/>
        <v>0</v>
      </c>
      <c r="AI51" s="52">
        <f t="shared" si="9"/>
        <v>0</v>
      </c>
      <c r="AJ51" s="52">
        <f t="shared" si="10"/>
        <v>0</v>
      </c>
      <c r="AK51" s="52">
        <f t="shared" si="11"/>
        <v>0</v>
      </c>
      <c r="AL51" s="52">
        <f t="shared" si="12"/>
        <v>0</v>
      </c>
      <c r="AM51" s="52">
        <f t="shared" si="13"/>
        <v>0</v>
      </c>
      <c r="AN51" s="52">
        <f t="shared" si="14"/>
        <v>0</v>
      </c>
      <c r="AO51" s="52">
        <f t="shared" si="15"/>
        <v>0</v>
      </c>
      <c r="AP51" s="84">
        <f t="shared" si="16"/>
        <v>5976.79</v>
      </c>
    </row>
    <row r="52" spans="1:42" s="64" customFormat="1" ht="13.5" thickBot="1">
      <c r="A52" s="66">
        <v>403730</v>
      </c>
      <c r="B52" s="64">
        <v>40241</v>
      </c>
      <c r="C52" s="64" t="s">
        <v>845</v>
      </c>
      <c r="D52" s="64" t="s">
        <v>846</v>
      </c>
      <c r="E52" s="64" t="s">
        <v>847</v>
      </c>
      <c r="F52" s="67">
        <v>85292</v>
      </c>
      <c r="G52" s="68">
        <v>409</v>
      </c>
      <c r="H52" s="69">
        <v>5203567876</v>
      </c>
      <c r="I52" s="70">
        <v>7</v>
      </c>
      <c r="J52" s="70" t="s">
        <v>37</v>
      </c>
      <c r="K52" s="64" t="s">
        <v>31</v>
      </c>
      <c r="L52" s="6" t="s">
        <v>36</v>
      </c>
      <c r="M52" s="6">
        <v>525.775</v>
      </c>
      <c r="N52" s="6" t="s">
        <v>36</v>
      </c>
      <c r="O52" s="6" t="s">
        <v>35</v>
      </c>
      <c r="P52" s="71">
        <v>30.706521739</v>
      </c>
      <c r="Q52" s="64" t="s">
        <v>37</v>
      </c>
      <c r="R52" s="64" t="s">
        <v>31</v>
      </c>
      <c r="S52" s="64" t="s">
        <v>37</v>
      </c>
      <c r="T52" s="64" t="s">
        <v>31</v>
      </c>
      <c r="U52" s="6" t="s">
        <v>36</v>
      </c>
      <c r="V52" s="72">
        <v>36904.55099069049</v>
      </c>
      <c r="W52" s="72">
        <v>4619.3552440645835</v>
      </c>
      <c r="X52" s="72">
        <v>3642.4313978199625</v>
      </c>
      <c r="Y52" s="72">
        <v>5001.580847171173</v>
      </c>
      <c r="Z52" s="64">
        <f t="shared" si="0"/>
        <v>1</v>
      </c>
      <c r="AA52" s="64">
        <f t="shared" si="1"/>
        <v>1</v>
      </c>
      <c r="AB52" s="64">
        <f t="shared" si="2"/>
        <v>0</v>
      </c>
      <c r="AC52" s="64">
        <f t="shared" si="3"/>
        <v>0</v>
      </c>
      <c r="AD52" s="64">
        <f t="shared" si="4"/>
        <v>0</v>
      </c>
      <c r="AE52" s="64">
        <f t="shared" si="5"/>
        <v>0</v>
      </c>
      <c r="AF52" s="65" t="str">
        <f t="shared" si="6"/>
        <v>SRSA</v>
      </c>
      <c r="AG52" s="65">
        <f t="shared" si="7"/>
        <v>0</v>
      </c>
      <c r="AH52" s="65">
        <f t="shared" si="8"/>
        <v>0</v>
      </c>
      <c r="AI52" s="64">
        <f t="shared" si="9"/>
        <v>1</v>
      </c>
      <c r="AJ52" s="64">
        <f t="shared" si="10"/>
        <v>1</v>
      </c>
      <c r="AK52" s="64" t="str">
        <f t="shared" si="11"/>
        <v>Initial</v>
      </c>
      <c r="AL52" s="64" t="str">
        <f t="shared" si="12"/>
        <v>SRSA</v>
      </c>
      <c r="AM52" s="64">
        <f t="shared" si="13"/>
        <v>0</v>
      </c>
      <c r="AN52" s="64">
        <f t="shared" si="14"/>
        <v>0</v>
      </c>
      <c r="AO52" s="64">
        <f t="shared" si="15"/>
        <v>0</v>
      </c>
      <c r="AP52" s="84">
        <f t="shared" si="16"/>
        <v>50167.918479746215</v>
      </c>
    </row>
    <row r="53" spans="1:42" s="64" customFormat="1" ht="13.5" thickBot="1">
      <c r="A53" s="66">
        <v>400026</v>
      </c>
      <c r="B53" s="64">
        <v>90206</v>
      </c>
      <c r="C53" s="64" t="s">
        <v>71</v>
      </c>
      <c r="D53" s="64" t="s">
        <v>72</v>
      </c>
      <c r="E53" s="64" t="s">
        <v>73</v>
      </c>
      <c r="F53" s="67">
        <v>85928</v>
      </c>
      <c r="G53" s="68">
        <v>547</v>
      </c>
      <c r="H53" s="69">
        <v>9285354622</v>
      </c>
      <c r="I53" s="70">
        <v>7</v>
      </c>
      <c r="J53" s="70" t="s">
        <v>37</v>
      </c>
      <c r="K53" s="64" t="s">
        <v>31</v>
      </c>
      <c r="L53" s="6" t="s">
        <v>35</v>
      </c>
      <c r="M53" s="6">
        <v>540.72</v>
      </c>
      <c r="N53" s="6" t="s">
        <v>35</v>
      </c>
      <c r="O53" s="6" t="s">
        <v>35</v>
      </c>
      <c r="P53" s="71">
        <v>14.088820827</v>
      </c>
      <c r="Q53" s="64" t="s">
        <v>31</v>
      </c>
      <c r="R53" s="64" t="s">
        <v>37</v>
      </c>
      <c r="S53" s="64" t="s">
        <v>37</v>
      </c>
      <c r="T53" s="64" t="s">
        <v>31</v>
      </c>
      <c r="U53" s="6" t="s">
        <v>36</v>
      </c>
      <c r="V53" s="72">
        <v>38162.87711891656</v>
      </c>
      <c r="W53" s="72">
        <v>6143.40037758469</v>
      </c>
      <c r="X53" s="72">
        <v>4006.512498104455</v>
      </c>
      <c r="Y53" s="72">
        <v>4491.038857581037</v>
      </c>
      <c r="Z53" s="64">
        <f t="shared" si="0"/>
        <v>1</v>
      </c>
      <c r="AA53" s="64">
        <f t="shared" si="1"/>
        <v>1</v>
      </c>
      <c r="AB53" s="64">
        <f t="shared" si="2"/>
        <v>0</v>
      </c>
      <c r="AC53" s="64">
        <f t="shared" si="3"/>
        <v>0</v>
      </c>
      <c r="AD53" s="64">
        <f t="shared" si="4"/>
        <v>0</v>
      </c>
      <c r="AE53" s="64">
        <f t="shared" si="5"/>
        <v>0</v>
      </c>
      <c r="AF53" s="65" t="str">
        <f t="shared" si="6"/>
        <v>SRSA</v>
      </c>
      <c r="AG53" s="65">
        <f t="shared" si="7"/>
        <v>0</v>
      </c>
      <c r="AH53" s="65">
        <f t="shared" si="8"/>
        <v>0</v>
      </c>
      <c r="AI53" s="64">
        <f t="shared" si="9"/>
        <v>1</v>
      </c>
      <c r="AJ53" s="64">
        <f t="shared" si="10"/>
        <v>0</v>
      </c>
      <c r="AK53" s="64">
        <f t="shared" si="11"/>
        <v>0</v>
      </c>
      <c r="AL53" s="64">
        <f t="shared" si="12"/>
        <v>0</v>
      </c>
      <c r="AM53" s="64">
        <f t="shared" si="13"/>
        <v>0</v>
      </c>
      <c r="AN53" s="64">
        <f t="shared" si="14"/>
        <v>0</v>
      </c>
      <c r="AO53" s="64">
        <f t="shared" si="15"/>
        <v>0</v>
      </c>
      <c r="AP53" s="84">
        <f t="shared" si="16"/>
        <v>52803.82885218674</v>
      </c>
    </row>
    <row r="54" spans="1:42" s="64" customFormat="1" ht="13.5" thickBot="1">
      <c r="A54" s="66">
        <v>400115</v>
      </c>
      <c r="B54" s="64">
        <v>108701</v>
      </c>
      <c r="C54" s="64" t="s">
        <v>274</v>
      </c>
      <c r="D54" s="64" t="s">
        <v>275</v>
      </c>
      <c r="E54" s="64" t="s">
        <v>188</v>
      </c>
      <c r="F54" s="67">
        <v>85749</v>
      </c>
      <c r="G54" s="68">
        <v>9702</v>
      </c>
      <c r="H54" s="69">
        <v>5207495518</v>
      </c>
      <c r="I54" s="70">
        <v>8</v>
      </c>
      <c r="J54" s="70" t="s">
        <v>37</v>
      </c>
      <c r="K54" s="64" t="s">
        <v>31</v>
      </c>
      <c r="L54" s="6" t="s">
        <v>36</v>
      </c>
      <c r="M54" s="6">
        <v>196.065</v>
      </c>
      <c r="N54" s="6" t="s">
        <v>36</v>
      </c>
      <c r="O54" s="6" t="s">
        <v>35</v>
      </c>
      <c r="P54" s="71" t="s">
        <v>41</v>
      </c>
      <c r="Q54" s="71" t="s">
        <v>41</v>
      </c>
      <c r="R54" s="64" t="s">
        <v>31</v>
      </c>
      <c r="S54" s="64" t="s">
        <v>37</v>
      </c>
      <c r="T54" s="64" t="s">
        <v>31</v>
      </c>
      <c r="U54" s="6" t="s">
        <v>36</v>
      </c>
      <c r="V54" s="73">
        <v>3366.6060992783246</v>
      </c>
      <c r="W54" s="73">
        <v>259.2444913668825</v>
      </c>
      <c r="X54" s="73">
        <v>643.5188895670818</v>
      </c>
      <c r="Y54" s="73">
        <v>1454.3647717985384</v>
      </c>
      <c r="Z54" s="64">
        <f t="shared" si="0"/>
        <v>1</v>
      </c>
      <c r="AA54" s="64">
        <f t="shared" si="1"/>
        <v>1</v>
      </c>
      <c r="AB54" s="64">
        <f t="shared" si="2"/>
        <v>0</v>
      </c>
      <c r="AC54" s="64">
        <f t="shared" si="3"/>
        <v>0</v>
      </c>
      <c r="AD54" s="64">
        <f t="shared" si="4"/>
        <v>0</v>
      </c>
      <c r="AE54" s="64">
        <f t="shared" si="5"/>
        <v>0</v>
      </c>
      <c r="AF54" s="65" t="str">
        <f t="shared" si="6"/>
        <v>SRSA</v>
      </c>
      <c r="AG54" s="65">
        <f t="shared" si="7"/>
        <v>0</v>
      </c>
      <c r="AH54" s="65">
        <f t="shared" si="8"/>
        <v>0</v>
      </c>
      <c r="AI54" s="64">
        <f t="shared" si="9"/>
        <v>1</v>
      </c>
      <c r="AJ54" s="64">
        <f t="shared" si="10"/>
        <v>1</v>
      </c>
      <c r="AK54" s="64" t="str">
        <f t="shared" si="11"/>
        <v>Initial</v>
      </c>
      <c r="AL54" s="64" t="str">
        <f t="shared" si="12"/>
        <v>SRSA</v>
      </c>
      <c r="AM54" s="64">
        <f t="shared" si="13"/>
        <v>0</v>
      </c>
      <c r="AN54" s="64">
        <f t="shared" si="14"/>
        <v>0</v>
      </c>
      <c r="AO54" s="64">
        <f t="shared" si="15"/>
        <v>0</v>
      </c>
      <c r="AP54" s="84">
        <f t="shared" si="16"/>
        <v>5723.734252010828</v>
      </c>
    </row>
    <row r="55" spans="1:42" s="52" customFormat="1" ht="13.5" thickBot="1">
      <c r="A55" s="51">
        <v>408460</v>
      </c>
      <c r="B55" s="52">
        <v>130335</v>
      </c>
      <c r="C55" s="52" t="s">
        <v>1114</v>
      </c>
      <c r="D55" s="52" t="s">
        <v>1115</v>
      </c>
      <c r="E55" s="52" t="s">
        <v>1116</v>
      </c>
      <c r="F55" s="53">
        <v>86321</v>
      </c>
      <c r="G55" s="54">
        <v>9706</v>
      </c>
      <c r="H55" s="55">
        <v>9284423416</v>
      </c>
      <c r="I55" s="56">
        <v>7</v>
      </c>
      <c r="J55" s="56" t="s">
        <v>37</v>
      </c>
      <c r="K55" s="52" t="s">
        <v>31</v>
      </c>
      <c r="L55" s="57" t="s">
        <v>35</v>
      </c>
      <c r="M55" s="57">
        <v>11.22</v>
      </c>
      <c r="N55" s="57" t="s">
        <v>36</v>
      </c>
      <c r="O55" s="57" t="s">
        <v>35</v>
      </c>
      <c r="P55" s="59">
        <v>14.285714286</v>
      </c>
      <c r="Q55" s="52" t="s">
        <v>31</v>
      </c>
      <c r="R55" s="52" t="s">
        <v>31</v>
      </c>
      <c r="S55" s="52" t="s">
        <v>37</v>
      </c>
      <c r="T55" s="52" t="s">
        <v>31</v>
      </c>
      <c r="U55" s="57" t="s">
        <v>36</v>
      </c>
      <c r="V55" s="60">
        <v>165.06016968727607</v>
      </c>
      <c r="W55" s="60">
        <v>0</v>
      </c>
      <c r="X55" s="60"/>
      <c r="Y55" s="60">
        <v>108.16567576062226</v>
      </c>
      <c r="Z55" s="52">
        <f t="shared" si="0"/>
        <v>1</v>
      </c>
      <c r="AA55" s="52">
        <f t="shared" si="1"/>
        <v>1</v>
      </c>
      <c r="AB55" s="52">
        <f t="shared" si="2"/>
        <v>0</v>
      </c>
      <c r="AC55" s="52">
        <f t="shared" si="3"/>
        <v>0</v>
      </c>
      <c r="AD55" s="52">
        <f t="shared" si="4"/>
        <v>0</v>
      </c>
      <c r="AE55" s="52">
        <f t="shared" si="5"/>
        <v>0</v>
      </c>
      <c r="AF55" s="61" t="str">
        <f t="shared" si="6"/>
        <v>SRSA</v>
      </c>
      <c r="AG55" s="61">
        <f t="shared" si="7"/>
        <v>0</v>
      </c>
      <c r="AH55" s="61">
        <f t="shared" si="8"/>
        <v>0</v>
      </c>
      <c r="AI55" s="52">
        <f t="shared" si="9"/>
        <v>1</v>
      </c>
      <c r="AJ55" s="52">
        <f t="shared" si="10"/>
        <v>0</v>
      </c>
      <c r="AK55" s="52">
        <f t="shared" si="11"/>
        <v>0</v>
      </c>
      <c r="AL55" s="52">
        <f t="shared" si="12"/>
        <v>0</v>
      </c>
      <c r="AM55" s="52">
        <f t="shared" si="13"/>
        <v>0</v>
      </c>
      <c r="AN55" s="52">
        <f t="shared" si="14"/>
        <v>0</v>
      </c>
      <c r="AO55" s="52">
        <f t="shared" si="15"/>
        <v>0</v>
      </c>
      <c r="AP55" s="84">
        <f t="shared" si="16"/>
        <v>273.22584544789834</v>
      </c>
    </row>
    <row r="56" spans="1:42" s="52" customFormat="1" ht="13.5" thickBot="1">
      <c r="A56" s="51">
        <v>403820</v>
      </c>
      <c r="B56" s="52">
        <v>90203</v>
      </c>
      <c r="C56" s="52" t="s">
        <v>852</v>
      </c>
      <c r="D56" s="52" t="s">
        <v>853</v>
      </c>
      <c r="E56" s="52" t="s">
        <v>854</v>
      </c>
      <c r="F56" s="53">
        <v>86025</v>
      </c>
      <c r="G56" s="54">
        <v>640</v>
      </c>
      <c r="H56" s="55">
        <v>9285246144</v>
      </c>
      <c r="I56" s="56">
        <v>6</v>
      </c>
      <c r="J56" s="56" t="s">
        <v>31</v>
      </c>
      <c r="K56" s="52" t="s">
        <v>31</v>
      </c>
      <c r="L56" s="57" t="s">
        <v>35</v>
      </c>
      <c r="M56" s="57">
        <v>1848.035</v>
      </c>
      <c r="N56" s="57" t="s">
        <v>35</v>
      </c>
      <c r="O56" s="57" t="s">
        <v>35</v>
      </c>
      <c r="P56" s="59">
        <v>31.984708506</v>
      </c>
      <c r="Q56" s="52" t="s">
        <v>37</v>
      </c>
      <c r="R56" s="52" t="s">
        <v>36</v>
      </c>
      <c r="S56" s="52" t="s">
        <v>37</v>
      </c>
      <c r="T56" s="52" t="s">
        <v>31</v>
      </c>
      <c r="U56" s="57" t="s">
        <v>35</v>
      </c>
      <c r="V56" s="62">
        <v>136535.9977697834</v>
      </c>
      <c r="W56" s="62">
        <v>23447.324025329035</v>
      </c>
      <c r="X56" s="62">
        <v>24799.263848746305</v>
      </c>
      <c r="Y56" s="62">
        <v>13761.146315054253</v>
      </c>
      <c r="Z56" s="52">
        <f t="shared" si="0"/>
        <v>1</v>
      </c>
      <c r="AA56" s="52">
        <f t="shared" si="1"/>
        <v>1</v>
      </c>
      <c r="AB56" s="52">
        <f t="shared" si="2"/>
        <v>0</v>
      </c>
      <c r="AC56" s="52">
        <f t="shared" si="3"/>
        <v>0</v>
      </c>
      <c r="AD56" s="52">
        <f t="shared" si="4"/>
        <v>0</v>
      </c>
      <c r="AE56" s="52">
        <f t="shared" si="5"/>
        <v>0</v>
      </c>
      <c r="AF56" s="61" t="str">
        <f t="shared" si="6"/>
        <v>SRSA</v>
      </c>
      <c r="AG56" s="61">
        <f t="shared" si="7"/>
        <v>0</v>
      </c>
      <c r="AH56" s="61">
        <f t="shared" si="8"/>
        <v>0</v>
      </c>
      <c r="AI56" s="52">
        <f t="shared" si="9"/>
        <v>1</v>
      </c>
      <c r="AJ56" s="52">
        <f t="shared" si="10"/>
        <v>1</v>
      </c>
      <c r="AK56" s="52" t="str">
        <f t="shared" si="11"/>
        <v>Initial</v>
      </c>
      <c r="AL56" s="52" t="str">
        <f t="shared" si="12"/>
        <v>SRSA</v>
      </c>
      <c r="AM56" s="52">
        <f t="shared" si="13"/>
        <v>0</v>
      </c>
      <c r="AN56" s="52" t="str">
        <f t="shared" si="14"/>
        <v>Trouble</v>
      </c>
      <c r="AO56" s="52">
        <f t="shared" si="15"/>
        <v>0</v>
      </c>
      <c r="AP56" s="84">
        <f t="shared" si="16"/>
        <v>198543.73195891298</v>
      </c>
    </row>
    <row r="57" spans="1:42" s="52" customFormat="1" ht="13.5" thickBot="1">
      <c r="A57" s="51">
        <v>400076</v>
      </c>
      <c r="B57" s="52">
        <v>98650</v>
      </c>
      <c r="C57" s="52" t="s">
        <v>179</v>
      </c>
      <c r="D57" s="52" t="s">
        <v>180</v>
      </c>
      <c r="E57" s="52" t="s">
        <v>181</v>
      </c>
      <c r="F57" s="53">
        <v>86034</v>
      </c>
      <c r="G57" s="54">
        <v>337</v>
      </c>
      <c r="H57" s="55">
        <v>9287385111</v>
      </c>
      <c r="I57" s="56">
        <v>7</v>
      </c>
      <c r="J57" s="56" t="s">
        <v>37</v>
      </c>
      <c r="K57" s="52" t="s">
        <v>53</v>
      </c>
      <c r="L57" s="57" t="s">
        <v>36</v>
      </c>
      <c r="M57" s="57">
        <v>724.347</v>
      </c>
      <c r="N57" s="57" t="s">
        <v>35</v>
      </c>
      <c r="O57" s="57" t="s">
        <v>35</v>
      </c>
      <c r="P57" s="59" t="s">
        <v>41</v>
      </c>
      <c r="Q57" s="59" t="s">
        <v>41</v>
      </c>
      <c r="R57" s="52" t="s">
        <v>53</v>
      </c>
      <c r="S57" s="52" t="s">
        <v>37</v>
      </c>
      <c r="T57" s="52" t="s">
        <v>53</v>
      </c>
      <c r="U57" s="57" t="s">
        <v>36</v>
      </c>
      <c r="V57" s="60"/>
      <c r="W57" s="60"/>
      <c r="X57" s="60"/>
      <c r="Y57" s="60"/>
      <c r="Z57" s="52">
        <f t="shared" si="0"/>
        <v>1</v>
      </c>
      <c r="AA57" s="52">
        <f t="shared" si="1"/>
        <v>1</v>
      </c>
      <c r="AB57" s="52">
        <f t="shared" si="2"/>
        <v>0</v>
      </c>
      <c r="AC57" s="52">
        <f t="shared" si="3"/>
        <v>0</v>
      </c>
      <c r="AD57" s="52">
        <f t="shared" si="4"/>
        <v>0</v>
      </c>
      <c r="AE57" s="52">
        <f t="shared" si="5"/>
        <v>0</v>
      </c>
      <c r="AF57" s="61" t="str">
        <f t="shared" si="6"/>
        <v>SRSA</v>
      </c>
      <c r="AG57" s="61">
        <f t="shared" si="7"/>
        <v>0</v>
      </c>
      <c r="AH57" s="61">
        <f t="shared" si="8"/>
        <v>0</v>
      </c>
      <c r="AI57" s="52">
        <f t="shared" si="9"/>
        <v>1</v>
      </c>
      <c r="AJ57" s="52">
        <f t="shared" si="10"/>
        <v>1</v>
      </c>
      <c r="AK57" s="52" t="str">
        <f t="shared" si="11"/>
        <v>Initial</v>
      </c>
      <c r="AL57" s="52" t="str">
        <f t="shared" si="12"/>
        <v>SRSA</v>
      </c>
      <c r="AM57" s="52">
        <f t="shared" si="13"/>
        <v>0</v>
      </c>
      <c r="AN57" s="52">
        <f t="shared" si="14"/>
        <v>0</v>
      </c>
      <c r="AO57" s="52">
        <f t="shared" si="15"/>
        <v>0</v>
      </c>
      <c r="AP57" s="84">
        <f t="shared" si="16"/>
        <v>0</v>
      </c>
    </row>
    <row r="58" spans="1:42" s="52" customFormat="1" ht="13.5" thickBot="1">
      <c r="A58" s="51">
        <v>403900</v>
      </c>
      <c r="B58" s="52">
        <v>140416</v>
      </c>
      <c r="C58" s="52" t="s">
        <v>859</v>
      </c>
      <c r="D58" s="52" t="s">
        <v>860</v>
      </c>
      <c r="E58" s="52" t="s">
        <v>861</v>
      </c>
      <c r="F58" s="53">
        <v>85333</v>
      </c>
      <c r="G58" s="54">
        <v>1</v>
      </c>
      <c r="H58" s="55">
        <v>9284542242</v>
      </c>
      <c r="I58" s="56">
        <v>4</v>
      </c>
      <c r="J58" s="56" t="s">
        <v>31</v>
      </c>
      <c r="K58" s="52" t="s">
        <v>31</v>
      </c>
      <c r="L58" s="57" t="s">
        <v>35</v>
      </c>
      <c r="M58" s="57">
        <v>194.65</v>
      </c>
      <c r="N58" s="57"/>
      <c r="O58" s="57" t="s">
        <v>35</v>
      </c>
      <c r="P58" s="59">
        <v>43.85026738</v>
      </c>
      <c r="Q58" s="52" t="s">
        <v>37</v>
      </c>
      <c r="R58" s="52" t="s">
        <v>31</v>
      </c>
      <c r="S58" s="52" t="s">
        <v>31</v>
      </c>
      <c r="T58" s="52" t="s">
        <v>31</v>
      </c>
      <c r="U58" s="57"/>
      <c r="V58" s="57">
        <v>18250</v>
      </c>
      <c r="W58" s="57">
        <v>2538.55</v>
      </c>
      <c r="X58" s="57">
        <v>2320.11</v>
      </c>
      <c r="Y58" s="57">
        <v>1748</v>
      </c>
      <c r="Z58" s="52">
        <f t="shared" si="0"/>
        <v>1</v>
      </c>
      <c r="AA58" s="52">
        <f t="shared" si="1"/>
        <v>1</v>
      </c>
      <c r="AB58" s="52">
        <f t="shared" si="2"/>
        <v>0</v>
      </c>
      <c r="AC58" s="52">
        <f t="shared" si="3"/>
        <v>0</v>
      </c>
      <c r="AD58" s="52">
        <f t="shared" si="4"/>
        <v>0</v>
      </c>
      <c r="AE58" s="52">
        <f t="shared" si="5"/>
        <v>0</v>
      </c>
      <c r="AF58" s="61" t="str">
        <f t="shared" si="6"/>
        <v>SRSA</v>
      </c>
      <c r="AG58" s="61">
        <f t="shared" si="7"/>
        <v>0</v>
      </c>
      <c r="AH58" s="61">
        <f t="shared" si="8"/>
        <v>0</v>
      </c>
      <c r="AI58" s="52">
        <f t="shared" si="9"/>
        <v>0</v>
      </c>
      <c r="AJ58" s="52">
        <f t="shared" si="10"/>
        <v>1</v>
      </c>
      <c r="AK58" s="52">
        <f t="shared" si="11"/>
        <v>0</v>
      </c>
      <c r="AL58" s="52">
        <f t="shared" si="12"/>
        <v>0</v>
      </c>
      <c r="AM58" s="52">
        <f t="shared" si="13"/>
        <v>0</v>
      </c>
      <c r="AN58" s="52">
        <f t="shared" si="14"/>
        <v>0</v>
      </c>
      <c r="AO58" s="52">
        <f t="shared" si="15"/>
        <v>0</v>
      </c>
      <c r="AP58" s="84">
        <f t="shared" si="16"/>
        <v>24856.66</v>
      </c>
    </row>
    <row r="59" spans="1:42" s="64" customFormat="1" ht="13.5" thickBot="1">
      <c r="A59" s="66">
        <v>403990</v>
      </c>
      <c r="B59" s="64">
        <v>110344</v>
      </c>
      <c r="C59" s="64" t="s">
        <v>867</v>
      </c>
      <c r="D59" s="64" t="s">
        <v>868</v>
      </c>
      <c r="E59" s="64" t="s">
        <v>869</v>
      </c>
      <c r="F59" s="67">
        <v>85242</v>
      </c>
      <c r="G59" s="68">
        <v>9456</v>
      </c>
      <c r="H59" s="69">
        <v>4809875300</v>
      </c>
      <c r="I59" s="70">
        <v>8</v>
      </c>
      <c r="J59" s="70" t="s">
        <v>37</v>
      </c>
      <c r="K59" s="64" t="s">
        <v>31</v>
      </c>
      <c r="L59" s="6" t="s">
        <v>36</v>
      </c>
      <c r="M59" s="6">
        <v>344.85</v>
      </c>
      <c r="N59" s="6" t="s">
        <v>36</v>
      </c>
      <c r="O59" s="6" t="s">
        <v>35</v>
      </c>
      <c r="P59" s="71">
        <v>7.2512647555</v>
      </c>
      <c r="Q59" s="64" t="s">
        <v>31</v>
      </c>
      <c r="R59" s="64" t="s">
        <v>31</v>
      </c>
      <c r="S59" s="64" t="s">
        <v>37</v>
      </c>
      <c r="T59" s="64" t="s">
        <v>31</v>
      </c>
      <c r="U59" s="6" t="s">
        <v>36</v>
      </c>
      <c r="V59" s="73">
        <v>15955.456650068118</v>
      </c>
      <c r="W59" s="73">
        <v>1789.3010071781223</v>
      </c>
      <c r="X59" s="73">
        <v>1878.5438349035694</v>
      </c>
      <c r="Y59" s="73">
        <v>2370.99161267284</v>
      </c>
      <c r="Z59" s="64">
        <f t="shared" si="0"/>
        <v>1</v>
      </c>
      <c r="AA59" s="64">
        <f t="shared" si="1"/>
        <v>1</v>
      </c>
      <c r="AB59" s="64">
        <f t="shared" si="2"/>
        <v>0</v>
      </c>
      <c r="AC59" s="64">
        <f t="shared" si="3"/>
        <v>0</v>
      </c>
      <c r="AD59" s="64">
        <f t="shared" si="4"/>
        <v>0</v>
      </c>
      <c r="AE59" s="64">
        <f t="shared" si="5"/>
        <v>0</v>
      </c>
      <c r="AF59" s="65" t="str">
        <f t="shared" si="6"/>
        <v>SRSA</v>
      </c>
      <c r="AG59" s="65">
        <f t="shared" si="7"/>
        <v>0</v>
      </c>
      <c r="AH59" s="65">
        <f t="shared" si="8"/>
        <v>0</v>
      </c>
      <c r="AI59" s="64">
        <f t="shared" si="9"/>
        <v>1</v>
      </c>
      <c r="AJ59" s="64">
        <f t="shared" si="10"/>
        <v>0</v>
      </c>
      <c r="AK59" s="64">
        <f t="shared" si="11"/>
        <v>0</v>
      </c>
      <c r="AL59" s="64">
        <f t="shared" si="12"/>
        <v>0</v>
      </c>
      <c r="AM59" s="64">
        <f t="shared" si="13"/>
        <v>0</v>
      </c>
      <c r="AN59" s="64">
        <f t="shared" si="14"/>
        <v>0</v>
      </c>
      <c r="AO59" s="64">
        <f t="shared" si="15"/>
        <v>0</v>
      </c>
      <c r="AP59" s="84">
        <f t="shared" si="16"/>
        <v>21994.293104822646</v>
      </c>
    </row>
    <row r="60" spans="1:42" s="52" customFormat="1" ht="13.5" thickBot="1">
      <c r="A60" s="51">
        <v>404010</v>
      </c>
      <c r="B60" s="52">
        <v>90202</v>
      </c>
      <c r="C60" s="52" t="s">
        <v>870</v>
      </c>
      <c r="D60" s="52" t="s">
        <v>871</v>
      </c>
      <c r="E60" s="52" t="s">
        <v>872</v>
      </c>
      <c r="F60" s="53">
        <v>86032</v>
      </c>
      <c r="G60" s="54">
        <v>8</v>
      </c>
      <c r="H60" s="55">
        <v>9282883307</v>
      </c>
      <c r="I60" s="56">
        <v>7</v>
      </c>
      <c r="J60" s="56" t="s">
        <v>37</v>
      </c>
      <c r="K60" s="52" t="s">
        <v>31</v>
      </c>
      <c r="L60" s="57" t="s">
        <v>35</v>
      </c>
      <c r="M60" s="57">
        <v>449.228</v>
      </c>
      <c r="N60" s="57" t="s">
        <v>35</v>
      </c>
      <c r="O60" s="57" t="s">
        <v>35</v>
      </c>
      <c r="P60" s="59">
        <v>20.112781955</v>
      </c>
      <c r="Q60" s="52" t="s">
        <v>37</v>
      </c>
      <c r="R60" s="52" t="s">
        <v>37</v>
      </c>
      <c r="S60" s="52" t="s">
        <v>37</v>
      </c>
      <c r="T60" s="52" t="s">
        <v>31</v>
      </c>
      <c r="U60" s="57" t="s">
        <v>36</v>
      </c>
      <c r="V60" s="62">
        <v>17701.75494376279</v>
      </c>
      <c r="W60" s="62">
        <v>2372.027562993947</v>
      </c>
      <c r="X60" s="62">
        <v>2400.3448898504585</v>
      </c>
      <c r="Y60" s="62">
        <v>3728.316321074706</v>
      </c>
      <c r="Z60" s="52">
        <f t="shared" si="0"/>
        <v>1</v>
      </c>
      <c r="AA60" s="52">
        <f t="shared" si="1"/>
        <v>1</v>
      </c>
      <c r="AB60" s="52">
        <f t="shared" si="2"/>
        <v>0</v>
      </c>
      <c r="AC60" s="52">
        <f t="shared" si="3"/>
        <v>0</v>
      </c>
      <c r="AD60" s="52">
        <f t="shared" si="4"/>
        <v>0</v>
      </c>
      <c r="AE60" s="52">
        <f t="shared" si="5"/>
        <v>0</v>
      </c>
      <c r="AF60" s="61" t="str">
        <f t="shared" si="6"/>
        <v>SRSA</v>
      </c>
      <c r="AG60" s="61">
        <f t="shared" si="7"/>
        <v>0</v>
      </c>
      <c r="AH60" s="61">
        <f t="shared" si="8"/>
        <v>0</v>
      </c>
      <c r="AI60" s="52">
        <f t="shared" si="9"/>
        <v>1</v>
      </c>
      <c r="AJ60" s="52">
        <f t="shared" si="10"/>
        <v>1</v>
      </c>
      <c r="AK60" s="52" t="str">
        <f t="shared" si="11"/>
        <v>Initial</v>
      </c>
      <c r="AL60" s="52" t="str">
        <f t="shared" si="12"/>
        <v>SRSA</v>
      </c>
      <c r="AM60" s="52">
        <f t="shared" si="13"/>
        <v>0</v>
      </c>
      <c r="AN60" s="52">
        <f t="shared" si="14"/>
        <v>0</v>
      </c>
      <c r="AO60" s="52">
        <f t="shared" si="15"/>
        <v>0</v>
      </c>
      <c r="AP60" s="84">
        <f t="shared" si="16"/>
        <v>26202.443717681897</v>
      </c>
    </row>
    <row r="61" spans="1:42" s="52" customFormat="1" ht="13.5" thickBot="1">
      <c r="A61" s="51">
        <v>404060</v>
      </c>
      <c r="B61" s="52">
        <v>90227</v>
      </c>
      <c r="C61" s="52" t="s">
        <v>873</v>
      </c>
      <c r="D61" s="52" t="s">
        <v>874</v>
      </c>
      <c r="E61" s="52" t="s">
        <v>875</v>
      </c>
      <c r="F61" s="53">
        <v>86033</v>
      </c>
      <c r="G61" s="54">
        <v>337</v>
      </c>
      <c r="H61" s="55">
        <v>9286972012</v>
      </c>
      <c r="I61" s="56">
        <v>7</v>
      </c>
      <c r="J61" s="56" t="s">
        <v>37</v>
      </c>
      <c r="K61" s="52" t="s">
        <v>31</v>
      </c>
      <c r="L61" s="57" t="s">
        <v>35</v>
      </c>
      <c r="M61" s="57">
        <v>2417.62</v>
      </c>
      <c r="N61" s="57" t="s">
        <v>35</v>
      </c>
      <c r="O61" s="57" t="s">
        <v>35</v>
      </c>
      <c r="P61" s="59">
        <v>35.694130926</v>
      </c>
      <c r="Q61" s="52" t="s">
        <v>37</v>
      </c>
      <c r="R61" s="52" t="s">
        <v>31</v>
      </c>
      <c r="S61" s="52" t="s">
        <v>37</v>
      </c>
      <c r="T61" s="52" t="s">
        <v>31</v>
      </c>
      <c r="U61" s="57" t="s">
        <v>36</v>
      </c>
      <c r="V61" s="62">
        <v>165674.73062375328</v>
      </c>
      <c r="W61" s="62">
        <v>30682.879307285377</v>
      </c>
      <c r="X61" s="62">
        <v>34007.49320391221</v>
      </c>
      <c r="Y61" s="62">
        <v>18381.365893972263</v>
      </c>
      <c r="Z61" s="52">
        <f t="shared" si="0"/>
        <v>1</v>
      </c>
      <c r="AA61" s="52">
        <f t="shared" si="1"/>
        <v>1</v>
      </c>
      <c r="AB61" s="52">
        <f t="shared" si="2"/>
        <v>0</v>
      </c>
      <c r="AC61" s="52">
        <f t="shared" si="3"/>
        <v>0</v>
      </c>
      <c r="AD61" s="52">
        <f t="shared" si="4"/>
        <v>0</v>
      </c>
      <c r="AE61" s="52">
        <f t="shared" si="5"/>
        <v>0</v>
      </c>
      <c r="AF61" s="61" t="str">
        <f t="shared" si="6"/>
        <v>SRSA</v>
      </c>
      <c r="AG61" s="61">
        <f t="shared" si="7"/>
        <v>0</v>
      </c>
      <c r="AH61" s="61">
        <f t="shared" si="8"/>
        <v>0</v>
      </c>
      <c r="AI61" s="52">
        <f t="shared" si="9"/>
        <v>1</v>
      </c>
      <c r="AJ61" s="52">
        <f t="shared" si="10"/>
        <v>1</v>
      </c>
      <c r="AK61" s="52" t="str">
        <f t="shared" si="11"/>
        <v>Initial</v>
      </c>
      <c r="AL61" s="52" t="str">
        <f t="shared" si="12"/>
        <v>SRSA</v>
      </c>
      <c r="AM61" s="52">
        <f t="shared" si="13"/>
        <v>0</v>
      </c>
      <c r="AN61" s="52">
        <f t="shared" si="14"/>
        <v>0</v>
      </c>
      <c r="AO61" s="52">
        <f t="shared" si="15"/>
        <v>0</v>
      </c>
      <c r="AP61" s="84">
        <f t="shared" si="16"/>
        <v>248746.4690289231</v>
      </c>
    </row>
    <row r="62" spans="1:42" s="64" customFormat="1" ht="13.5" thickBot="1">
      <c r="A62" s="66">
        <v>404170</v>
      </c>
      <c r="B62" s="64">
        <v>130323</v>
      </c>
      <c r="C62" s="64" t="s">
        <v>876</v>
      </c>
      <c r="D62" s="64" t="s">
        <v>877</v>
      </c>
      <c r="E62" s="64" t="s">
        <v>878</v>
      </c>
      <c r="F62" s="67">
        <v>86332</v>
      </c>
      <c r="G62" s="68">
        <v>50</v>
      </c>
      <c r="H62" s="69">
        <v>9284423258</v>
      </c>
      <c r="I62" s="70">
        <v>7</v>
      </c>
      <c r="J62" s="70" t="s">
        <v>37</v>
      </c>
      <c r="K62" s="64" t="s">
        <v>31</v>
      </c>
      <c r="L62" s="6" t="s">
        <v>36</v>
      </c>
      <c r="M62" s="6">
        <v>66.22</v>
      </c>
      <c r="N62" s="6" t="s">
        <v>36</v>
      </c>
      <c r="O62" s="6" t="s">
        <v>35</v>
      </c>
      <c r="P62" s="71">
        <v>23.966942149</v>
      </c>
      <c r="Q62" s="64" t="s">
        <v>37</v>
      </c>
      <c r="R62" s="64" t="s">
        <v>37</v>
      </c>
      <c r="S62" s="64" t="s">
        <v>37</v>
      </c>
      <c r="T62" s="64" t="s">
        <v>31</v>
      </c>
      <c r="U62" s="6" t="s">
        <v>36</v>
      </c>
      <c r="V62" s="73">
        <v>4199.575611786313</v>
      </c>
      <c r="W62" s="73">
        <v>493.0785503437099</v>
      </c>
      <c r="X62" s="73">
        <v>1159.0278389615298</v>
      </c>
      <c r="Y62" s="73">
        <v>634.777994320909</v>
      </c>
      <c r="Z62" s="64">
        <f t="shared" si="0"/>
        <v>1</v>
      </c>
      <c r="AA62" s="64">
        <f t="shared" si="1"/>
        <v>1</v>
      </c>
      <c r="AB62" s="64">
        <f t="shared" si="2"/>
        <v>0</v>
      </c>
      <c r="AC62" s="64">
        <f t="shared" si="3"/>
        <v>0</v>
      </c>
      <c r="AD62" s="64">
        <f t="shared" si="4"/>
        <v>0</v>
      </c>
      <c r="AE62" s="64">
        <f t="shared" si="5"/>
        <v>0</v>
      </c>
      <c r="AF62" s="65" t="str">
        <f t="shared" si="6"/>
        <v>SRSA</v>
      </c>
      <c r="AG62" s="65">
        <f t="shared" si="7"/>
        <v>0</v>
      </c>
      <c r="AH62" s="65">
        <f t="shared" si="8"/>
        <v>0</v>
      </c>
      <c r="AI62" s="64">
        <f t="shared" si="9"/>
        <v>1</v>
      </c>
      <c r="AJ62" s="64">
        <f t="shared" si="10"/>
        <v>1</v>
      </c>
      <c r="AK62" s="64" t="str">
        <f t="shared" si="11"/>
        <v>Initial</v>
      </c>
      <c r="AL62" s="64" t="str">
        <f t="shared" si="12"/>
        <v>SRSA</v>
      </c>
      <c r="AM62" s="64">
        <f t="shared" si="13"/>
        <v>0</v>
      </c>
      <c r="AN62" s="64">
        <f t="shared" si="14"/>
        <v>0</v>
      </c>
      <c r="AO62" s="64">
        <f t="shared" si="15"/>
        <v>0</v>
      </c>
      <c r="AP62" s="84">
        <f t="shared" si="16"/>
        <v>6486.4599954124615</v>
      </c>
    </row>
    <row r="63" spans="1:42" s="52" customFormat="1" ht="13.5" thickBot="1">
      <c r="A63" s="51">
        <v>400027</v>
      </c>
      <c r="B63" s="52">
        <v>38735</v>
      </c>
      <c r="C63" s="52" t="s">
        <v>74</v>
      </c>
      <c r="D63" s="52" t="s">
        <v>75</v>
      </c>
      <c r="E63" s="52" t="s">
        <v>76</v>
      </c>
      <c r="F63" s="53">
        <v>86040</v>
      </c>
      <c r="G63" s="54">
        <v>580</v>
      </c>
      <c r="H63" s="55">
        <v>9286459448</v>
      </c>
      <c r="I63" s="56">
        <v>4</v>
      </c>
      <c r="J63" s="56" t="s">
        <v>31</v>
      </c>
      <c r="K63" s="52" t="s">
        <v>31</v>
      </c>
      <c r="L63" s="57" t="s">
        <v>35</v>
      </c>
      <c r="M63" s="57">
        <v>131.97</v>
      </c>
      <c r="N63" s="57"/>
      <c r="O63" s="57" t="s">
        <v>35</v>
      </c>
      <c r="P63" s="59" t="s">
        <v>41</v>
      </c>
      <c r="Q63" s="59" t="s">
        <v>41</v>
      </c>
      <c r="R63" s="52" t="s">
        <v>31</v>
      </c>
      <c r="S63" s="52" t="s">
        <v>31</v>
      </c>
      <c r="T63" s="52" t="s">
        <v>31</v>
      </c>
      <c r="U63" s="57"/>
      <c r="V63" s="82">
        <v>8738</v>
      </c>
      <c r="W63" s="82">
        <v>1374.6</v>
      </c>
      <c r="X63" s="82">
        <v>577.07</v>
      </c>
      <c r="Y63" s="82">
        <v>1470</v>
      </c>
      <c r="Z63" s="52">
        <f t="shared" si="0"/>
        <v>1</v>
      </c>
      <c r="AA63" s="52">
        <f t="shared" si="1"/>
        <v>1</v>
      </c>
      <c r="AB63" s="52">
        <f t="shared" si="2"/>
        <v>0</v>
      </c>
      <c r="AC63" s="52">
        <f t="shared" si="3"/>
        <v>0</v>
      </c>
      <c r="AD63" s="52">
        <f t="shared" si="4"/>
        <v>0</v>
      </c>
      <c r="AE63" s="52">
        <f t="shared" si="5"/>
        <v>0</v>
      </c>
      <c r="AF63" s="61" t="str">
        <f t="shared" si="6"/>
        <v>SRSA</v>
      </c>
      <c r="AG63" s="61">
        <f t="shared" si="7"/>
        <v>0</v>
      </c>
      <c r="AH63" s="61">
        <f t="shared" si="8"/>
        <v>0</v>
      </c>
      <c r="AI63" s="52">
        <f t="shared" si="9"/>
        <v>0</v>
      </c>
      <c r="AJ63" s="52">
        <f t="shared" si="10"/>
        <v>1</v>
      </c>
      <c r="AK63" s="52">
        <f t="shared" si="11"/>
        <v>0</v>
      </c>
      <c r="AL63" s="52">
        <f t="shared" si="12"/>
        <v>0</v>
      </c>
      <c r="AM63" s="52">
        <f t="shared" si="13"/>
        <v>0</v>
      </c>
      <c r="AN63" s="52">
        <f t="shared" si="14"/>
        <v>0</v>
      </c>
      <c r="AO63" s="52">
        <f t="shared" si="15"/>
        <v>0</v>
      </c>
      <c r="AP63" s="84">
        <f t="shared" si="16"/>
        <v>12159.67</v>
      </c>
    </row>
    <row r="64" spans="1:42" s="52" customFormat="1" ht="13.5" thickBot="1">
      <c r="A64" s="51">
        <v>400252</v>
      </c>
      <c r="B64" s="52">
        <v>98748</v>
      </c>
      <c r="C64" s="52" t="s">
        <v>505</v>
      </c>
      <c r="D64" s="52" t="s">
        <v>506</v>
      </c>
      <c r="E64" s="52" t="s">
        <v>507</v>
      </c>
      <c r="F64" s="53">
        <v>86047</v>
      </c>
      <c r="G64" s="54" t="s">
        <v>29</v>
      </c>
      <c r="H64" s="55">
        <v>9285262950</v>
      </c>
      <c r="I64" s="56">
        <v>7</v>
      </c>
      <c r="J64" s="56" t="s">
        <v>37</v>
      </c>
      <c r="K64" s="52" t="s">
        <v>53</v>
      </c>
      <c r="L64" s="57" t="s">
        <v>36</v>
      </c>
      <c r="M64" s="52">
        <v>28.969</v>
      </c>
      <c r="N64" s="57" t="s">
        <v>36</v>
      </c>
      <c r="O64" s="57" t="s">
        <v>35</v>
      </c>
      <c r="P64" s="59" t="s">
        <v>41</v>
      </c>
      <c r="Q64" s="59" t="s">
        <v>41</v>
      </c>
      <c r="R64" s="52" t="s">
        <v>53</v>
      </c>
      <c r="S64" s="52" t="s">
        <v>37</v>
      </c>
      <c r="T64" s="52" t="s">
        <v>53</v>
      </c>
      <c r="U64" s="57" t="s">
        <v>36</v>
      </c>
      <c r="V64" s="62">
        <v>1584.6322457815827</v>
      </c>
      <c r="W64" s="62">
        <v>333.5300754283237</v>
      </c>
      <c r="X64" s="62">
        <v>364.76745729907327</v>
      </c>
      <c r="Y64" s="62">
        <v>127.94454218542177</v>
      </c>
      <c r="Z64" s="52">
        <f t="shared" si="0"/>
        <v>1</v>
      </c>
      <c r="AA64" s="52">
        <f t="shared" si="1"/>
        <v>1</v>
      </c>
      <c r="AB64" s="52">
        <f t="shared" si="2"/>
        <v>0</v>
      </c>
      <c r="AC64" s="52">
        <f t="shared" si="3"/>
        <v>0</v>
      </c>
      <c r="AD64" s="52">
        <f t="shared" si="4"/>
        <v>0</v>
      </c>
      <c r="AE64" s="52">
        <f t="shared" si="5"/>
        <v>0</v>
      </c>
      <c r="AF64" s="61" t="str">
        <f t="shared" si="6"/>
        <v>SRSA</v>
      </c>
      <c r="AG64" s="61">
        <f t="shared" si="7"/>
        <v>0</v>
      </c>
      <c r="AH64" s="61">
        <f t="shared" si="8"/>
        <v>0</v>
      </c>
      <c r="AI64" s="52">
        <f t="shared" si="9"/>
        <v>1</v>
      </c>
      <c r="AJ64" s="52">
        <f t="shared" si="10"/>
        <v>1</v>
      </c>
      <c r="AK64" s="52" t="str">
        <f t="shared" si="11"/>
        <v>Initial</v>
      </c>
      <c r="AL64" s="52" t="str">
        <f t="shared" si="12"/>
        <v>SRSA</v>
      </c>
      <c r="AM64" s="52">
        <f t="shared" si="13"/>
        <v>0</v>
      </c>
      <c r="AN64" s="52">
        <f t="shared" si="14"/>
        <v>0</v>
      </c>
      <c r="AO64" s="52">
        <f t="shared" si="15"/>
        <v>0</v>
      </c>
      <c r="AP64" s="84">
        <f t="shared" si="16"/>
        <v>2410.8743206944014</v>
      </c>
    </row>
    <row r="65" spans="1:42" s="52" customFormat="1" ht="13.5" thickBot="1">
      <c r="A65" s="51">
        <v>404410</v>
      </c>
      <c r="B65" s="52">
        <v>80209</v>
      </c>
      <c r="C65" s="52" t="s">
        <v>893</v>
      </c>
      <c r="D65" s="52" t="s">
        <v>894</v>
      </c>
      <c r="E65" s="52" t="s">
        <v>895</v>
      </c>
      <c r="F65" s="53">
        <v>86432</v>
      </c>
      <c r="G65" s="54" t="s">
        <v>29</v>
      </c>
      <c r="H65" s="55">
        <v>9283475796</v>
      </c>
      <c r="I65" s="56">
        <v>3</v>
      </c>
      <c r="J65" s="56" t="s">
        <v>31</v>
      </c>
      <c r="K65" s="52" t="s">
        <v>31</v>
      </c>
      <c r="L65" s="57" t="s">
        <v>35</v>
      </c>
      <c r="M65" s="57">
        <v>267.12</v>
      </c>
      <c r="N65" s="57"/>
      <c r="O65" s="57" t="s">
        <v>35</v>
      </c>
      <c r="P65" s="59">
        <v>19.93006993</v>
      </c>
      <c r="Q65" s="52" t="s">
        <v>31</v>
      </c>
      <c r="R65" s="52" t="s">
        <v>37</v>
      </c>
      <c r="S65" s="52" t="s">
        <v>31</v>
      </c>
      <c r="T65" s="52" t="s">
        <v>31</v>
      </c>
      <c r="U65" s="57"/>
      <c r="V65" s="57">
        <v>18907</v>
      </c>
      <c r="W65" s="57">
        <v>3108.47</v>
      </c>
      <c r="X65" s="57">
        <v>1648.54</v>
      </c>
      <c r="Y65" s="57">
        <v>1948</v>
      </c>
      <c r="Z65" s="52">
        <f t="shared" si="0"/>
        <v>1</v>
      </c>
      <c r="AA65" s="52">
        <f t="shared" si="1"/>
        <v>1</v>
      </c>
      <c r="AB65" s="52">
        <f t="shared" si="2"/>
        <v>0</v>
      </c>
      <c r="AC65" s="52">
        <f t="shared" si="3"/>
        <v>0</v>
      </c>
      <c r="AD65" s="52">
        <f t="shared" si="4"/>
        <v>0</v>
      </c>
      <c r="AE65" s="52">
        <f t="shared" si="5"/>
        <v>0</v>
      </c>
      <c r="AF65" s="61" t="str">
        <f t="shared" si="6"/>
        <v>SRSA</v>
      </c>
      <c r="AG65" s="61">
        <f t="shared" si="7"/>
        <v>0</v>
      </c>
      <c r="AH65" s="61">
        <f t="shared" si="8"/>
        <v>0</v>
      </c>
      <c r="AI65" s="52">
        <f t="shared" si="9"/>
        <v>0</v>
      </c>
      <c r="AJ65" s="52">
        <f t="shared" si="10"/>
        <v>0</v>
      </c>
      <c r="AK65" s="52">
        <f t="shared" si="11"/>
        <v>0</v>
      </c>
      <c r="AL65" s="52">
        <f t="shared" si="12"/>
        <v>0</v>
      </c>
      <c r="AM65" s="52">
        <f t="shared" si="13"/>
        <v>0</v>
      </c>
      <c r="AN65" s="52">
        <f t="shared" si="14"/>
        <v>0</v>
      </c>
      <c r="AO65" s="52">
        <f t="shared" si="15"/>
        <v>0</v>
      </c>
      <c r="AP65" s="84">
        <f t="shared" si="16"/>
        <v>25612.010000000002</v>
      </c>
    </row>
    <row r="66" spans="1:42" s="52" customFormat="1" ht="13.5" thickBot="1">
      <c r="A66" s="51">
        <v>400281</v>
      </c>
      <c r="B66" s="52">
        <v>88759</v>
      </c>
      <c r="C66" s="52" t="s">
        <v>556</v>
      </c>
      <c r="D66" s="52" t="s">
        <v>557</v>
      </c>
      <c r="E66" s="52" t="s">
        <v>558</v>
      </c>
      <c r="F66" s="53">
        <v>86021</v>
      </c>
      <c r="G66" s="54" t="s">
        <v>29</v>
      </c>
      <c r="H66" s="55">
        <v>9288752525</v>
      </c>
      <c r="I66" s="56">
        <v>8</v>
      </c>
      <c r="J66" s="56" t="s">
        <v>37</v>
      </c>
      <c r="K66" s="52" t="s">
        <v>53</v>
      </c>
      <c r="L66" s="57" t="s">
        <v>36</v>
      </c>
      <c r="M66" s="57">
        <v>147.715</v>
      </c>
      <c r="N66" s="57" t="s">
        <v>36</v>
      </c>
      <c r="O66" s="57" t="s">
        <v>35</v>
      </c>
      <c r="P66" s="59">
        <v>19</v>
      </c>
      <c r="Q66" s="59" t="s">
        <v>41</v>
      </c>
      <c r="R66" s="52" t="s">
        <v>53</v>
      </c>
      <c r="S66" s="52" t="s">
        <v>37</v>
      </c>
      <c r="T66" s="52" t="s">
        <v>53</v>
      </c>
      <c r="U66" s="57" t="s">
        <v>36</v>
      </c>
      <c r="V66" s="62">
        <v>10103.94916802681</v>
      </c>
      <c r="W66" s="62">
        <v>1345.0104870233183</v>
      </c>
      <c r="X66" s="62">
        <v>362.68554385254066</v>
      </c>
      <c r="Y66" s="62">
        <v>1066.2045182118482</v>
      </c>
      <c r="Z66" s="52">
        <f t="shared" si="0"/>
        <v>1</v>
      </c>
      <c r="AA66" s="52">
        <f t="shared" si="1"/>
        <v>1</v>
      </c>
      <c r="AB66" s="52">
        <f t="shared" si="2"/>
        <v>0</v>
      </c>
      <c r="AC66" s="52">
        <f t="shared" si="3"/>
        <v>0</v>
      </c>
      <c r="AD66" s="52">
        <f t="shared" si="4"/>
        <v>0</v>
      </c>
      <c r="AE66" s="52">
        <f t="shared" si="5"/>
        <v>0</v>
      </c>
      <c r="AF66" s="61" t="str">
        <f t="shared" si="6"/>
        <v>SRSA</v>
      </c>
      <c r="AG66" s="61">
        <f t="shared" si="7"/>
        <v>0</v>
      </c>
      <c r="AH66" s="61">
        <f t="shared" si="8"/>
        <v>0</v>
      </c>
      <c r="AI66" s="52">
        <f t="shared" si="9"/>
        <v>1</v>
      </c>
      <c r="AJ66" s="52">
        <f t="shared" si="10"/>
        <v>0</v>
      </c>
      <c r="AK66" s="52">
        <f t="shared" si="11"/>
        <v>0</v>
      </c>
      <c r="AL66" s="52">
        <f t="shared" si="12"/>
        <v>0</v>
      </c>
      <c r="AM66" s="52">
        <f t="shared" si="13"/>
        <v>0</v>
      </c>
      <c r="AN66" s="52">
        <f t="shared" si="14"/>
        <v>0</v>
      </c>
      <c r="AO66" s="52">
        <f t="shared" si="15"/>
        <v>0</v>
      </c>
      <c r="AP66" s="84">
        <f t="shared" si="16"/>
        <v>12877.849717114517</v>
      </c>
    </row>
    <row r="67" spans="1:42" s="64" customFormat="1" ht="13.5" thickBot="1">
      <c r="A67" s="66">
        <v>404860</v>
      </c>
      <c r="B67" s="64">
        <v>10323</v>
      </c>
      <c r="C67" s="64" t="s">
        <v>918</v>
      </c>
      <c r="D67" s="64" t="s">
        <v>919</v>
      </c>
      <c r="E67" s="64" t="s">
        <v>920</v>
      </c>
      <c r="F67" s="67">
        <v>85930</v>
      </c>
      <c r="G67" s="68">
        <v>598</v>
      </c>
      <c r="H67" s="69">
        <v>9283342293</v>
      </c>
      <c r="I67" s="70">
        <v>7</v>
      </c>
      <c r="J67" s="70" t="s">
        <v>37</v>
      </c>
      <c r="K67" s="64" t="s">
        <v>31</v>
      </c>
      <c r="L67" s="6" t="s">
        <v>35</v>
      </c>
      <c r="M67" s="6">
        <v>141.06</v>
      </c>
      <c r="N67" s="6" t="s">
        <v>35</v>
      </c>
      <c r="O67" s="6" t="s">
        <v>35</v>
      </c>
      <c r="P67" s="71">
        <v>73.170731707</v>
      </c>
      <c r="Q67" s="64" t="s">
        <v>37</v>
      </c>
      <c r="R67" s="64" t="s">
        <v>31</v>
      </c>
      <c r="S67" s="64" t="s">
        <v>37</v>
      </c>
      <c r="T67" s="64" t="s">
        <v>31</v>
      </c>
      <c r="U67" s="6" t="s">
        <v>36</v>
      </c>
      <c r="V67" s="73">
        <v>13380.24247507168</v>
      </c>
      <c r="W67" s="73">
        <v>1985.0920188052671</v>
      </c>
      <c r="X67" s="73">
        <v>1234.6050284802154</v>
      </c>
      <c r="Y67" s="73">
        <v>1142.229536032171</v>
      </c>
      <c r="Z67" s="64">
        <f t="shared" si="0"/>
        <v>1</v>
      </c>
      <c r="AA67" s="64">
        <f t="shared" si="1"/>
        <v>1</v>
      </c>
      <c r="AB67" s="64">
        <f t="shared" si="2"/>
        <v>0</v>
      </c>
      <c r="AC67" s="64">
        <f t="shared" si="3"/>
        <v>0</v>
      </c>
      <c r="AD67" s="64">
        <f t="shared" si="4"/>
        <v>0</v>
      </c>
      <c r="AE67" s="64">
        <f t="shared" si="5"/>
        <v>0</v>
      </c>
      <c r="AF67" s="65" t="str">
        <f t="shared" si="6"/>
        <v>SRSA</v>
      </c>
      <c r="AG67" s="65">
        <f t="shared" si="7"/>
        <v>0</v>
      </c>
      <c r="AH67" s="65">
        <f t="shared" si="8"/>
        <v>0</v>
      </c>
      <c r="AI67" s="64">
        <f t="shared" si="9"/>
        <v>1</v>
      </c>
      <c r="AJ67" s="64">
        <f t="shared" si="10"/>
        <v>1</v>
      </c>
      <c r="AK67" s="64" t="str">
        <f t="shared" si="11"/>
        <v>Initial</v>
      </c>
      <c r="AL67" s="64" t="str">
        <f t="shared" si="12"/>
        <v>SRSA</v>
      </c>
      <c r="AM67" s="64">
        <f t="shared" si="13"/>
        <v>0</v>
      </c>
      <c r="AN67" s="64">
        <f t="shared" si="14"/>
        <v>0</v>
      </c>
      <c r="AO67" s="64">
        <f t="shared" si="15"/>
        <v>0</v>
      </c>
      <c r="AP67" s="84">
        <f t="shared" si="16"/>
        <v>17742.169058389332</v>
      </c>
    </row>
    <row r="68" spans="1:42" s="64" customFormat="1" ht="13.5" thickBot="1">
      <c r="A68" s="66">
        <v>404920</v>
      </c>
      <c r="B68" s="64">
        <v>20355</v>
      </c>
      <c r="C68" s="64" t="s">
        <v>921</v>
      </c>
      <c r="D68" s="64" t="s">
        <v>871</v>
      </c>
      <c r="E68" s="64" t="s">
        <v>782</v>
      </c>
      <c r="F68" s="67">
        <v>85617</v>
      </c>
      <c r="G68" s="68">
        <v>8</v>
      </c>
      <c r="H68" s="69">
        <v>5206423356</v>
      </c>
      <c r="I68" s="70">
        <v>7</v>
      </c>
      <c r="J68" s="70" t="s">
        <v>37</v>
      </c>
      <c r="K68" s="64" t="s">
        <v>31</v>
      </c>
      <c r="L68" s="6" t="s">
        <v>36</v>
      </c>
      <c r="M68" s="6">
        <v>44.31</v>
      </c>
      <c r="N68" s="6" t="s">
        <v>36</v>
      </c>
      <c r="O68" s="6" t="s">
        <v>35</v>
      </c>
      <c r="P68" s="71">
        <v>39.743589744</v>
      </c>
      <c r="Q68" s="64" t="s">
        <v>37</v>
      </c>
      <c r="R68" s="64" t="s">
        <v>37</v>
      </c>
      <c r="S68" s="64" t="s">
        <v>37</v>
      </c>
      <c r="T68" s="64" t="s">
        <v>31</v>
      </c>
      <c r="U68" s="6" t="s">
        <v>36</v>
      </c>
      <c r="V68" s="72">
        <v>2145.867564613634</v>
      </c>
      <c r="W68" s="72">
        <v>374.44813169985247</v>
      </c>
      <c r="X68" s="72"/>
      <c r="Y68" s="72">
        <v>268.25087588634324</v>
      </c>
      <c r="Z68" s="64">
        <f t="shared" si="0"/>
        <v>1</v>
      </c>
      <c r="AA68" s="64">
        <f t="shared" si="1"/>
        <v>1</v>
      </c>
      <c r="AB68" s="64">
        <f t="shared" si="2"/>
        <v>0</v>
      </c>
      <c r="AC68" s="64">
        <f t="shared" si="3"/>
        <v>0</v>
      </c>
      <c r="AD68" s="64">
        <f t="shared" si="4"/>
        <v>0</v>
      </c>
      <c r="AE68" s="64">
        <f t="shared" si="5"/>
        <v>0</v>
      </c>
      <c r="AF68" s="65" t="str">
        <f t="shared" si="6"/>
        <v>SRSA</v>
      </c>
      <c r="AG68" s="65">
        <f t="shared" si="7"/>
        <v>0</v>
      </c>
      <c r="AH68" s="65">
        <f t="shared" si="8"/>
        <v>0</v>
      </c>
      <c r="AI68" s="64">
        <f t="shared" si="9"/>
        <v>1</v>
      </c>
      <c r="AJ68" s="64">
        <f t="shared" si="10"/>
        <v>1</v>
      </c>
      <c r="AK68" s="64" t="str">
        <f t="shared" si="11"/>
        <v>Initial</v>
      </c>
      <c r="AL68" s="64" t="str">
        <f t="shared" si="12"/>
        <v>SRSA</v>
      </c>
      <c r="AM68" s="64">
        <f t="shared" si="13"/>
        <v>0</v>
      </c>
      <c r="AN68" s="64">
        <f t="shared" si="14"/>
        <v>0</v>
      </c>
      <c r="AO68" s="64">
        <f t="shared" si="15"/>
        <v>0</v>
      </c>
      <c r="AP68" s="84">
        <f t="shared" si="16"/>
        <v>2788.56657219983</v>
      </c>
    </row>
    <row r="69" spans="1:42" s="64" customFormat="1" ht="13.5" thickBot="1">
      <c r="A69" s="66">
        <v>405100</v>
      </c>
      <c r="B69" s="64">
        <v>70386</v>
      </c>
      <c r="C69" s="64" t="s">
        <v>929</v>
      </c>
      <c r="D69" s="64" t="s">
        <v>930</v>
      </c>
      <c r="E69" s="64" t="s">
        <v>913</v>
      </c>
      <c r="F69" s="67">
        <v>85239</v>
      </c>
      <c r="G69" s="68" t="s">
        <v>29</v>
      </c>
      <c r="H69" s="69">
        <v>6022569633</v>
      </c>
      <c r="I69" s="70">
        <v>8</v>
      </c>
      <c r="J69" s="70" t="s">
        <v>37</v>
      </c>
      <c r="K69" s="64" t="s">
        <v>31</v>
      </c>
      <c r="L69" s="6" t="s">
        <v>36</v>
      </c>
      <c r="M69" s="6">
        <v>18.75</v>
      </c>
      <c r="N69" s="6" t="s">
        <v>36</v>
      </c>
      <c r="O69" s="6" t="s">
        <v>35</v>
      </c>
      <c r="P69" s="71">
        <v>40</v>
      </c>
      <c r="Q69" s="64" t="s">
        <v>37</v>
      </c>
      <c r="R69" s="64" t="s">
        <v>37</v>
      </c>
      <c r="S69" s="64" t="s">
        <v>37</v>
      </c>
      <c r="T69" s="64" t="s">
        <v>31</v>
      </c>
      <c r="U69" s="6" t="s">
        <v>36</v>
      </c>
      <c r="V69" s="72">
        <v>1677.8115308804436</v>
      </c>
      <c r="W69" s="72">
        <v>324.7598461919847</v>
      </c>
      <c r="X69" s="72">
        <v>356.40940847111233</v>
      </c>
      <c r="Y69" s="72">
        <v>147.1053190344463</v>
      </c>
      <c r="Z69" s="64">
        <f t="shared" si="0"/>
        <v>1</v>
      </c>
      <c r="AA69" s="64">
        <f t="shared" si="1"/>
        <v>1</v>
      </c>
      <c r="AB69" s="64">
        <f t="shared" si="2"/>
        <v>0</v>
      </c>
      <c r="AC69" s="64">
        <f t="shared" si="3"/>
        <v>0</v>
      </c>
      <c r="AD69" s="64">
        <f t="shared" si="4"/>
        <v>0</v>
      </c>
      <c r="AE69" s="64">
        <f t="shared" si="5"/>
        <v>0</v>
      </c>
      <c r="AF69" s="65" t="str">
        <f t="shared" si="6"/>
        <v>SRSA</v>
      </c>
      <c r="AG69" s="65">
        <f t="shared" si="7"/>
        <v>0</v>
      </c>
      <c r="AH69" s="65">
        <f t="shared" si="8"/>
        <v>0</v>
      </c>
      <c r="AI69" s="64">
        <f t="shared" si="9"/>
        <v>1</v>
      </c>
      <c r="AJ69" s="64">
        <f t="shared" si="10"/>
        <v>1</v>
      </c>
      <c r="AK69" s="64" t="str">
        <f t="shared" si="11"/>
        <v>Initial</v>
      </c>
      <c r="AL69" s="64" t="str">
        <f t="shared" si="12"/>
        <v>SRSA</v>
      </c>
      <c r="AM69" s="64">
        <f t="shared" si="13"/>
        <v>0</v>
      </c>
      <c r="AN69" s="64">
        <f t="shared" si="14"/>
        <v>0</v>
      </c>
      <c r="AO69" s="64">
        <f t="shared" si="15"/>
        <v>0</v>
      </c>
      <c r="AP69" s="84">
        <f t="shared" si="16"/>
        <v>2506.086104577987</v>
      </c>
    </row>
    <row r="70" spans="1:42" s="64" customFormat="1" ht="13.5" thickBot="1">
      <c r="A70" s="66">
        <v>405320</v>
      </c>
      <c r="B70" s="64">
        <v>60218</v>
      </c>
      <c r="C70" s="64" t="s">
        <v>937</v>
      </c>
      <c r="D70" s="64" t="s">
        <v>938</v>
      </c>
      <c r="E70" s="64" t="s">
        <v>939</v>
      </c>
      <c r="F70" s="67">
        <v>85540</v>
      </c>
      <c r="G70" s="68">
        <v>1060</v>
      </c>
      <c r="H70" s="69">
        <v>9288655543</v>
      </c>
      <c r="I70" s="70">
        <v>7</v>
      </c>
      <c r="J70" s="70" t="s">
        <v>37</v>
      </c>
      <c r="K70" s="64" t="s">
        <v>31</v>
      </c>
      <c r="L70" s="6" t="s">
        <v>35</v>
      </c>
      <c r="M70" s="6">
        <v>964.293</v>
      </c>
      <c r="N70" s="6" t="s">
        <v>35</v>
      </c>
      <c r="O70" s="6" t="s">
        <v>35</v>
      </c>
      <c r="P70" s="71">
        <v>4.6979865772</v>
      </c>
      <c r="Q70" s="64" t="s">
        <v>31</v>
      </c>
      <c r="R70" s="64" t="s">
        <v>31</v>
      </c>
      <c r="S70" s="64" t="s">
        <v>37</v>
      </c>
      <c r="T70" s="64" t="s">
        <v>31</v>
      </c>
      <c r="U70" s="6" t="s">
        <v>36</v>
      </c>
      <c r="V70" s="73">
        <v>20474.288745306334</v>
      </c>
      <c r="W70" s="73">
        <v>1547.4227313189576</v>
      </c>
      <c r="X70" s="73">
        <v>4100.010303955269</v>
      </c>
      <c r="Y70" s="73">
        <v>7619.190200578233</v>
      </c>
      <c r="Z70" s="64">
        <f t="shared" si="0"/>
        <v>1</v>
      </c>
      <c r="AA70" s="64">
        <f t="shared" si="1"/>
        <v>1</v>
      </c>
      <c r="AB70" s="64">
        <f t="shared" si="2"/>
        <v>0</v>
      </c>
      <c r="AC70" s="64">
        <f t="shared" si="3"/>
        <v>0</v>
      </c>
      <c r="AD70" s="64">
        <f t="shared" si="4"/>
        <v>0</v>
      </c>
      <c r="AE70" s="64">
        <f t="shared" si="5"/>
        <v>0</v>
      </c>
      <c r="AF70" s="65" t="str">
        <f t="shared" si="6"/>
        <v>SRSA</v>
      </c>
      <c r="AG70" s="65">
        <f t="shared" si="7"/>
        <v>0</v>
      </c>
      <c r="AH70" s="65">
        <f t="shared" si="8"/>
        <v>0</v>
      </c>
      <c r="AI70" s="64">
        <f t="shared" si="9"/>
        <v>1</v>
      </c>
      <c r="AJ70" s="64">
        <f t="shared" si="10"/>
        <v>0</v>
      </c>
      <c r="AK70" s="64">
        <f t="shared" si="11"/>
        <v>0</v>
      </c>
      <c r="AL70" s="64">
        <f t="shared" si="12"/>
        <v>0</v>
      </c>
      <c r="AM70" s="64">
        <f t="shared" si="13"/>
        <v>0</v>
      </c>
      <c r="AN70" s="64">
        <f t="shared" si="14"/>
        <v>0</v>
      </c>
      <c r="AO70" s="64">
        <f t="shared" si="15"/>
        <v>0</v>
      </c>
      <c r="AP70" s="84">
        <f t="shared" si="16"/>
        <v>33740.911981158795</v>
      </c>
    </row>
    <row r="71" spans="1:42" s="52" customFormat="1" ht="13.5" thickBot="1">
      <c r="A71" s="51">
        <v>400256</v>
      </c>
      <c r="B71" s="52">
        <v>108774</v>
      </c>
      <c r="C71" s="52" t="s">
        <v>515</v>
      </c>
      <c r="D71" s="52" t="s">
        <v>516</v>
      </c>
      <c r="E71" s="52" t="s">
        <v>188</v>
      </c>
      <c r="F71" s="53">
        <v>85735</v>
      </c>
      <c r="G71" s="54" t="s">
        <v>29</v>
      </c>
      <c r="H71" s="55">
        <v>5205782022</v>
      </c>
      <c r="I71" s="56">
        <v>8</v>
      </c>
      <c r="J71" s="56" t="s">
        <v>37</v>
      </c>
      <c r="K71" s="52" t="s">
        <v>53</v>
      </c>
      <c r="L71" s="57" t="s">
        <v>36</v>
      </c>
      <c r="M71" s="52">
        <v>141.006</v>
      </c>
      <c r="N71" s="57" t="s">
        <v>36</v>
      </c>
      <c r="O71" s="57" t="s">
        <v>35</v>
      </c>
      <c r="P71" s="59" t="s">
        <v>41</v>
      </c>
      <c r="Q71" s="59" t="s">
        <v>41</v>
      </c>
      <c r="R71" s="52" t="s">
        <v>53</v>
      </c>
      <c r="S71" s="52" t="s">
        <v>37</v>
      </c>
      <c r="T71" s="52" t="s">
        <v>53</v>
      </c>
      <c r="U71" s="57" t="s">
        <v>36</v>
      </c>
      <c r="V71" s="62">
        <v>7845.773197567441</v>
      </c>
      <c r="W71" s="62">
        <v>1098.8051775343042</v>
      </c>
      <c r="X71" s="62">
        <v>850.577940000437</v>
      </c>
      <c r="Y71" s="62">
        <v>1317.4579307643792</v>
      </c>
      <c r="Z71" s="52">
        <f t="shared" si="0"/>
        <v>1</v>
      </c>
      <c r="AA71" s="52">
        <f t="shared" si="1"/>
        <v>1</v>
      </c>
      <c r="AB71" s="52">
        <f t="shared" si="2"/>
        <v>0</v>
      </c>
      <c r="AC71" s="52">
        <f t="shared" si="3"/>
        <v>0</v>
      </c>
      <c r="AD71" s="52">
        <f t="shared" si="4"/>
        <v>0</v>
      </c>
      <c r="AE71" s="52">
        <f t="shared" si="5"/>
        <v>0</v>
      </c>
      <c r="AF71" s="61" t="str">
        <f t="shared" si="6"/>
        <v>SRSA</v>
      </c>
      <c r="AG71" s="61">
        <f t="shared" si="7"/>
        <v>0</v>
      </c>
      <c r="AH71" s="61">
        <f t="shared" si="8"/>
        <v>0</v>
      </c>
      <c r="AI71" s="52">
        <f t="shared" si="9"/>
        <v>1</v>
      </c>
      <c r="AJ71" s="52">
        <f t="shared" si="10"/>
        <v>1</v>
      </c>
      <c r="AK71" s="52" t="str">
        <f t="shared" si="11"/>
        <v>Initial</v>
      </c>
      <c r="AL71" s="52" t="str">
        <f t="shared" si="12"/>
        <v>SRSA</v>
      </c>
      <c r="AM71" s="52">
        <f t="shared" si="13"/>
        <v>0</v>
      </c>
      <c r="AN71" s="52">
        <f t="shared" si="14"/>
        <v>0</v>
      </c>
      <c r="AO71" s="52">
        <f t="shared" si="15"/>
        <v>0</v>
      </c>
      <c r="AP71" s="84">
        <f t="shared" si="16"/>
        <v>11112.614245866562</v>
      </c>
    </row>
    <row r="72" spans="1:42" s="64" customFormat="1" ht="13.5" thickBot="1">
      <c r="A72" s="66">
        <v>405430</v>
      </c>
      <c r="B72" s="64">
        <v>20323</v>
      </c>
      <c r="C72" s="64" t="s">
        <v>947</v>
      </c>
      <c r="D72" s="64" t="s">
        <v>948</v>
      </c>
      <c r="E72" s="64" t="s">
        <v>949</v>
      </c>
      <c r="F72" s="67">
        <v>85620</v>
      </c>
      <c r="G72" s="68">
        <v>397</v>
      </c>
      <c r="H72" s="69">
        <v>5204325060</v>
      </c>
      <c r="I72" s="70">
        <v>7</v>
      </c>
      <c r="J72" s="70" t="s">
        <v>37</v>
      </c>
      <c r="K72" s="64" t="s">
        <v>31</v>
      </c>
      <c r="L72" s="6" t="s">
        <v>36</v>
      </c>
      <c r="M72" s="6">
        <v>327.35</v>
      </c>
      <c r="N72" s="6" t="s">
        <v>36</v>
      </c>
      <c r="O72" s="6" t="s">
        <v>35</v>
      </c>
      <c r="P72" s="71">
        <v>34.421364985</v>
      </c>
      <c r="Q72" s="64" t="s">
        <v>37</v>
      </c>
      <c r="R72" s="64" t="s">
        <v>31</v>
      </c>
      <c r="S72" s="64" t="s">
        <v>37</v>
      </c>
      <c r="T72" s="64" t="s">
        <v>31</v>
      </c>
      <c r="U72" s="6" t="s">
        <v>36</v>
      </c>
      <c r="V72" s="73">
        <v>21101.90769572786</v>
      </c>
      <c r="W72" s="73">
        <v>3894.0979429111694</v>
      </c>
      <c r="X72" s="73">
        <v>2849.1745451012466</v>
      </c>
      <c r="Y72" s="73">
        <v>2500.7904235855867</v>
      </c>
      <c r="Z72" s="64">
        <f t="shared" si="0"/>
        <v>1</v>
      </c>
      <c r="AA72" s="64">
        <f t="shared" si="1"/>
        <v>1</v>
      </c>
      <c r="AB72" s="64">
        <f t="shared" si="2"/>
        <v>0</v>
      </c>
      <c r="AC72" s="64">
        <f t="shared" si="3"/>
        <v>0</v>
      </c>
      <c r="AD72" s="64">
        <f t="shared" si="4"/>
        <v>0</v>
      </c>
      <c r="AE72" s="64">
        <f t="shared" si="5"/>
        <v>0</v>
      </c>
      <c r="AF72" s="65" t="str">
        <f t="shared" si="6"/>
        <v>SRSA</v>
      </c>
      <c r="AG72" s="65">
        <f t="shared" si="7"/>
        <v>0</v>
      </c>
      <c r="AH72" s="65">
        <f t="shared" si="8"/>
        <v>0</v>
      </c>
      <c r="AI72" s="64">
        <f t="shared" si="9"/>
        <v>1</v>
      </c>
      <c r="AJ72" s="64">
        <f t="shared" si="10"/>
        <v>1</v>
      </c>
      <c r="AK72" s="64" t="str">
        <f t="shared" si="11"/>
        <v>Initial</v>
      </c>
      <c r="AL72" s="64" t="str">
        <f t="shared" si="12"/>
        <v>SRSA</v>
      </c>
      <c r="AM72" s="64">
        <f t="shared" si="13"/>
        <v>0</v>
      </c>
      <c r="AN72" s="64">
        <f t="shared" si="14"/>
        <v>0</v>
      </c>
      <c r="AO72" s="64">
        <f t="shared" si="15"/>
        <v>0</v>
      </c>
      <c r="AP72" s="84">
        <f t="shared" si="16"/>
        <v>30345.97060732586</v>
      </c>
    </row>
    <row r="73" spans="1:42" s="64" customFormat="1" ht="13.5" thickBot="1">
      <c r="A73" s="66">
        <v>405460</v>
      </c>
      <c r="B73" s="64">
        <v>70381</v>
      </c>
      <c r="C73" s="64" t="s">
        <v>950</v>
      </c>
      <c r="D73" s="64" t="s">
        <v>951</v>
      </c>
      <c r="E73" s="64" t="s">
        <v>952</v>
      </c>
      <c r="F73" s="67">
        <v>85361</v>
      </c>
      <c r="G73" s="68">
        <v>100</v>
      </c>
      <c r="H73" s="69">
        <v>6233882321</v>
      </c>
      <c r="I73" s="70">
        <v>8</v>
      </c>
      <c r="J73" s="70" t="s">
        <v>37</v>
      </c>
      <c r="K73" s="64" t="s">
        <v>31</v>
      </c>
      <c r="L73" s="6" t="s">
        <v>36</v>
      </c>
      <c r="M73" s="6">
        <v>425.745</v>
      </c>
      <c r="N73" s="6" t="s">
        <v>36</v>
      </c>
      <c r="O73" s="6" t="s">
        <v>35</v>
      </c>
      <c r="P73" s="71">
        <v>29.411764706</v>
      </c>
      <c r="Q73" s="64" t="s">
        <v>37</v>
      </c>
      <c r="R73" s="64" t="s">
        <v>31</v>
      </c>
      <c r="S73" s="64" t="s">
        <v>37</v>
      </c>
      <c r="T73" s="64" t="s">
        <v>31</v>
      </c>
      <c r="U73" s="6" t="s">
        <v>36</v>
      </c>
      <c r="V73" s="73">
        <v>29113.45584625002</v>
      </c>
      <c r="W73" s="73">
        <v>3289.620056969458</v>
      </c>
      <c r="X73" s="73">
        <v>4566.76781892996</v>
      </c>
      <c r="Y73" s="73">
        <v>3911.270835504102</v>
      </c>
      <c r="Z73" s="64">
        <f t="shared" si="0"/>
        <v>1</v>
      </c>
      <c r="AA73" s="64">
        <f t="shared" si="1"/>
        <v>1</v>
      </c>
      <c r="AB73" s="64">
        <f t="shared" si="2"/>
        <v>0</v>
      </c>
      <c r="AC73" s="64">
        <f t="shared" si="3"/>
        <v>0</v>
      </c>
      <c r="AD73" s="64">
        <f t="shared" si="4"/>
        <v>0</v>
      </c>
      <c r="AE73" s="64">
        <f t="shared" si="5"/>
        <v>0</v>
      </c>
      <c r="AF73" s="65" t="str">
        <f t="shared" si="6"/>
        <v>SRSA</v>
      </c>
      <c r="AG73" s="65">
        <f t="shared" si="7"/>
        <v>0</v>
      </c>
      <c r="AH73" s="65">
        <f t="shared" si="8"/>
        <v>0</v>
      </c>
      <c r="AI73" s="64">
        <f t="shared" si="9"/>
        <v>1</v>
      </c>
      <c r="AJ73" s="64">
        <f t="shared" si="10"/>
        <v>1</v>
      </c>
      <c r="AK73" s="64" t="str">
        <f t="shared" si="11"/>
        <v>Initial</v>
      </c>
      <c r="AL73" s="64" t="str">
        <f t="shared" si="12"/>
        <v>SRSA</v>
      </c>
      <c r="AM73" s="64">
        <f t="shared" si="13"/>
        <v>0</v>
      </c>
      <c r="AN73" s="64">
        <f t="shared" si="14"/>
        <v>0</v>
      </c>
      <c r="AO73" s="64">
        <f t="shared" si="15"/>
        <v>0</v>
      </c>
      <c r="AP73" s="84">
        <f t="shared" si="16"/>
        <v>40881.11455765354</v>
      </c>
    </row>
    <row r="74" spans="1:42" s="52" customFormat="1" ht="13.5" thickBot="1">
      <c r="A74" s="51">
        <v>400213</v>
      </c>
      <c r="B74" s="52">
        <v>38753</v>
      </c>
      <c r="C74" s="52" t="s">
        <v>435</v>
      </c>
      <c r="D74" s="52" t="s">
        <v>436</v>
      </c>
      <c r="E74" s="52" t="s">
        <v>56</v>
      </c>
      <c r="F74" s="53">
        <v>86004</v>
      </c>
      <c r="G74" s="54" t="s">
        <v>29</v>
      </c>
      <c r="H74" s="55">
        <v>9286065326</v>
      </c>
      <c r="I74" s="56">
        <v>8</v>
      </c>
      <c r="J74" s="56" t="s">
        <v>37</v>
      </c>
      <c r="K74" s="52" t="s">
        <v>53</v>
      </c>
      <c r="L74" s="57" t="s">
        <v>36</v>
      </c>
      <c r="M74" s="57">
        <v>28.645</v>
      </c>
      <c r="N74" s="57" t="s">
        <v>35</v>
      </c>
      <c r="O74" s="57" t="s">
        <v>35</v>
      </c>
      <c r="P74" s="59" t="s">
        <v>41</v>
      </c>
      <c r="Q74" s="59" t="s">
        <v>41</v>
      </c>
      <c r="R74" s="52" t="s">
        <v>53</v>
      </c>
      <c r="S74" s="52" t="s">
        <v>37</v>
      </c>
      <c r="T74" s="52" t="s">
        <v>53</v>
      </c>
      <c r="U74" s="57" t="s">
        <v>36</v>
      </c>
      <c r="V74" s="62">
        <v>2102.907966643004</v>
      </c>
      <c r="W74" s="62">
        <v>352.9291255272458</v>
      </c>
      <c r="X74" s="62">
        <v>67.35588671547184</v>
      </c>
      <c r="Y74" s="62">
        <v>206.1328735209573</v>
      </c>
      <c r="Z74" s="52">
        <f t="shared" si="0"/>
        <v>1</v>
      </c>
      <c r="AA74" s="52">
        <f t="shared" si="1"/>
        <v>1</v>
      </c>
      <c r="AB74" s="52">
        <f t="shared" si="2"/>
        <v>0</v>
      </c>
      <c r="AC74" s="52">
        <f t="shared" si="3"/>
        <v>0</v>
      </c>
      <c r="AD74" s="52">
        <f t="shared" si="4"/>
        <v>0</v>
      </c>
      <c r="AE74" s="52">
        <f t="shared" si="5"/>
        <v>0</v>
      </c>
      <c r="AF74" s="61" t="str">
        <f t="shared" si="6"/>
        <v>SRSA</v>
      </c>
      <c r="AG74" s="61">
        <f t="shared" si="7"/>
        <v>0</v>
      </c>
      <c r="AH74" s="61">
        <f t="shared" si="8"/>
        <v>0</v>
      </c>
      <c r="AI74" s="52">
        <f t="shared" si="9"/>
        <v>1</v>
      </c>
      <c r="AJ74" s="52">
        <f t="shared" si="10"/>
        <v>1</v>
      </c>
      <c r="AK74" s="52" t="str">
        <f t="shared" si="11"/>
        <v>Initial</v>
      </c>
      <c r="AL74" s="52" t="str">
        <f t="shared" si="12"/>
        <v>SRSA</v>
      </c>
      <c r="AM74" s="52">
        <f t="shared" si="13"/>
        <v>0</v>
      </c>
      <c r="AN74" s="52">
        <f t="shared" si="14"/>
        <v>0</v>
      </c>
      <c r="AO74" s="52">
        <f t="shared" si="15"/>
        <v>0</v>
      </c>
      <c r="AP74" s="84">
        <f t="shared" si="16"/>
        <v>2729.325852406679</v>
      </c>
    </row>
    <row r="75" spans="1:42" s="64" customFormat="1" ht="13.5" thickBot="1">
      <c r="A75" s="66">
        <v>405850</v>
      </c>
      <c r="B75" s="64">
        <v>70449</v>
      </c>
      <c r="C75" s="64" t="s">
        <v>969</v>
      </c>
      <c r="D75" s="64" t="s">
        <v>970</v>
      </c>
      <c r="E75" s="64" t="s">
        <v>971</v>
      </c>
      <c r="F75" s="67">
        <v>85343</v>
      </c>
      <c r="G75" s="68">
        <v>108</v>
      </c>
      <c r="H75" s="69">
        <v>6233864461</v>
      </c>
      <c r="I75" s="70">
        <v>8</v>
      </c>
      <c r="J75" s="70" t="s">
        <v>37</v>
      </c>
      <c r="K75" s="64" t="s">
        <v>31</v>
      </c>
      <c r="L75" s="6" t="s">
        <v>36</v>
      </c>
      <c r="M75" s="6">
        <v>299.74</v>
      </c>
      <c r="N75" s="6" t="s">
        <v>36</v>
      </c>
      <c r="O75" s="6" t="s">
        <v>35</v>
      </c>
      <c r="P75" s="71">
        <v>26.300578035</v>
      </c>
      <c r="Q75" s="64" t="s">
        <v>37</v>
      </c>
      <c r="R75" s="64" t="s">
        <v>31</v>
      </c>
      <c r="S75" s="64" t="s">
        <v>37</v>
      </c>
      <c r="T75" s="64" t="s">
        <v>31</v>
      </c>
      <c r="U75" s="6" t="s">
        <v>36</v>
      </c>
      <c r="V75" s="72">
        <v>21520.899560016584</v>
      </c>
      <c r="W75" s="72">
        <v>2027.0555328665582</v>
      </c>
      <c r="X75" s="72">
        <v>2676.377417850458</v>
      </c>
      <c r="Y75" s="72">
        <v>2968.0661428714748</v>
      </c>
      <c r="Z75" s="64">
        <f t="shared" si="0"/>
        <v>1</v>
      </c>
      <c r="AA75" s="64">
        <f t="shared" si="1"/>
        <v>1</v>
      </c>
      <c r="AB75" s="64">
        <f t="shared" si="2"/>
        <v>0</v>
      </c>
      <c r="AC75" s="64">
        <f t="shared" si="3"/>
        <v>0</v>
      </c>
      <c r="AD75" s="64">
        <f t="shared" si="4"/>
        <v>0</v>
      </c>
      <c r="AE75" s="64">
        <f t="shared" si="5"/>
        <v>0</v>
      </c>
      <c r="AF75" s="65" t="str">
        <f t="shared" si="6"/>
        <v>SRSA</v>
      </c>
      <c r="AG75" s="65">
        <f aca="true" t="shared" si="17" ref="AG75:AG125">IF(AND(AF75=0,O75="YES"),"Trouble",0)</f>
        <v>0</v>
      </c>
      <c r="AH75" s="65">
        <f t="shared" si="8"/>
        <v>0</v>
      </c>
      <c r="AI75" s="64">
        <f t="shared" si="9"/>
        <v>1</v>
      </c>
      <c r="AJ75" s="64">
        <f t="shared" si="10"/>
        <v>1</v>
      </c>
      <c r="AK75" s="64" t="str">
        <f aca="true" t="shared" si="18" ref="AK75:AK125">IF(AND(AI75=1,AJ75=1),"Initial",0)</f>
        <v>Initial</v>
      </c>
      <c r="AL75" s="64" t="str">
        <f aca="true" t="shared" si="19" ref="AL75:AL125">IF(AND(AF75="SRSA",AK75="Initial"),"SRSA",0)</f>
        <v>SRSA</v>
      </c>
      <c r="AM75" s="64">
        <f aca="true" t="shared" si="20" ref="AM75:AM125">IF(AND(AK75="Initial",AL75=0),"RLIS",0)</f>
        <v>0</v>
      </c>
      <c r="AN75" s="64">
        <f aca="true" t="shared" si="21" ref="AN75:AN125">IF(AND(AM75=0,U75="YES"),"Trouble",0)</f>
        <v>0</v>
      </c>
      <c r="AO75" s="64">
        <f t="shared" si="15"/>
        <v>0</v>
      </c>
      <c r="AP75" s="84">
        <f t="shared" si="16"/>
        <v>29192.398653605072</v>
      </c>
    </row>
    <row r="76" spans="1:42" s="52" customFormat="1" ht="13.5" thickBot="1">
      <c r="A76" s="51">
        <v>408430</v>
      </c>
      <c r="B76" s="52">
        <v>70394</v>
      </c>
      <c r="C76" s="52" t="s">
        <v>1112</v>
      </c>
      <c r="D76" s="52" t="s">
        <v>1113</v>
      </c>
      <c r="E76" s="52" t="s">
        <v>830</v>
      </c>
      <c r="F76" s="53">
        <v>85337</v>
      </c>
      <c r="G76" s="54">
        <v>9705</v>
      </c>
      <c r="H76" s="55">
        <v>6022562428</v>
      </c>
      <c r="I76" s="56">
        <v>8</v>
      </c>
      <c r="J76" s="56" t="s">
        <v>37</v>
      </c>
      <c r="K76" s="52" t="s">
        <v>31</v>
      </c>
      <c r="L76" s="57" t="s">
        <v>35</v>
      </c>
      <c r="M76" s="57">
        <v>56.675</v>
      </c>
      <c r="N76" s="57" t="s">
        <v>36</v>
      </c>
      <c r="O76" s="57" t="s">
        <v>35</v>
      </c>
      <c r="P76" s="59">
        <v>34.782608696</v>
      </c>
      <c r="Q76" s="52" t="s">
        <v>37</v>
      </c>
      <c r="R76" s="52" t="s">
        <v>31</v>
      </c>
      <c r="S76" s="52" t="s">
        <v>37</v>
      </c>
      <c r="T76" s="52" t="s">
        <v>31</v>
      </c>
      <c r="U76" s="57" t="s">
        <v>36</v>
      </c>
      <c r="V76" s="62">
        <v>7787.039977420837</v>
      </c>
      <c r="W76" s="62">
        <v>880.3335399681501</v>
      </c>
      <c r="X76" s="62">
        <v>722.6575795433341</v>
      </c>
      <c r="Y76" s="62">
        <v>674.953816746283</v>
      </c>
      <c r="Z76" s="52">
        <f t="shared" si="0"/>
        <v>1</v>
      </c>
      <c r="AA76" s="52">
        <f t="shared" si="1"/>
        <v>1</v>
      </c>
      <c r="AB76" s="52">
        <f t="shared" si="2"/>
        <v>0</v>
      </c>
      <c r="AC76" s="52">
        <f t="shared" si="3"/>
        <v>0</v>
      </c>
      <c r="AD76" s="52">
        <f t="shared" si="4"/>
        <v>0</v>
      </c>
      <c r="AE76" s="52">
        <f t="shared" si="5"/>
        <v>0</v>
      </c>
      <c r="AF76" s="61" t="str">
        <f t="shared" si="6"/>
        <v>SRSA</v>
      </c>
      <c r="AG76" s="61">
        <f t="shared" si="17"/>
        <v>0</v>
      </c>
      <c r="AH76" s="61">
        <f t="shared" si="8"/>
        <v>0</v>
      </c>
      <c r="AI76" s="52">
        <f t="shared" si="9"/>
        <v>1</v>
      </c>
      <c r="AJ76" s="52">
        <f t="shared" si="10"/>
        <v>1</v>
      </c>
      <c r="AK76" s="52" t="str">
        <f t="shared" si="18"/>
        <v>Initial</v>
      </c>
      <c r="AL76" s="52" t="str">
        <f t="shared" si="19"/>
        <v>SRSA</v>
      </c>
      <c r="AM76" s="52">
        <f t="shared" si="20"/>
        <v>0</v>
      </c>
      <c r="AN76" s="52">
        <f t="shared" si="21"/>
        <v>0</v>
      </c>
      <c r="AO76" s="52">
        <f t="shared" si="15"/>
        <v>0</v>
      </c>
      <c r="AP76" s="84">
        <f aca="true" t="shared" si="22" ref="AP76:AP125">SUM(V76:Y76)</f>
        <v>10064.984913678605</v>
      </c>
    </row>
    <row r="77" spans="1:42" s="52" customFormat="1" ht="13.5" thickBot="1">
      <c r="A77" s="51">
        <v>400263</v>
      </c>
      <c r="B77" s="52">
        <v>128725</v>
      </c>
      <c r="C77" s="52" t="s">
        <v>527</v>
      </c>
      <c r="D77" s="52" t="s">
        <v>528</v>
      </c>
      <c r="E77" s="52" t="s">
        <v>529</v>
      </c>
      <c r="F77" s="53">
        <v>85624</v>
      </c>
      <c r="G77" s="54" t="s">
        <v>29</v>
      </c>
      <c r="H77" s="55">
        <v>5203949530</v>
      </c>
      <c r="I77" s="56">
        <v>7</v>
      </c>
      <c r="J77" s="56" t="s">
        <v>37</v>
      </c>
      <c r="K77" s="52" t="s">
        <v>53</v>
      </c>
      <c r="L77" s="57" t="s">
        <v>36</v>
      </c>
      <c r="M77" s="57">
        <v>23.033</v>
      </c>
      <c r="N77" s="57" t="s">
        <v>36</v>
      </c>
      <c r="O77" s="57" t="s">
        <v>35</v>
      </c>
      <c r="P77" s="59" t="s">
        <v>41</v>
      </c>
      <c r="Q77" s="59" t="s">
        <v>41</v>
      </c>
      <c r="R77" s="52" t="s">
        <v>53</v>
      </c>
      <c r="S77" s="52" t="s">
        <v>37</v>
      </c>
      <c r="T77" s="52" t="s">
        <v>53</v>
      </c>
      <c r="U77" s="57" t="s">
        <v>36</v>
      </c>
      <c r="V77" s="60">
        <v>1259.7266362665828</v>
      </c>
      <c r="W77" s="60">
        <v>0</v>
      </c>
      <c r="X77" s="60">
        <v>204.16741421070907</v>
      </c>
      <c r="Y77" s="60">
        <v>241.0549345522439</v>
      </c>
      <c r="Z77" s="52">
        <f t="shared" si="0"/>
        <v>1</v>
      </c>
      <c r="AA77" s="52">
        <f t="shared" si="1"/>
        <v>1</v>
      </c>
      <c r="AB77" s="52">
        <f t="shared" si="2"/>
        <v>0</v>
      </c>
      <c r="AC77" s="52">
        <f t="shared" si="3"/>
        <v>0</v>
      </c>
      <c r="AD77" s="52">
        <f t="shared" si="4"/>
        <v>0</v>
      </c>
      <c r="AE77" s="52">
        <f t="shared" si="5"/>
        <v>0</v>
      </c>
      <c r="AF77" s="61" t="str">
        <f t="shared" si="6"/>
        <v>SRSA</v>
      </c>
      <c r="AG77" s="61">
        <f t="shared" si="17"/>
        <v>0</v>
      </c>
      <c r="AH77" s="61">
        <f t="shared" si="8"/>
        <v>0</v>
      </c>
      <c r="AI77" s="52">
        <f t="shared" si="9"/>
        <v>1</v>
      </c>
      <c r="AJ77" s="52">
        <f t="shared" si="10"/>
        <v>1</v>
      </c>
      <c r="AK77" s="52" t="str">
        <f t="shared" si="18"/>
        <v>Initial</v>
      </c>
      <c r="AL77" s="52" t="str">
        <f t="shared" si="19"/>
        <v>SRSA</v>
      </c>
      <c r="AM77" s="52">
        <f t="shared" si="20"/>
        <v>0</v>
      </c>
      <c r="AN77" s="52">
        <f t="shared" si="21"/>
        <v>0</v>
      </c>
      <c r="AO77" s="52">
        <f t="shared" si="15"/>
        <v>0</v>
      </c>
      <c r="AP77" s="84">
        <f t="shared" si="22"/>
        <v>1704.9489850295356</v>
      </c>
    </row>
    <row r="78" spans="1:42" s="64" customFormat="1" ht="13.5" thickBot="1">
      <c r="A78" s="66">
        <v>406000</v>
      </c>
      <c r="B78" s="64">
        <v>120406</v>
      </c>
      <c r="C78" s="64" t="s">
        <v>979</v>
      </c>
      <c r="D78" s="64" t="s">
        <v>980</v>
      </c>
      <c r="E78" s="64" t="s">
        <v>529</v>
      </c>
      <c r="F78" s="67">
        <v>85624</v>
      </c>
      <c r="G78" s="68">
        <v>295</v>
      </c>
      <c r="H78" s="69">
        <v>5203943050</v>
      </c>
      <c r="I78" s="70">
        <v>7</v>
      </c>
      <c r="J78" s="70" t="s">
        <v>37</v>
      </c>
      <c r="K78" s="64" t="s">
        <v>31</v>
      </c>
      <c r="L78" s="6" t="s">
        <v>36</v>
      </c>
      <c r="M78" s="6">
        <v>109.415</v>
      </c>
      <c r="N78" s="6" t="s">
        <v>36</v>
      </c>
      <c r="O78" s="6" t="s">
        <v>35</v>
      </c>
      <c r="P78" s="71">
        <v>34.838709677</v>
      </c>
      <c r="Q78" s="64" t="s">
        <v>37</v>
      </c>
      <c r="R78" s="64" t="s">
        <v>31</v>
      </c>
      <c r="S78" s="64" t="s">
        <v>37</v>
      </c>
      <c r="T78" s="64" t="s">
        <v>31</v>
      </c>
      <c r="U78" s="6" t="s">
        <v>36</v>
      </c>
      <c r="V78" s="73">
        <v>8574.095144440469</v>
      </c>
      <c r="W78" s="73">
        <v>1112.7736552252945</v>
      </c>
      <c r="X78" s="73">
        <v>1340.0129250826617</v>
      </c>
      <c r="Y78" s="73">
        <v>1090.3100116670726</v>
      </c>
      <c r="Z78" s="64">
        <f t="shared" si="0"/>
        <v>1</v>
      </c>
      <c r="AA78" s="64">
        <f t="shared" si="1"/>
        <v>1</v>
      </c>
      <c r="AB78" s="64">
        <f t="shared" si="2"/>
        <v>0</v>
      </c>
      <c r="AC78" s="64">
        <f t="shared" si="3"/>
        <v>0</v>
      </c>
      <c r="AD78" s="64">
        <f t="shared" si="4"/>
        <v>0</v>
      </c>
      <c r="AE78" s="64">
        <f t="shared" si="5"/>
        <v>0</v>
      </c>
      <c r="AF78" s="65" t="str">
        <f t="shared" si="6"/>
        <v>SRSA</v>
      </c>
      <c r="AG78" s="65">
        <f t="shared" si="17"/>
        <v>0</v>
      </c>
      <c r="AH78" s="65">
        <f t="shared" si="8"/>
        <v>0</v>
      </c>
      <c r="AI78" s="64">
        <f t="shared" si="9"/>
        <v>1</v>
      </c>
      <c r="AJ78" s="64">
        <f t="shared" si="10"/>
        <v>1</v>
      </c>
      <c r="AK78" s="64" t="str">
        <f t="shared" si="18"/>
        <v>Initial</v>
      </c>
      <c r="AL78" s="64" t="str">
        <f t="shared" si="19"/>
        <v>SRSA</v>
      </c>
      <c r="AM78" s="64">
        <f t="shared" si="20"/>
        <v>0</v>
      </c>
      <c r="AN78" s="64">
        <f t="shared" si="21"/>
        <v>0</v>
      </c>
      <c r="AO78" s="64">
        <f t="shared" si="15"/>
        <v>0</v>
      </c>
      <c r="AP78" s="84">
        <f t="shared" si="22"/>
        <v>12117.191736415498</v>
      </c>
    </row>
    <row r="79" spans="1:42" s="64" customFormat="1" ht="13.5" thickBot="1">
      <c r="A79" s="66">
        <v>406030</v>
      </c>
      <c r="B79" s="64">
        <v>120520</v>
      </c>
      <c r="C79" s="64" t="s">
        <v>981</v>
      </c>
      <c r="D79" s="64" t="s">
        <v>980</v>
      </c>
      <c r="E79" s="64" t="s">
        <v>529</v>
      </c>
      <c r="F79" s="67">
        <v>85624</v>
      </c>
      <c r="G79" s="68">
        <v>254</v>
      </c>
      <c r="H79" s="69">
        <v>5203943050</v>
      </c>
      <c r="I79" s="70">
        <v>7</v>
      </c>
      <c r="J79" s="70" t="s">
        <v>37</v>
      </c>
      <c r="K79" s="64" t="s">
        <v>31</v>
      </c>
      <c r="L79" s="6" t="s">
        <v>36</v>
      </c>
      <c r="M79" s="6">
        <v>119.42</v>
      </c>
      <c r="N79" s="6" t="s">
        <v>36</v>
      </c>
      <c r="O79" s="6" t="s">
        <v>35</v>
      </c>
      <c r="P79" s="71">
        <v>10.434782609</v>
      </c>
      <c r="Q79" s="64" t="s">
        <v>31</v>
      </c>
      <c r="R79" s="64" t="s">
        <v>31</v>
      </c>
      <c r="S79" s="64" t="s">
        <v>37</v>
      </c>
      <c r="T79" s="64" t="s">
        <v>31</v>
      </c>
      <c r="U79" s="6" t="s">
        <v>36</v>
      </c>
      <c r="V79" s="72">
        <v>4335.448224466556</v>
      </c>
      <c r="W79" s="72">
        <v>761.6740808301328</v>
      </c>
      <c r="X79" s="72">
        <v>1015.3728723521457</v>
      </c>
      <c r="Y79" s="72">
        <v>755.3054615970309</v>
      </c>
      <c r="Z79" s="64">
        <f t="shared" si="0"/>
        <v>1</v>
      </c>
      <c r="AA79" s="64">
        <f t="shared" si="1"/>
        <v>1</v>
      </c>
      <c r="AB79" s="64">
        <f t="shared" si="2"/>
        <v>0</v>
      </c>
      <c r="AC79" s="64">
        <f t="shared" si="3"/>
        <v>0</v>
      </c>
      <c r="AD79" s="64">
        <f t="shared" si="4"/>
        <v>0</v>
      </c>
      <c r="AE79" s="64">
        <f t="shared" si="5"/>
        <v>0</v>
      </c>
      <c r="AF79" s="65" t="str">
        <f t="shared" si="6"/>
        <v>SRSA</v>
      </c>
      <c r="AG79" s="65">
        <f t="shared" si="17"/>
        <v>0</v>
      </c>
      <c r="AH79" s="65">
        <f t="shared" si="8"/>
        <v>0</v>
      </c>
      <c r="AI79" s="64">
        <f t="shared" si="9"/>
        <v>1</v>
      </c>
      <c r="AJ79" s="64">
        <f t="shared" si="10"/>
        <v>0</v>
      </c>
      <c r="AK79" s="64">
        <f t="shared" si="18"/>
        <v>0</v>
      </c>
      <c r="AL79" s="64">
        <f t="shared" si="19"/>
        <v>0</v>
      </c>
      <c r="AM79" s="64">
        <f t="shared" si="20"/>
        <v>0</v>
      </c>
      <c r="AN79" s="64">
        <f t="shared" si="21"/>
        <v>0</v>
      </c>
      <c r="AO79" s="64">
        <f t="shared" si="15"/>
        <v>0</v>
      </c>
      <c r="AP79" s="84">
        <f t="shared" si="22"/>
        <v>6867.800639245865</v>
      </c>
    </row>
    <row r="80" spans="1:42" s="64" customFormat="1" ht="13.5" thickBot="1">
      <c r="A80" s="66">
        <v>406150</v>
      </c>
      <c r="B80" s="64">
        <v>20422</v>
      </c>
      <c r="C80" s="64" t="s">
        <v>988</v>
      </c>
      <c r="D80" s="64" t="s">
        <v>989</v>
      </c>
      <c r="E80" s="64" t="s">
        <v>692</v>
      </c>
      <c r="F80" s="67">
        <v>85625</v>
      </c>
      <c r="G80" s="68" t="s">
        <v>29</v>
      </c>
      <c r="H80" s="69">
        <v>5208263328</v>
      </c>
      <c r="I80" s="70">
        <v>7</v>
      </c>
      <c r="J80" s="70" t="s">
        <v>37</v>
      </c>
      <c r="K80" s="64" t="s">
        <v>31</v>
      </c>
      <c r="L80" s="6" t="s">
        <v>36</v>
      </c>
      <c r="M80" s="6">
        <v>129.12</v>
      </c>
      <c r="N80" s="6" t="s">
        <v>36</v>
      </c>
      <c r="O80" s="6" t="s">
        <v>35</v>
      </c>
      <c r="P80" s="71">
        <v>22.702702703</v>
      </c>
      <c r="Q80" s="64" t="s">
        <v>37</v>
      </c>
      <c r="R80" s="64" t="s">
        <v>31</v>
      </c>
      <c r="S80" s="64" t="s">
        <v>37</v>
      </c>
      <c r="T80" s="64" t="s">
        <v>31</v>
      </c>
      <c r="U80" s="6" t="s">
        <v>36</v>
      </c>
      <c r="V80" s="72">
        <v>5799.940720465089</v>
      </c>
      <c r="W80" s="72">
        <v>861.1958543166686</v>
      </c>
      <c r="X80" s="72">
        <v>1000.0656404784158</v>
      </c>
      <c r="Y80" s="72">
        <v>1165.0988503358456</v>
      </c>
      <c r="Z80" s="64">
        <f t="shared" si="0"/>
        <v>1</v>
      </c>
      <c r="AA80" s="64">
        <f t="shared" si="1"/>
        <v>1</v>
      </c>
      <c r="AB80" s="64">
        <f t="shared" si="2"/>
        <v>0</v>
      </c>
      <c r="AC80" s="64">
        <f t="shared" si="3"/>
        <v>0</v>
      </c>
      <c r="AD80" s="64">
        <f t="shared" si="4"/>
        <v>0</v>
      </c>
      <c r="AE80" s="64">
        <f t="shared" si="5"/>
        <v>0</v>
      </c>
      <c r="AF80" s="65" t="str">
        <f t="shared" si="6"/>
        <v>SRSA</v>
      </c>
      <c r="AG80" s="65">
        <f t="shared" si="17"/>
        <v>0</v>
      </c>
      <c r="AH80" s="65">
        <f t="shared" si="8"/>
        <v>0</v>
      </c>
      <c r="AI80" s="64">
        <f t="shared" si="9"/>
        <v>1</v>
      </c>
      <c r="AJ80" s="64">
        <f t="shared" si="10"/>
        <v>1</v>
      </c>
      <c r="AK80" s="64" t="str">
        <f t="shared" si="18"/>
        <v>Initial</v>
      </c>
      <c r="AL80" s="64" t="str">
        <f t="shared" si="19"/>
        <v>SRSA</v>
      </c>
      <c r="AM80" s="64">
        <f t="shared" si="20"/>
        <v>0</v>
      </c>
      <c r="AN80" s="64">
        <f t="shared" si="21"/>
        <v>0</v>
      </c>
      <c r="AO80" s="64">
        <f t="shared" si="15"/>
        <v>0</v>
      </c>
      <c r="AP80" s="84">
        <f t="shared" si="22"/>
        <v>8826.301065596019</v>
      </c>
    </row>
    <row r="81" spans="1:42" s="64" customFormat="1" ht="13.5" thickBot="1">
      <c r="A81" s="66">
        <v>406440</v>
      </c>
      <c r="B81" s="64">
        <v>50206</v>
      </c>
      <c r="C81" s="64" t="s">
        <v>1001</v>
      </c>
      <c r="D81" s="64" t="s">
        <v>1002</v>
      </c>
      <c r="E81" s="64" t="s">
        <v>327</v>
      </c>
      <c r="F81" s="67">
        <v>85543</v>
      </c>
      <c r="G81" s="68">
        <v>429</v>
      </c>
      <c r="H81" s="69">
        <v>9284850529</v>
      </c>
      <c r="I81" s="70">
        <v>7</v>
      </c>
      <c r="J81" s="70" t="s">
        <v>37</v>
      </c>
      <c r="K81" s="64" t="s">
        <v>31</v>
      </c>
      <c r="L81" s="6" t="s">
        <v>35</v>
      </c>
      <c r="M81" s="6">
        <v>653.665</v>
      </c>
      <c r="N81" s="6" t="s">
        <v>35</v>
      </c>
      <c r="O81" s="6" t="s">
        <v>35</v>
      </c>
      <c r="P81" s="71">
        <v>21.517412935</v>
      </c>
      <c r="Q81" s="64" t="s">
        <v>37</v>
      </c>
      <c r="R81" s="64" t="s">
        <v>31</v>
      </c>
      <c r="S81" s="64" t="s">
        <v>37</v>
      </c>
      <c r="T81" s="64" t="s">
        <v>31</v>
      </c>
      <c r="U81" s="6" t="s">
        <v>36</v>
      </c>
      <c r="V81" s="73">
        <v>38427.65568086473</v>
      </c>
      <c r="W81" s="73">
        <v>4670.524594774614</v>
      </c>
      <c r="X81" s="73">
        <v>6207.81183232999</v>
      </c>
      <c r="Y81" s="73">
        <v>3728.316321074706</v>
      </c>
      <c r="Z81" s="64">
        <f t="shared" si="0"/>
        <v>1</v>
      </c>
      <c r="AA81" s="64">
        <f t="shared" si="1"/>
        <v>1</v>
      </c>
      <c r="AB81" s="64">
        <f t="shared" si="2"/>
        <v>0</v>
      </c>
      <c r="AC81" s="64">
        <f t="shared" si="3"/>
        <v>0</v>
      </c>
      <c r="AD81" s="64">
        <f t="shared" si="4"/>
        <v>0</v>
      </c>
      <c r="AE81" s="64">
        <f t="shared" si="5"/>
        <v>0</v>
      </c>
      <c r="AF81" s="65" t="str">
        <f t="shared" si="6"/>
        <v>SRSA</v>
      </c>
      <c r="AG81" s="65">
        <f t="shared" si="17"/>
        <v>0</v>
      </c>
      <c r="AH81" s="65">
        <f t="shared" si="8"/>
        <v>0</v>
      </c>
      <c r="AI81" s="64">
        <f t="shared" si="9"/>
        <v>1</v>
      </c>
      <c r="AJ81" s="64">
        <f t="shared" si="10"/>
        <v>1</v>
      </c>
      <c r="AK81" s="64" t="str">
        <f t="shared" si="18"/>
        <v>Initial</v>
      </c>
      <c r="AL81" s="64" t="str">
        <f t="shared" si="19"/>
        <v>SRSA</v>
      </c>
      <c r="AM81" s="64">
        <f t="shared" si="20"/>
        <v>0</v>
      </c>
      <c r="AN81" s="64">
        <f t="shared" si="21"/>
        <v>0</v>
      </c>
      <c r="AO81" s="64">
        <f t="shared" si="15"/>
        <v>0</v>
      </c>
      <c r="AP81" s="84">
        <f t="shared" si="22"/>
        <v>53034.30842904404</v>
      </c>
    </row>
    <row r="82" spans="1:42" s="52" customFormat="1" ht="13.5" thickBot="1">
      <c r="A82" s="51">
        <v>406480</v>
      </c>
      <c r="B82" s="52">
        <v>110199</v>
      </c>
      <c r="C82" s="52" t="s">
        <v>1003</v>
      </c>
      <c r="D82" s="52" t="s">
        <v>793</v>
      </c>
      <c r="E82" s="52" t="s">
        <v>794</v>
      </c>
      <c r="F82" s="53">
        <v>85232</v>
      </c>
      <c r="G82" s="54" t="s">
        <v>29</v>
      </c>
      <c r="H82" s="55">
        <v>5208686565</v>
      </c>
      <c r="I82" s="56">
        <v>8</v>
      </c>
      <c r="J82" s="56" t="s">
        <v>37</v>
      </c>
      <c r="K82" s="52" t="s">
        <v>31</v>
      </c>
      <c r="L82" s="57" t="s">
        <v>36</v>
      </c>
      <c r="M82" s="57">
        <v>27.985</v>
      </c>
      <c r="N82" s="57" t="s">
        <v>36</v>
      </c>
      <c r="O82" s="57" t="s">
        <v>35</v>
      </c>
      <c r="P82" s="59" t="s">
        <v>41</v>
      </c>
      <c r="Q82" s="59" t="s">
        <v>41</v>
      </c>
      <c r="R82" s="52" t="s">
        <v>31</v>
      </c>
      <c r="S82" s="52" t="s">
        <v>37</v>
      </c>
      <c r="T82" s="52" t="s">
        <v>37</v>
      </c>
      <c r="U82" s="57"/>
      <c r="V82" s="60">
        <v>0</v>
      </c>
      <c r="W82" s="60">
        <v>0</v>
      </c>
      <c r="X82" s="60">
        <v>70043</v>
      </c>
      <c r="Y82" s="60">
        <v>94630</v>
      </c>
      <c r="Z82" s="52">
        <f t="shared" si="0"/>
        <v>1</v>
      </c>
      <c r="AA82" s="52">
        <f t="shared" si="1"/>
        <v>1</v>
      </c>
      <c r="AB82" s="52">
        <f t="shared" si="2"/>
        <v>0</v>
      </c>
      <c r="AC82" s="52">
        <f t="shared" si="3"/>
        <v>0</v>
      </c>
      <c r="AD82" s="52">
        <f t="shared" si="4"/>
        <v>0</v>
      </c>
      <c r="AE82" s="52">
        <f t="shared" si="5"/>
        <v>0</v>
      </c>
      <c r="AF82" s="61" t="str">
        <f t="shared" si="6"/>
        <v>SRSA</v>
      </c>
      <c r="AG82" s="61">
        <f t="shared" si="17"/>
        <v>0</v>
      </c>
      <c r="AH82" s="61">
        <f t="shared" si="8"/>
        <v>0</v>
      </c>
      <c r="AI82" s="52">
        <f t="shared" si="9"/>
        <v>1</v>
      </c>
      <c r="AJ82" s="52">
        <f t="shared" si="10"/>
        <v>1</v>
      </c>
      <c r="AK82" s="52" t="str">
        <f t="shared" si="18"/>
        <v>Initial</v>
      </c>
      <c r="AL82" s="52" t="str">
        <f t="shared" si="19"/>
        <v>SRSA</v>
      </c>
      <c r="AM82" s="52">
        <f t="shared" si="20"/>
        <v>0</v>
      </c>
      <c r="AN82" s="52">
        <f t="shared" si="21"/>
        <v>0</v>
      </c>
      <c r="AO82" s="52">
        <f t="shared" si="15"/>
        <v>0</v>
      </c>
      <c r="AP82" s="84">
        <f t="shared" si="22"/>
        <v>164673</v>
      </c>
    </row>
    <row r="83" spans="1:42" s="64" customFormat="1" ht="13.5" thickBot="1">
      <c r="A83" s="66">
        <v>406510</v>
      </c>
      <c r="B83" s="64">
        <v>40312</v>
      </c>
      <c r="C83" s="64" t="s">
        <v>1004</v>
      </c>
      <c r="D83" s="64" t="s">
        <v>1005</v>
      </c>
      <c r="E83" s="64" t="s">
        <v>1006</v>
      </c>
      <c r="F83" s="67">
        <v>85544</v>
      </c>
      <c r="G83" s="68">
        <v>1150</v>
      </c>
      <c r="H83" s="69">
        <v>9284763283</v>
      </c>
      <c r="I83" s="70">
        <v>7</v>
      </c>
      <c r="J83" s="70" t="s">
        <v>37</v>
      </c>
      <c r="K83" s="64" t="s">
        <v>31</v>
      </c>
      <c r="L83" s="6" t="s">
        <v>36</v>
      </c>
      <c r="M83" s="6">
        <v>208.785</v>
      </c>
      <c r="N83" s="6" t="s">
        <v>36</v>
      </c>
      <c r="O83" s="6" t="s">
        <v>35</v>
      </c>
      <c r="P83" s="71">
        <v>22.580645161</v>
      </c>
      <c r="Q83" s="64" t="s">
        <v>37</v>
      </c>
      <c r="R83" s="64" t="s">
        <v>37</v>
      </c>
      <c r="S83" s="64" t="s">
        <v>37</v>
      </c>
      <c r="T83" s="64" t="s">
        <v>31</v>
      </c>
      <c r="U83" s="6" t="s">
        <v>36</v>
      </c>
      <c r="V83" s="72">
        <v>11461.081269602573</v>
      </c>
      <c r="W83" s="72">
        <v>1527.1815068893936</v>
      </c>
      <c r="X83" s="72">
        <v>1476.4472383980524</v>
      </c>
      <c r="Y83" s="72">
        <v>2033.5147042996987</v>
      </c>
      <c r="Z83" s="64">
        <f t="shared" si="0"/>
        <v>1</v>
      </c>
      <c r="AA83" s="64">
        <f t="shared" si="1"/>
        <v>1</v>
      </c>
      <c r="AB83" s="64">
        <f t="shared" si="2"/>
        <v>0</v>
      </c>
      <c r="AC83" s="64">
        <f t="shared" si="3"/>
        <v>0</v>
      </c>
      <c r="AD83" s="64">
        <f t="shared" si="4"/>
        <v>0</v>
      </c>
      <c r="AE83" s="64">
        <f t="shared" si="5"/>
        <v>0</v>
      </c>
      <c r="AF83" s="65" t="str">
        <f t="shared" si="6"/>
        <v>SRSA</v>
      </c>
      <c r="AG83" s="65">
        <f t="shared" si="17"/>
        <v>0</v>
      </c>
      <c r="AH83" s="65">
        <f t="shared" si="8"/>
        <v>0</v>
      </c>
      <c r="AI83" s="64">
        <f t="shared" si="9"/>
        <v>1</v>
      </c>
      <c r="AJ83" s="64">
        <f t="shared" si="10"/>
        <v>1</v>
      </c>
      <c r="AK83" s="64" t="str">
        <f t="shared" si="18"/>
        <v>Initial</v>
      </c>
      <c r="AL83" s="64" t="str">
        <f t="shared" si="19"/>
        <v>SRSA</v>
      </c>
      <c r="AM83" s="64">
        <f t="shared" si="20"/>
        <v>0</v>
      </c>
      <c r="AN83" s="64">
        <f t="shared" si="21"/>
        <v>0</v>
      </c>
      <c r="AO83" s="64">
        <f t="shared" si="15"/>
        <v>0</v>
      </c>
      <c r="AP83" s="84">
        <f t="shared" si="22"/>
        <v>16498.22471918972</v>
      </c>
    </row>
    <row r="84" spans="1:42" s="52" customFormat="1" ht="13.5" thickBot="1">
      <c r="A84" s="51">
        <v>400023</v>
      </c>
      <c r="B84" s="52">
        <v>90204</v>
      </c>
      <c r="C84" s="52" t="s">
        <v>68</v>
      </c>
      <c r="D84" s="52" t="s">
        <v>69</v>
      </c>
      <c r="E84" s="52" t="s">
        <v>70</v>
      </c>
      <c r="F84" s="53">
        <v>86510</v>
      </c>
      <c r="G84" s="54">
        <v>839</v>
      </c>
      <c r="H84" s="55">
        <v>9287253450</v>
      </c>
      <c r="I84" s="56">
        <v>7</v>
      </c>
      <c r="J84" s="56" t="s">
        <v>37</v>
      </c>
      <c r="K84" s="52" t="s">
        <v>31</v>
      </c>
      <c r="L84" s="57" t="s">
        <v>35</v>
      </c>
      <c r="M84" s="57">
        <v>1483.36</v>
      </c>
      <c r="N84" s="57" t="s">
        <v>35</v>
      </c>
      <c r="O84" s="57" t="s">
        <v>35</v>
      </c>
      <c r="P84" s="59">
        <v>40.290674203</v>
      </c>
      <c r="Q84" s="52" t="s">
        <v>37</v>
      </c>
      <c r="R84" s="52" t="s">
        <v>31</v>
      </c>
      <c r="S84" s="52" t="s">
        <v>37</v>
      </c>
      <c r="T84" s="52" t="s">
        <v>31</v>
      </c>
      <c r="U84" s="57" t="s">
        <v>36</v>
      </c>
      <c r="V84" s="62">
        <v>145436.2895570327</v>
      </c>
      <c r="W84" s="62">
        <v>24744.27249451745</v>
      </c>
      <c r="X84" s="62">
        <v>25339.959549633906</v>
      </c>
      <c r="Y84" s="62">
        <v>11188.039411102993</v>
      </c>
      <c r="Z84" s="52">
        <f t="shared" si="0"/>
        <v>1</v>
      </c>
      <c r="AA84" s="52">
        <f t="shared" si="1"/>
        <v>1</v>
      </c>
      <c r="AB84" s="52">
        <f t="shared" si="2"/>
        <v>0</v>
      </c>
      <c r="AC84" s="52">
        <f t="shared" si="3"/>
        <v>0</v>
      </c>
      <c r="AD84" s="52">
        <f t="shared" si="4"/>
        <v>0</v>
      </c>
      <c r="AE84" s="52">
        <f t="shared" si="5"/>
        <v>0</v>
      </c>
      <c r="AF84" s="61" t="str">
        <f t="shared" si="6"/>
        <v>SRSA</v>
      </c>
      <c r="AG84" s="61">
        <f t="shared" si="17"/>
        <v>0</v>
      </c>
      <c r="AH84" s="61">
        <f t="shared" si="8"/>
        <v>0</v>
      </c>
      <c r="AI84" s="52">
        <f t="shared" si="9"/>
        <v>1</v>
      </c>
      <c r="AJ84" s="52">
        <f t="shared" si="10"/>
        <v>1</v>
      </c>
      <c r="AK84" s="52" t="str">
        <f t="shared" si="18"/>
        <v>Initial</v>
      </c>
      <c r="AL84" s="52" t="str">
        <f t="shared" si="19"/>
        <v>SRSA</v>
      </c>
      <c r="AM84" s="52">
        <f t="shared" si="20"/>
        <v>0</v>
      </c>
      <c r="AN84" s="52">
        <f t="shared" si="21"/>
        <v>0</v>
      </c>
      <c r="AO84" s="52">
        <f t="shared" si="15"/>
        <v>0</v>
      </c>
      <c r="AP84" s="84">
        <f t="shared" si="22"/>
        <v>206708.56101228704</v>
      </c>
    </row>
    <row r="85" spans="1:42" s="64" customFormat="1" ht="13.5" thickBot="1">
      <c r="A85" s="66">
        <v>406630</v>
      </c>
      <c r="B85" s="64">
        <v>20364</v>
      </c>
      <c r="C85" s="64" t="s">
        <v>1010</v>
      </c>
      <c r="D85" s="64" t="s">
        <v>1011</v>
      </c>
      <c r="E85" s="64" t="s">
        <v>1012</v>
      </c>
      <c r="F85" s="67">
        <v>85627</v>
      </c>
      <c r="G85" s="68">
        <v>7</v>
      </c>
      <c r="H85" s="69">
        <v>5205862407</v>
      </c>
      <c r="I85" s="70">
        <v>7</v>
      </c>
      <c r="J85" s="70" t="s">
        <v>37</v>
      </c>
      <c r="K85" s="64" t="s">
        <v>31</v>
      </c>
      <c r="L85" s="6" t="s">
        <v>36</v>
      </c>
      <c r="M85" s="6">
        <v>109.64</v>
      </c>
      <c r="N85" s="6" t="s">
        <v>36</v>
      </c>
      <c r="O85" s="6" t="s">
        <v>35</v>
      </c>
      <c r="P85" s="71">
        <v>20.437956204</v>
      </c>
      <c r="Q85" s="64" t="s">
        <v>37</v>
      </c>
      <c r="R85" s="64" t="s">
        <v>37</v>
      </c>
      <c r="S85" s="64" t="s">
        <v>37</v>
      </c>
      <c r="T85" s="64" t="s">
        <v>31</v>
      </c>
      <c r="U85" s="6" t="s">
        <v>36</v>
      </c>
      <c r="V85" s="73">
        <v>2802.200588570178</v>
      </c>
      <c r="W85" s="73">
        <v>269.67002877034514</v>
      </c>
      <c r="X85" s="73">
        <v>678.7744655783949</v>
      </c>
      <c r="Y85" s="73">
        <v>940.1142447537512</v>
      </c>
      <c r="Z85" s="64">
        <f t="shared" si="0"/>
        <v>1</v>
      </c>
      <c r="AA85" s="64">
        <f t="shared" si="1"/>
        <v>1</v>
      </c>
      <c r="AB85" s="64">
        <f t="shared" si="2"/>
        <v>0</v>
      </c>
      <c r="AC85" s="64">
        <f t="shared" si="3"/>
        <v>0</v>
      </c>
      <c r="AD85" s="64">
        <f t="shared" si="4"/>
        <v>0</v>
      </c>
      <c r="AE85" s="64">
        <f t="shared" si="5"/>
        <v>0</v>
      </c>
      <c r="AF85" s="65" t="str">
        <f t="shared" si="6"/>
        <v>SRSA</v>
      </c>
      <c r="AG85" s="65">
        <f t="shared" si="17"/>
        <v>0</v>
      </c>
      <c r="AH85" s="65">
        <f t="shared" si="8"/>
        <v>0</v>
      </c>
      <c r="AI85" s="64">
        <f t="shared" si="9"/>
        <v>1</v>
      </c>
      <c r="AJ85" s="64">
        <f t="shared" si="10"/>
        <v>1</v>
      </c>
      <c r="AK85" s="64" t="str">
        <f t="shared" si="18"/>
        <v>Initial</v>
      </c>
      <c r="AL85" s="64" t="str">
        <f t="shared" si="19"/>
        <v>SRSA</v>
      </c>
      <c r="AM85" s="64">
        <f t="shared" si="20"/>
        <v>0</v>
      </c>
      <c r="AN85" s="64">
        <f t="shared" si="21"/>
        <v>0</v>
      </c>
      <c r="AO85" s="64">
        <f t="shared" si="15"/>
        <v>0</v>
      </c>
      <c r="AP85" s="84">
        <f t="shared" si="22"/>
        <v>4690.759327672669</v>
      </c>
    </row>
    <row r="86" spans="1:42" s="64" customFormat="1" ht="13.5" thickBot="1">
      <c r="A86" s="66">
        <v>406780</v>
      </c>
      <c r="B86" s="64">
        <v>150404</v>
      </c>
      <c r="C86" s="64" t="s">
        <v>1019</v>
      </c>
      <c r="D86" s="64" t="s">
        <v>1020</v>
      </c>
      <c r="E86" s="64" t="s">
        <v>330</v>
      </c>
      <c r="F86" s="67">
        <v>85334</v>
      </c>
      <c r="G86" s="68">
        <v>130</v>
      </c>
      <c r="H86" s="69">
        <v>9289237907</v>
      </c>
      <c r="I86" s="70">
        <v>7</v>
      </c>
      <c r="J86" s="70" t="s">
        <v>37</v>
      </c>
      <c r="K86" s="64" t="s">
        <v>31</v>
      </c>
      <c r="L86" s="6" t="s">
        <v>36</v>
      </c>
      <c r="M86" s="6">
        <v>299.485</v>
      </c>
      <c r="N86" s="6" t="s">
        <v>45</v>
      </c>
      <c r="O86" s="6" t="s">
        <v>35</v>
      </c>
      <c r="P86" s="71">
        <v>16.216216216</v>
      </c>
      <c r="Q86" s="64" t="s">
        <v>31</v>
      </c>
      <c r="R86" s="64" t="s">
        <v>37</v>
      </c>
      <c r="S86" s="64" t="s">
        <v>37</v>
      </c>
      <c r="T86" s="64" t="s">
        <v>31</v>
      </c>
      <c r="U86" s="6" t="s">
        <v>36</v>
      </c>
      <c r="V86" s="72">
        <v>19171.688053998594</v>
      </c>
      <c r="W86" s="72">
        <v>4035.3509065057156</v>
      </c>
      <c r="X86" s="72">
        <v>4613.246434837285</v>
      </c>
      <c r="Y86" s="72">
        <v>2682.5087588634324</v>
      </c>
      <c r="Z86" s="64">
        <f t="shared" si="0"/>
        <v>1</v>
      </c>
      <c r="AA86" s="64">
        <f t="shared" si="1"/>
        <v>1</v>
      </c>
      <c r="AB86" s="64">
        <f t="shared" si="2"/>
        <v>0</v>
      </c>
      <c r="AC86" s="64">
        <f t="shared" si="3"/>
        <v>0</v>
      </c>
      <c r="AD86" s="64">
        <f t="shared" si="4"/>
        <v>0</v>
      </c>
      <c r="AE86" s="64">
        <f t="shared" si="5"/>
        <v>0</v>
      </c>
      <c r="AF86" s="65" t="str">
        <f t="shared" si="6"/>
        <v>SRSA</v>
      </c>
      <c r="AG86" s="65">
        <f t="shared" si="17"/>
        <v>0</v>
      </c>
      <c r="AH86" s="65">
        <f t="shared" si="8"/>
        <v>0</v>
      </c>
      <c r="AI86" s="64">
        <f t="shared" si="9"/>
        <v>1</v>
      </c>
      <c r="AJ86" s="64">
        <f t="shared" si="10"/>
        <v>0</v>
      </c>
      <c r="AK86" s="64">
        <f t="shared" si="18"/>
        <v>0</v>
      </c>
      <c r="AL86" s="64">
        <f t="shared" si="19"/>
        <v>0</v>
      </c>
      <c r="AM86" s="64">
        <f t="shared" si="20"/>
        <v>0</v>
      </c>
      <c r="AN86" s="64">
        <f t="shared" si="21"/>
        <v>0</v>
      </c>
      <c r="AO86" s="64">
        <f t="shared" si="15"/>
        <v>0</v>
      </c>
      <c r="AP86" s="84">
        <f t="shared" si="22"/>
        <v>30502.794154205025</v>
      </c>
    </row>
    <row r="87" spans="1:42" s="52" customFormat="1" ht="13.5" thickBot="1">
      <c r="A87" s="51">
        <v>406870</v>
      </c>
      <c r="B87" s="52">
        <v>10227</v>
      </c>
      <c r="C87" s="52" t="s">
        <v>1025</v>
      </c>
      <c r="D87" s="52" t="s">
        <v>1026</v>
      </c>
      <c r="E87" s="52" t="s">
        <v>1027</v>
      </c>
      <c r="F87" s="53">
        <v>86514</v>
      </c>
      <c r="G87" s="54">
        <v>9701</v>
      </c>
      <c r="H87" s="55">
        <v>9286564100</v>
      </c>
      <c r="I87" s="56">
        <v>7</v>
      </c>
      <c r="J87" s="56" t="s">
        <v>37</v>
      </c>
      <c r="K87" s="52" t="s">
        <v>31</v>
      </c>
      <c r="L87" s="57" t="s">
        <v>35</v>
      </c>
      <c r="M87" s="57">
        <v>861.795</v>
      </c>
      <c r="N87" s="57" t="s">
        <v>35</v>
      </c>
      <c r="O87" s="57" t="s">
        <v>35</v>
      </c>
      <c r="P87" s="59">
        <v>40.281377268</v>
      </c>
      <c r="Q87" s="52" t="s">
        <v>37</v>
      </c>
      <c r="R87" s="52" t="s">
        <v>31</v>
      </c>
      <c r="S87" s="52" t="s">
        <v>37</v>
      </c>
      <c r="T87" s="52" t="s">
        <v>31</v>
      </c>
      <c r="U87" s="57" t="s">
        <v>36</v>
      </c>
      <c r="V87" s="62">
        <v>80796.51341694483</v>
      </c>
      <c r="W87" s="62">
        <v>30520.920471354708</v>
      </c>
      <c r="X87" s="62">
        <v>31386.441985589903</v>
      </c>
      <c r="Y87" s="62">
        <v>6120.013934536008</v>
      </c>
      <c r="Z87" s="52">
        <f t="shared" si="0"/>
        <v>1</v>
      </c>
      <c r="AA87" s="52">
        <f t="shared" si="1"/>
        <v>1</v>
      </c>
      <c r="AB87" s="52">
        <f t="shared" si="2"/>
        <v>0</v>
      </c>
      <c r="AC87" s="52">
        <f t="shared" si="3"/>
        <v>0</v>
      </c>
      <c r="AD87" s="52">
        <f t="shared" si="4"/>
        <v>0</v>
      </c>
      <c r="AE87" s="52">
        <f t="shared" si="5"/>
        <v>0</v>
      </c>
      <c r="AF87" s="61" t="str">
        <f t="shared" si="6"/>
        <v>SRSA</v>
      </c>
      <c r="AG87" s="61">
        <f t="shared" si="17"/>
        <v>0</v>
      </c>
      <c r="AH87" s="61">
        <f t="shared" si="8"/>
        <v>0</v>
      </c>
      <c r="AI87" s="52">
        <f t="shared" si="9"/>
        <v>1</v>
      </c>
      <c r="AJ87" s="52">
        <f t="shared" si="10"/>
        <v>1</v>
      </c>
      <c r="AK87" s="52" t="str">
        <f t="shared" si="18"/>
        <v>Initial</v>
      </c>
      <c r="AL87" s="52" t="str">
        <f t="shared" si="19"/>
        <v>SRSA</v>
      </c>
      <c r="AM87" s="52">
        <f t="shared" si="20"/>
        <v>0</v>
      </c>
      <c r="AN87" s="52">
        <f t="shared" si="21"/>
        <v>0</v>
      </c>
      <c r="AO87" s="52">
        <f t="shared" si="15"/>
        <v>0</v>
      </c>
      <c r="AP87" s="84">
        <f t="shared" si="22"/>
        <v>148823.88980842545</v>
      </c>
    </row>
    <row r="88" spans="1:42" s="52" customFormat="1" ht="13.5" thickBot="1">
      <c r="A88" s="51">
        <v>400289</v>
      </c>
      <c r="B88" s="52">
        <v>138765</v>
      </c>
      <c r="C88" s="52" t="s">
        <v>572</v>
      </c>
      <c r="D88" s="52" t="s">
        <v>573</v>
      </c>
      <c r="E88" s="52" t="s">
        <v>221</v>
      </c>
      <c r="F88" s="53">
        <v>86303</v>
      </c>
      <c r="G88" s="54" t="s">
        <v>29</v>
      </c>
      <c r="H88" s="55">
        <v>9285830455</v>
      </c>
      <c r="I88" s="56">
        <v>7</v>
      </c>
      <c r="J88" s="56" t="s">
        <v>37</v>
      </c>
      <c r="K88" s="52" t="s">
        <v>53</v>
      </c>
      <c r="L88" s="57" t="s">
        <v>36</v>
      </c>
      <c r="M88" s="57">
        <v>37.64</v>
      </c>
      <c r="N88" s="57" t="s">
        <v>36</v>
      </c>
      <c r="O88" s="57" t="s">
        <v>35</v>
      </c>
      <c r="P88" s="59" t="s">
        <v>41</v>
      </c>
      <c r="Q88" s="59" t="s">
        <v>41</v>
      </c>
      <c r="R88" s="52" t="s">
        <v>53</v>
      </c>
      <c r="S88" s="52" t="s">
        <v>37</v>
      </c>
      <c r="T88" s="52" t="s">
        <v>53</v>
      </c>
      <c r="U88" s="57"/>
      <c r="V88" s="60">
        <v>3557.623061760887</v>
      </c>
      <c r="W88" s="60">
        <v>465.6933643507705</v>
      </c>
      <c r="X88" s="60">
        <v>88.08077493561701</v>
      </c>
      <c r="Y88" s="60">
        <v>241.6730241280189</v>
      </c>
      <c r="Z88" s="52">
        <f t="shared" si="0"/>
        <v>1</v>
      </c>
      <c r="AA88" s="52">
        <f t="shared" si="1"/>
        <v>1</v>
      </c>
      <c r="AB88" s="52">
        <f t="shared" si="2"/>
        <v>0</v>
      </c>
      <c r="AC88" s="52">
        <f t="shared" si="3"/>
        <v>0</v>
      </c>
      <c r="AD88" s="52">
        <f t="shared" si="4"/>
        <v>0</v>
      </c>
      <c r="AE88" s="52">
        <f t="shared" si="5"/>
        <v>0</v>
      </c>
      <c r="AF88" s="61" t="str">
        <f t="shared" si="6"/>
        <v>SRSA</v>
      </c>
      <c r="AG88" s="61">
        <f t="shared" si="17"/>
        <v>0</v>
      </c>
      <c r="AH88" s="61">
        <f t="shared" si="8"/>
        <v>0</v>
      </c>
      <c r="AI88" s="52">
        <f t="shared" si="9"/>
        <v>1</v>
      </c>
      <c r="AJ88" s="52">
        <f t="shared" si="10"/>
        <v>1</v>
      </c>
      <c r="AK88" s="52" t="str">
        <f t="shared" si="18"/>
        <v>Initial</v>
      </c>
      <c r="AL88" s="52" t="str">
        <f t="shared" si="19"/>
        <v>SRSA</v>
      </c>
      <c r="AM88" s="52">
        <f t="shared" si="20"/>
        <v>0</v>
      </c>
      <c r="AN88" s="52">
        <f t="shared" si="21"/>
        <v>0</v>
      </c>
      <c r="AO88" s="52">
        <f t="shared" si="15"/>
        <v>0</v>
      </c>
      <c r="AP88" s="84">
        <f t="shared" si="22"/>
        <v>4353.070225175294</v>
      </c>
    </row>
    <row r="89" spans="1:42" s="52" customFormat="1" ht="13.5" thickBot="1">
      <c r="A89" s="51">
        <v>407130</v>
      </c>
      <c r="B89" s="52">
        <v>10210</v>
      </c>
      <c r="C89" s="52" t="s">
        <v>1040</v>
      </c>
      <c r="D89" s="52" t="s">
        <v>1041</v>
      </c>
      <c r="E89" s="52" t="s">
        <v>1042</v>
      </c>
      <c r="F89" s="53">
        <v>85938</v>
      </c>
      <c r="G89" s="54">
        <v>610</v>
      </c>
      <c r="H89" s="55">
        <v>9283332632</v>
      </c>
      <c r="I89" s="56" t="s">
        <v>360</v>
      </c>
      <c r="J89" s="56" t="s">
        <v>31</v>
      </c>
      <c r="K89" s="52" t="s">
        <v>31</v>
      </c>
      <c r="L89" s="57" t="s">
        <v>35</v>
      </c>
      <c r="M89" s="57">
        <v>1430.328</v>
      </c>
      <c r="N89" s="57" t="s">
        <v>35</v>
      </c>
      <c r="O89" s="57" t="s">
        <v>35</v>
      </c>
      <c r="P89" s="59">
        <v>8.0300404391</v>
      </c>
      <c r="Q89" s="52" t="s">
        <v>31</v>
      </c>
      <c r="R89" s="52" t="s">
        <v>31</v>
      </c>
      <c r="S89" s="52" t="s">
        <v>37</v>
      </c>
      <c r="T89" s="52" t="s">
        <v>31</v>
      </c>
      <c r="U89" s="57" t="s">
        <v>36</v>
      </c>
      <c r="V89" s="62">
        <v>67749.87910573461</v>
      </c>
      <c r="W89" s="62">
        <v>8421.598103947474</v>
      </c>
      <c r="X89" s="62">
        <v>9858.228386256138</v>
      </c>
      <c r="Y89" s="62">
        <v>9540.212602086884</v>
      </c>
      <c r="Z89" s="52">
        <f t="shared" si="0"/>
        <v>1</v>
      </c>
      <c r="AA89" s="52">
        <f t="shared" si="1"/>
        <v>1</v>
      </c>
      <c r="AB89" s="52">
        <f t="shared" si="2"/>
        <v>0</v>
      </c>
      <c r="AC89" s="52">
        <f t="shared" si="3"/>
        <v>0</v>
      </c>
      <c r="AD89" s="52">
        <f t="shared" si="4"/>
        <v>0</v>
      </c>
      <c r="AE89" s="52">
        <f t="shared" si="5"/>
        <v>0</v>
      </c>
      <c r="AF89" s="61" t="str">
        <f t="shared" si="6"/>
        <v>SRSA</v>
      </c>
      <c r="AG89" s="61">
        <f t="shared" si="17"/>
        <v>0</v>
      </c>
      <c r="AH89" s="61">
        <f t="shared" si="8"/>
        <v>0</v>
      </c>
      <c r="AI89" s="52">
        <f t="shared" si="9"/>
        <v>1</v>
      </c>
      <c r="AJ89" s="52">
        <f t="shared" si="10"/>
        <v>0</v>
      </c>
      <c r="AK89" s="52">
        <f t="shared" si="18"/>
        <v>0</v>
      </c>
      <c r="AL89" s="52">
        <f t="shared" si="19"/>
        <v>0</v>
      </c>
      <c r="AM89" s="52">
        <f t="shared" si="20"/>
        <v>0</v>
      </c>
      <c r="AN89" s="52">
        <f t="shared" si="21"/>
        <v>0</v>
      </c>
      <c r="AO89" s="52">
        <f t="shared" si="15"/>
        <v>0</v>
      </c>
      <c r="AP89" s="84">
        <f t="shared" si="22"/>
        <v>95569.91819802512</v>
      </c>
    </row>
    <row r="90" spans="1:42" s="52" customFormat="1" ht="13.5" thickBot="1">
      <c r="A90" s="51">
        <v>407200</v>
      </c>
      <c r="B90" s="52">
        <v>110418</v>
      </c>
      <c r="C90" s="52" t="s">
        <v>1046</v>
      </c>
      <c r="D90" s="52" t="s">
        <v>941</v>
      </c>
      <c r="E90" s="52" t="s">
        <v>423</v>
      </c>
      <c r="F90" s="53">
        <v>85247</v>
      </c>
      <c r="G90" s="54">
        <v>98</v>
      </c>
      <c r="H90" s="55">
        <v>5205623339</v>
      </c>
      <c r="I90" s="56">
        <v>8</v>
      </c>
      <c r="J90" s="56" t="s">
        <v>37</v>
      </c>
      <c r="K90" s="52" t="s">
        <v>31</v>
      </c>
      <c r="L90" s="57" t="s">
        <v>36</v>
      </c>
      <c r="M90" s="57">
        <v>526.51</v>
      </c>
      <c r="N90" s="57" t="s">
        <v>36</v>
      </c>
      <c r="O90" s="57" t="s">
        <v>35</v>
      </c>
      <c r="P90" s="59">
        <v>52.436053593</v>
      </c>
      <c r="Q90" s="52" t="s">
        <v>37</v>
      </c>
      <c r="R90" s="52" t="s">
        <v>31</v>
      </c>
      <c r="S90" s="52" t="s">
        <v>37</v>
      </c>
      <c r="T90" s="52" t="s">
        <v>37</v>
      </c>
      <c r="U90" s="57" t="s">
        <v>35</v>
      </c>
      <c r="V90" s="62">
        <v>67580.10718018368</v>
      </c>
      <c r="W90" s="62">
        <v>19206.337379675915</v>
      </c>
      <c r="X90" s="62">
        <v>20135.271371224873</v>
      </c>
      <c r="Y90" s="62">
        <v>5053.500371536273</v>
      </c>
      <c r="Z90" s="52">
        <f t="shared" si="0"/>
        <v>1</v>
      </c>
      <c r="AA90" s="52">
        <f t="shared" si="1"/>
        <v>1</v>
      </c>
      <c r="AB90" s="52">
        <f t="shared" si="2"/>
        <v>0</v>
      </c>
      <c r="AC90" s="52">
        <f t="shared" si="3"/>
        <v>0</v>
      </c>
      <c r="AD90" s="52">
        <f t="shared" si="4"/>
        <v>0</v>
      </c>
      <c r="AE90" s="52">
        <f t="shared" si="5"/>
        <v>0</v>
      </c>
      <c r="AF90" s="61" t="str">
        <f t="shared" si="6"/>
        <v>SRSA</v>
      </c>
      <c r="AG90" s="61">
        <f t="shared" si="17"/>
        <v>0</v>
      </c>
      <c r="AH90" s="61">
        <f t="shared" si="8"/>
        <v>0</v>
      </c>
      <c r="AI90" s="52">
        <f t="shared" si="9"/>
        <v>1</v>
      </c>
      <c r="AJ90" s="52">
        <f t="shared" si="10"/>
        <v>1</v>
      </c>
      <c r="AK90" s="52" t="str">
        <f t="shared" si="18"/>
        <v>Initial</v>
      </c>
      <c r="AL90" s="52" t="str">
        <f t="shared" si="19"/>
        <v>SRSA</v>
      </c>
      <c r="AM90" s="52">
        <f t="shared" si="20"/>
        <v>0</v>
      </c>
      <c r="AN90" s="52" t="str">
        <f t="shared" si="21"/>
        <v>Trouble</v>
      </c>
      <c r="AO90" s="52">
        <f t="shared" si="15"/>
        <v>0</v>
      </c>
      <c r="AP90" s="84">
        <f t="shared" si="22"/>
        <v>111975.21630262074</v>
      </c>
    </row>
    <row r="91" spans="1:42" s="52" customFormat="1" ht="13.5" thickBot="1">
      <c r="A91" s="51">
        <v>407240</v>
      </c>
      <c r="B91" s="52">
        <v>50201</v>
      </c>
      <c r="C91" s="52" t="s">
        <v>1047</v>
      </c>
      <c r="D91" s="52" t="s">
        <v>1048</v>
      </c>
      <c r="E91" s="52" t="s">
        <v>79</v>
      </c>
      <c r="F91" s="53">
        <v>85546</v>
      </c>
      <c r="G91" s="54">
        <v>2967</v>
      </c>
      <c r="H91" s="55">
        <v>9284282950</v>
      </c>
      <c r="I91" s="56">
        <v>6</v>
      </c>
      <c r="J91" s="56" t="s">
        <v>31</v>
      </c>
      <c r="K91" s="52" t="s">
        <v>31</v>
      </c>
      <c r="L91" s="57" t="s">
        <v>35</v>
      </c>
      <c r="M91" s="57">
        <v>2763.603</v>
      </c>
      <c r="N91" s="57" t="s">
        <v>35</v>
      </c>
      <c r="O91" s="57" t="s">
        <v>35</v>
      </c>
      <c r="P91" s="59">
        <v>20.74862859</v>
      </c>
      <c r="Q91" s="52" t="s">
        <v>37</v>
      </c>
      <c r="R91" s="52" t="s">
        <v>37</v>
      </c>
      <c r="S91" s="52" t="s">
        <v>37</v>
      </c>
      <c r="T91" s="52" t="s">
        <v>31</v>
      </c>
      <c r="U91" s="57" t="s">
        <v>35</v>
      </c>
      <c r="V91" s="62">
        <v>173503.78965019996</v>
      </c>
      <c r="W91" s="62">
        <v>23119.602048732726</v>
      </c>
      <c r="X91" s="62">
        <v>19509.75306455632</v>
      </c>
      <c r="Y91" s="62">
        <v>20627.503412338552</v>
      </c>
      <c r="Z91" s="52">
        <f t="shared" si="0"/>
        <v>1</v>
      </c>
      <c r="AA91" s="52">
        <f t="shared" si="1"/>
        <v>1</v>
      </c>
      <c r="AB91" s="52">
        <f t="shared" si="2"/>
        <v>0</v>
      </c>
      <c r="AC91" s="52">
        <f t="shared" si="3"/>
        <v>0</v>
      </c>
      <c r="AD91" s="52">
        <f t="shared" si="4"/>
        <v>0</v>
      </c>
      <c r="AE91" s="52">
        <f t="shared" si="5"/>
        <v>0</v>
      </c>
      <c r="AF91" s="61" t="str">
        <f t="shared" si="6"/>
        <v>SRSA</v>
      </c>
      <c r="AG91" s="61">
        <f t="shared" si="17"/>
        <v>0</v>
      </c>
      <c r="AH91" s="61">
        <f t="shared" si="8"/>
        <v>0</v>
      </c>
      <c r="AI91" s="52">
        <f t="shared" si="9"/>
        <v>1</v>
      </c>
      <c r="AJ91" s="52">
        <f t="shared" si="10"/>
        <v>1</v>
      </c>
      <c r="AK91" s="52" t="str">
        <f t="shared" si="18"/>
        <v>Initial</v>
      </c>
      <c r="AL91" s="52" t="str">
        <f t="shared" si="19"/>
        <v>SRSA</v>
      </c>
      <c r="AM91" s="52">
        <f t="shared" si="20"/>
        <v>0</v>
      </c>
      <c r="AN91" s="52" t="str">
        <f t="shared" si="21"/>
        <v>Trouble</v>
      </c>
      <c r="AO91" s="52">
        <f t="shared" si="15"/>
        <v>0</v>
      </c>
      <c r="AP91" s="84">
        <f t="shared" si="22"/>
        <v>236760.64817582755</v>
      </c>
    </row>
    <row r="92" spans="1:42" s="52" customFormat="1" ht="13.5" thickBot="1">
      <c r="A92" s="51">
        <v>400005</v>
      </c>
      <c r="B92" s="52">
        <v>150430</v>
      </c>
      <c r="C92" s="52" t="s">
        <v>42</v>
      </c>
      <c r="D92" s="52" t="s">
        <v>43</v>
      </c>
      <c r="E92" s="52" t="s">
        <v>44</v>
      </c>
      <c r="F92" s="53">
        <v>85348</v>
      </c>
      <c r="G92" s="54">
        <v>339</v>
      </c>
      <c r="H92" s="55">
        <v>9288593339</v>
      </c>
      <c r="I92" s="56">
        <v>7</v>
      </c>
      <c r="J92" s="56" t="s">
        <v>37</v>
      </c>
      <c r="K92" s="52" t="s">
        <v>31</v>
      </c>
      <c r="L92" s="57" t="s">
        <v>35</v>
      </c>
      <c r="M92" s="57">
        <v>109.525</v>
      </c>
      <c r="N92" s="57" t="s">
        <v>45</v>
      </c>
      <c r="O92" s="57" t="s">
        <v>35</v>
      </c>
      <c r="P92" s="59">
        <v>29.326923077</v>
      </c>
      <c r="Q92" s="52" t="s">
        <v>37</v>
      </c>
      <c r="R92" s="52" t="s">
        <v>31</v>
      </c>
      <c r="S92" s="52" t="s">
        <v>37</v>
      </c>
      <c r="T92" s="52" t="s">
        <v>31</v>
      </c>
      <c r="U92" s="57" t="s">
        <v>36</v>
      </c>
      <c r="V92" s="62">
        <v>7730.823559533134</v>
      </c>
      <c r="W92" s="62">
        <v>819.8421906327388</v>
      </c>
      <c r="X92" s="62">
        <v>960.1432104560945</v>
      </c>
      <c r="Y92" s="62">
        <v>995.1242169977248</v>
      </c>
      <c r="Z92" s="52">
        <f t="shared" si="0"/>
        <v>1</v>
      </c>
      <c r="AA92" s="52">
        <f t="shared" si="1"/>
        <v>1</v>
      </c>
      <c r="AB92" s="52">
        <f t="shared" si="2"/>
        <v>0</v>
      </c>
      <c r="AC92" s="52">
        <f t="shared" si="3"/>
        <v>0</v>
      </c>
      <c r="AD92" s="52">
        <f t="shared" si="4"/>
        <v>0</v>
      </c>
      <c r="AE92" s="52">
        <f t="shared" si="5"/>
        <v>0</v>
      </c>
      <c r="AF92" s="61" t="str">
        <f t="shared" si="6"/>
        <v>SRSA</v>
      </c>
      <c r="AG92" s="61">
        <f t="shared" si="17"/>
        <v>0</v>
      </c>
      <c r="AH92" s="61">
        <f t="shared" si="8"/>
        <v>0</v>
      </c>
      <c r="AI92" s="52">
        <f t="shared" si="9"/>
        <v>1</v>
      </c>
      <c r="AJ92" s="52">
        <f t="shared" si="10"/>
        <v>1</v>
      </c>
      <c r="AK92" s="52" t="str">
        <f t="shared" si="18"/>
        <v>Initial</v>
      </c>
      <c r="AL92" s="52" t="str">
        <f t="shared" si="19"/>
        <v>SRSA</v>
      </c>
      <c r="AM92" s="52">
        <f t="shared" si="20"/>
        <v>0</v>
      </c>
      <c r="AN92" s="52">
        <f t="shared" si="21"/>
        <v>0</v>
      </c>
      <c r="AO92" s="52">
        <f t="shared" si="15"/>
        <v>0</v>
      </c>
      <c r="AP92" s="84">
        <f t="shared" si="22"/>
        <v>10505.933177619694</v>
      </c>
    </row>
    <row r="93" spans="1:42" s="64" customFormat="1" ht="13.5" thickBot="1">
      <c r="A93" s="66">
        <v>400047</v>
      </c>
      <c r="B93" s="64">
        <v>78656</v>
      </c>
      <c r="C93" s="64" t="s">
        <v>110</v>
      </c>
      <c r="D93" s="64" t="s">
        <v>111</v>
      </c>
      <c r="E93" s="64" t="s">
        <v>97</v>
      </c>
      <c r="F93" s="67">
        <v>85256</v>
      </c>
      <c r="G93" s="68">
        <v>5201</v>
      </c>
      <c r="H93" s="69">
        <v>4808507663</v>
      </c>
      <c r="I93" s="70">
        <v>8</v>
      </c>
      <c r="J93" s="70" t="s">
        <v>37</v>
      </c>
      <c r="K93" s="64" t="s">
        <v>31</v>
      </c>
      <c r="L93" s="6" t="s">
        <v>36</v>
      </c>
      <c r="M93" s="6">
        <v>174.858</v>
      </c>
      <c r="N93" s="6" t="s">
        <v>36</v>
      </c>
      <c r="O93" s="6" t="s">
        <v>35</v>
      </c>
      <c r="P93" s="71">
        <v>18</v>
      </c>
      <c r="Q93" s="71" t="s">
        <v>41</v>
      </c>
      <c r="R93" s="64" t="s">
        <v>31</v>
      </c>
      <c r="S93" s="64" t="s">
        <v>37</v>
      </c>
      <c r="T93" s="64" t="s">
        <v>31</v>
      </c>
      <c r="U93" s="6" t="s">
        <v>36</v>
      </c>
      <c r="V93" s="72">
        <v>9732.877769041277</v>
      </c>
      <c r="W93" s="72">
        <v>1409.393262576178</v>
      </c>
      <c r="X93" s="72">
        <v>1813.9246394201182</v>
      </c>
      <c r="Y93" s="72">
        <v>1393.1739037968148</v>
      </c>
      <c r="Z93" s="64">
        <f t="shared" si="0"/>
        <v>1</v>
      </c>
      <c r="AA93" s="64">
        <f t="shared" si="1"/>
        <v>1</v>
      </c>
      <c r="AB93" s="64">
        <f t="shared" si="2"/>
        <v>0</v>
      </c>
      <c r="AC93" s="64">
        <f t="shared" si="3"/>
        <v>0</v>
      </c>
      <c r="AD93" s="64">
        <f t="shared" si="4"/>
        <v>0</v>
      </c>
      <c r="AE93" s="64">
        <f t="shared" si="5"/>
        <v>0</v>
      </c>
      <c r="AF93" s="65" t="str">
        <f t="shared" si="6"/>
        <v>SRSA</v>
      </c>
      <c r="AG93" s="65">
        <f t="shared" si="17"/>
        <v>0</v>
      </c>
      <c r="AH93" s="65">
        <f t="shared" si="8"/>
        <v>0</v>
      </c>
      <c r="AI93" s="64">
        <f t="shared" si="9"/>
        <v>1</v>
      </c>
      <c r="AJ93" s="64">
        <f t="shared" si="10"/>
        <v>0</v>
      </c>
      <c r="AK93" s="64">
        <f t="shared" si="18"/>
        <v>0</v>
      </c>
      <c r="AL93" s="64">
        <f t="shared" si="19"/>
        <v>0</v>
      </c>
      <c r="AM93" s="64">
        <f t="shared" si="20"/>
        <v>0</v>
      </c>
      <c r="AN93" s="64">
        <f t="shared" si="21"/>
        <v>0</v>
      </c>
      <c r="AO93" s="64">
        <f t="shared" si="15"/>
        <v>0</v>
      </c>
      <c r="AP93" s="84">
        <f t="shared" si="22"/>
        <v>14349.369574834387</v>
      </c>
    </row>
    <row r="94" spans="1:42" s="64" customFormat="1" ht="13.5" thickBot="1">
      <c r="A94" s="66">
        <v>407430</v>
      </c>
      <c r="B94" s="64">
        <v>20218</v>
      </c>
      <c r="C94" s="64" t="s">
        <v>1054</v>
      </c>
      <c r="D94" s="64" t="s">
        <v>963</v>
      </c>
      <c r="E94" s="64" t="s">
        <v>1055</v>
      </c>
      <c r="F94" s="67">
        <v>85632</v>
      </c>
      <c r="G94" s="68">
        <v>38</v>
      </c>
      <c r="H94" s="69">
        <v>5208452275</v>
      </c>
      <c r="I94" s="70">
        <v>7</v>
      </c>
      <c r="J94" s="70" t="s">
        <v>37</v>
      </c>
      <c r="K94" s="64" t="s">
        <v>31</v>
      </c>
      <c r="L94" s="6" t="s">
        <v>36</v>
      </c>
      <c r="M94" s="6">
        <v>117.62</v>
      </c>
      <c r="N94" s="6" t="s">
        <v>36</v>
      </c>
      <c r="O94" s="6" t="s">
        <v>35</v>
      </c>
      <c r="P94" s="71">
        <v>18.095238095</v>
      </c>
      <c r="Q94" s="64" t="s">
        <v>31</v>
      </c>
      <c r="R94" s="64" t="s">
        <v>31</v>
      </c>
      <c r="S94" s="64" t="s">
        <v>37</v>
      </c>
      <c r="T94" s="64" t="s">
        <v>31</v>
      </c>
      <c r="U94" s="6" t="s">
        <v>36</v>
      </c>
      <c r="V94" s="73">
        <v>7587.807061115756</v>
      </c>
      <c r="W94" s="73">
        <v>1329.241498694404</v>
      </c>
      <c r="X94" s="73">
        <v>923.8563470181789</v>
      </c>
      <c r="Y94" s="73">
        <v>1150.882790093021</v>
      </c>
      <c r="Z94" s="64">
        <f t="shared" si="0"/>
        <v>1</v>
      </c>
      <c r="AA94" s="64">
        <f t="shared" si="1"/>
        <v>1</v>
      </c>
      <c r="AB94" s="64">
        <f t="shared" si="2"/>
        <v>0</v>
      </c>
      <c r="AC94" s="64">
        <f t="shared" si="3"/>
        <v>0</v>
      </c>
      <c r="AD94" s="64">
        <f t="shared" si="4"/>
        <v>0</v>
      </c>
      <c r="AE94" s="64">
        <f t="shared" si="5"/>
        <v>0</v>
      </c>
      <c r="AF94" s="65" t="str">
        <f t="shared" si="6"/>
        <v>SRSA</v>
      </c>
      <c r="AG94" s="65">
        <f t="shared" si="17"/>
        <v>0</v>
      </c>
      <c r="AH94" s="65">
        <f t="shared" si="8"/>
        <v>0</v>
      </c>
      <c r="AI94" s="64">
        <f t="shared" si="9"/>
        <v>1</v>
      </c>
      <c r="AJ94" s="64">
        <f t="shared" si="10"/>
        <v>0</v>
      </c>
      <c r="AK94" s="64">
        <f t="shared" si="18"/>
        <v>0</v>
      </c>
      <c r="AL94" s="64">
        <f t="shared" si="19"/>
        <v>0</v>
      </c>
      <c r="AM94" s="64">
        <f t="shared" si="20"/>
        <v>0</v>
      </c>
      <c r="AN94" s="64">
        <f t="shared" si="21"/>
        <v>0</v>
      </c>
      <c r="AO94" s="64">
        <f t="shared" si="15"/>
        <v>0</v>
      </c>
      <c r="AP94" s="84">
        <f t="shared" si="22"/>
        <v>10991.78769692136</v>
      </c>
    </row>
    <row r="95" spans="1:42" s="52" customFormat="1" ht="13.5" thickBot="1">
      <c r="A95" s="51">
        <v>406740</v>
      </c>
      <c r="B95" s="52">
        <v>10218</v>
      </c>
      <c r="C95" s="52" t="s">
        <v>1016</v>
      </c>
      <c r="D95" s="52" t="s">
        <v>1017</v>
      </c>
      <c r="E95" s="52" t="s">
        <v>1018</v>
      </c>
      <c r="F95" s="53">
        <v>86512</v>
      </c>
      <c r="G95" s="54">
        <v>250</v>
      </c>
      <c r="H95" s="55">
        <v>9286884750</v>
      </c>
      <c r="I95" s="56">
        <v>7</v>
      </c>
      <c r="J95" s="56" t="s">
        <v>37</v>
      </c>
      <c r="K95" s="52" t="s">
        <v>31</v>
      </c>
      <c r="L95" s="57" t="s">
        <v>35</v>
      </c>
      <c r="M95" s="57">
        <v>1134.085</v>
      </c>
      <c r="N95" s="57" t="s">
        <v>35</v>
      </c>
      <c r="O95" s="57" t="s">
        <v>35</v>
      </c>
      <c r="P95" s="59">
        <v>36.087866109</v>
      </c>
      <c r="Q95" s="52" t="s">
        <v>37</v>
      </c>
      <c r="R95" s="52" t="s">
        <v>31</v>
      </c>
      <c r="S95" s="52" t="s">
        <v>37</v>
      </c>
      <c r="T95" s="52" t="s">
        <v>31</v>
      </c>
      <c r="U95" s="57" t="s">
        <v>36</v>
      </c>
      <c r="V95" s="62">
        <v>110917.75213080832</v>
      </c>
      <c r="W95" s="62">
        <v>21114.762493898616</v>
      </c>
      <c r="X95" s="62">
        <v>23044.572458519455</v>
      </c>
      <c r="Y95" s="62">
        <v>8501.204025209134</v>
      </c>
      <c r="Z95" s="52">
        <f t="shared" si="0"/>
        <v>1</v>
      </c>
      <c r="AA95" s="52">
        <f t="shared" si="1"/>
        <v>1</v>
      </c>
      <c r="AB95" s="52">
        <f t="shared" si="2"/>
        <v>0</v>
      </c>
      <c r="AC95" s="52">
        <f t="shared" si="3"/>
        <v>0</v>
      </c>
      <c r="AD95" s="52">
        <f t="shared" si="4"/>
        <v>0</v>
      </c>
      <c r="AE95" s="52">
        <f t="shared" si="5"/>
        <v>0</v>
      </c>
      <c r="AF95" s="61" t="str">
        <f t="shared" si="6"/>
        <v>SRSA</v>
      </c>
      <c r="AG95" s="61">
        <f t="shared" si="17"/>
        <v>0</v>
      </c>
      <c r="AH95" s="61">
        <f t="shared" si="8"/>
        <v>0</v>
      </c>
      <c r="AI95" s="52">
        <f t="shared" si="9"/>
        <v>1</v>
      </c>
      <c r="AJ95" s="52">
        <f t="shared" si="10"/>
        <v>1</v>
      </c>
      <c r="AK95" s="52" t="str">
        <f t="shared" si="18"/>
        <v>Initial</v>
      </c>
      <c r="AL95" s="52" t="str">
        <f t="shared" si="19"/>
        <v>SRSA</v>
      </c>
      <c r="AM95" s="52">
        <f t="shared" si="20"/>
        <v>0</v>
      </c>
      <c r="AN95" s="52">
        <f t="shared" si="21"/>
        <v>0</v>
      </c>
      <c r="AO95" s="52">
        <f t="shared" si="15"/>
        <v>0</v>
      </c>
      <c r="AP95" s="84">
        <f t="shared" si="22"/>
        <v>163578.29110843551</v>
      </c>
    </row>
    <row r="96" spans="1:42" s="52" customFormat="1" ht="13.5" thickBot="1">
      <c r="A96" s="51">
        <v>407500</v>
      </c>
      <c r="B96" s="52">
        <v>120328</v>
      </c>
      <c r="C96" s="52" t="s">
        <v>1056</v>
      </c>
      <c r="D96" s="52" t="s">
        <v>1057</v>
      </c>
      <c r="E96" s="52" t="s">
        <v>347</v>
      </c>
      <c r="F96" s="53">
        <v>85621</v>
      </c>
      <c r="G96" s="54">
        <v>9716</v>
      </c>
      <c r="H96" s="55">
        <v>5202878758</v>
      </c>
      <c r="I96" s="56">
        <v>7</v>
      </c>
      <c r="J96" s="56" t="s">
        <v>37</v>
      </c>
      <c r="K96" s="52" t="s">
        <v>31</v>
      </c>
      <c r="L96" s="57" t="s">
        <v>36</v>
      </c>
      <c r="M96" s="57">
        <v>122.89</v>
      </c>
      <c r="N96" s="57" t="s">
        <v>36</v>
      </c>
      <c r="O96" s="57" t="s">
        <v>35</v>
      </c>
      <c r="P96" s="59">
        <v>16.228070175</v>
      </c>
      <c r="Q96" s="52" t="s">
        <v>31</v>
      </c>
      <c r="R96" s="52" t="s">
        <v>31</v>
      </c>
      <c r="S96" s="52" t="s">
        <v>37</v>
      </c>
      <c r="T96" s="52" t="s">
        <v>31</v>
      </c>
      <c r="U96" s="57" t="s">
        <v>36</v>
      </c>
      <c r="V96" s="62">
        <v>5823.092832711431</v>
      </c>
      <c r="W96" s="62">
        <v>645.4249827074004</v>
      </c>
      <c r="X96" s="62">
        <v>809.1871919249352</v>
      </c>
      <c r="Y96" s="62">
        <v>813.4058817198796</v>
      </c>
      <c r="Z96" s="52">
        <f t="shared" si="0"/>
        <v>1</v>
      </c>
      <c r="AA96" s="52">
        <f t="shared" si="1"/>
        <v>1</v>
      </c>
      <c r="AB96" s="52">
        <f t="shared" si="2"/>
        <v>0</v>
      </c>
      <c r="AC96" s="52">
        <f t="shared" si="3"/>
        <v>0</v>
      </c>
      <c r="AD96" s="52">
        <f t="shared" si="4"/>
        <v>0</v>
      </c>
      <c r="AE96" s="52">
        <f t="shared" si="5"/>
        <v>0</v>
      </c>
      <c r="AF96" s="61" t="str">
        <f t="shared" si="6"/>
        <v>SRSA</v>
      </c>
      <c r="AG96" s="61">
        <f t="shared" si="17"/>
        <v>0</v>
      </c>
      <c r="AH96" s="61">
        <f t="shared" si="8"/>
        <v>0</v>
      </c>
      <c r="AI96" s="52">
        <f t="shared" si="9"/>
        <v>1</v>
      </c>
      <c r="AJ96" s="52">
        <f t="shared" si="10"/>
        <v>0</v>
      </c>
      <c r="AK96" s="52">
        <f t="shared" si="18"/>
        <v>0</v>
      </c>
      <c r="AL96" s="52">
        <f t="shared" si="19"/>
        <v>0</v>
      </c>
      <c r="AM96" s="52">
        <f t="shared" si="20"/>
        <v>0</v>
      </c>
      <c r="AN96" s="52">
        <f t="shared" si="21"/>
        <v>0</v>
      </c>
      <c r="AO96" s="52">
        <f t="shared" si="15"/>
        <v>0</v>
      </c>
      <c r="AP96" s="84">
        <f t="shared" si="22"/>
        <v>8091.110889063645</v>
      </c>
    </row>
    <row r="97" spans="1:42" s="52" customFormat="1" ht="13.5" thickBot="1">
      <c r="A97" s="51">
        <v>400264</v>
      </c>
      <c r="B97" s="52">
        <v>128726</v>
      </c>
      <c r="C97" s="52" t="s">
        <v>530</v>
      </c>
      <c r="D97" s="52" t="s">
        <v>531</v>
      </c>
      <c r="E97" s="52" t="s">
        <v>532</v>
      </c>
      <c r="F97" s="53">
        <v>85646</v>
      </c>
      <c r="G97" s="54" t="s">
        <v>29</v>
      </c>
      <c r="H97" s="55">
        <v>5203980536</v>
      </c>
      <c r="I97" s="56">
        <v>7</v>
      </c>
      <c r="J97" s="56" t="s">
        <v>37</v>
      </c>
      <c r="K97" s="52" t="s">
        <v>53</v>
      </c>
      <c r="L97" s="57" t="s">
        <v>36</v>
      </c>
      <c r="M97" s="57">
        <v>75.735</v>
      </c>
      <c r="N97" s="57" t="s">
        <v>36</v>
      </c>
      <c r="O97" s="57" t="s">
        <v>35</v>
      </c>
      <c r="P97" s="59" t="s">
        <v>41</v>
      </c>
      <c r="Q97" s="59" t="s">
        <v>41</v>
      </c>
      <c r="R97" s="52" t="s">
        <v>53</v>
      </c>
      <c r="S97" s="52" t="s">
        <v>37</v>
      </c>
      <c r="T97" s="52" t="s">
        <v>53</v>
      </c>
      <c r="U97" s="57" t="s">
        <v>36</v>
      </c>
      <c r="V97" s="62">
        <v>2358.905054651885</v>
      </c>
      <c r="W97" s="62">
        <v>207.0296828670892</v>
      </c>
      <c r="X97" s="62">
        <v>369.8655769625228</v>
      </c>
      <c r="Y97" s="62">
        <v>467.27571928588816</v>
      </c>
      <c r="Z97" s="52">
        <f t="shared" si="0"/>
        <v>1</v>
      </c>
      <c r="AA97" s="52">
        <f t="shared" si="1"/>
        <v>1</v>
      </c>
      <c r="AB97" s="52">
        <f t="shared" si="2"/>
        <v>0</v>
      </c>
      <c r="AC97" s="52">
        <f t="shared" si="3"/>
        <v>0</v>
      </c>
      <c r="AD97" s="52">
        <f t="shared" si="4"/>
        <v>0</v>
      </c>
      <c r="AE97" s="52">
        <f t="shared" si="5"/>
        <v>0</v>
      </c>
      <c r="AF97" s="61" t="str">
        <f t="shared" si="6"/>
        <v>SRSA</v>
      </c>
      <c r="AG97" s="61">
        <f t="shared" si="17"/>
        <v>0</v>
      </c>
      <c r="AH97" s="61">
        <f t="shared" si="8"/>
        <v>0</v>
      </c>
      <c r="AI97" s="52">
        <f t="shared" si="9"/>
        <v>1</v>
      </c>
      <c r="AJ97" s="52">
        <f t="shared" si="10"/>
        <v>1</v>
      </c>
      <c r="AK97" s="52" t="str">
        <f t="shared" si="18"/>
        <v>Initial</v>
      </c>
      <c r="AL97" s="52" t="str">
        <f t="shared" si="19"/>
        <v>SRSA</v>
      </c>
      <c r="AM97" s="52">
        <f t="shared" si="20"/>
        <v>0</v>
      </c>
      <c r="AN97" s="52">
        <f t="shared" si="21"/>
        <v>0</v>
      </c>
      <c r="AO97" s="52">
        <f t="shared" si="15"/>
        <v>0</v>
      </c>
      <c r="AP97" s="84">
        <f t="shared" si="22"/>
        <v>3403.0760337673855</v>
      </c>
    </row>
    <row r="98" spans="1:42" s="52" customFormat="1" ht="13.5" thickBot="1">
      <c r="A98" s="51">
        <v>407630</v>
      </c>
      <c r="B98" s="52">
        <v>130240</v>
      </c>
      <c r="C98" s="52" t="s">
        <v>1065</v>
      </c>
      <c r="D98" s="52" t="s">
        <v>1066</v>
      </c>
      <c r="E98" s="52" t="s">
        <v>1067</v>
      </c>
      <c r="F98" s="53">
        <v>86337</v>
      </c>
      <c r="G98" s="54">
        <v>278</v>
      </c>
      <c r="H98" s="55">
        <v>9284223233</v>
      </c>
      <c r="I98" s="56">
        <v>7</v>
      </c>
      <c r="J98" s="56" t="s">
        <v>37</v>
      </c>
      <c r="K98" s="52" t="s">
        <v>37</v>
      </c>
      <c r="L98" s="57" t="s">
        <v>35</v>
      </c>
      <c r="M98" s="57">
        <v>165.055</v>
      </c>
      <c r="N98" s="57" t="s">
        <v>36</v>
      </c>
      <c r="O98" s="57" t="s">
        <v>35</v>
      </c>
      <c r="P98" s="59">
        <v>18.604651163</v>
      </c>
      <c r="Q98" s="52" t="s">
        <v>31</v>
      </c>
      <c r="R98" s="52" t="s">
        <v>31</v>
      </c>
      <c r="S98" s="52" t="s">
        <v>37</v>
      </c>
      <c r="T98" s="52" t="s">
        <v>31</v>
      </c>
      <c r="U98" s="57" t="s">
        <v>36</v>
      </c>
      <c r="V98" s="62">
        <v>10179.593821670649</v>
      </c>
      <c r="W98" s="62">
        <v>1273.7741548486838</v>
      </c>
      <c r="X98" s="62">
        <v>895.9034329387293</v>
      </c>
      <c r="Y98" s="62">
        <v>1453.7466822227634</v>
      </c>
      <c r="Z98" s="52">
        <f t="shared" si="0"/>
        <v>1</v>
      </c>
      <c r="AA98" s="52">
        <f t="shared" si="1"/>
        <v>1</v>
      </c>
      <c r="AB98" s="52">
        <f t="shared" si="2"/>
        <v>0</v>
      </c>
      <c r="AC98" s="52">
        <f t="shared" si="3"/>
        <v>0</v>
      </c>
      <c r="AD98" s="52">
        <f t="shared" si="4"/>
        <v>0</v>
      </c>
      <c r="AE98" s="52">
        <f t="shared" si="5"/>
        <v>0</v>
      </c>
      <c r="AF98" s="61" t="str">
        <f t="shared" si="6"/>
        <v>SRSA</v>
      </c>
      <c r="AG98" s="61">
        <f t="shared" si="17"/>
        <v>0</v>
      </c>
      <c r="AH98" s="61">
        <f t="shared" si="8"/>
        <v>0</v>
      </c>
      <c r="AI98" s="52">
        <f t="shared" si="9"/>
        <v>1</v>
      </c>
      <c r="AJ98" s="52">
        <f t="shared" si="10"/>
        <v>0</v>
      </c>
      <c r="AK98" s="52">
        <f t="shared" si="18"/>
        <v>0</v>
      </c>
      <c r="AL98" s="52">
        <f t="shared" si="19"/>
        <v>0</v>
      </c>
      <c r="AM98" s="52">
        <f t="shared" si="20"/>
        <v>0</v>
      </c>
      <c r="AN98" s="52">
        <f t="shared" si="21"/>
        <v>0</v>
      </c>
      <c r="AO98" s="52">
        <f t="shared" si="15"/>
        <v>0</v>
      </c>
      <c r="AP98" s="84">
        <f t="shared" si="22"/>
        <v>13803.018091680826</v>
      </c>
    </row>
    <row r="99" spans="1:42" s="52" customFormat="1" ht="13.5" thickBot="1">
      <c r="A99" s="51">
        <v>400246</v>
      </c>
      <c r="B99" s="52">
        <v>78917</v>
      </c>
      <c r="C99" s="52" t="s">
        <v>497</v>
      </c>
      <c r="D99" s="52" t="s">
        <v>495</v>
      </c>
      <c r="E99" s="52" t="s">
        <v>87</v>
      </c>
      <c r="F99" s="53">
        <v>85204</v>
      </c>
      <c r="G99" s="54" t="s">
        <v>29</v>
      </c>
      <c r="H99" s="55">
        <v>4806497737</v>
      </c>
      <c r="I99" s="56">
        <v>7</v>
      </c>
      <c r="J99" s="56" t="s">
        <v>37</v>
      </c>
      <c r="K99" s="52" t="s">
        <v>53</v>
      </c>
      <c r="L99" s="57" t="s">
        <v>36</v>
      </c>
      <c r="M99" s="57">
        <v>163.452</v>
      </c>
      <c r="N99" s="57" t="s">
        <v>36</v>
      </c>
      <c r="O99" s="57" t="s">
        <v>35</v>
      </c>
      <c r="P99" s="59">
        <v>16</v>
      </c>
      <c r="Q99" s="59" t="s">
        <v>41</v>
      </c>
      <c r="R99" s="52" t="s">
        <v>53</v>
      </c>
      <c r="S99" s="52" t="s">
        <v>37</v>
      </c>
      <c r="T99" s="52" t="s">
        <v>53</v>
      </c>
      <c r="U99" s="57" t="s">
        <v>36</v>
      </c>
      <c r="V99" s="60">
        <v>7364.351188441916</v>
      </c>
      <c r="W99" s="60">
        <v>718.1714205783583</v>
      </c>
      <c r="X99" s="60">
        <v>1070.289020376255</v>
      </c>
      <c r="Y99" s="60">
        <v>1018.9206656650617</v>
      </c>
      <c r="Z99" s="52">
        <f t="shared" si="0"/>
        <v>1</v>
      </c>
      <c r="AA99" s="52">
        <f t="shared" si="1"/>
        <v>1</v>
      </c>
      <c r="AB99" s="52">
        <f t="shared" si="2"/>
        <v>0</v>
      </c>
      <c r="AC99" s="52">
        <f t="shared" si="3"/>
        <v>0</v>
      </c>
      <c r="AD99" s="52">
        <f t="shared" si="4"/>
        <v>0</v>
      </c>
      <c r="AE99" s="52">
        <f t="shared" si="5"/>
        <v>0</v>
      </c>
      <c r="AF99" s="61" t="str">
        <f t="shared" si="6"/>
        <v>SRSA</v>
      </c>
      <c r="AG99" s="61">
        <f t="shared" si="17"/>
        <v>0</v>
      </c>
      <c r="AH99" s="61">
        <f t="shared" si="8"/>
        <v>0</v>
      </c>
      <c r="AI99" s="52">
        <f t="shared" si="9"/>
        <v>1</v>
      </c>
      <c r="AJ99" s="52">
        <f t="shared" si="10"/>
        <v>0</v>
      </c>
      <c r="AK99" s="52">
        <f t="shared" si="18"/>
        <v>0</v>
      </c>
      <c r="AL99" s="52">
        <f t="shared" si="19"/>
        <v>0</v>
      </c>
      <c r="AM99" s="52">
        <f t="shared" si="20"/>
        <v>0</v>
      </c>
      <c r="AN99" s="52">
        <f t="shared" si="21"/>
        <v>0</v>
      </c>
      <c r="AO99" s="52">
        <f t="shared" si="15"/>
        <v>0</v>
      </c>
      <c r="AP99" s="84">
        <f t="shared" si="22"/>
        <v>10171.73229506159</v>
      </c>
    </row>
    <row r="100" spans="1:42" s="52" customFormat="1" ht="13.5" thickBot="1">
      <c r="A100" s="51">
        <v>400198</v>
      </c>
      <c r="B100" s="52">
        <v>98747</v>
      </c>
      <c r="C100" s="52" t="s">
        <v>409</v>
      </c>
      <c r="D100" s="52" t="s">
        <v>355</v>
      </c>
      <c r="E100" s="52" t="s">
        <v>356</v>
      </c>
      <c r="F100" s="53">
        <v>86054</v>
      </c>
      <c r="G100" s="54" t="s">
        <v>29</v>
      </c>
      <c r="H100" s="55">
        <v>9286722653</v>
      </c>
      <c r="I100" s="56">
        <v>7</v>
      </c>
      <c r="J100" s="56" t="s">
        <v>37</v>
      </c>
      <c r="K100" s="52" t="s">
        <v>37</v>
      </c>
      <c r="L100" s="57" t="s">
        <v>36</v>
      </c>
      <c r="M100" s="57">
        <v>543.595</v>
      </c>
      <c r="N100" s="57" t="s">
        <v>35</v>
      </c>
      <c r="O100" s="57" t="s">
        <v>35</v>
      </c>
      <c r="P100" s="59" t="s">
        <v>41</v>
      </c>
      <c r="Q100" s="59" t="s">
        <v>41</v>
      </c>
      <c r="R100" s="52" t="s">
        <v>31</v>
      </c>
      <c r="S100" s="52" t="s">
        <v>37</v>
      </c>
      <c r="T100" s="52" t="s">
        <v>31</v>
      </c>
      <c r="U100" s="57" t="s">
        <v>36</v>
      </c>
      <c r="V100" s="60">
        <v>7231.566382366651</v>
      </c>
      <c r="W100" s="60">
        <v>1211.627497346149</v>
      </c>
      <c r="X100" s="60"/>
      <c r="Y100" s="60">
        <v>666.3005626854332</v>
      </c>
      <c r="Z100" s="52">
        <f t="shared" si="0"/>
        <v>1</v>
      </c>
      <c r="AA100" s="52">
        <f t="shared" si="1"/>
        <v>1</v>
      </c>
      <c r="AB100" s="52">
        <f t="shared" si="2"/>
        <v>0</v>
      </c>
      <c r="AC100" s="52">
        <f t="shared" si="3"/>
        <v>0</v>
      </c>
      <c r="AD100" s="52">
        <f t="shared" si="4"/>
        <v>0</v>
      </c>
      <c r="AE100" s="52">
        <f t="shared" si="5"/>
        <v>0</v>
      </c>
      <c r="AF100" s="61" t="str">
        <f t="shared" si="6"/>
        <v>SRSA</v>
      </c>
      <c r="AG100" s="61">
        <f t="shared" si="17"/>
        <v>0</v>
      </c>
      <c r="AH100" s="61">
        <f t="shared" si="8"/>
        <v>0</v>
      </c>
      <c r="AI100" s="52">
        <f t="shared" si="9"/>
        <v>1</v>
      </c>
      <c r="AJ100" s="52">
        <f t="shared" si="10"/>
        <v>1</v>
      </c>
      <c r="AK100" s="52" t="str">
        <f t="shared" si="18"/>
        <v>Initial</v>
      </c>
      <c r="AL100" s="52" t="str">
        <f t="shared" si="19"/>
        <v>SRSA</v>
      </c>
      <c r="AM100" s="52">
        <f t="shared" si="20"/>
        <v>0</v>
      </c>
      <c r="AN100" s="52">
        <f t="shared" si="21"/>
        <v>0</v>
      </c>
      <c r="AO100" s="52">
        <f t="shared" si="15"/>
        <v>0</v>
      </c>
      <c r="AP100" s="84">
        <f t="shared" si="22"/>
        <v>9109.494442398234</v>
      </c>
    </row>
    <row r="101" spans="1:42" s="52" customFormat="1" ht="13.5" thickBot="1">
      <c r="A101" s="51">
        <v>400154</v>
      </c>
      <c r="B101" s="52">
        <v>98746</v>
      </c>
      <c r="C101" s="52" t="s">
        <v>354</v>
      </c>
      <c r="D101" s="52" t="s">
        <v>355</v>
      </c>
      <c r="E101" s="52" t="s">
        <v>356</v>
      </c>
      <c r="F101" s="53">
        <v>86054</v>
      </c>
      <c r="G101" s="54" t="s">
        <v>29</v>
      </c>
      <c r="H101" s="55">
        <v>9286722652</v>
      </c>
      <c r="I101" s="56">
        <v>7</v>
      </c>
      <c r="J101" s="56" t="s">
        <v>37</v>
      </c>
      <c r="K101" s="52" t="s">
        <v>31</v>
      </c>
      <c r="L101" s="57" t="s">
        <v>36</v>
      </c>
      <c r="M101" s="57">
        <v>106.796</v>
      </c>
      <c r="N101" s="57" t="s">
        <v>35</v>
      </c>
      <c r="O101" s="57" t="s">
        <v>35</v>
      </c>
      <c r="P101" s="59" t="s">
        <v>41</v>
      </c>
      <c r="Q101" s="59" t="s">
        <v>41</v>
      </c>
      <c r="R101" s="52" t="s">
        <v>31</v>
      </c>
      <c r="S101" s="52" t="s">
        <v>37</v>
      </c>
      <c r="T101" s="52" t="s">
        <v>31</v>
      </c>
      <c r="U101" s="57" t="s">
        <v>36</v>
      </c>
      <c r="V101" s="60">
        <v>27380</v>
      </c>
      <c r="W101" s="60">
        <v>0</v>
      </c>
      <c r="X101" s="60">
        <v>269.42354686188736</v>
      </c>
      <c r="Y101" s="60">
        <v>0</v>
      </c>
      <c r="Z101" s="52">
        <f t="shared" si="0"/>
        <v>1</v>
      </c>
      <c r="AA101" s="52">
        <f t="shared" si="1"/>
        <v>1</v>
      </c>
      <c r="AB101" s="52">
        <f t="shared" si="2"/>
        <v>0</v>
      </c>
      <c r="AC101" s="52">
        <f t="shared" si="3"/>
        <v>0</v>
      </c>
      <c r="AD101" s="52">
        <f t="shared" si="4"/>
        <v>0</v>
      </c>
      <c r="AE101" s="52">
        <f t="shared" si="5"/>
        <v>0</v>
      </c>
      <c r="AF101" s="61" t="str">
        <f t="shared" si="6"/>
        <v>SRSA</v>
      </c>
      <c r="AG101" s="61">
        <f t="shared" si="17"/>
        <v>0</v>
      </c>
      <c r="AH101" s="61">
        <f t="shared" si="8"/>
        <v>0</v>
      </c>
      <c r="AI101" s="52">
        <f t="shared" si="9"/>
        <v>1</v>
      </c>
      <c r="AJ101" s="52">
        <f t="shared" si="10"/>
        <v>1</v>
      </c>
      <c r="AK101" s="52" t="str">
        <f t="shared" si="18"/>
        <v>Initial</v>
      </c>
      <c r="AL101" s="52" t="str">
        <f t="shared" si="19"/>
        <v>SRSA</v>
      </c>
      <c r="AM101" s="52">
        <f t="shared" si="20"/>
        <v>0</v>
      </c>
      <c r="AN101" s="52">
        <f t="shared" si="21"/>
        <v>0</v>
      </c>
      <c r="AO101" s="52">
        <f t="shared" si="15"/>
        <v>0</v>
      </c>
      <c r="AP101" s="84">
        <f t="shared" si="22"/>
        <v>27649.423546861886</v>
      </c>
    </row>
    <row r="102" spans="1:42" s="52" customFormat="1" ht="13.5" thickBot="1">
      <c r="A102" s="51">
        <v>407700</v>
      </c>
      <c r="B102" s="52">
        <v>90210</v>
      </c>
      <c r="C102" s="52" t="s">
        <v>1070</v>
      </c>
      <c r="D102" s="52" t="s">
        <v>1071</v>
      </c>
      <c r="E102" s="52" t="s">
        <v>408</v>
      </c>
      <c r="F102" s="53">
        <v>85901</v>
      </c>
      <c r="G102" s="54">
        <v>4645</v>
      </c>
      <c r="H102" s="55">
        <v>9285376000</v>
      </c>
      <c r="I102" s="56" t="s">
        <v>360</v>
      </c>
      <c r="J102" s="56" t="s">
        <v>31</v>
      </c>
      <c r="K102" s="52" t="s">
        <v>31</v>
      </c>
      <c r="L102" s="57" t="s">
        <v>35</v>
      </c>
      <c r="M102" s="57">
        <v>2392.18</v>
      </c>
      <c r="N102" s="57" t="s">
        <v>35</v>
      </c>
      <c r="O102" s="57" t="s">
        <v>35</v>
      </c>
      <c r="P102" s="59">
        <v>16.791781904</v>
      </c>
      <c r="Q102" s="52" t="s">
        <v>31</v>
      </c>
      <c r="R102" s="52" t="s">
        <v>31</v>
      </c>
      <c r="S102" s="52" t="s">
        <v>37</v>
      </c>
      <c r="T102" s="52" t="s">
        <v>31</v>
      </c>
      <c r="U102" s="57" t="s">
        <v>36</v>
      </c>
      <c r="V102" s="62">
        <v>112548.42525339316</v>
      </c>
      <c r="W102" s="62">
        <v>16075.24938032624</v>
      </c>
      <c r="X102" s="62">
        <v>15433.486641286225</v>
      </c>
      <c r="Y102" s="62">
        <v>15115.071530789355</v>
      </c>
      <c r="Z102" s="52">
        <f t="shared" si="0"/>
        <v>1</v>
      </c>
      <c r="AA102" s="52">
        <f t="shared" si="1"/>
        <v>1</v>
      </c>
      <c r="AB102" s="52">
        <f t="shared" si="2"/>
        <v>0</v>
      </c>
      <c r="AC102" s="52">
        <f t="shared" si="3"/>
        <v>0</v>
      </c>
      <c r="AD102" s="52">
        <f t="shared" si="4"/>
        <v>0</v>
      </c>
      <c r="AE102" s="52">
        <f t="shared" si="5"/>
        <v>0</v>
      </c>
      <c r="AF102" s="61" t="str">
        <f t="shared" si="6"/>
        <v>SRSA</v>
      </c>
      <c r="AG102" s="61">
        <f t="shared" si="17"/>
        <v>0</v>
      </c>
      <c r="AH102" s="61">
        <f t="shared" si="8"/>
        <v>0</v>
      </c>
      <c r="AI102" s="52">
        <f t="shared" si="9"/>
        <v>1</v>
      </c>
      <c r="AJ102" s="52">
        <f t="shared" si="10"/>
        <v>0</v>
      </c>
      <c r="AK102" s="52">
        <f t="shared" si="18"/>
        <v>0</v>
      </c>
      <c r="AL102" s="52">
        <f t="shared" si="19"/>
        <v>0</v>
      </c>
      <c r="AM102" s="52">
        <f t="shared" si="20"/>
        <v>0</v>
      </c>
      <c r="AN102" s="52">
        <f t="shared" si="21"/>
        <v>0</v>
      </c>
      <c r="AO102" s="52">
        <f t="shared" si="15"/>
        <v>0</v>
      </c>
      <c r="AP102" s="84">
        <f t="shared" si="22"/>
        <v>159172.23280579498</v>
      </c>
    </row>
    <row r="103" spans="1:42" s="52" customFormat="1" ht="13.5" thickBot="1">
      <c r="A103" s="51">
        <v>400297</v>
      </c>
      <c r="B103" s="52">
        <v>28752</v>
      </c>
      <c r="C103" s="52" t="s">
        <v>587</v>
      </c>
      <c r="D103" s="52" t="s">
        <v>588</v>
      </c>
      <c r="E103" s="52" t="s">
        <v>589</v>
      </c>
      <c r="F103" s="53">
        <v>85615</v>
      </c>
      <c r="G103" s="54" t="s">
        <v>29</v>
      </c>
      <c r="H103" s="55" t="s">
        <v>41</v>
      </c>
      <c r="I103" s="56">
        <v>7</v>
      </c>
      <c r="J103" s="56" t="s">
        <v>37</v>
      </c>
      <c r="K103" s="52" t="s">
        <v>53</v>
      </c>
      <c r="L103" s="57" t="s">
        <v>36</v>
      </c>
      <c r="M103" s="57">
        <v>37.64</v>
      </c>
      <c r="N103" s="57" t="s">
        <v>36</v>
      </c>
      <c r="O103" s="57" t="s">
        <v>35</v>
      </c>
      <c r="P103" s="59" t="s">
        <v>41</v>
      </c>
      <c r="Q103" s="59" t="s">
        <v>41</v>
      </c>
      <c r="R103" s="52" t="s">
        <v>53</v>
      </c>
      <c r="S103" s="52" t="s">
        <v>37</v>
      </c>
      <c r="T103" s="52" t="s">
        <v>53</v>
      </c>
      <c r="U103" s="57"/>
      <c r="V103" s="60">
        <v>0</v>
      </c>
      <c r="W103" s="60">
        <v>0</v>
      </c>
      <c r="X103" s="60">
        <v>0</v>
      </c>
      <c r="Y103" s="60">
        <v>0</v>
      </c>
      <c r="Z103" s="52">
        <f t="shared" si="0"/>
        <v>1</v>
      </c>
      <c r="AA103" s="52">
        <f t="shared" si="1"/>
        <v>1</v>
      </c>
      <c r="AB103" s="52">
        <f t="shared" si="2"/>
        <v>0</v>
      </c>
      <c r="AC103" s="52">
        <f t="shared" si="3"/>
        <v>0</v>
      </c>
      <c r="AD103" s="52">
        <f t="shared" si="4"/>
        <v>0</v>
      </c>
      <c r="AE103" s="52">
        <f t="shared" si="5"/>
        <v>0</v>
      </c>
      <c r="AF103" s="61" t="str">
        <f t="shared" si="6"/>
        <v>SRSA</v>
      </c>
      <c r="AG103" s="61">
        <f t="shared" si="17"/>
        <v>0</v>
      </c>
      <c r="AH103" s="61">
        <f t="shared" si="8"/>
        <v>0</v>
      </c>
      <c r="AI103" s="52">
        <f t="shared" si="9"/>
        <v>1</v>
      </c>
      <c r="AJ103" s="52">
        <f t="shared" si="10"/>
        <v>1</v>
      </c>
      <c r="AK103" s="52" t="str">
        <f t="shared" si="18"/>
        <v>Initial</v>
      </c>
      <c r="AL103" s="52" t="str">
        <f t="shared" si="19"/>
        <v>SRSA</v>
      </c>
      <c r="AM103" s="52">
        <f t="shared" si="20"/>
        <v>0</v>
      </c>
      <c r="AN103" s="52">
        <f t="shared" si="21"/>
        <v>0</v>
      </c>
      <c r="AO103" s="52">
        <f t="shared" si="15"/>
        <v>0</v>
      </c>
      <c r="AP103" s="84">
        <f t="shared" si="22"/>
        <v>0</v>
      </c>
    </row>
    <row r="104" spans="1:42" s="64" customFormat="1" ht="13.5" thickBot="1">
      <c r="A104" s="66">
        <v>407770</v>
      </c>
      <c r="B104" s="64">
        <v>130315</v>
      </c>
      <c r="C104" s="64" t="s">
        <v>1074</v>
      </c>
      <c r="D104" s="64" t="s">
        <v>1075</v>
      </c>
      <c r="E104" s="64" t="s">
        <v>1076</v>
      </c>
      <c r="F104" s="67">
        <v>86338</v>
      </c>
      <c r="G104" s="68">
        <v>127</v>
      </c>
      <c r="H104" s="69">
        <v>9284423322</v>
      </c>
      <c r="I104" s="70">
        <v>7</v>
      </c>
      <c r="J104" s="70" t="s">
        <v>37</v>
      </c>
      <c r="K104" s="64" t="s">
        <v>31</v>
      </c>
      <c r="L104" s="6" t="s">
        <v>35</v>
      </c>
      <c r="M104" s="6">
        <v>23.88</v>
      </c>
      <c r="N104" s="6" t="s">
        <v>36</v>
      </c>
      <c r="O104" s="6" t="s">
        <v>35</v>
      </c>
      <c r="P104" s="71">
        <v>9.375</v>
      </c>
      <c r="Q104" s="64" t="s">
        <v>31</v>
      </c>
      <c r="R104" s="64" t="s">
        <v>31</v>
      </c>
      <c r="S104" s="64" t="s">
        <v>37</v>
      </c>
      <c r="T104" s="64" t="s">
        <v>31</v>
      </c>
      <c r="U104" s="6" t="s">
        <v>36</v>
      </c>
      <c r="V104" s="73">
        <v>537.3804285321534</v>
      </c>
      <c r="W104" s="73">
        <v>0</v>
      </c>
      <c r="X104" s="73">
        <v>106.48965689716098</v>
      </c>
      <c r="Y104" s="73">
        <v>142.16060242824642</v>
      </c>
      <c r="Z104" s="64">
        <f t="shared" si="0"/>
        <v>1</v>
      </c>
      <c r="AA104" s="64">
        <f t="shared" si="1"/>
        <v>1</v>
      </c>
      <c r="AB104" s="64">
        <f t="shared" si="2"/>
        <v>0</v>
      </c>
      <c r="AC104" s="64">
        <f t="shared" si="3"/>
        <v>0</v>
      </c>
      <c r="AD104" s="64">
        <f t="shared" si="4"/>
        <v>0</v>
      </c>
      <c r="AE104" s="64">
        <f t="shared" si="5"/>
        <v>0</v>
      </c>
      <c r="AF104" s="65" t="str">
        <f t="shared" si="6"/>
        <v>SRSA</v>
      </c>
      <c r="AG104" s="65">
        <f t="shared" si="17"/>
        <v>0</v>
      </c>
      <c r="AH104" s="65">
        <f t="shared" si="8"/>
        <v>0</v>
      </c>
      <c r="AI104" s="64">
        <f t="shared" si="9"/>
        <v>1</v>
      </c>
      <c r="AJ104" s="64">
        <f t="shared" si="10"/>
        <v>0</v>
      </c>
      <c r="AK104" s="64">
        <f t="shared" si="18"/>
        <v>0</v>
      </c>
      <c r="AL104" s="64">
        <f t="shared" si="19"/>
        <v>0</v>
      </c>
      <c r="AM104" s="64">
        <f t="shared" si="20"/>
        <v>0</v>
      </c>
      <c r="AN104" s="64">
        <f t="shared" si="21"/>
        <v>0</v>
      </c>
      <c r="AO104" s="64">
        <f t="shared" si="15"/>
        <v>0</v>
      </c>
      <c r="AP104" s="84">
        <f t="shared" si="22"/>
        <v>786.0306878575608</v>
      </c>
    </row>
    <row r="105" spans="1:42" s="64" customFormat="1" ht="13.5" thickBot="1">
      <c r="A105" s="66">
        <v>407860</v>
      </c>
      <c r="B105" s="64">
        <v>50305</v>
      </c>
      <c r="C105" s="64" t="s">
        <v>1080</v>
      </c>
      <c r="D105" s="64" t="s">
        <v>1081</v>
      </c>
      <c r="E105" s="64" t="s">
        <v>1082</v>
      </c>
      <c r="F105" s="67">
        <v>85551</v>
      </c>
      <c r="G105" s="68">
        <v>167</v>
      </c>
      <c r="H105" s="69">
        <v>9284280477</v>
      </c>
      <c r="I105" s="70">
        <v>7</v>
      </c>
      <c r="J105" s="70" t="s">
        <v>37</v>
      </c>
      <c r="K105" s="64" t="s">
        <v>31</v>
      </c>
      <c r="L105" s="6" t="s">
        <v>35</v>
      </c>
      <c r="M105" s="6">
        <v>177.215</v>
      </c>
      <c r="N105" s="6" t="s">
        <v>35</v>
      </c>
      <c r="O105" s="6" t="s">
        <v>35</v>
      </c>
      <c r="P105" s="71">
        <v>22.756410256</v>
      </c>
      <c r="Q105" s="64" t="s">
        <v>37</v>
      </c>
      <c r="R105" s="64" t="s">
        <v>31</v>
      </c>
      <c r="S105" s="64" t="s">
        <v>37</v>
      </c>
      <c r="T105" s="64" t="s">
        <v>31</v>
      </c>
      <c r="U105" s="6" t="s">
        <v>36</v>
      </c>
      <c r="V105" s="72">
        <v>11232.400038033005</v>
      </c>
      <c r="W105" s="72">
        <v>1484.7533449215416</v>
      </c>
      <c r="X105" s="72">
        <v>1318.6740685314016</v>
      </c>
      <c r="Y105" s="72">
        <v>1384.520649735965</v>
      </c>
      <c r="Z105" s="64">
        <f t="shared" si="0"/>
        <v>1</v>
      </c>
      <c r="AA105" s="64">
        <f t="shared" si="1"/>
        <v>1</v>
      </c>
      <c r="AB105" s="64">
        <f t="shared" si="2"/>
        <v>0</v>
      </c>
      <c r="AC105" s="64">
        <f t="shared" si="3"/>
        <v>0</v>
      </c>
      <c r="AD105" s="64">
        <f t="shared" si="4"/>
        <v>0</v>
      </c>
      <c r="AE105" s="64">
        <f t="shared" si="5"/>
        <v>0</v>
      </c>
      <c r="AF105" s="65" t="str">
        <f t="shared" si="6"/>
        <v>SRSA</v>
      </c>
      <c r="AG105" s="65">
        <f t="shared" si="17"/>
        <v>0</v>
      </c>
      <c r="AH105" s="65">
        <f t="shared" si="8"/>
        <v>0</v>
      </c>
      <c r="AI105" s="64">
        <f t="shared" si="9"/>
        <v>1</v>
      </c>
      <c r="AJ105" s="64">
        <f t="shared" si="10"/>
        <v>1</v>
      </c>
      <c r="AK105" s="64" t="str">
        <f t="shared" si="18"/>
        <v>Initial</v>
      </c>
      <c r="AL105" s="64" t="str">
        <f t="shared" si="19"/>
        <v>SRSA</v>
      </c>
      <c r="AM105" s="64">
        <f t="shared" si="20"/>
        <v>0</v>
      </c>
      <c r="AN105" s="64">
        <f t="shared" si="21"/>
        <v>0</v>
      </c>
      <c r="AO105" s="64">
        <f t="shared" si="15"/>
        <v>0</v>
      </c>
      <c r="AP105" s="84">
        <f t="shared" si="22"/>
        <v>15420.348101221914</v>
      </c>
    </row>
    <row r="106" spans="1:42" s="52" customFormat="1" ht="13.5" thickBot="1">
      <c r="A106" s="51">
        <v>407920</v>
      </c>
      <c r="B106" s="52">
        <v>120425</v>
      </c>
      <c r="C106" s="52" t="s">
        <v>1087</v>
      </c>
      <c r="D106" s="52" t="s">
        <v>1088</v>
      </c>
      <c r="E106" s="52" t="s">
        <v>1089</v>
      </c>
      <c r="F106" s="53">
        <v>85611</v>
      </c>
      <c r="G106" s="54">
        <v>9730</v>
      </c>
      <c r="H106" s="55">
        <v>5204555514</v>
      </c>
      <c r="I106" s="56">
        <v>7</v>
      </c>
      <c r="J106" s="56" t="s">
        <v>37</v>
      </c>
      <c r="K106" s="52" t="s">
        <v>31</v>
      </c>
      <c r="L106" s="57" t="s">
        <v>36</v>
      </c>
      <c r="M106" s="57">
        <v>124.655</v>
      </c>
      <c r="N106" s="57" t="s">
        <v>36</v>
      </c>
      <c r="O106" s="57" t="s">
        <v>35</v>
      </c>
      <c r="P106" s="59">
        <v>12.337662338</v>
      </c>
      <c r="Q106" s="52" t="s">
        <v>31</v>
      </c>
      <c r="R106" s="52" t="s">
        <v>31</v>
      </c>
      <c r="S106" s="52" t="s">
        <v>37</v>
      </c>
      <c r="T106" s="52" t="s">
        <v>31</v>
      </c>
      <c r="U106" s="57" t="s">
        <v>36</v>
      </c>
      <c r="V106" s="60">
        <v>5665.580059590842</v>
      </c>
      <c r="W106" s="60">
        <v>535.8261577473227</v>
      </c>
      <c r="X106" s="60">
        <v>640.0827031400764</v>
      </c>
      <c r="Y106" s="60">
        <v>1108.852698940322</v>
      </c>
      <c r="Z106" s="52">
        <f t="shared" si="0"/>
        <v>1</v>
      </c>
      <c r="AA106" s="52">
        <f t="shared" si="1"/>
        <v>1</v>
      </c>
      <c r="AB106" s="52">
        <f t="shared" si="2"/>
        <v>0</v>
      </c>
      <c r="AC106" s="52">
        <f t="shared" si="3"/>
        <v>0</v>
      </c>
      <c r="AD106" s="52">
        <f t="shared" si="4"/>
        <v>0</v>
      </c>
      <c r="AE106" s="52">
        <f t="shared" si="5"/>
        <v>0</v>
      </c>
      <c r="AF106" s="61" t="str">
        <f t="shared" si="6"/>
        <v>SRSA</v>
      </c>
      <c r="AG106" s="61">
        <f t="shared" si="17"/>
        <v>0</v>
      </c>
      <c r="AH106" s="61">
        <f t="shared" si="8"/>
        <v>0</v>
      </c>
      <c r="AI106" s="52">
        <f t="shared" si="9"/>
        <v>1</v>
      </c>
      <c r="AJ106" s="52">
        <f t="shared" si="10"/>
        <v>0</v>
      </c>
      <c r="AK106" s="52">
        <f t="shared" si="18"/>
        <v>0</v>
      </c>
      <c r="AL106" s="52">
        <f t="shared" si="19"/>
        <v>0</v>
      </c>
      <c r="AM106" s="52">
        <f t="shared" si="20"/>
        <v>0</v>
      </c>
      <c r="AN106" s="52">
        <f t="shared" si="21"/>
        <v>0</v>
      </c>
      <c r="AO106" s="52">
        <f t="shared" si="15"/>
        <v>0</v>
      </c>
      <c r="AP106" s="84">
        <f t="shared" si="22"/>
        <v>7950.341619418563</v>
      </c>
    </row>
    <row r="107" spans="1:42" s="64" customFormat="1" ht="13.5" thickBot="1">
      <c r="A107" s="66">
        <v>408020</v>
      </c>
      <c r="B107" s="64">
        <v>20221</v>
      </c>
      <c r="C107" s="64" t="s">
        <v>1090</v>
      </c>
      <c r="D107" s="64" t="s">
        <v>1091</v>
      </c>
      <c r="E107" s="64" t="s">
        <v>1092</v>
      </c>
      <c r="F107" s="67">
        <v>85630</v>
      </c>
      <c r="G107" s="68">
        <v>70</v>
      </c>
      <c r="H107" s="69">
        <v>5207204781</v>
      </c>
      <c r="I107" s="70">
        <v>7</v>
      </c>
      <c r="J107" s="70" t="s">
        <v>37</v>
      </c>
      <c r="K107" s="64" t="s">
        <v>31</v>
      </c>
      <c r="L107" s="6" t="s">
        <v>36</v>
      </c>
      <c r="M107" s="6">
        <v>443.603</v>
      </c>
      <c r="N107" s="6" t="s">
        <v>36</v>
      </c>
      <c r="O107" s="6" t="s">
        <v>35</v>
      </c>
      <c r="P107" s="71">
        <v>12.582781457</v>
      </c>
      <c r="Q107" s="64" t="s">
        <v>31</v>
      </c>
      <c r="R107" s="64" t="s">
        <v>31</v>
      </c>
      <c r="S107" s="64" t="s">
        <v>37</v>
      </c>
      <c r="T107" s="64" t="s">
        <v>31</v>
      </c>
      <c r="U107" s="6" t="s">
        <v>36</v>
      </c>
      <c r="V107" s="72">
        <v>20515.709448267844</v>
      </c>
      <c r="W107" s="72">
        <v>3220.126154444427</v>
      </c>
      <c r="X107" s="72">
        <v>2235.593159786613</v>
      </c>
      <c r="Y107" s="72">
        <v>3728.316321074706</v>
      </c>
      <c r="Z107" s="64">
        <f t="shared" si="0"/>
        <v>1</v>
      </c>
      <c r="AA107" s="64">
        <f t="shared" si="1"/>
        <v>1</v>
      </c>
      <c r="AB107" s="64">
        <f t="shared" si="2"/>
        <v>0</v>
      </c>
      <c r="AC107" s="64">
        <f t="shared" si="3"/>
        <v>0</v>
      </c>
      <c r="AD107" s="64">
        <f t="shared" si="4"/>
        <v>0</v>
      </c>
      <c r="AE107" s="64">
        <f t="shared" si="5"/>
        <v>0</v>
      </c>
      <c r="AF107" s="65" t="str">
        <f t="shared" si="6"/>
        <v>SRSA</v>
      </c>
      <c r="AG107" s="65">
        <f t="shared" si="17"/>
        <v>0</v>
      </c>
      <c r="AH107" s="65">
        <f t="shared" si="8"/>
        <v>0</v>
      </c>
      <c r="AI107" s="64">
        <f t="shared" si="9"/>
        <v>1</v>
      </c>
      <c r="AJ107" s="64">
        <f t="shared" si="10"/>
        <v>0</v>
      </c>
      <c r="AK107" s="64">
        <f t="shared" si="18"/>
        <v>0</v>
      </c>
      <c r="AL107" s="64">
        <f t="shared" si="19"/>
        <v>0</v>
      </c>
      <c r="AM107" s="64">
        <f t="shared" si="20"/>
        <v>0</v>
      </c>
      <c r="AN107" s="64">
        <f t="shared" si="21"/>
        <v>0</v>
      </c>
      <c r="AO107" s="64">
        <f t="shared" si="15"/>
        <v>0</v>
      </c>
      <c r="AP107" s="84">
        <f t="shared" si="22"/>
        <v>29699.745083573594</v>
      </c>
    </row>
    <row r="108" spans="1:42" s="52" customFormat="1" ht="13.5" thickBot="1">
      <c r="A108" s="51">
        <v>408080</v>
      </c>
      <c r="B108" s="52">
        <v>10201</v>
      </c>
      <c r="C108" s="52" t="s">
        <v>1093</v>
      </c>
      <c r="D108" s="52" t="s">
        <v>1094</v>
      </c>
      <c r="E108" s="52" t="s">
        <v>1095</v>
      </c>
      <c r="F108" s="53">
        <v>85936</v>
      </c>
      <c r="G108" s="54">
        <v>3030</v>
      </c>
      <c r="H108" s="55">
        <v>9283372255</v>
      </c>
      <c r="I108" s="56">
        <v>6</v>
      </c>
      <c r="J108" s="56" t="s">
        <v>31</v>
      </c>
      <c r="K108" s="52" t="s">
        <v>31</v>
      </c>
      <c r="L108" s="57" t="s">
        <v>35</v>
      </c>
      <c r="M108" s="57">
        <v>1000.505</v>
      </c>
      <c r="N108" s="57" t="s">
        <v>35</v>
      </c>
      <c r="O108" s="57" t="s">
        <v>35</v>
      </c>
      <c r="P108" s="59">
        <v>15.609756098</v>
      </c>
      <c r="Q108" s="52" t="s">
        <v>31</v>
      </c>
      <c r="R108" s="52" t="s">
        <v>31</v>
      </c>
      <c r="S108" s="52" t="s">
        <v>37</v>
      </c>
      <c r="T108" s="52" t="s">
        <v>31</v>
      </c>
      <c r="U108" s="57" t="s">
        <v>36</v>
      </c>
      <c r="V108" s="60">
        <v>64393.32365089131</v>
      </c>
      <c r="W108" s="60">
        <v>9068.271827903756</v>
      </c>
      <c r="X108" s="60">
        <v>6692.688799479942</v>
      </c>
      <c r="Y108" s="60">
        <v>7108.03012141232</v>
      </c>
      <c r="Z108" s="52">
        <f t="shared" si="0"/>
        <v>1</v>
      </c>
      <c r="AA108" s="52">
        <f t="shared" si="1"/>
        <v>1</v>
      </c>
      <c r="AB108" s="52">
        <f t="shared" si="2"/>
        <v>0</v>
      </c>
      <c r="AC108" s="52">
        <f t="shared" si="3"/>
        <v>0</v>
      </c>
      <c r="AD108" s="52">
        <f t="shared" si="4"/>
        <v>0</v>
      </c>
      <c r="AE108" s="52">
        <f t="shared" si="5"/>
        <v>0</v>
      </c>
      <c r="AF108" s="61" t="str">
        <f t="shared" si="6"/>
        <v>SRSA</v>
      </c>
      <c r="AG108" s="61">
        <f t="shared" si="17"/>
        <v>0</v>
      </c>
      <c r="AH108" s="61">
        <f t="shared" si="8"/>
        <v>0</v>
      </c>
      <c r="AI108" s="52">
        <f t="shared" si="9"/>
        <v>1</v>
      </c>
      <c r="AJ108" s="52">
        <f t="shared" si="10"/>
        <v>0</v>
      </c>
      <c r="AK108" s="52">
        <f t="shared" si="18"/>
        <v>0</v>
      </c>
      <c r="AL108" s="52">
        <f t="shared" si="19"/>
        <v>0</v>
      </c>
      <c r="AM108" s="52">
        <f t="shared" si="20"/>
        <v>0</v>
      </c>
      <c r="AN108" s="52">
        <f t="shared" si="21"/>
        <v>0</v>
      </c>
      <c r="AO108" s="52">
        <f t="shared" si="15"/>
        <v>0</v>
      </c>
      <c r="AP108" s="84">
        <f t="shared" si="22"/>
        <v>87262.31439968733</v>
      </c>
    </row>
    <row r="109" spans="1:42" s="52" customFormat="1" ht="13.5" thickBot="1">
      <c r="A109" s="51">
        <v>400187</v>
      </c>
      <c r="B109" s="52">
        <v>78781</v>
      </c>
      <c r="C109" s="52" t="s">
        <v>394</v>
      </c>
      <c r="D109" s="52" t="s">
        <v>395</v>
      </c>
      <c r="E109" s="52" t="s">
        <v>90</v>
      </c>
      <c r="F109" s="53">
        <v>85086</v>
      </c>
      <c r="G109" s="54" t="s">
        <v>29</v>
      </c>
      <c r="H109" s="55">
        <v>6234654910</v>
      </c>
      <c r="I109" s="56">
        <v>8</v>
      </c>
      <c r="J109" s="56" t="s">
        <v>37</v>
      </c>
      <c r="K109" s="52" t="s">
        <v>31</v>
      </c>
      <c r="L109" s="57" t="s">
        <v>36</v>
      </c>
      <c r="M109" s="57">
        <v>160.171</v>
      </c>
      <c r="N109" s="57" t="s">
        <v>36</v>
      </c>
      <c r="O109" s="57" t="s">
        <v>35</v>
      </c>
      <c r="P109" s="59" t="s">
        <v>41</v>
      </c>
      <c r="Q109" s="59" t="s">
        <v>41</v>
      </c>
      <c r="R109" s="52" t="s">
        <v>31</v>
      </c>
      <c r="S109" s="52" t="s">
        <v>37</v>
      </c>
      <c r="T109" s="52" t="s">
        <v>31</v>
      </c>
      <c r="U109" s="57" t="s">
        <v>36</v>
      </c>
      <c r="V109" s="60"/>
      <c r="W109" s="60"/>
      <c r="X109" s="60"/>
      <c r="Y109" s="60"/>
      <c r="Z109" s="52">
        <f t="shared" si="0"/>
        <v>1</v>
      </c>
      <c r="AA109" s="52">
        <f t="shared" si="1"/>
        <v>1</v>
      </c>
      <c r="AB109" s="52">
        <f t="shared" si="2"/>
        <v>0</v>
      </c>
      <c r="AC109" s="52">
        <f t="shared" si="3"/>
        <v>0</v>
      </c>
      <c r="AD109" s="52">
        <f t="shared" si="4"/>
        <v>0</v>
      </c>
      <c r="AE109" s="52">
        <f t="shared" si="5"/>
        <v>0</v>
      </c>
      <c r="AF109" s="61" t="str">
        <f t="shared" si="6"/>
        <v>SRSA</v>
      </c>
      <c r="AG109" s="61">
        <f t="shared" si="17"/>
        <v>0</v>
      </c>
      <c r="AH109" s="61">
        <f t="shared" si="8"/>
        <v>0</v>
      </c>
      <c r="AI109" s="52">
        <f t="shared" si="9"/>
        <v>1</v>
      </c>
      <c r="AJ109" s="52">
        <f t="shared" si="10"/>
        <v>1</v>
      </c>
      <c r="AK109" s="52" t="str">
        <f t="shared" si="18"/>
        <v>Initial</v>
      </c>
      <c r="AL109" s="52" t="str">
        <f t="shared" si="19"/>
        <v>SRSA</v>
      </c>
      <c r="AM109" s="52">
        <f t="shared" si="20"/>
        <v>0</v>
      </c>
      <c r="AN109" s="52">
        <f t="shared" si="21"/>
        <v>0</v>
      </c>
      <c r="AO109" s="52">
        <f t="shared" si="15"/>
        <v>0</v>
      </c>
      <c r="AP109" s="84">
        <f t="shared" si="22"/>
        <v>0</v>
      </c>
    </row>
    <row r="110" spans="1:42" s="52" customFormat="1" ht="13.5" thickBot="1">
      <c r="A110" s="51">
        <v>408410</v>
      </c>
      <c r="B110" s="52">
        <v>50204</v>
      </c>
      <c r="C110" s="52" t="s">
        <v>1110</v>
      </c>
      <c r="D110" s="52" t="s">
        <v>1041</v>
      </c>
      <c r="E110" s="52" t="s">
        <v>1111</v>
      </c>
      <c r="F110" s="53">
        <v>85552</v>
      </c>
      <c r="G110" s="54">
        <v>610</v>
      </c>
      <c r="H110" s="55">
        <v>9283487201</v>
      </c>
      <c r="I110" s="56">
        <v>6</v>
      </c>
      <c r="J110" s="56" t="s">
        <v>31</v>
      </c>
      <c r="K110" s="52" t="s">
        <v>31</v>
      </c>
      <c r="L110" s="57" t="s">
        <v>35</v>
      </c>
      <c r="M110" s="57">
        <v>1192.103</v>
      </c>
      <c r="N110" s="57" t="s">
        <v>35</v>
      </c>
      <c r="O110" s="57" t="s">
        <v>35</v>
      </c>
      <c r="P110" s="59">
        <v>16.002700878</v>
      </c>
      <c r="Q110" s="52" t="s">
        <v>31</v>
      </c>
      <c r="R110" s="52" t="s">
        <v>31</v>
      </c>
      <c r="S110" s="52" t="s">
        <v>37</v>
      </c>
      <c r="T110" s="52" t="s">
        <v>31</v>
      </c>
      <c r="U110" s="57" t="s">
        <v>36</v>
      </c>
      <c r="V110" s="62">
        <v>50762.21310916281</v>
      </c>
      <c r="W110" s="62">
        <v>6518.748764603505</v>
      </c>
      <c r="X110" s="62">
        <v>8426.276362764085</v>
      </c>
      <c r="Y110" s="62">
        <v>8976.10061123358</v>
      </c>
      <c r="Z110" s="52">
        <f t="shared" si="0"/>
        <v>1</v>
      </c>
      <c r="AA110" s="52">
        <f t="shared" si="1"/>
        <v>1</v>
      </c>
      <c r="AB110" s="52">
        <f t="shared" si="2"/>
        <v>0</v>
      </c>
      <c r="AC110" s="52">
        <f t="shared" si="3"/>
        <v>0</v>
      </c>
      <c r="AD110" s="52">
        <f t="shared" si="4"/>
        <v>0</v>
      </c>
      <c r="AE110" s="52">
        <f t="shared" si="5"/>
        <v>0</v>
      </c>
      <c r="AF110" s="61" t="str">
        <f t="shared" si="6"/>
        <v>SRSA</v>
      </c>
      <c r="AG110" s="61">
        <f t="shared" si="17"/>
        <v>0</v>
      </c>
      <c r="AH110" s="61">
        <f t="shared" si="8"/>
        <v>0</v>
      </c>
      <c r="AI110" s="52">
        <f t="shared" si="9"/>
        <v>1</v>
      </c>
      <c r="AJ110" s="52">
        <f t="shared" si="10"/>
        <v>0</v>
      </c>
      <c r="AK110" s="52">
        <f t="shared" si="18"/>
        <v>0</v>
      </c>
      <c r="AL110" s="52">
        <f t="shared" si="19"/>
        <v>0</v>
      </c>
      <c r="AM110" s="52">
        <f t="shared" si="20"/>
        <v>0</v>
      </c>
      <c r="AN110" s="52">
        <f t="shared" si="21"/>
        <v>0</v>
      </c>
      <c r="AO110" s="52">
        <f t="shared" si="15"/>
        <v>0</v>
      </c>
      <c r="AP110" s="84">
        <f t="shared" si="22"/>
        <v>74683.33884776398</v>
      </c>
    </row>
    <row r="111" spans="1:42" s="52" customFormat="1" ht="13.5" thickBot="1">
      <c r="A111" s="51">
        <v>400336</v>
      </c>
      <c r="B111" s="52">
        <v>38754</v>
      </c>
      <c r="C111" s="52" t="s">
        <v>652</v>
      </c>
      <c r="D111" s="52" t="s">
        <v>653</v>
      </c>
      <c r="E111" s="52" t="s">
        <v>507</v>
      </c>
      <c r="F111" s="53">
        <v>86047</v>
      </c>
      <c r="G111" s="54" t="s">
        <v>29</v>
      </c>
      <c r="H111" s="55">
        <v>9286866101</v>
      </c>
      <c r="I111" s="56">
        <v>8</v>
      </c>
      <c r="J111" s="56" t="s">
        <v>37</v>
      </c>
      <c r="K111" s="52" t="s">
        <v>53</v>
      </c>
      <c r="L111" s="57" t="s">
        <v>36</v>
      </c>
      <c r="M111" s="57">
        <v>59.083</v>
      </c>
      <c r="N111" s="57" t="s">
        <v>35</v>
      </c>
      <c r="O111" s="57" t="s">
        <v>35</v>
      </c>
      <c r="P111" s="59">
        <v>56</v>
      </c>
      <c r="Q111" s="59" t="s">
        <v>41</v>
      </c>
      <c r="R111" s="52" t="s">
        <v>53</v>
      </c>
      <c r="S111" s="52" t="s">
        <v>37</v>
      </c>
      <c r="T111" s="52" t="s">
        <v>53</v>
      </c>
      <c r="U111" s="57" t="s">
        <v>36</v>
      </c>
      <c r="V111" s="62">
        <v>6694.574654274824</v>
      </c>
      <c r="W111" s="62">
        <v>1207.41662569294</v>
      </c>
      <c r="X111" s="62">
        <v>800.4851832401116</v>
      </c>
      <c r="Y111" s="62">
        <v>547.3495913815607</v>
      </c>
      <c r="Z111" s="52">
        <f t="shared" si="0"/>
        <v>1</v>
      </c>
      <c r="AA111" s="52">
        <f t="shared" si="1"/>
        <v>1</v>
      </c>
      <c r="AB111" s="52">
        <f t="shared" si="2"/>
        <v>0</v>
      </c>
      <c r="AC111" s="52">
        <f t="shared" si="3"/>
        <v>0</v>
      </c>
      <c r="AD111" s="52">
        <f t="shared" si="4"/>
        <v>0</v>
      </c>
      <c r="AE111" s="52">
        <f t="shared" si="5"/>
        <v>0</v>
      </c>
      <c r="AF111" s="61" t="str">
        <f t="shared" si="6"/>
        <v>SRSA</v>
      </c>
      <c r="AG111" s="61">
        <f t="shared" si="17"/>
        <v>0</v>
      </c>
      <c r="AH111" s="61">
        <f t="shared" si="8"/>
        <v>0</v>
      </c>
      <c r="AI111" s="52">
        <f t="shared" si="9"/>
        <v>1</v>
      </c>
      <c r="AJ111" s="52">
        <f t="shared" si="10"/>
        <v>1</v>
      </c>
      <c r="AK111" s="52" t="str">
        <f t="shared" si="18"/>
        <v>Initial</v>
      </c>
      <c r="AL111" s="52" t="str">
        <f t="shared" si="19"/>
        <v>SRSA</v>
      </c>
      <c r="AM111" s="52">
        <f t="shared" si="20"/>
        <v>0</v>
      </c>
      <c r="AN111" s="52">
        <f t="shared" si="21"/>
        <v>0</v>
      </c>
      <c r="AO111" s="52">
        <f t="shared" si="15"/>
        <v>0</v>
      </c>
      <c r="AP111" s="84">
        <f t="shared" si="22"/>
        <v>9249.826054589435</v>
      </c>
    </row>
    <row r="112" spans="1:42" s="64" customFormat="1" ht="13.5" thickBot="1">
      <c r="A112" s="66">
        <v>405760</v>
      </c>
      <c r="B112" s="64">
        <v>40333</v>
      </c>
      <c r="C112" s="64" t="s">
        <v>965</v>
      </c>
      <c r="D112" s="64" t="s">
        <v>874</v>
      </c>
      <c r="E112" s="64" t="s">
        <v>966</v>
      </c>
      <c r="F112" s="67">
        <v>85553</v>
      </c>
      <c r="G112" s="68">
        <v>337</v>
      </c>
      <c r="H112" s="69">
        <v>9284792490</v>
      </c>
      <c r="I112" s="70">
        <v>7</v>
      </c>
      <c r="J112" s="70" t="s">
        <v>37</v>
      </c>
      <c r="K112" s="64" t="s">
        <v>31</v>
      </c>
      <c r="L112" s="6" t="s">
        <v>36</v>
      </c>
      <c r="M112" s="6">
        <v>66.935</v>
      </c>
      <c r="N112" s="6" t="s">
        <v>36</v>
      </c>
      <c r="O112" s="6" t="s">
        <v>35</v>
      </c>
      <c r="P112" s="71">
        <v>9.4736842105</v>
      </c>
      <c r="Q112" s="64" t="s">
        <v>31</v>
      </c>
      <c r="R112" s="64" t="s">
        <v>31</v>
      </c>
      <c r="S112" s="64" t="s">
        <v>37</v>
      </c>
      <c r="T112" s="64" t="s">
        <v>31</v>
      </c>
      <c r="U112" s="6" t="s">
        <v>36</v>
      </c>
      <c r="V112" s="73">
        <v>3290.0158981552986</v>
      </c>
      <c r="W112" s="73">
        <v>353.3937734338068</v>
      </c>
      <c r="X112" s="73">
        <v>397.2197216756735</v>
      </c>
      <c r="Y112" s="73">
        <v>458.03054456661374</v>
      </c>
      <c r="Z112" s="64">
        <f t="shared" si="0"/>
        <v>1</v>
      </c>
      <c r="AA112" s="64">
        <f t="shared" si="1"/>
        <v>1</v>
      </c>
      <c r="AB112" s="64">
        <f t="shared" si="2"/>
        <v>0</v>
      </c>
      <c r="AC112" s="64">
        <f t="shared" si="3"/>
        <v>0</v>
      </c>
      <c r="AD112" s="64">
        <f t="shared" si="4"/>
        <v>0</v>
      </c>
      <c r="AE112" s="64">
        <f t="shared" si="5"/>
        <v>0</v>
      </c>
      <c r="AF112" s="65" t="str">
        <f t="shared" si="6"/>
        <v>SRSA</v>
      </c>
      <c r="AG112" s="65">
        <f t="shared" si="17"/>
        <v>0</v>
      </c>
      <c r="AH112" s="65">
        <f t="shared" si="8"/>
        <v>0</v>
      </c>
      <c r="AI112" s="64">
        <f t="shared" si="9"/>
        <v>1</v>
      </c>
      <c r="AJ112" s="64">
        <f t="shared" si="10"/>
        <v>0</v>
      </c>
      <c r="AK112" s="64">
        <f t="shared" si="18"/>
        <v>0</v>
      </c>
      <c r="AL112" s="64">
        <f t="shared" si="19"/>
        <v>0</v>
      </c>
      <c r="AM112" s="64">
        <f t="shared" si="20"/>
        <v>0</v>
      </c>
      <c r="AN112" s="64">
        <f t="shared" si="21"/>
        <v>0</v>
      </c>
      <c r="AO112" s="64">
        <f t="shared" si="15"/>
        <v>0</v>
      </c>
      <c r="AP112" s="84">
        <f t="shared" si="22"/>
        <v>4498.659937831393</v>
      </c>
    </row>
    <row r="113" spans="1:42" s="52" customFormat="1" ht="13.5" thickBot="1">
      <c r="A113" s="51">
        <v>408880</v>
      </c>
      <c r="B113" s="52">
        <v>80322</v>
      </c>
      <c r="C113" s="52" t="s">
        <v>1139</v>
      </c>
      <c r="D113" s="52" t="s">
        <v>1140</v>
      </c>
      <c r="E113" s="52" t="s">
        <v>986</v>
      </c>
      <c r="F113" s="53">
        <v>86434</v>
      </c>
      <c r="G113" s="54">
        <v>9650</v>
      </c>
      <c r="H113" s="55">
        <v>9287692310</v>
      </c>
      <c r="I113" s="56">
        <v>8</v>
      </c>
      <c r="J113" s="56" t="s">
        <v>37</v>
      </c>
      <c r="K113" s="52" t="s">
        <v>31</v>
      </c>
      <c r="L113" s="57" t="s">
        <v>36</v>
      </c>
      <c r="M113" s="57">
        <v>48.535</v>
      </c>
      <c r="N113" s="57" t="s">
        <v>36</v>
      </c>
      <c r="O113" s="57" t="s">
        <v>35</v>
      </c>
      <c r="P113" s="59">
        <v>4.7619047619</v>
      </c>
      <c r="Q113" s="52" t="s">
        <v>31</v>
      </c>
      <c r="R113" s="52" t="s">
        <v>31</v>
      </c>
      <c r="S113" s="52" t="s">
        <v>37</v>
      </c>
      <c r="T113" s="52" t="s">
        <v>31</v>
      </c>
      <c r="U113" s="57" t="s">
        <v>36</v>
      </c>
      <c r="V113" s="62"/>
      <c r="W113" s="62"/>
      <c r="X113" s="62"/>
      <c r="Y113" s="62"/>
      <c r="Z113" s="52">
        <f t="shared" si="0"/>
        <v>1</v>
      </c>
      <c r="AA113" s="52">
        <f t="shared" si="1"/>
        <v>1</v>
      </c>
      <c r="AB113" s="52">
        <f t="shared" si="2"/>
        <v>0</v>
      </c>
      <c r="AC113" s="52">
        <f t="shared" si="3"/>
        <v>0</v>
      </c>
      <c r="AD113" s="52">
        <f t="shared" si="4"/>
        <v>0</v>
      </c>
      <c r="AE113" s="52">
        <f t="shared" si="5"/>
        <v>0</v>
      </c>
      <c r="AF113" s="61" t="str">
        <f t="shared" si="6"/>
        <v>SRSA</v>
      </c>
      <c r="AG113" s="61">
        <f t="shared" si="17"/>
        <v>0</v>
      </c>
      <c r="AH113" s="61">
        <f t="shared" si="8"/>
        <v>0</v>
      </c>
      <c r="AI113" s="52">
        <f t="shared" si="9"/>
        <v>1</v>
      </c>
      <c r="AJ113" s="52">
        <f t="shared" si="10"/>
        <v>0</v>
      </c>
      <c r="AK113" s="52">
        <f t="shared" si="18"/>
        <v>0</v>
      </c>
      <c r="AL113" s="52">
        <f t="shared" si="19"/>
        <v>0</v>
      </c>
      <c r="AM113" s="52">
        <f t="shared" si="20"/>
        <v>0</v>
      </c>
      <c r="AN113" s="52">
        <f t="shared" si="21"/>
        <v>0</v>
      </c>
      <c r="AO113" s="52">
        <f t="shared" si="15"/>
        <v>0</v>
      </c>
      <c r="AP113" s="84">
        <f t="shared" si="22"/>
        <v>0</v>
      </c>
    </row>
    <row r="114" spans="1:42" s="64" customFormat="1" ht="13.5" thickBot="1">
      <c r="A114" s="66">
        <v>408910</v>
      </c>
      <c r="B114" s="64">
        <v>20522</v>
      </c>
      <c r="C114" s="64" t="s">
        <v>1141</v>
      </c>
      <c r="D114" s="64" t="s">
        <v>1142</v>
      </c>
      <c r="E114" s="64" t="s">
        <v>797</v>
      </c>
      <c r="F114" s="67">
        <v>85610</v>
      </c>
      <c r="G114" s="68">
        <v>158</v>
      </c>
      <c r="H114" s="69">
        <v>5206423492</v>
      </c>
      <c r="I114" s="70">
        <v>7</v>
      </c>
      <c r="J114" s="70" t="s">
        <v>37</v>
      </c>
      <c r="K114" s="64" t="s">
        <v>31</v>
      </c>
      <c r="L114" s="6" t="s">
        <v>36</v>
      </c>
      <c r="M114" s="6">
        <v>223.085</v>
      </c>
      <c r="N114" s="6" t="s">
        <v>36</v>
      </c>
      <c r="O114" s="6" t="s">
        <v>35</v>
      </c>
      <c r="P114" s="71">
        <v>13.580246914</v>
      </c>
      <c r="Q114" s="64" t="s">
        <v>31</v>
      </c>
      <c r="R114" s="64" t="s">
        <v>31</v>
      </c>
      <c r="S114" s="64" t="s">
        <v>37</v>
      </c>
      <c r="T114" s="64" t="s">
        <v>31</v>
      </c>
      <c r="U114" s="6" t="s">
        <v>36</v>
      </c>
      <c r="V114" s="72">
        <v>13428.39394759929</v>
      </c>
      <c r="W114" s="72">
        <v>2733.378431827611</v>
      </c>
      <c r="X114" s="72">
        <v>1740.3407677199743</v>
      </c>
      <c r="Y114" s="72">
        <v>1647.3028357220321</v>
      </c>
      <c r="Z114" s="64">
        <f t="shared" si="0"/>
        <v>1</v>
      </c>
      <c r="AA114" s="64">
        <f t="shared" si="1"/>
        <v>1</v>
      </c>
      <c r="AB114" s="64">
        <f t="shared" si="2"/>
        <v>0</v>
      </c>
      <c r="AC114" s="64">
        <f t="shared" si="3"/>
        <v>0</v>
      </c>
      <c r="AD114" s="64">
        <f t="shared" si="4"/>
        <v>0</v>
      </c>
      <c r="AE114" s="64">
        <f t="shared" si="5"/>
        <v>0</v>
      </c>
      <c r="AF114" s="65" t="str">
        <f t="shared" si="6"/>
        <v>SRSA</v>
      </c>
      <c r="AG114" s="65">
        <f t="shared" si="17"/>
        <v>0</v>
      </c>
      <c r="AH114" s="65">
        <f t="shared" si="8"/>
        <v>0</v>
      </c>
      <c r="AI114" s="64">
        <f t="shared" si="9"/>
        <v>1</v>
      </c>
      <c r="AJ114" s="64">
        <f t="shared" si="10"/>
        <v>0</v>
      </c>
      <c r="AK114" s="64">
        <f t="shared" si="18"/>
        <v>0</v>
      </c>
      <c r="AL114" s="64">
        <f t="shared" si="19"/>
        <v>0</v>
      </c>
      <c r="AM114" s="64">
        <f t="shared" si="20"/>
        <v>0</v>
      </c>
      <c r="AN114" s="64">
        <f t="shared" si="21"/>
        <v>0</v>
      </c>
      <c r="AO114" s="64">
        <f t="shared" si="15"/>
        <v>0</v>
      </c>
      <c r="AP114" s="84">
        <f t="shared" si="22"/>
        <v>19549.415982868908</v>
      </c>
    </row>
    <row r="115" spans="1:42" s="52" customFormat="1" ht="13.5" thickBot="1">
      <c r="A115" s="51">
        <v>400207</v>
      </c>
      <c r="B115" s="52">
        <v>118650</v>
      </c>
      <c r="C115" s="52" t="s">
        <v>421</v>
      </c>
      <c r="D115" s="52" t="s">
        <v>422</v>
      </c>
      <c r="E115" s="52" t="s">
        <v>423</v>
      </c>
      <c r="F115" s="53">
        <v>85247</v>
      </c>
      <c r="G115" s="54" t="s">
        <v>29</v>
      </c>
      <c r="H115" s="55">
        <v>5205623286</v>
      </c>
      <c r="I115" s="56">
        <v>8</v>
      </c>
      <c r="J115" s="56" t="s">
        <v>37</v>
      </c>
      <c r="K115" s="52" t="s">
        <v>53</v>
      </c>
      <c r="L115" s="57" t="s">
        <v>36</v>
      </c>
      <c r="M115" s="57">
        <v>32.881</v>
      </c>
      <c r="N115" s="57" t="s">
        <v>36</v>
      </c>
      <c r="O115" s="57" t="s">
        <v>35</v>
      </c>
      <c r="P115" s="59" t="s">
        <v>41</v>
      </c>
      <c r="Q115" s="59" t="s">
        <v>41</v>
      </c>
      <c r="R115" s="52" t="s">
        <v>53</v>
      </c>
      <c r="S115" s="52" t="s">
        <v>37</v>
      </c>
      <c r="T115" s="52" t="s">
        <v>53</v>
      </c>
      <c r="U115" s="57" t="s">
        <v>36</v>
      </c>
      <c r="V115" s="62">
        <v>4371.499764996251</v>
      </c>
      <c r="W115" s="62">
        <v>563.0661412694617</v>
      </c>
      <c r="X115" s="62">
        <v>534.4907391009888</v>
      </c>
      <c r="Y115" s="62">
        <v>220.361523802966</v>
      </c>
      <c r="Z115" s="52">
        <f t="shared" si="0"/>
        <v>1</v>
      </c>
      <c r="AA115" s="52">
        <f t="shared" si="1"/>
        <v>1</v>
      </c>
      <c r="AB115" s="52">
        <f t="shared" si="2"/>
        <v>0</v>
      </c>
      <c r="AC115" s="52">
        <f t="shared" si="3"/>
        <v>0</v>
      </c>
      <c r="AD115" s="52">
        <f t="shared" si="4"/>
        <v>0</v>
      </c>
      <c r="AE115" s="52">
        <f t="shared" si="5"/>
        <v>0</v>
      </c>
      <c r="AF115" s="61" t="str">
        <f t="shared" si="6"/>
        <v>SRSA</v>
      </c>
      <c r="AG115" s="61">
        <f t="shared" si="17"/>
        <v>0</v>
      </c>
      <c r="AH115" s="61">
        <f t="shared" si="8"/>
        <v>0</v>
      </c>
      <c r="AI115" s="52">
        <f t="shared" si="9"/>
        <v>1</v>
      </c>
      <c r="AJ115" s="52">
        <f t="shared" si="10"/>
        <v>1</v>
      </c>
      <c r="AK115" s="52" t="str">
        <f t="shared" si="18"/>
        <v>Initial</v>
      </c>
      <c r="AL115" s="52" t="str">
        <f t="shared" si="19"/>
        <v>SRSA</v>
      </c>
      <c r="AM115" s="52">
        <f t="shared" si="20"/>
        <v>0</v>
      </c>
      <c r="AN115" s="52">
        <f t="shared" si="21"/>
        <v>0</v>
      </c>
      <c r="AO115" s="52">
        <f t="shared" si="15"/>
        <v>0</v>
      </c>
      <c r="AP115" s="84">
        <f t="shared" si="22"/>
        <v>5689.418169169668</v>
      </c>
    </row>
    <row r="116" spans="1:42" s="64" customFormat="1" ht="13.5" thickBot="1">
      <c r="A116" s="66">
        <v>400022</v>
      </c>
      <c r="B116" s="64">
        <v>10309</v>
      </c>
      <c r="C116" s="64" t="s">
        <v>65</v>
      </c>
      <c r="D116" s="64" t="s">
        <v>66</v>
      </c>
      <c r="E116" s="64" t="s">
        <v>67</v>
      </c>
      <c r="F116" s="67">
        <v>85940</v>
      </c>
      <c r="G116" s="68">
        <v>6</v>
      </c>
      <c r="H116" s="69">
        <v>9285375463</v>
      </c>
      <c r="I116" s="70">
        <v>7</v>
      </c>
      <c r="J116" s="70" t="s">
        <v>37</v>
      </c>
      <c r="K116" s="64" t="s">
        <v>31</v>
      </c>
      <c r="L116" s="6" t="s">
        <v>35</v>
      </c>
      <c r="M116" s="6">
        <v>62.445</v>
      </c>
      <c r="N116" s="6" t="s">
        <v>35</v>
      </c>
      <c r="O116" s="6" t="s">
        <v>35</v>
      </c>
      <c r="P116" s="71">
        <v>16.551724138</v>
      </c>
      <c r="Q116" s="64" t="s">
        <v>31</v>
      </c>
      <c r="R116" s="64" t="s">
        <v>31</v>
      </c>
      <c r="S116" s="64" t="s">
        <v>37</v>
      </c>
      <c r="T116" s="64" t="s">
        <v>31</v>
      </c>
      <c r="U116" s="6" t="s">
        <v>36</v>
      </c>
      <c r="V116" s="72">
        <v>4562.773485979077</v>
      </c>
      <c r="W116" s="72">
        <v>511.31598067622946</v>
      </c>
      <c r="X116" s="72">
        <v>483.6615644066396</v>
      </c>
      <c r="Y116" s="72">
        <v>554.4580276332694</v>
      </c>
      <c r="Z116" s="64">
        <f t="shared" si="0"/>
        <v>1</v>
      </c>
      <c r="AA116" s="64">
        <f t="shared" si="1"/>
        <v>1</v>
      </c>
      <c r="AB116" s="64">
        <f t="shared" si="2"/>
        <v>0</v>
      </c>
      <c r="AC116" s="64">
        <f t="shared" si="3"/>
        <v>0</v>
      </c>
      <c r="AD116" s="64">
        <f t="shared" si="4"/>
        <v>0</v>
      </c>
      <c r="AE116" s="64">
        <f t="shared" si="5"/>
        <v>0</v>
      </c>
      <c r="AF116" s="65" t="str">
        <f t="shared" si="6"/>
        <v>SRSA</v>
      </c>
      <c r="AG116" s="65">
        <f t="shared" si="17"/>
        <v>0</v>
      </c>
      <c r="AH116" s="65">
        <f t="shared" si="8"/>
        <v>0</v>
      </c>
      <c r="AI116" s="64">
        <f t="shared" si="9"/>
        <v>1</v>
      </c>
      <c r="AJ116" s="64">
        <f t="shared" si="10"/>
        <v>0</v>
      </c>
      <c r="AK116" s="64">
        <f t="shared" si="18"/>
        <v>0</v>
      </c>
      <c r="AL116" s="64">
        <f t="shared" si="19"/>
        <v>0</v>
      </c>
      <c r="AM116" s="64">
        <f t="shared" si="20"/>
        <v>0</v>
      </c>
      <c r="AN116" s="64">
        <f t="shared" si="21"/>
        <v>0</v>
      </c>
      <c r="AO116" s="64">
        <f t="shared" si="15"/>
        <v>0</v>
      </c>
      <c r="AP116" s="84">
        <f t="shared" si="22"/>
        <v>6112.209058695215</v>
      </c>
    </row>
    <row r="117" spans="1:42" s="64" customFormat="1" ht="13.5" thickBot="1">
      <c r="A117" s="66">
        <v>409090</v>
      </c>
      <c r="B117" s="64">
        <v>140424</v>
      </c>
      <c r="C117" s="64" t="s">
        <v>1145</v>
      </c>
      <c r="D117" s="64" t="s">
        <v>1146</v>
      </c>
      <c r="E117" s="64" t="s">
        <v>681</v>
      </c>
      <c r="F117" s="67">
        <v>85356</v>
      </c>
      <c r="G117" s="68">
        <v>517</v>
      </c>
      <c r="H117" s="69">
        <v>9287853311</v>
      </c>
      <c r="I117" s="70">
        <v>8</v>
      </c>
      <c r="J117" s="70" t="s">
        <v>37</v>
      </c>
      <c r="K117" s="64" t="s">
        <v>31</v>
      </c>
      <c r="L117" s="6" t="s">
        <v>36</v>
      </c>
      <c r="M117" s="6">
        <v>338.605</v>
      </c>
      <c r="N117" s="6" t="s">
        <v>36</v>
      </c>
      <c r="O117" s="6" t="s">
        <v>35</v>
      </c>
      <c r="P117" s="71">
        <v>26.124197002</v>
      </c>
      <c r="Q117" s="64" t="s">
        <v>37</v>
      </c>
      <c r="R117" s="64" t="s">
        <v>31</v>
      </c>
      <c r="S117" s="64" t="s">
        <v>37</v>
      </c>
      <c r="T117" s="64" t="s">
        <v>31</v>
      </c>
      <c r="U117" s="6" t="s">
        <v>36</v>
      </c>
      <c r="V117" s="73">
        <v>23692.720450571273</v>
      </c>
      <c r="W117" s="73">
        <v>2891.8814489532347</v>
      </c>
      <c r="X117" s="73">
        <v>3635.204516111078</v>
      </c>
      <c r="Y117" s="73">
        <v>3020.1582196389672</v>
      </c>
      <c r="Z117" s="64">
        <f t="shared" si="0"/>
        <v>1</v>
      </c>
      <c r="AA117" s="64">
        <f t="shared" si="1"/>
        <v>1</v>
      </c>
      <c r="AB117" s="64">
        <f t="shared" si="2"/>
        <v>0</v>
      </c>
      <c r="AC117" s="64">
        <f t="shared" si="3"/>
        <v>0</v>
      </c>
      <c r="AD117" s="64">
        <f t="shared" si="4"/>
        <v>0</v>
      </c>
      <c r="AE117" s="64">
        <f t="shared" si="5"/>
        <v>0</v>
      </c>
      <c r="AF117" s="65" t="str">
        <f t="shared" si="6"/>
        <v>SRSA</v>
      </c>
      <c r="AG117" s="65">
        <f t="shared" si="17"/>
        <v>0</v>
      </c>
      <c r="AH117" s="65">
        <f t="shared" si="8"/>
        <v>0</v>
      </c>
      <c r="AI117" s="64">
        <f t="shared" si="9"/>
        <v>1</v>
      </c>
      <c r="AJ117" s="64">
        <f t="shared" si="10"/>
        <v>1</v>
      </c>
      <c r="AK117" s="64" t="str">
        <f t="shared" si="18"/>
        <v>Initial</v>
      </c>
      <c r="AL117" s="64" t="str">
        <f t="shared" si="19"/>
        <v>SRSA</v>
      </c>
      <c r="AM117" s="64">
        <f t="shared" si="20"/>
        <v>0</v>
      </c>
      <c r="AN117" s="64">
        <f t="shared" si="21"/>
        <v>0</v>
      </c>
      <c r="AO117" s="64">
        <f t="shared" si="15"/>
        <v>0</v>
      </c>
      <c r="AP117" s="84">
        <f t="shared" si="22"/>
        <v>33239.96463527455</v>
      </c>
    </row>
    <row r="118" spans="1:42" s="52" customFormat="1" ht="13.5" thickBot="1">
      <c r="A118" s="51">
        <v>409120</v>
      </c>
      <c r="B118" s="52">
        <v>150419</v>
      </c>
      <c r="C118" s="52" t="s">
        <v>1147</v>
      </c>
      <c r="D118" s="52" t="s">
        <v>871</v>
      </c>
      <c r="E118" s="52" t="s">
        <v>1148</v>
      </c>
      <c r="F118" s="53">
        <v>85357</v>
      </c>
      <c r="G118" s="54">
        <v>8</v>
      </c>
      <c r="H118" s="55">
        <v>9288593806</v>
      </c>
      <c r="I118" s="56">
        <v>7</v>
      </c>
      <c r="J118" s="56" t="s">
        <v>37</v>
      </c>
      <c r="K118" s="52" t="s">
        <v>31</v>
      </c>
      <c r="L118" s="57" t="s">
        <v>35</v>
      </c>
      <c r="M118" s="57">
        <v>80.875</v>
      </c>
      <c r="N118" s="57" t="s">
        <v>45</v>
      </c>
      <c r="O118" s="57" t="s">
        <v>35</v>
      </c>
      <c r="P118" s="59">
        <v>52.830188679</v>
      </c>
      <c r="Q118" s="52" t="s">
        <v>37</v>
      </c>
      <c r="R118" s="52" t="s">
        <v>31</v>
      </c>
      <c r="S118" s="52" t="s">
        <v>37</v>
      </c>
      <c r="T118" s="52" t="s">
        <v>31</v>
      </c>
      <c r="U118" s="57" t="s">
        <v>36</v>
      </c>
      <c r="V118" s="62">
        <v>8921.72825693561</v>
      </c>
      <c r="W118" s="62">
        <v>1705.751505479621</v>
      </c>
      <c r="X118" s="62">
        <v>1844.173158987421</v>
      </c>
      <c r="Y118" s="62">
        <v>951.9123328374969</v>
      </c>
      <c r="Z118" s="52">
        <f t="shared" si="0"/>
        <v>1</v>
      </c>
      <c r="AA118" s="52">
        <f t="shared" si="1"/>
        <v>1</v>
      </c>
      <c r="AB118" s="52">
        <f t="shared" si="2"/>
        <v>0</v>
      </c>
      <c r="AC118" s="52">
        <f t="shared" si="3"/>
        <v>0</v>
      </c>
      <c r="AD118" s="52">
        <f t="shared" si="4"/>
        <v>0</v>
      </c>
      <c r="AE118" s="52">
        <f t="shared" si="5"/>
        <v>0</v>
      </c>
      <c r="AF118" s="61" t="str">
        <f t="shared" si="6"/>
        <v>SRSA</v>
      </c>
      <c r="AG118" s="61">
        <f t="shared" si="17"/>
        <v>0</v>
      </c>
      <c r="AH118" s="61">
        <f t="shared" si="8"/>
        <v>0</v>
      </c>
      <c r="AI118" s="52">
        <f t="shared" si="9"/>
        <v>1</v>
      </c>
      <c r="AJ118" s="52">
        <f t="shared" si="10"/>
        <v>1</v>
      </c>
      <c r="AK118" s="52" t="str">
        <f t="shared" si="18"/>
        <v>Initial</v>
      </c>
      <c r="AL118" s="52" t="str">
        <f t="shared" si="19"/>
        <v>SRSA</v>
      </c>
      <c r="AM118" s="52">
        <f t="shared" si="20"/>
        <v>0</v>
      </c>
      <c r="AN118" s="52">
        <f t="shared" si="21"/>
        <v>0</v>
      </c>
      <c r="AO118" s="52">
        <f t="shared" si="15"/>
        <v>0</v>
      </c>
      <c r="AP118" s="84">
        <f t="shared" si="22"/>
        <v>13423.56525424015</v>
      </c>
    </row>
    <row r="119" spans="1:42" s="52" customFormat="1" ht="13.5" thickBot="1">
      <c r="A119" s="51">
        <v>409160</v>
      </c>
      <c r="B119" s="52">
        <v>90220</v>
      </c>
      <c r="C119" s="52" t="s">
        <v>1149</v>
      </c>
      <c r="D119" s="52" t="s">
        <v>703</v>
      </c>
      <c r="E119" s="52" t="s">
        <v>1150</v>
      </c>
      <c r="F119" s="53">
        <v>85941</v>
      </c>
      <c r="G119" s="54">
        <v>190</v>
      </c>
      <c r="H119" s="55">
        <v>9283384842</v>
      </c>
      <c r="I119" s="56" t="s">
        <v>746</v>
      </c>
      <c r="J119" s="56" t="s">
        <v>37</v>
      </c>
      <c r="K119" s="52" t="s">
        <v>31</v>
      </c>
      <c r="L119" s="57" t="s">
        <v>35</v>
      </c>
      <c r="M119" s="57">
        <v>2532.438</v>
      </c>
      <c r="N119" s="57" t="s">
        <v>35</v>
      </c>
      <c r="O119" s="57" t="s">
        <v>35</v>
      </c>
      <c r="P119" s="59">
        <v>42.027754177</v>
      </c>
      <c r="Q119" s="52" t="s">
        <v>37</v>
      </c>
      <c r="R119" s="52" t="s">
        <v>31</v>
      </c>
      <c r="S119" s="52" t="s">
        <v>37</v>
      </c>
      <c r="T119" s="52" t="s">
        <v>31</v>
      </c>
      <c r="U119" s="57" t="s">
        <v>36</v>
      </c>
      <c r="V119" s="62">
        <v>232287.58969622396</v>
      </c>
      <c r="W119" s="62">
        <v>47986.80295502972</v>
      </c>
      <c r="X119" s="62">
        <v>35653.69123133035</v>
      </c>
      <c r="Y119" s="62">
        <v>19988.92273980453</v>
      </c>
      <c r="Z119" s="52">
        <f t="shared" si="0"/>
        <v>1</v>
      </c>
      <c r="AA119" s="52">
        <f t="shared" si="1"/>
        <v>1</v>
      </c>
      <c r="AB119" s="52">
        <f t="shared" si="2"/>
        <v>0</v>
      </c>
      <c r="AC119" s="52">
        <f t="shared" si="3"/>
        <v>0</v>
      </c>
      <c r="AD119" s="52">
        <f t="shared" si="4"/>
        <v>0</v>
      </c>
      <c r="AE119" s="52">
        <f t="shared" si="5"/>
        <v>0</v>
      </c>
      <c r="AF119" s="61" t="str">
        <f t="shared" si="6"/>
        <v>SRSA</v>
      </c>
      <c r="AG119" s="61">
        <f t="shared" si="17"/>
        <v>0</v>
      </c>
      <c r="AH119" s="61">
        <f t="shared" si="8"/>
        <v>0</v>
      </c>
      <c r="AI119" s="52">
        <f t="shared" si="9"/>
        <v>1</v>
      </c>
      <c r="AJ119" s="52">
        <f t="shared" si="10"/>
        <v>1</v>
      </c>
      <c r="AK119" s="52" t="str">
        <f t="shared" si="18"/>
        <v>Initial</v>
      </c>
      <c r="AL119" s="52" t="str">
        <f t="shared" si="19"/>
        <v>SRSA</v>
      </c>
      <c r="AM119" s="52">
        <f t="shared" si="20"/>
        <v>0</v>
      </c>
      <c r="AN119" s="52">
        <f t="shared" si="21"/>
        <v>0</v>
      </c>
      <c r="AO119" s="52">
        <f t="shared" si="15"/>
        <v>0</v>
      </c>
      <c r="AP119" s="84">
        <f t="shared" si="22"/>
        <v>335917.00662238855</v>
      </c>
    </row>
    <row r="120" spans="1:42" s="52" customFormat="1" ht="13.5" thickBot="1">
      <c r="A120" s="51">
        <v>400177</v>
      </c>
      <c r="B120" s="52">
        <v>18757</v>
      </c>
      <c r="C120" s="52" t="s">
        <v>379</v>
      </c>
      <c r="D120" s="52" t="s">
        <v>63</v>
      </c>
      <c r="E120" s="52" t="s">
        <v>380</v>
      </c>
      <c r="F120" s="53">
        <v>86502</v>
      </c>
      <c r="G120" s="54" t="s">
        <v>29</v>
      </c>
      <c r="H120" s="55">
        <v>9286523251</v>
      </c>
      <c r="I120" s="56">
        <v>7</v>
      </c>
      <c r="J120" s="56" t="s">
        <v>37</v>
      </c>
      <c r="K120" s="52" t="s">
        <v>31</v>
      </c>
      <c r="L120" s="57" t="s">
        <v>36</v>
      </c>
      <c r="M120" s="57">
        <v>53.413</v>
      </c>
      <c r="N120" s="57" t="s">
        <v>35</v>
      </c>
      <c r="O120" s="57" t="s">
        <v>35</v>
      </c>
      <c r="P120" s="59" t="s">
        <v>41</v>
      </c>
      <c r="Q120" s="59" t="s">
        <v>41</v>
      </c>
      <c r="R120" s="52" t="s">
        <v>31</v>
      </c>
      <c r="S120" s="52" t="s">
        <v>37</v>
      </c>
      <c r="T120" s="52" t="s">
        <v>31</v>
      </c>
      <c r="U120" s="57" t="s">
        <v>36</v>
      </c>
      <c r="V120" s="62">
        <v>2730.9359608101163</v>
      </c>
      <c r="W120" s="62">
        <v>406.044189346001</v>
      </c>
      <c r="X120" s="62">
        <v>325.9676183468703</v>
      </c>
      <c r="Y120" s="62">
        <v>233.65120896920376</v>
      </c>
      <c r="Z120" s="52">
        <f aca="true" t="shared" si="23" ref="Z120:Z125">IF(OR(J120="YES",L120="YES"),1,0)</f>
        <v>1</v>
      </c>
      <c r="AA120" s="52">
        <f aca="true" t="shared" si="24" ref="AA120:AA125">IF(OR(M120&lt;600,N120="YES"),1,0)</f>
        <v>1</v>
      </c>
      <c r="AB120" s="52">
        <f aca="true" t="shared" si="25" ref="AB120:AB125">IF(AND(OR(J120="YES",L120="YES"),(Z120=0)),"Trouble",0)</f>
        <v>0</v>
      </c>
      <c r="AC120" s="52">
        <f aca="true" t="shared" si="26" ref="AC120:AC125">IF(AND(OR(M120&lt;600,N120="YES"),(AA120=0)),"Trouble",0)</f>
        <v>0</v>
      </c>
      <c r="AD120" s="52">
        <f aca="true" t="shared" si="27" ref="AD120:AD125">IF(AND(AND(J120="NO",L120="NO"),(O120="YES")),"Trouble",0)</f>
        <v>0</v>
      </c>
      <c r="AE120" s="52">
        <f aca="true" t="shared" si="28" ref="AE120:AE125">IF(AND(AND(M120&gt;=600,N120="NO"),(O120="YES")),"Trouble",0)</f>
        <v>0</v>
      </c>
      <c r="AF120" s="61" t="str">
        <f aca="true" t="shared" si="29" ref="AF120:AF125">IF(AND(Z120=1,AA120=1),"SRSA",0)</f>
        <v>SRSA</v>
      </c>
      <c r="AG120" s="61">
        <f t="shared" si="17"/>
        <v>0</v>
      </c>
      <c r="AH120" s="61">
        <f aca="true" t="shared" si="30" ref="AH120:AH125">IF(AND(AF120="SRSA",O120="NO"),"Trouble",0)</f>
        <v>0</v>
      </c>
      <c r="AI120" s="52">
        <f aca="true" t="shared" si="31" ref="AI120:AI125">IF(S120="YES",1,0)</f>
        <v>1</v>
      </c>
      <c r="AJ120" s="52">
        <f aca="true" t="shared" si="32" ref="AJ120:AJ125">IF(P120&gt;=20,1,0)</f>
        <v>1</v>
      </c>
      <c r="AK120" s="52" t="str">
        <f t="shared" si="18"/>
        <v>Initial</v>
      </c>
      <c r="AL120" s="52" t="str">
        <f t="shared" si="19"/>
        <v>SRSA</v>
      </c>
      <c r="AM120" s="52">
        <f t="shared" si="20"/>
        <v>0</v>
      </c>
      <c r="AN120" s="52">
        <f t="shared" si="21"/>
        <v>0</v>
      </c>
      <c r="AO120" s="52">
        <f aca="true" t="shared" si="33" ref="AO120:AO125">IF(AND(U120="NO",AM120="RLIS"),"Trouble",0)</f>
        <v>0</v>
      </c>
      <c r="AP120" s="84">
        <f t="shared" si="22"/>
        <v>3696.5989774721916</v>
      </c>
    </row>
    <row r="121" spans="1:42" s="52" customFormat="1" ht="13.5" thickBot="1">
      <c r="A121" s="51">
        <v>409310</v>
      </c>
      <c r="B121" s="52">
        <v>30202</v>
      </c>
      <c r="C121" s="52" t="s">
        <v>1157</v>
      </c>
      <c r="D121" s="52" t="s">
        <v>698</v>
      </c>
      <c r="E121" s="52" t="s">
        <v>1158</v>
      </c>
      <c r="F121" s="53">
        <v>86046</v>
      </c>
      <c r="G121" s="54">
        <v>2209</v>
      </c>
      <c r="H121" s="55">
        <v>9286354473</v>
      </c>
      <c r="I121" s="56">
        <v>4</v>
      </c>
      <c r="J121" s="56" t="s">
        <v>31</v>
      </c>
      <c r="K121" s="52" t="s">
        <v>31</v>
      </c>
      <c r="L121" s="57" t="s">
        <v>35</v>
      </c>
      <c r="M121" s="57">
        <v>745.677</v>
      </c>
      <c r="N121" s="57" t="s">
        <v>35</v>
      </c>
      <c r="O121" s="57" t="s">
        <v>35</v>
      </c>
      <c r="P121" s="59">
        <v>15.621679065</v>
      </c>
      <c r="Q121" s="52" t="s">
        <v>31</v>
      </c>
      <c r="R121" s="52" t="s">
        <v>31</v>
      </c>
      <c r="S121" s="52" t="s">
        <v>31</v>
      </c>
      <c r="T121" s="52" t="s">
        <v>31</v>
      </c>
      <c r="U121" s="57"/>
      <c r="V121" s="57">
        <v>31086</v>
      </c>
      <c r="W121" s="57">
        <v>5331.22</v>
      </c>
      <c r="X121" s="57">
        <v>5035.63</v>
      </c>
      <c r="Y121" s="57">
        <v>5049</v>
      </c>
      <c r="Z121" s="52">
        <f t="shared" si="23"/>
        <v>1</v>
      </c>
      <c r="AA121" s="52">
        <f t="shared" si="24"/>
        <v>1</v>
      </c>
      <c r="AB121" s="52">
        <f t="shared" si="25"/>
        <v>0</v>
      </c>
      <c r="AC121" s="52">
        <f t="shared" si="26"/>
        <v>0</v>
      </c>
      <c r="AD121" s="52">
        <f t="shared" si="27"/>
        <v>0</v>
      </c>
      <c r="AE121" s="52">
        <f t="shared" si="28"/>
        <v>0</v>
      </c>
      <c r="AF121" s="61" t="str">
        <f t="shared" si="29"/>
        <v>SRSA</v>
      </c>
      <c r="AG121" s="61">
        <f t="shared" si="17"/>
        <v>0</v>
      </c>
      <c r="AH121" s="61">
        <f t="shared" si="30"/>
        <v>0</v>
      </c>
      <c r="AI121" s="52">
        <f t="shared" si="31"/>
        <v>0</v>
      </c>
      <c r="AJ121" s="52">
        <f t="shared" si="32"/>
        <v>0</v>
      </c>
      <c r="AK121" s="52">
        <f t="shared" si="18"/>
        <v>0</v>
      </c>
      <c r="AL121" s="52">
        <f t="shared" si="19"/>
        <v>0</v>
      </c>
      <c r="AM121" s="52">
        <f t="shared" si="20"/>
        <v>0</v>
      </c>
      <c r="AN121" s="52">
        <f t="shared" si="21"/>
        <v>0</v>
      </c>
      <c r="AO121" s="52">
        <f t="shared" si="33"/>
        <v>0</v>
      </c>
      <c r="AP121" s="84">
        <f t="shared" si="22"/>
        <v>46501.85</v>
      </c>
    </row>
    <row r="122" spans="1:42" s="52" customFormat="1" ht="13.5" thickBot="1">
      <c r="A122" s="51">
        <v>409430</v>
      </c>
      <c r="B122" s="52">
        <v>10208</v>
      </c>
      <c r="C122" s="52" t="s">
        <v>1161</v>
      </c>
      <c r="D122" s="52" t="s">
        <v>1162</v>
      </c>
      <c r="E122" s="52" t="s">
        <v>1163</v>
      </c>
      <c r="F122" s="53">
        <v>86504</v>
      </c>
      <c r="G122" s="54">
        <v>559</v>
      </c>
      <c r="H122" s="55">
        <v>9287297505</v>
      </c>
      <c r="I122" s="56">
        <v>7</v>
      </c>
      <c r="J122" s="56" t="s">
        <v>37</v>
      </c>
      <c r="K122" s="52" t="s">
        <v>31</v>
      </c>
      <c r="L122" s="57" t="s">
        <v>35</v>
      </c>
      <c r="M122" s="57">
        <v>2812.928</v>
      </c>
      <c r="N122" s="57" t="s">
        <v>35</v>
      </c>
      <c r="O122" s="57" t="s">
        <v>35</v>
      </c>
      <c r="P122" s="59">
        <v>24.144699944</v>
      </c>
      <c r="Q122" s="52" t="s">
        <v>37</v>
      </c>
      <c r="R122" s="52" t="s">
        <v>31</v>
      </c>
      <c r="S122" s="52" t="s">
        <v>37</v>
      </c>
      <c r="T122" s="52" t="s">
        <v>31</v>
      </c>
      <c r="U122" s="57" t="s">
        <v>36</v>
      </c>
      <c r="V122" s="60">
        <v>262314.4746099507</v>
      </c>
      <c r="W122" s="60">
        <v>41957.61884097656</v>
      </c>
      <c r="X122" s="60">
        <v>35667.04103501151</v>
      </c>
      <c r="Y122" s="60">
        <v>21559.88715143213</v>
      </c>
      <c r="Z122" s="52">
        <f t="shared" si="23"/>
        <v>1</v>
      </c>
      <c r="AA122" s="52">
        <f t="shared" si="24"/>
        <v>1</v>
      </c>
      <c r="AB122" s="52">
        <f t="shared" si="25"/>
        <v>0</v>
      </c>
      <c r="AC122" s="52">
        <f t="shared" si="26"/>
        <v>0</v>
      </c>
      <c r="AD122" s="52">
        <f t="shared" si="27"/>
        <v>0</v>
      </c>
      <c r="AE122" s="52">
        <f t="shared" si="28"/>
        <v>0</v>
      </c>
      <c r="AF122" s="61" t="str">
        <f t="shared" si="29"/>
        <v>SRSA</v>
      </c>
      <c r="AG122" s="61">
        <f t="shared" si="17"/>
        <v>0</v>
      </c>
      <c r="AH122" s="61">
        <f t="shared" si="30"/>
        <v>0</v>
      </c>
      <c r="AI122" s="52">
        <f t="shared" si="31"/>
        <v>1</v>
      </c>
      <c r="AJ122" s="52">
        <f t="shared" si="32"/>
        <v>1</v>
      </c>
      <c r="AK122" s="52" t="str">
        <f t="shared" si="18"/>
        <v>Initial</v>
      </c>
      <c r="AL122" s="52" t="str">
        <f t="shared" si="19"/>
        <v>SRSA</v>
      </c>
      <c r="AM122" s="52">
        <f t="shared" si="20"/>
        <v>0</v>
      </c>
      <c r="AN122" s="52">
        <f t="shared" si="21"/>
        <v>0</v>
      </c>
      <c r="AO122" s="52">
        <f t="shared" si="33"/>
        <v>0</v>
      </c>
      <c r="AP122" s="84">
        <f t="shared" si="22"/>
        <v>361499.02163737087</v>
      </c>
    </row>
    <row r="123" spans="1:42" s="52" customFormat="1" ht="13.5" thickBot="1">
      <c r="A123" s="51">
        <v>409460</v>
      </c>
      <c r="B123" s="52">
        <v>90201</v>
      </c>
      <c r="C123" s="52" t="s">
        <v>1164</v>
      </c>
      <c r="D123" s="52" t="s">
        <v>1165</v>
      </c>
      <c r="E123" s="52" t="s">
        <v>507</v>
      </c>
      <c r="F123" s="53">
        <v>86047</v>
      </c>
      <c r="G123" s="54">
        <v>580</v>
      </c>
      <c r="H123" s="55">
        <v>9282893375</v>
      </c>
      <c r="I123" s="56">
        <v>6</v>
      </c>
      <c r="J123" s="56" t="s">
        <v>31</v>
      </c>
      <c r="K123" s="52" t="s">
        <v>31</v>
      </c>
      <c r="L123" s="57" t="s">
        <v>35</v>
      </c>
      <c r="M123" s="57">
        <v>2488.875</v>
      </c>
      <c r="N123" s="57" t="s">
        <v>35</v>
      </c>
      <c r="O123" s="57" t="s">
        <v>35</v>
      </c>
      <c r="P123" s="59">
        <v>19.018638266</v>
      </c>
      <c r="Q123" s="52" t="s">
        <v>31</v>
      </c>
      <c r="R123" s="52" t="s">
        <v>37</v>
      </c>
      <c r="S123" s="52" t="s">
        <v>37</v>
      </c>
      <c r="T123" s="52" t="s">
        <v>31</v>
      </c>
      <c r="U123" s="57" t="s">
        <v>36</v>
      </c>
      <c r="V123" s="62">
        <v>148403.43238173032</v>
      </c>
      <c r="W123" s="62">
        <v>20989.975490492823</v>
      </c>
      <c r="X123" s="62">
        <v>22664.563754947154</v>
      </c>
      <c r="Y123" s="62">
        <v>16589.23583681347</v>
      </c>
      <c r="Z123" s="52">
        <f t="shared" si="23"/>
        <v>1</v>
      </c>
      <c r="AA123" s="52">
        <f t="shared" si="24"/>
        <v>1</v>
      </c>
      <c r="AB123" s="52">
        <f t="shared" si="25"/>
        <v>0</v>
      </c>
      <c r="AC123" s="52">
        <f t="shared" si="26"/>
        <v>0</v>
      </c>
      <c r="AD123" s="52">
        <f t="shared" si="27"/>
        <v>0</v>
      </c>
      <c r="AE123" s="52">
        <f t="shared" si="28"/>
        <v>0</v>
      </c>
      <c r="AF123" s="61" t="str">
        <f t="shared" si="29"/>
        <v>SRSA</v>
      </c>
      <c r="AG123" s="61">
        <f t="shared" si="17"/>
        <v>0</v>
      </c>
      <c r="AH123" s="61">
        <f t="shared" si="30"/>
        <v>0</v>
      </c>
      <c r="AI123" s="52">
        <f t="shared" si="31"/>
        <v>1</v>
      </c>
      <c r="AJ123" s="52">
        <f t="shared" si="32"/>
        <v>0</v>
      </c>
      <c r="AK123" s="52">
        <f t="shared" si="18"/>
        <v>0</v>
      </c>
      <c r="AL123" s="52">
        <f t="shared" si="19"/>
        <v>0</v>
      </c>
      <c r="AM123" s="52">
        <f t="shared" si="20"/>
        <v>0</v>
      </c>
      <c r="AN123" s="52">
        <f t="shared" si="21"/>
        <v>0</v>
      </c>
      <c r="AO123" s="52">
        <f t="shared" si="33"/>
        <v>0</v>
      </c>
      <c r="AP123" s="84">
        <f t="shared" si="22"/>
        <v>208647.20746398377</v>
      </c>
    </row>
    <row r="124" spans="1:42" s="64" customFormat="1" ht="13.5" thickBot="1">
      <c r="A124" s="66">
        <v>409510</v>
      </c>
      <c r="B124" s="64">
        <v>130352</v>
      </c>
      <c r="C124" s="64" t="s">
        <v>1166</v>
      </c>
      <c r="D124" s="64" t="s">
        <v>1167</v>
      </c>
      <c r="E124" s="64" t="s">
        <v>1168</v>
      </c>
      <c r="F124" s="67">
        <v>85362</v>
      </c>
      <c r="G124" s="68">
        <v>575</v>
      </c>
      <c r="H124" s="69">
        <v>9284273347</v>
      </c>
      <c r="I124" s="70">
        <v>7</v>
      </c>
      <c r="J124" s="70" t="s">
        <v>37</v>
      </c>
      <c r="K124" s="64" t="s">
        <v>31</v>
      </c>
      <c r="L124" s="6" t="s">
        <v>36</v>
      </c>
      <c r="M124" s="6">
        <v>71.99</v>
      </c>
      <c r="N124" s="6" t="s">
        <v>36</v>
      </c>
      <c r="O124" s="6" t="s">
        <v>35</v>
      </c>
      <c r="P124" s="71">
        <v>13.28125</v>
      </c>
      <c r="Q124" s="64" t="s">
        <v>31</v>
      </c>
      <c r="R124" s="64" t="s">
        <v>37</v>
      </c>
      <c r="S124" s="64" t="s">
        <v>37</v>
      </c>
      <c r="T124" s="64" t="s">
        <v>31</v>
      </c>
      <c r="U124" s="6" t="s">
        <v>36</v>
      </c>
      <c r="V124" s="72"/>
      <c r="W124" s="72"/>
      <c r="X124" s="72"/>
      <c r="Y124" s="72"/>
      <c r="Z124" s="64">
        <f t="shared" si="23"/>
        <v>1</v>
      </c>
      <c r="AA124" s="64">
        <f t="shared" si="24"/>
        <v>1</v>
      </c>
      <c r="AB124" s="64">
        <f t="shared" si="25"/>
        <v>0</v>
      </c>
      <c r="AC124" s="64">
        <f t="shared" si="26"/>
        <v>0</v>
      </c>
      <c r="AD124" s="64">
        <f t="shared" si="27"/>
        <v>0</v>
      </c>
      <c r="AE124" s="64">
        <f t="shared" si="28"/>
        <v>0</v>
      </c>
      <c r="AF124" s="65" t="str">
        <f t="shared" si="29"/>
        <v>SRSA</v>
      </c>
      <c r="AG124" s="65">
        <f t="shared" si="17"/>
        <v>0</v>
      </c>
      <c r="AH124" s="65">
        <f t="shared" si="30"/>
        <v>0</v>
      </c>
      <c r="AI124" s="64">
        <f t="shared" si="31"/>
        <v>1</v>
      </c>
      <c r="AJ124" s="64">
        <f t="shared" si="32"/>
        <v>0</v>
      </c>
      <c r="AK124" s="64">
        <f t="shared" si="18"/>
        <v>0</v>
      </c>
      <c r="AL124" s="64">
        <f t="shared" si="19"/>
        <v>0</v>
      </c>
      <c r="AM124" s="64">
        <f t="shared" si="20"/>
        <v>0</v>
      </c>
      <c r="AN124" s="64">
        <f t="shared" si="21"/>
        <v>0</v>
      </c>
      <c r="AO124" s="64">
        <f t="shared" si="33"/>
        <v>0</v>
      </c>
      <c r="AP124" s="84">
        <f t="shared" si="22"/>
        <v>0</v>
      </c>
    </row>
    <row r="125" spans="1:42" s="64" customFormat="1" ht="12.75">
      <c r="A125" s="66">
        <v>409540</v>
      </c>
      <c r="B125" s="64">
        <v>40305</v>
      </c>
      <c r="C125" s="64" t="s">
        <v>1169</v>
      </c>
      <c r="D125" s="64" t="s">
        <v>1170</v>
      </c>
      <c r="E125" s="64" t="s">
        <v>1171</v>
      </c>
      <c r="F125" s="67">
        <v>85554</v>
      </c>
      <c r="G125" s="68">
        <v>390</v>
      </c>
      <c r="H125" s="69">
        <v>9284623244</v>
      </c>
      <c r="I125" s="70">
        <v>7</v>
      </c>
      <c r="J125" s="70" t="s">
        <v>37</v>
      </c>
      <c r="K125" s="64" t="s">
        <v>31</v>
      </c>
      <c r="L125" s="6" t="s">
        <v>36</v>
      </c>
      <c r="M125" s="6">
        <v>63.793</v>
      </c>
      <c r="N125" s="6" t="s">
        <v>36</v>
      </c>
      <c r="O125" s="6" t="s">
        <v>35</v>
      </c>
      <c r="P125" s="71">
        <v>26.153846154</v>
      </c>
      <c r="Q125" s="64" t="s">
        <v>37</v>
      </c>
      <c r="R125" s="64" t="s">
        <v>31</v>
      </c>
      <c r="S125" s="64" t="s">
        <v>37</v>
      </c>
      <c r="T125" s="64" t="s">
        <v>31</v>
      </c>
      <c r="U125" s="6" t="s">
        <v>36</v>
      </c>
      <c r="V125" s="73">
        <v>4397.8088399418375</v>
      </c>
      <c r="W125" s="73">
        <v>656.3151680174241</v>
      </c>
      <c r="X125" s="73">
        <v>734.5148261842853</v>
      </c>
      <c r="Y125" s="73">
        <v>718.2611238682931</v>
      </c>
      <c r="Z125" s="64">
        <f t="shared" si="23"/>
        <v>1</v>
      </c>
      <c r="AA125" s="64">
        <f t="shared" si="24"/>
        <v>1</v>
      </c>
      <c r="AB125" s="64">
        <f t="shared" si="25"/>
        <v>0</v>
      </c>
      <c r="AC125" s="64">
        <f t="shared" si="26"/>
        <v>0</v>
      </c>
      <c r="AD125" s="64">
        <f t="shared" si="27"/>
        <v>0</v>
      </c>
      <c r="AE125" s="64">
        <f t="shared" si="28"/>
        <v>0</v>
      </c>
      <c r="AF125" s="65" t="str">
        <f t="shared" si="29"/>
        <v>SRSA</v>
      </c>
      <c r="AG125" s="65">
        <f t="shared" si="17"/>
        <v>0</v>
      </c>
      <c r="AH125" s="65">
        <f t="shared" si="30"/>
        <v>0</v>
      </c>
      <c r="AI125" s="64">
        <f t="shared" si="31"/>
        <v>1</v>
      </c>
      <c r="AJ125" s="64">
        <f t="shared" si="32"/>
        <v>1</v>
      </c>
      <c r="AK125" s="64" t="str">
        <f t="shared" si="18"/>
        <v>Initial</v>
      </c>
      <c r="AL125" s="64" t="str">
        <f t="shared" si="19"/>
        <v>SRSA</v>
      </c>
      <c r="AM125" s="64">
        <f t="shared" si="20"/>
        <v>0</v>
      </c>
      <c r="AN125" s="64">
        <f t="shared" si="21"/>
        <v>0</v>
      </c>
      <c r="AO125" s="64">
        <f t="shared" si="33"/>
        <v>0</v>
      </c>
      <c r="AP125" s="84">
        <f t="shared" si="22"/>
        <v>6506.89995801184</v>
      </c>
    </row>
  </sheetData>
  <mergeCells count="1">
    <mergeCell ref="A4:M7"/>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AZ FY 2003 Rural Education Achievement Program Eligibility spreadsheet (xls)</dc:title>
  <dc:subject/>
  <dc:creator/>
  <cp:keywords/>
  <dc:description/>
  <cp:lastModifiedBy>susan.winingar</cp:lastModifiedBy>
  <dcterms:created xsi:type="dcterms:W3CDTF">2003-05-02T22:39:07Z</dcterms:created>
  <dcterms:modified xsi:type="dcterms:W3CDTF">2003-06-27T14:30:05Z</dcterms:modified>
  <cp:category/>
  <cp:version/>
  <cp:contentType/>
  <cp:contentStatus/>
</cp:coreProperties>
</file>