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75" windowHeight="8715" tabRatio="712" activeTab="0"/>
  </bookViews>
  <sheets>
    <sheet name="Instructions" sheetId="1" r:id="rId1"/>
    <sheet name="Unit Mix" sheetId="2" r:id="rId2"/>
    <sheet name="Constr S&amp;U p1" sheetId="3" r:id="rId3"/>
    <sheet name="Constr S&amp;U p2" sheetId="4" r:id="rId4"/>
    <sheet name="Constr S&amp;U p3" sheetId="5" r:id="rId5"/>
    <sheet name="Permanent S&amp;U p1" sheetId="6" r:id="rId6"/>
    <sheet name="Permanent S&amp;U p2" sheetId="7" r:id="rId7"/>
    <sheet name="Permanent S&amp;U p3" sheetId="8" r:id="rId8"/>
    <sheet name="Select City &amp; State" sheetId="9" r:id="rId9"/>
    <sheet name="TDC Limit calculations" sheetId="10" r:id="rId10"/>
    <sheet name="Match and Housing Resources" sheetId="11" r:id="rId11"/>
    <sheet name="MS Area Rejuv Resources" sheetId="12" r:id="rId12"/>
  </sheets>
  <definedNames>
    <definedName name="_xlnm.Print_Area" localSheetId="2">'Constr S&amp;U p1'!$A$1:$F$61</definedName>
    <definedName name="_xlnm.Print_Area" localSheetId="3">'Constr S&amp;U p2'!$A$1:$F$34</definedName>
    <definedName name="_xlnm.Print_Area" localSheetId="4">'Constr S&amp;U p3'!$A$1:$F$54</definedName>
    <definedName name="_xlnm.Print_Area" localSheetId="0">'Instructions'!$A$1:$Q$82</definedName>
    <definedName name="_xlnm.Print_Area" localSheetId="10">'Match and Housing Resources'!$A$1:$G$36</definedName>
    <definedName name="_xlnm.Print_Area" localSheetId="11">'MS Area Rejuv Resources'!$A$1:$G$35</definedName>
    <definedName name="_xlnm.Print_Area" localSheetId="5">'Permanent S&amp;U p1'!$A$1:$G$62</definedName>
    <definedName name="_xlnm.Print_Area" localSheetId="6">'Permanent S&amp;U p2'!$A$1:$G$34</definedName>
    <definedName name="_xlnm.Print_Area" localSheetId="7">'Permanent S&amp;U p3'!$A$1:$G$59</definedName>
    <definedName name="_xlnm.Print_Area" localSheetId="8">'Select City &amp; State'!$A$1:$N$68</definedName>
    <definedName name="_xlnm.Print_Area" localSheetId="9">'TDC Limit calculations'!$B$1:$K$72</definedName>
    <definedName name="_xlnm.Print_Area" localSheetId="1">'Unit Mix'!$A$1:$I$36</definedName>
  </definedNames>
  <calcPr fullCalcOnLoad="1"/>
  <pivotCaches>
    <pivotCache cacheId="1" r:id="rId13"/>
  </pivotCaches>
</workbook>
</file>

<file path=xl/sharedStrings.xml><?xml version="1.0" encoding="utf-8"?>
<sst xmlns="http://schemas.openxmlformats.org/spreadsheetml/2006/main" count="438" uniqueCount="266">
  <si>
    <t>•  Definitions of the structure types specified on the Unit Mix worksheet:</t>
  </si>
  <si>
    <t>Total Uses of Public Housing Capital Assistance Subject to TDC Limit</t>
  </si>
  <si>
    <t>Walk-Up</t>
  </si>
  <si>
    <t>Elevator</t>
  </si>
  <si>
    <t>Structure Type</t>
  </si>
  <si>
    <t xml:space="preserve">Totals: </t>
  </si>
  <si>
    <t>TDC Limits</t>
  </si>
  <si>
    <t>City</t>
  </si>
  <si>
    <t>StateName</t>
  </si>
  <si>
    <t>Type</t>
  </si>
  <si>
    <t>Data</t>
  </si>
  <si>
    <t>Total</t>
  </si>
  <si>
    <t>Detached/Semi-Detached</t>
  </si>
  <si>
    <t>Row
House</t>
  </si>
  <si>
    <t xml:space="preserve"> Structure
 Type</t>
  </si>
  <si>
    <t xml:space="preserve"> Number of
 Bedrooms</t>
  </si>
  <si>
    <t xml:space="preserve"> BRs</t>
  </si>
  <si>
    <t xml:space="preserve"> New
 Const.</t>
  </si>
  <si>
    <t>Rental Units</t>
  </si>
  <si>
    <t>Homeownership Units</t>
  </si>
  <si>
    <t>-  Detached:  A structure that consists of a single living unit surrounded by permanent open space on all sides.</t>
  </si>
  <si>
    <t>-  Semi-detached:  A structure containing two living units separated by a common vertical wall.</t>
  </si>
  <si>
    <t>-  Elevator:  Any structure of four or more stories above ground in which an elevator is provided.</t>
  </si>
  <si>
    <t>-  Row House:  A structure containing three or more living units separated only by vertical walls.</t>
  </si>
  <si>
    <t xml:space="preserve">All other cells are locked, and all calculations are automated. </t>
  </si>
  <si>
    <t xml:space="preserve">Tips: </t>
  </si>
  <si>
    <t xml:space="preserve">  </t>
  </si>
  <si>
    <t xml:space="preserve"> </t>
  </si>
  <si>
    <r>
      <t xml:space="preserve">Print these Instructions for easy reference, then begin at </t>
    </r>
    <r>
      <rPr>
        <b/>
        <sz val="10"/>
        <color indexed="10"/>
        <rFont val="Arial"/>
        <family val="2"/>
      </rPr>
      <t>Step 1</t>
    </r>
    <r>
      <rPr>
        <sz val="10"/>
        <color indexed="10"/>
        <rFont val="Arial"/>
        <family val="2"/>
      </rPr>
      <t>.</t>
    </r>
  </si>
  <si>
    <t xml:space="preserve">&gt; Enter the number of units proposed, by Structure Type, in the appropriate row based on the Number of Bedrooms. </t>
  </si>
  <si>
    <t>Unit Mix and Accessibility Summary, Post-Revitalization</t>
  </si>
  <si>
    <t>Step 3. Unit Mix (Note: enter this information on the "Unit Mix" worksheet)</t>
  </si>
  <si>
    <t>•  Extraordinary Site Costs must be verified by an independent registered engineer, and must be approved by HUD in accordance with 24 CFR 941.103.</t>
  </si>
  <si>
    <t xml:space="preserve">&gt; Select the appropriate column(s) for the proposed units based on structure type, size and development method.  </t>
  </si>
  <si>
    <t>•  The TDC limit for rehabilitation of existing housing units is 90% of the published TDC limit for a given structure and unit type.</t>
  </si>
  <si>
    <t>-  Walk-up:  A multi-level low-rise structure containing one or more living units, in which housing units are separated by a ceiling/floor from other housing units or mixed-use space.</t>
  </si>
  <si>
    <t>Step 2. Enter the Local Government Name, the Main Street Area Name</t>
  </si>
  <si>
    <r>
      <t xml:space="preserve"> New Construction or Acquisition</t>
    </r>
    <r>
      <rPr>
        <sz val="10"/>
        <rFont val="Helvetica"/>
        <family val="2"/>
      </rPr>
      <t xml:space="preserve"> (with or without Rehabilitation)</t>
    </r>
  </si>
  <si>
    <t>1408 Management Improvements</t>
  </si>
  <si>
    <t>1408 Community and Supportive Services ("CSS")</t>
  </si>
  <si>
    <t>1450 Site Improvement (streets, site improvements and public improvements)</t>
  </si>
  <si>
    <t>1465 Dwelling Equipment</t>
  </si>
  <si>
    <t>1485 Demolition (including associated environmental remediation costs)</t>
  </si>
  <si>
    <t>Total HOPE VI Main Street Uses</t>
  </si>
  <si>
    <t>Total for All Units</t>
  </si>
  <si>
    <t>TDC Limit</t>
  </si>
  <si>
    <t>1495 Relocation (moving expenses, and direct Local Government cost of full-time relocation staff)</t>
  </si>
  <si>
    <t>-  The "TDC Limit calculations" worksheet reflects all such applicability as described above.</t>
  </si>
  <si>
    <t>&gt; Confirm that the HOPE VI Main Street grant funds and any other sources of Public Housing Capital Assistance funds are included.</t>
  </si>
  <si>
    <t xml:space="preserve">&gt; Confirm that sources of HOPE VI/Public Housing funds are equal to uses of HOPE VI/Public Housing funds.  </t>
  </si>
  <si>
    <t>&gt; Review the results of the TDC limit calculations.</t>
  </si>
  <si>
    <t xml:space="preserve">•  The TDC limit analysis results are shown on the lower left "TDC Limit calculations" worksheet.  </t>
  </si>
  <si>
    <r>
      <t xml:space="preserve">U.S. Department of Housing
and Urban Development
</t>
    </r>
    <r>
      <rPr>
        <sz val="10"/>
        <rFont val="Helvetica"/>
        <family val="2"/>
      </rPr>
      <t>Office of Public and Indian Housing
Office of Urban Revitalization</t>
    </r>
  </si>
  <si>
    <r>
      <t xml:space="preserve"> Rehabilitation</t>
    </r>
    <r>
      <rPr>
        <sz val="10"/>
        <rFont val="Helvetica"/>
        <family val="2"/>
      </rPr>
      <t xml:space="preserve">
 of Existing 
Applicant / Partnership Owned Housing</t>
    </r>
  </si>
  <si>
    <t>Uses ($)*</t>
  </si>
  <si>
    <t>Tax Credit Equity</t>
  </si>
  <si>
    <t>Other Private Sector</t>
  </si>
  <si>
    <t>Administration</t>
  </si>
  <si>
    <t xml:space="preserve">  Administration</t>
  </si>
  <si>
    <t>Management Improvements</t>
  </si>
  <si>
    <t xml:space="preserve">  Management Improvements - Dev</t>
  </si>
  <si>
    <t xml:space="preserve">  Management Improvements - CSS</t>
  </si>
  <si>
    <t>Acquisition</t>
  </si>
  <si>
    <t xml:space="preserve">  Site Acquisition</t>
  </si>
  <si>
    <t xml:space="preserve">  Building Acquisition, Non-Dwelling</t>
  </si>
  <si>
    <t>Building Remediation/Demolition</t>
  </si>
  <si>
    <t xml:space="preserve">  Remediation, Dwelling Units/Site</t>
  </si>
  <si>
    <t xml:space="preserve">  Remediation, Non-Dwelling Units</t>
  </si>
  <si>
    <t xml:space="preserve">  Demolition, Non-Dwelling Units</t>
  </si>
  <si>
    <t xml:space="preserve">  Demolition, Other</t>
  </si>
  <si>
    <t>Site Improvements</t>
  </si>
  <si>
    <t xml:space="preserve">  Site Remediation</t>
  </si>
  <si>
    <t>Construction</t>
  </si>
  <si>
    <t xml:space="preserve">  Dwelling Structures - Hard Costs</t>
  </si>
  <si>
    <t xml:space="preserve">  Non-Dwelling - Hard Costs</t>
  </si>
  <si>
    <t xml:space="preserve">  General Requirements</t>
  </si>
  <si>
    <t xml:space="preserve">  Builder’s Profit</t>
  </si>
  <si>
    <t xml:space="preserve">  Builder’s Overhead</t>
  </si>
  <si>
    <t xml:space="preserve">  Bond Premium</t>
  </si>
  <si>
    <t xml:space="preserve">  Hard Cost Contingency</t>
  </si>
  <si>
    <t>Equipment</t>
  </si>
  <si>
    <t xml:space="preserve">  Dwelling Equipment</t>
  </si>
  <si>
    <t xml:space="preserve">  Non-Dwelling Equipment</t>
  </si>
  <si>
    <t>Professional Fees/Consultant Services</t>
  </si>
  <si>
    <t xml:space="preserve">  Program Management Services</t>
  </si>
  <si>
    <t xml:space="preserve">  Architectural</t>
  </si>
  <si>
    <t xml:space="preserve">  Engineering</t>
  </si>
  <si>
    <t xml:space="preserve">  Construction Management Services</t>
  </si>
  <si>
    <t xml:space="preserve">  Appraisal</t>
  </si>
  <si>
    <t xml:space="preserve">  Environmental</t>
  </si>
  <si>
    <t xml:space="preserve">  Market Study</t>
  </si>
  <si>
    <t xml:space="preserve">  Historic Preservation Documentation</t>
  </si>
  <si>
    <t xml:space="preserve">  Other</t>
  </si>
  <si>
    <t>Legal</t>
  </si>
  <si>
    <t xml:space="preserve">  Organizational</t>
  </si>
  <si>
    <t xml:space="preserve">  Syndication</t>
  </si>
  <si>
    <t xml:space="preserve">  Accounting</t>
  </si>
  <si>
    <t xml:space="preserve">  Tax Credit Application</t>
  </si>
  <si>
    <t xml:space="preserve">  Tax Credit Monitoring Fee</t>
  </si>
  <si>
    <t>Page 1 Total</t>
  </si>
  <si>
    <t xml:space="preserve">Other Development Costs </t>
  </si>
  <si>
    <t>(Soft Costs)</t>
  </si>
  <si>
    <t xml:space="preserve">  Accounting Fees</t>
  </si>
  <si>
    <t xml:space="preserve">  Financing Fees</t>
  </si>
  <si>
    <t xml:space="preserve">  Permit Fees</t>
  </si>
  <si>
    <t xml:space="preserve">  Title/Recording/Settlement Fees</t>
  </si>
  <si>
    <t xml:space="preserve">  Insurance During Construction</t>
  </si>
  <si>
    <t xml:space="preserve">  Interest During Construction</t>
  </si>
  <si>
    <t xml:space="preserve">  Bridge Loan Interest</t>
  </si>
  <si>
    <t xml:space="preserve">  Marking/Rent-up Expenses</t>
  </si>
  <si>
    <t xml:space="preserve">  Soft Cost Contingency</t>
  </si>
  <si>
    <t>Relocation</t>
  </si>
  <si>
    <t xml:space="preserve">  Relocation Costs</t>
  </si>
  <si>
    <t>Developer Fee</t>
  </si>
  <si>
    <t xml:space="preserve">  Developer Fee</t>
  </si>
  <si>
    <t>Reserves</t>
  </si>
  <si>
    <t xml:space="preserve">  Operating Reserve</t>
  </si>
  <si>
    <t xml:space="preserve">  Other Reserves</t>
  </si>
  <si>
    <t>Page 2 Total</t>
  </si>
  <si>
    <t>GRAND TOTAL USES:</t>
  </si>
  <si>
    <t>Sources ($)</t>
  </si>
  <si>
    <t xml:space="preserve">  HOPE VI Main Street</t>
  </si>
  <si>
    <t>Sub-Total</t>
  </si>
  <si>
    <t>Other HUD Funds</t>
  </si>
  <si>
    <t xml:space="preserve">  HOME</t>
  </si>
  <si>
    <t xml:space="preserve">  CDBG</t>
  </si>
  <si>
    <t xml:space="preserve">  Other Funds</t>
  </si>
  <si>
    <t>Total HUD Funds</t>
  </si>
  <si>
    <t>Non-HUD Public Funds</t>
  </si>
  <si>
    <t xml:space="preserve">  State Funds</t>
  </si>
  <si>
    <t>Total Public Funds</t>
  </si>
  <si>
    <t xml:space="preserve">  Private Funds</t>
  </si>
  <si>
    <t xml:space="preserve">  Tax Exempt Bonds</t>
  </si>
  <si>
    <t xml:space="preserve">  Taxable Bonds</t>
  </si>
  <si>
    <t xml:space="preserve">  Private LIHTC</t>
  </si>
  <si>
    <t xml:space="preserve">  Other Equity</t>
  </si>
  <si>
    <t xml:space="preserve">  Homebuyer Down Payment</t>
  </si>
  <si>
    <t xml:space="preserve">  Donations/Grants</t>
  </si>
  <si>
    <t xml:space="preserve">  Private Lender</t>
  </si>
  <si>
    <t xml:space="preserve">  Other:</t>
  </si>
  <si>
    <t>Total Private Funds</t>
  </si>
  <si>
    <t>Total Sources</t>
  </si>
  <si>
    <t xml:space="preserve">  Real Estate Taxes During Construction</t>
  </si>
  <si>
    <t xml:space="preserve">
Construction Sources and Uses
For the HOPE VI Main Street Affordable Housing Project</t>
  </si>
  <si>
    <t xml:space="preserve">
Permanent Sources and Uses
For the HOPE VI Main Street Affordable Housing Project</t>
  </si>
  <si>
    <t>HOPE VI Main Street
Application Data Sheet</t>
  </si>
  <si>
    <t xml:space="preserve">Phone:  </t>
  </si>
  <si>
    <t xml:space="preserve">Name of Person that Completed S&amp;U:  </t>
  </si>
  <si>
    <t xml:space="preserve">Organization Name :  </t>
  </si>
  <si>
    <t xml:space="preserve">Email: </t>
  </si>
  <si>
    <t xml:space="preserve">Applicant (Local Govt.) Name: </t>
  </si>
  <si>
    <t>Detached and
Semi-
Detached</t>
  </si>
  <si>
    <t>•  Rent-to-Own units are to be counted as Rental Units.</t>
  </si>
  <si>
    <t>•  TDC limit applies to all Main Street affordable housing project units where HOPE VI Main Street grant funds will be used for development.</t>
  </si>
  <si>
    <t>&gt; Entry areas for costs that are not allowable under the HOPE VI Main Street Program are grayed out.</t>
  </si>
  <si>
    <t>&gt; Click on the down arrow for City</t>
  </si>
  <si>
    <t>&gt; Click on the name of your city or your Metropolitan/Micropolitan Statistical Area</t>
  </si>
  <si>
    <t xml:space="preserve"> &gt; Click "OK"</t>
  </si>
  <si>
    <t xml:space="preserve"> &gt; Click on the down arrow for State</t>
  </si>
  <si>
    <t xml:space="preserve"> &gt; Click on the name of your State</t>
  </si>
  <si>
    <t xml:space="preserve"> &gt; Also enter the name of the organization that the person is from and the listed contact information. </t>
  </si>
  <si>
    <t xml:space="preserve">-If there is a recognized developer, this person probably represents that developer. </t>
  </si>
  <si>
    <t>- You can look up your MSA at OMB's website, http://www.census.gov/population/www/estimates/metrodef.html  or call your local HUD office.</t>
  </si>
  <si>
    <t>Step 1.  On the "Unit Mix" Page, Enter Your Applicant Local Government Name and the Name of the Main Street Area.</t>
  </si>
  <si>
    <t xml:space="preserve">  Local Funds</t>
  </si>
  <si>
    <t>Instructions: HOPE VI Main Street Application Data Sheet</t>
  </si>
  <si>
    <t>Not in TDC</t>
  </si>
  <si>
    <r>
      <t xml:space="preserve">Total Development Cost (TDC) Limit Calculations
</t>
    </r>
    <r>
      <rPr>
        <sz val="12"/>
        <rFont val="Helvetica"/>
        <family val="2"/>
      </rPr>
      <t>(NOTE: Housing Cost Cap does not apply to the HOPE VI Main Street program)</t>
    </r>
  </si>
  <si>
    <r>
      <t xml:space="preserve"> Rehab</t>
    </r>
    <r>
      <rPr>
        <sz val="10"/>
        <rFont val="Helvetica"/>
        <family val="2"/>
      </rPr>
      <t xml:space="preserve">
 of Owned
 Housing</t>
    </r>
  </si>
  <si>
    <r>
      <t>Per Unit</t>
    </r>
    <r>
      <rPr>
        <sz val="10"/>
        <rFont val="Helvetica"/>
        <family val="2"/>
      </rPr>
      <t xml:space="preserve"> </t>
    </r>
  </si>
  <si>
    <r>
      <t xml:space="preserve">1440 Site Acquisition (cost of acquiring sites </t>
    </r>
    <r>
      <rPr>
        <b/>
        <sz val="10"/>
        <rFont val="Helvetica"/>
        <family val="2"/>
      </rPr>
      <t>without</t>
    </r>
    <r>
      <rPr>
        <sz val="10"/>
        <rFont val="Helvetica"/>
        <family val="2"/>
      </rPr>
      <t xml:space="preserve"> structures to be retained as housing)</t>
    </r>
  </si>
  <si>
    <r>
      <t xml:space="preserve">1460 Dwelling Structures, </t>
    </r>
    <r>
      <rPr>
        <b/>
        <sz val="10"/>
        <rFont val="Helvetica"/>
        <family val="2"/>
      </rPr>
      <t>New Construction and Rehab of Acquisitions</t>
    </r>
  </si>
  <si>
    <t>Source of Leverage</t>
  </si>
  <si>
    <t xml:space="preserve">Dollar Value </t>
  </si>
  <si>
    <t>Cash or
In-Kind Svc.</t>
  </si>
  <si>
    <t>Page 12 of 13</t>
  </si>
  <si>
    <t>Page 1 of 13</t>
  </si>
  <si>
    <t>Page 2 of 13</t>
  </si>
  <si>
    <t>Page 3 of 13</t>
  </si>
  <si>
    <t>Page 11 of 13</t>
  </si>
  <si>
    <r>
      <t xml:space="preserve">form </t>
    </r>
    <r>
      <rPr>
        <b/>
        <sz val="10"/>
        <rFont val="Helvetica"/>
        <family val="2"/>
      </rPr>
      <t>HUD-52861</t>
    </r>
    <r>
      <rPr>
        <sz val="10"/>
        <rFont val="Helvetica"/>
        <family val="2"/>
      </rPr>
      <t xml:space="preserve"> (09/20/2004)</t>
    </r>
  </si>
  <si>
    <r>
      <t xml:space="preserve">form </t>
    </r>
    <r>
      <rPr>
        <b/>
        <sz val="10"/>
        <rFont val="Helvetica"/>
        <family val="2"/>
      </rPr>
      <t>HUD-52861</t>
    </r>
    <r>
      <rPr>
        <sz val="10"/>
        <rFont val="Helvetica"/>
        <family val="2"/>
      </rPr>
      <t xml:space="preserve"> (9/20/2004)</t>
    </r>
  </si>
  <si>
    <r>
      <t>form HUD-</t>
    </r>
    <r>
      <rPr>
        <b/>
        <sz val="10"/>
        <rFont val="Helvetica"/>
        <family val="2"/>
      </rPr>
      <t>52861</t>
    </r>
    <r>
      <rPr>
        <sz val="10"/>
        <rFont val="Helvetica"/>
        <family val="2"/>
      </rPr>
      <t xml:space="preserve"> (9/20/2004)</t>
    </r>
  </si>
  <si>
    <r>
      <t xml:space="preserve">form </t>
    </r>
    <r>
      <rPr>
        <b/>
        <sz val="10"/>
        <rFont val="Helvetica"/>
        <family val="2"/>
      </rPr>
      <t xml:space="preserve">HUD-52861 </t>
    </r>
    <r>
      <rPr>
        <sz val="10"/>
        <rFont val="Helvetica"/>
        <family val="2"/>
      </rPr>
      <t>(9/20/2004)</t>
    </r>
  </si>
  <si>
    <t>Resource Contact</t>
  </si>
  <si>
    <t>Resource Phone</t>
  </si>
  <si>
    <t>Match Resources</t>
  </si>
  <si>
    <t>Step 3.  Enter the Number of Units of Each Type and Size that are to be Developed in the Main Street Affordable Housing Project Funded Through this NOFA.</t>
  </si>
  <si>
    <t xml:space="preserve">Step 3.  On the three "Construction S&amp;U" Pages, Fill in All Proposed Main Street Affordable Housing Project Costs that Will Be Incurred During Construction and All Sources of Funding that Will Be Used During the Construction Period  </t>
  </si>
  <si>
    <t>Step 2.  On the "Unit Mix" Page, Enter the Number of Each Type and Size of the Affordable Units that are Going to be Developed
as part of the Main Street Affordable Housing Project Funded through this NOFA.</t>
  </si>
  <si>
    <t xml:space="preserve">Step 4.  At the top of the "Construction S&amp;U p3" page, enter the name of the contact person concering information about the Sources and Uses.  </t>
  </si>
  <si>
    <t xml:space="preserve">Step 5.  On the three "Permanent S&amp;U" Pages, Fill in All Proposed Main Street Affordable Housing Project Costs that Will Have Been Incurred by the End of Development and All Sources of Funding that Paid for Those Costs.  </t>
  </si>
  <si>
    <t>Step 6.  On the "Select City and State" Page, Choose the Applicant's City and State</t>
  </si>
  <si>
    <t>Step 7.  Confirm that Sources are Equal to Uses</t>
  </si>
  <si>
    <r>
      <t xml:space="preserve">Step 8.  Enter any Extraordinary Site Cost </t>
    </r>
    <r>
      <rPr>
        <sz val="10"/>
        <color indexed="10"/>
        <rFont val="Arial"/>
        <family val="2"/>
      </rPr>
      <t>(a component of Additional Project Costs -- not subject to TDC limit)</t>
    </r>
    <r>
      <rPr>
        <b/>
        <sz val="10"/>
        <color indexed="10"/>
        <rFont val="Arial"/>
        <family val="2"/>
      </rPr>
      <t xml:space="preserve"> </t>
    </r>
  </si>
  <si>
    <r>
      <t xml:space="preserve">Step 9. Review TDC Limit Calculation Results </t>
    </r>
    <r>
      <rPr>
        <sz val="10"/>
        <color indexed="10"/>
        <rFont val="Arial"/>
        <family val="2"/>
      </rPr>
      <t>(note that HCC does not apply to the HOPE VI Main Street program)</t>
    </r>
  </si>
  <si>
    <t>Page 13 of 13</t>
  </si>
  <si>
    <t>HOPE VI
Main Street</t>
  </si>
  <si>
    <t xml:space="preserve">  Building Acquisition</t>
  </si>
  <si>
    <t xml:space="preserve">  Site Infrastructure (Utilities &amp; Roads)</t>
  </si>
  <si>
    <t xml:space="preserve">  Site Improvements (Other)</t>
  </si>
  <si>
    <t xml:space="preserve">  Main Street Outside Counsel</t>
  </si>
  <si>
    <t>Tax Credits</t>
  </si>
  <si>
    <t xml:space="preserve">  Public Housing </t>
  </si>
  <si>
    <t xml:space="preserve">  Demolition, Interior</t>
  </si>
  <si>
    <t>1430 Fees and Costs (planning, program mgmt, insurance, Reserves, etc.)</t>
  </si>
  <si>
    <r>
      <t xml:space="preserve">     Total Public Housing Sources, Including Requested HOPE VI Main Street
     Grant and All Other Public Housing Sources
     </t>
    </r>
    <r>
      <rPr>
        <sz val="10"/>
        <rFont val="Helvetica"/>
        <family val="2"/>
      </rPr>
      <t>(from the Permanent Sources and Uses Pages)</t>
    </r>
  </si>
  <si>
    <r>
      <t xml:space="preserve">Total Uses, All Uses of the HOPE VI Main Street Grant Funds
     </t>
    </r>
    <r>
      <rPr>
        <sz val="10"/>
        <rFont val="Helvetica"/>
        <family val="2"/>
      </rPr>
      <t>(from the Permanent Sources and Uses pages)</t>
    </r>
  </si>
  <si>
    <t>Public Housing Funds</t>
  </si>
  <si>
    <t xml:space="preserve">  Reserves</t>
  </si>
  <si>
    <t>Main Street Area Rejuvenation Effort Leverage Resources</t>
  </si>
  <si>
    <t>Leverage Period More than 2 Years (Y/N)</t>
  </si>
  <si>
    <r>
      <t>&gt; Enter any Extraordinary Site Cost in the cell provided. This may be some or all of the funds entered in BLI 1450</t>
    </r>
    <r>
      <rPr>
        <sz val="10"/>
        <rFont val="Arial"/>
        <family val="0"/>
      </rPr>
      <t>.</t>
    </r>
  </si>
  <si>
    <t>Community &amp; Supportive Services ("CSS")</t>
  </si>
  <si>
    <t>(Minus) CSS (Not subject to TDC limit)</t>
  </si>
  <si>
    <t xml:space="preserve">     HOPE VI Main Street TDC Limit Analysis:</t>
  </si>
  <si>
    <t>Page 4 of 13</t>
  </si>
  <si>
    <t>Page 5 of 13</t>
  </si>
  <si>
    <t>Page 6 of 13</t>
  </si>
  <si>
    <t>Page 7 of 13</t>
  </si>
  <si>
    <t>Page 8 of 13</t>
  </si>
  <si>
    <t>Page 9 of 13</t>
  </si>
  <si>
    <t xml:space="preserve">Step 11.  Save and Submit this Form With Your Application </t>
  </si>
  <si>
    <t xml:space="preserve"> &gt; Do not include construction financing that will be paid off when development is finished. Instead, include any permanent loans, grants or equity that are
    used to pay off the construction financing.  </t>
  </si>
  <si>
    <r>
      <t xml:space="preserve">•  Possible development methods are </t>
    </r>
    <r>
      <rPr>
        <u val="single"/>
        <sz val="10"/>
        <rFont val="Arial"/>
        <family val="2"/>
      </rPr>
      <t>Rehabilitation</t>
    </r>
    <r>
      <rPr>
        <sz val="10"/>
        <rFont val="Arial"/>
        <family val="0"/>
      </rPr>
      <t xml:space="preserve"> (of housing already owned by the applicant or partner owner entity only) or </t>
    </r>
    <r>
      <rPr>
        <u val="single"/>
        <sz val="10"/>
        <rFont val="Arial"/>
        <family val="2"/>
      </rPr>
      <t>New Construction</t>
    </r>
    <r>
      <rPr>
        <sz val="10"/>
        <rFont val="Arial"/>
        <family val="2"/>
      </rPr>
      <t xml:space="preserve">
   </t>
    </r>
    <r>
      <rPr>
        <u val="single"/>
        <sz val="10"/>
        <rFont val="Arial"/>
        <family val="2"/>
      </rPr>
      <t>(which includes acquisition</t>
    </r>
    <r>
      <rPr>
        <sz val="10"/>
        <rFont val="Arial"/>
        <family val="0"/>
      </rPr>
      <t xml:space="preserve"> of housing with or without rehabilitation).</t>
    </r>
  </si>
  <si>
    <t>Other
Govt</t>
  </si>
  <si>
    <t>Total PH Sources must equal Total PH Uses.</t>
  </si>
  <si>
    <t>TDC Calculation Results</t>
  </si>
  <si>
    <t xml:space="preserve">          Total Development Cost as Percentage of TDC Limit.
          If TDC is greater than 100%, the Project violates TDC limit(s) for this NOFA.</t>
  </si>
  <si>
    <t>&gt; The total value of the Match must be greater than 5 percent of the requested grant amount. It must be committed to the Main Street Affordable Housing Project.</t>
  </si>
  <si>
    <t>Enter information only into cells with blue borders.</t>
  </si>
  <si>
    <t>&gt; To save this form so that your information cannot be changed without your permission:</t>
  </si>
  <si>
    <t>•  Click on the File menu, then on the Save As… menu item;</t>
  </si>
  <si>
    <t>•  In the upper right of the Save As window, click on Tools and then General Options;</t>
  </si>
  <si>
    <t>•  In the Save Options window, enter a password in the Password to Modify block, then click OK;</t>
  </si>
  <si>
    <t>•  In the Confirm Password window, re-enter the password to verify, then click OK;</t>
  </si>
  <si>
    <t>•  In the Save As… window, click Save;</t>
  </si>
  <si>
    <t>•  When prompted, click "Yes" to replace the form file with the password protected form file that you finished filling in.</t>
  </si>
  <si>
    <t>Sum of 0 Bedrooms, TDC</t>
  </si>
  <si>
    <t>Sum of 1 Bedrooms, TDC</t>
  </si>
  <si>
    <t>Sum of 2 Bedrooms, TDC</t>
  </si>
  <si>
    <t>Sum of 3 Bedrooms, TDC</t>
  </si>
  <si>
    <t>Sum of 4 Bedrooms, TDC</t>
  </si>
  <si>
    <t>Sum of 5 Bedrooms, TDC</t>
  </si>
  <si>
    <t>Sum of 6 Bedrooms, TDC</t>
  </si>
  <si>
    <t>Sum of 0 Bedrooms, HCC</t>
  </si>
  <si>
    <t>Sum of 1 Bedrooms, HCC</t>
  </si>
  <si>
    <t>Sum of 2 Bedrooms, HCC</t>
  </si>
  <si>
    <t>Sum of 3 Bedrooms, HCC</t>
  </si>
  <si>
    <t>Sum of 4 Bedrooms, HCC</t>
  </si>
  <si>
    <t>Sum of 5 Bedrooms, HCC</t>
  </si>
  <si>
    <t>Sum of 6 Bedrooms, HCC</t>
  </si>
  <si>
    <t>Step 10.  Enter All Match and All Leverage Resources</t>
  </si>
  <si>
    <t xml:space="preserve">&gt; The total value of Main Street Area Rejuvenation Effort Leverage is measured in a Rating Factor. It includes both Main Street Affordable Housing Project Leverage </t>
  </si>
  <si>
    <t xml:space="preserve">    and Main Street Area rejuvenation effort Leverage.  It does NOT include the Match amount.</t>
  </si>
  <si>
    <t>&gt; To submit this form as part of your application, follow the instructions in Section IV. of the HOPE VI Main Street NOFA and in the Grants.gov Application Package.</t>
  </si>
  <si>
    <t xml:space="preserve"> that is located nearest to the Main Street Area rejuvenation effort.</t>
  </si>
  <si>
    <t>Step 6.  Using the Drop-down Lists Provided, Select the City (or Metropolitan Area) and State</t>
  </si>
  <si>
    <r>
      <t>Note 1:</t>
    </r>
    <r>
      <rPr>
        <sz val="9"/>
        <rFont val="Arial"/>
        <family val="2"/>
      </rPr>
      <t xml:space="preserve">  For valid City/State combinations, a table will show the TDC limits from HUD Notice PIH 2006-22, effective from June 21, 2006 through June 30, 2007 (or as extended by HUD).</t>
    </r>
  </si>
  <si>
    <r>
      <t>Note 2</t>
    </r>
    <r>
      <rPr>
        <sz val="9"/>
        <rFont val="Arial"/>
        <family val="2"/>
      </rPr>
      <t>:  If the desired City/State combination is not included in the list here, you may contact the local HUD Field Office.  They will assist in determining the most appropriate City/State combination.</t>
    </r>
  </si>
  <si>
    <r>
      <t xml:space="preserve">form </t>
    </r>
    <r>
      <rPr>
        <b/>
        <sz val="10"/>
        <rFont val="Helvetica"/>
        <family val="2"/>
      </rPr>
      <t>HUD-52861</t>
    </r>
    <r>
      <rPr>
        <sz val="10"/>
        <rFont val="Helvetica"/>
        <family val="2"/>
      </rPr>
      <t xml:space="preserve"> (9/26/2006)</t>
    </r>
  </si>
  <si>
    <t>Page 10 of 13</t>
  </si>
  <si>
    <t>(blank)</t>
  </si>
  <si>
    <t xml:space="preserve">Main Street Rejuvenation Project Name: </t>
  </si>
  <si>
    <r>
      <t>Note 3:</t>
    </r>
    <r>
      <rPr>
        <sz val="9"/>
        <color indexed="8"/>
        <rFont val="Arial"/>
        <family val="2"/>
      </rPr>
      <t xml:space="preserve">  Total Development Cost limits from this table will be transferred automatically to the "TDC &amp; HCC Limit calculations" worksheet.</t>
    </r>
  </si>
  <si>
    <t xml:space="preserve"> OMB Approval No. 2577-0208
 (exp. 4/2008)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</si>
</sst>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00_);_(* \(#,##0.000\);_(* &quot;-&quot;??_);_(@_)"/>
    <numFmt numFmtId="167" formatCode="_(* #,##0.0_);_(* \(#,##0.0\);_(* &quot;-&quot;??_);_(@_)"/>
    <numFmt numFmtId="168" formatCode="_(* #,##0_);_(* \(#,##0\);_(* &quot;-&quot;??_);_(@_)"/>
    <numFmt numFmtId="169" formatCode="_(&quot;$&quot;* #,##0.000_);_(&quot;$&quot;* \(#,##0.000\);_(&quot;$&quot;* &quot;-&quot;??_);_(@_)"/>
    <numFmt numFmtId="170" formatCode="0.0%"/>
    <numFmt numFmtId="171" formatCode="0.000%"/>
    <numFmt numFmtId="172" formatCode="_(* #,##0_);_(* \(#,##0\);_(* _);_(@_)"/>
    <numFmt numFmtId="173" formatCode="0_);\(0\)"/>
    <numFmt numFmtId="174" formatCode="&quot;$&quot;#,##0.00"/>
    <numFmt numFmtId="175" formatCode="&quot;$&quot;#,##0.0"/>
    <numFmt numFmtId="176" formatCode="&quot;$&quot;#,##0"/>
    <numFmt numFmtId="177" formatCode="&quot;Yes&quot;;&quot;Yes&quot;;&quot;No&quot;"/>
    <numFmt numFmtId="178" formatCode="&quot;True&quot;;&quot;True&quot;;&quot;False&quot;"/>
    <numFmt numFmtId="179" formatCode="&quot;On&quot;;&quot;On&quot;;&quot;Off&quot;"/>
    <numFmt numFmtId="180" formatCode="_(* #,##0.000000000_);_(* \(#,##0.000000000\);_(* &quot;-&quot;?????????_);_(@_)"/>
  </numFmts>
  <fonts count="40">
    <font>
      <sz val="10"/>
      <name val="Arial"/>
      <family val="0"/>
    </font>
    <font>
      <b/>
      <sz val="10"/>
      <name val="Arial"/>
      <family val="0"/>
    </font>
    <font>
      <i/>
      <sz val="10"/>
      <name val="Arial"/>
      <family val="0"/>
    </font>
    <font>
      <b/>
      <i/>
      <sz val="10"/>
      <name val="Arial"/>
      <family val="0"/>
    </font>
    <font>
      <b/>
      <sz val="12"/>
      <name val="Arial"/>
      <family val="2"/>
    </font>
    <font>
      <sz val="10"/>
      <color indexed="12"/>
      <name val="Arial"/>
      <family val="2"/>
    </font>
    <font>
      <b/>
      <sz val="10"/>
      <color indexed="8"/>
      <name val="Arial"/>
      <family val="2"/>
    </font>
    <font>
      <sz val="10"/>
      <color indexed="10"/>
      <name val="Arial"/>
      <family val="2"/>
    </font>
    <font>
      <b/>
      <sz val="10"/>
      <color indexed="10"/>
      <name val="Arial"/>
      <family val="2"/>
    </font>
    <font>
      <sz val="8"/>
      <name val="Tahoma"/>
      <family val="2"/>
    </font>
    <font>
      <u val="single"/>
      <sz val="10"/>
      <name val="Arial"/>
      <family val="2"/>
    </font>
    <font>
      <u val="single"/>
      <sz val="7.5"/>
      <color indexed="12"/>
      <name val="Arial"/>
      <family val="0"/>
    </font>
    <font>
      <u val="single"/>
      <sz val="7.5"/>
      <color indexed="36"/>
      <name val="Arial"/>
      <family val="0"/>
    </font>
    <font>
      <sz val="10"/>
      <name val="Helvetica"/>
      <family val="2"/>
    </font>
    <font>
      <b/>
      <sz val="12"/>
      <name val="Helvetica"/>
      <family val="2"/>
    </font>
    <font>
      <b/>
      <sz val="10"/>
      <name val="Helvetica"/>
      <family val="2"/>
    </font>
    <font>
      <b/>
      <sz val="10"/>
      <color indexed="10"/>
      <name val="Helvetica"/>
      <family val="2"/>
    </font>
    <font>
      <b/>
      <sz val="10"/>
      <color indexed="12"/>
      <name val="Helvetica"/>
      <family val="2"/>
    </font>
    <font>
      <sz val="10"/>
      <color indexed="12"/>
      <name val="Helvetica"/>
      <family val="2"/>
    </font>
    <font>
      <u val="doubleAccounting"/>
      <sz val="10"/>
      <name val="Helvetica"/>
      <family val="2"/>
    </font>
    <font>
      <sz val="10"/>
      <color indexed="10"/>
      <name val="Helvetica"/>
      <family val="2"/>
    </font>
    <font>
      <b/>
      <sz val="14"/>
      <name val="Helvetica"/>
      <family val="2"/>
    </font>
    <font>
      <sz val="12"/>
      <name val="Helvetica"/>
      <family val="2"/>
    </font>
    <font>
      <b/>
      <sz val="12"/>
      <color indexed="8"/>
      <name val="Helvetica"/>
      <family val="2"/>
    </font>
    <font>
      <b/>
      <sz val="12"/>
      <color indexed="10"/>
      <name val="Helvetica"/>
      <family val="2"/>
    </font>
    <font>
      <b/>
      <sz val="12"/>
      <color indexed="12"/>
      <name val="Helvetica"/>
      <family val="2"/>
    </font>
    <font>
      <b/>
      <sz val="10"/>
      <color indexed="8"/>
      <name val="Helvetica"/>
      <family val="2"/>
    </font>
    <font>
      <b/>
      <sz val="14"/>
      <color indexed="8"/>
      <name val="Helvetica"/>
      <family val="2"/>
    </font>
    <font>
      <sz val="10"/>
      <color indexed="8"/>
      <name val="Helvetica"/>
      <family val="2"/>
    </font>
    <font>
      <u val="singleAccounting"/>
      <sz val="10"/>
      <name val="Helvetica"/>
      <family val="2"/>
    </font>
    <font>
      <u val="singleAccounting"/>
      <sz val="10"/>
      <color indexed="8"/>
      <name val="Helvetica"/>
      <family val="2"/>
    </font>
    <font>
      <sz val="10"/>
      <color indexed="14"/>
      <name val="Helvetica"/>
      <family val="2"/>
    </font>
    <font>
      <b/>
      <sz val="24"/>
      <name val="Helvetica"/>
      <family val="2"/>
    </font>
    <font>
      <b/>
      <sz val="20"/>
      <name val="Helvetica"/>
      <family val="2"/>
    </font>
    <font>
      <b/>
      <sz val="9"/>
      <name val="Arial"/>
      <family val="2"/>
    </font>
    <font>
      <sz val="9"/>
      <name val="Arial"/>
      <family val="2"/>
    </font>
    <font>
      <b/>
      <sz val="9"/>
      <color indexed="8"/>
      <name val="Arial"/>
      <family val="2"/>
    </font>
    <font>
      <sz val="9"/>
      <color indexed="8"/>
      <name val="Arial"/>
      <family val="2"/>
    </font>
    <font>
      <b/>
      <sz val="14"/>
      <name val="Arial"/>
      <family val="2"/>
    </font>
    <font>
      <sz val="11"/>
      <name val="Helvetica"/>
      <family val="2"/>
    </font>
  </fonts>
  <fills count="3">
    <fill>
      <patternFill/>
    </fill>
    <fill>
      <patternFill patternType="gray125"/>
    </fill>
    <fill>
      <patternFill patternType="solid">
        <fgColor indexed="22"/>
        <bgColor indexed="64"/>
      </patternFill>
    </fill>
  </fills>
  <borders count="9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right style="hair"/>
      <top style="medium"/>
      <bottom style="medium"/>
    </border>
    <border>
      <left style="hair"/>
      <right>
        <color indexed="63"/>
      </right>
      <top style="medium"/>
      <bottom style="medium"/>
    </border>
    <border>
      <left style="double"/>
      <right style="hair"/>
      <top style="medium"/>
      <bottom style="medium">
        <color indexed="12"/>
      </bottom>
    </border>
    <border>
      <left style="hair"/>
      <right style="hair"/>
      <top style="medium"/>
      <bottom style="medium">
        <color indexed="12"/>
      </bottom>
    </border>
    <border>
      <left style="hair"/>
      <right style="medium">
        <color indexed="12"/>
      </right>
      <top style="medium"/>
      <bottom style="hair"/>
    </border>
    <border>
      <left style="double">
        <color indexed="12"/>
      </left>
      <right style="hair">
        <color indexed="12"/>
      </right>
      <top style="medium">
        <color indexed="12"/>
      </top>
      <bottom style="hair">
        <color indexed="12"/>
      </bottom>
    </border>
    <border>
      <left style="hair">
        <color indexed="12"/>
      </left>
      <right style="hair">
        <color indexed="12"/>
      </right>
      <top style="medium">
        <color indexed="12"/>
      </top>
      <bottom style="hair">
        <color indexed="12"/>
      </bottom>
    </border>
    <border>
      <left style="hair">
        <color indexed="12"/>
      </left>
      <right>
        <color indexed="63"/>
      </right>
      <top>
        <color indexed="63"/>
      </top>
      <bottom style="hair">
        <color indexed="12"/>
      </bottom>
    </border>
    <border>
      <left style="hair">
        <color indexed="12"/>
      </left>
      <right style="hair">
        <color indexed="12"/>
      </right>
      <top>
        <color indexed="63"/>
      </top>
      <bottom style="hair">
        <color indexed="12"/>
      </bottom>
    </border>
    <border>
      <left style="hair"/>
      <right>
        <color indexed="63"/>
      </right>
      <top style="hair"/>
      <bottom style="hair"/>
    </border>
    <border>
      <left style="double">
        <color indexed="12"/>
      </left>
      <right style="hair">
        <color indexed="12"/>
      </right>
      <top style="hair">
        <color indexed="12"/>
      </top>
      <bottom style="hair">
        <color indexed="12"/>
      </bottom>
    </border>
    <border>
      <left style="hair">
        <color indexed="12"/>
      </left>
      <right style="hair">
        <color indexed="12"/>
      </right>
      <top style="hair">
        <color indexed="12"/>
      </top>
      <bottom style="hair">
        <color indexed="12"/>
      </bottom>
    </border>
    <border>
      <left style="hair">
        <color indexed="12"/>
      </left>
      <right>
        <color indexed="63"/>
      </right>
      <top style="hair">
        <color indexed="12"/>
      </top>
      <bottom style="hair">
        <color indexed="12"/>
      </bottom>
    </border>
    <border>
      <left style="hair"/>
      <right>
        <color indexed="63"/>
      </right>
      <top style="medium"/>
      <bottom style="hair"/>
    </border>
    <border>
      <left style="hair">
        <color indexed="12"/>
      </left>
      <right>
        <color indexed="63"/>
      </right>
      <top style="medium">
        <color indexed="12"/>
      </top>
      <bottom style="hair">
        <color indexed="12"/>
      </bottom>
    </border>
    <border>
      <left style="hair"/>
      <right style="double">
        <color indexed="12"/>
      </right>
      <top style="medium"/>
      <bottom style="hair"/>
    </border>
    <border>
      <left style="hair"/>
      <right style="double">
        <color indexed="12"/>
      </right>
      <top style="hair"/>
      <bottom style="hair"/>
    </border>
    <border>
      <left style="hair"/>
      <right style="double">
        <color indexed="12"/>
      </right>
      <top style="hair"/>
      <bottom style="medium"/>
    </border>
    <border>
      <left style="double">
        <color indexed="12"/>
      </left>
      <right style="hair">
        <color indexed="12"/>
      </right>
      <top style="hair">
        <color indexed="12"/>
      </top>
      <bottom style="medium">
        <color indexed="12"/>
      </bottom>
    </border>
    <border>
      <left style="hair">
        <color indexed="12"/>
      </left>
      <right style="hair">
        <color indexed="12"/>
      </right>
      <top style="hair">
        <color indexed="12"/>
      </top>
      <bottom style="medium">
        <color indexed="12"/>
      </bottom>
    </border>
    <border>
      <left style="hair">
        <color indexed="12"/>
      </left>
      <right>
        <color indexed="63"/>
      </right>
      <top style="hair">
        <color indexed="12"/>
      </top>
      <bottom style="medium">
        <color indexed="12"/>
      </bottom>
    </border>
    <border>
      <left style="thin"/>
      <right style="thin"/>
      <top style="thin"/>
      <bottom style="thin"/>
    </border>
    <border>
      <left>
        <color indexed="63"/>
      </left>
      <right>
        <color indexed="63"/>
      </right>
      <top style="thin"/>
      <bottom style="double"/>
    </border>
    <border>
      <left style="thin"/>
      <right style="thin"/>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color indexed="39"/>
      </left>
      <right style="medium">
        <color indexed="39"/>
      </right>
      <top style="medium">
        <color indexed="39"/>
      </top>
      <bottom style="medium">
        <color indexed="39"/>
      </bottom>
    </border>
    <border>
      <left>
        <color indexed="63"/>
      </left>
      <right>
        <color indexed="63"/>
      </right>
      <top>
        <color indexed="63"/>
      </top>
      <bottom style="thin"/>
    </border>
    <border>
      <left style="medium"/>
      <right style="medium"/>
      <top style="medium"/>
      <bottom style="medium"/>
    </border>
    <border>
      <left style="hair"/>
      <right style="hair"/>
      <top style="medium"/>
      <bottom style="medium"/>
    </border>
    <border>
      <left style="hair"/>
      <right style="medium"/>
      <top style="medium"/>
      <bottom style="medium"/>
    </border>
    <border>
      <left style="medium"/>
      <right style="medium"/>
      <top style="medium"/>
      <bottom>
        <color indexed="63"/>
      </bottom>
    </border>
    <border>
      <left style="medium"/>
      <right style="hair"/>
      <top style="medium"/>
      <bottom style="hair"/>
    </border>
    <border>
      <left style="hair"/>
      <right style="medium"/>
      <top style="medium"/>
      <bottom style="hair"/>
    </border>
    <border>
      <left style="medium"/>
      <right style="hair"/>
      <top style="medium"/>
      <bottom>
        <color indexed="63"/>
      </bottom>
    </border>
    <border>
      <left style="hair"/>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indexed="39"/>
      </left>
      <right style="thin">
        <color indexed="39"/>
      </right>
      <top style="thin">
        <color indexed="39"/>
      </top>
      <bottom style="thin">
        <color indexed="39"/>
      </bottom>
    </border>
    <border>
      <left style="thin"/>
      <right style="medium">
        <color indexed="39"/>
      </right>
      <top style="thin"/>
      <bottom style="thin"/>
    </border>
    <border>
      <left style="medium">
        <color indexed="39"/>
      </left>
      <right style="medium">
        <color indexed="39"/>
      </right>
      <top style="medium">
        <color indexed="39"/>
      </top>
      <bottom>
        <color indexed="63"/>
      </bottom>
    </border>
    <border>
      <left style="medium">
        <color indexed="39"/>
      </left>
      <right style="medium">
        <color indexed="39"/>
      </right>
      <top>
        <color indexed="63"/>
      </top>
      <bottom style="medium">
        <color indexed="39"/>
      </bottom>
    </border>
    <border>
      <left style="thin"/>
      <right style="medium">
        <color indexed="39"/>
      </right>
      <top style="medium">
        <color indexed="39"/>
      </top>
      <bottom style="medium">
        <color indexed="39"/>
      </bottom>
    </border>
    <border>
      <left style="thin"/>
      <right style="medium">
        <color indexed="39"/>
      </right>
      <top>
        <color indexed="63"/>
      </top>
      <bottom>
        <color indexed="63"/>
      </bottom>
    </border>
    <border>
      <left style="thin"/>
      <right style="medium">
        <color indexed="39"/>
      </right>
      <top>
        <color indexed="63"/>
      </top>
      <bottom style="thin"/>
    </border>
    <border>
      <left style="thin"/>
      <right style="medium">
        <color indexed="39"/>
      </right>
      <top style="medium">
        <color indexed="39"/>
      </top>
      <bottom style="thin"/>
    </border>
    <border>
      <left style="thick">
        <color indexed="10"/>
      </left>
      <right style="thick">
        <color indexed="10"/>
      </right>
      <top style="thick">
        <color indexed="10"/>
      </top>
      <bottom style="thick">
        <color indexed="10"/>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style="hair"/>
      <top>
        <color indexed="63"/>
      </top>
      <bottom style="medium"/>
    </border>
    <border>
      <left style="medium"/>
      <right style="hair"/>
      <top>
        <color indexed="63"/>
      </top>
      <bottom>
        <color indexed="63"/>
      </bottom>
    </border>
    <border>
      <left style="double"/>
      <right>
        <color indexed="63"/>
      </right>
      <top style="double"/>
      <bottom style="medium"/>
    </border>
    <border>
      <left>
        <color indexed="63"/>
      </left>
      <right style="double"/>
      <top style="double"/>
      <bottom style="medium"/>
    </border>
    <border>
      <left>
        <color indexed="63"/>
      </left>
      <right>
        <color indexed="63"/>
      </right>
      <top style="double"/>
      <bottom style="medium"/>
    </border>
    <border>
      <left style="thin">
        <color indexed="8"/>
      </left>
      <right style="thin">
        <color indexed="8"/>
      </right>
      <top style="thin">
        <color indexed="8"/>
      </top>
      <bottom style="thin">
        <color indexed="8"/>
      </bottom>
    </border>
    <border>
      <left style="thin">
        <color indexed="8"/>
      </left>
      <right>
        <color indexed="63"/>
      </right>
      <top style="thin"/>
      <bottom>
        <color indexed="63"/>
      </bottom>
    </border>
    <border>
      <left style="thin">
        <color indexed="8"/>
      </left>
      <right>
        <color indexed="63"/>
      </right>
      <top style="thin"/>
      <bottom style="thin">
        <color indexed="8"/>
      </bottom>
    </border>
    <border>
      <left style="thick">
        <color indexed="12"/>
      </left>
      <right style="thick">
        <color indexed="12"/>
      </right>
      <top style="thick">
        <color indexed="12"/>
      </top>
      <bottom style="thick">
        <color indexed="12"/>
      </bottom>
    </border>
    <border>
      <left>
        <color indexed="63"/>
      </left>
      <right>
        <color indexed="63"/>
      </right>
      <top style="thin"/>
      <bottom style="thin"/>
    </border>
    <border>
      <left style="medium">
        <color indexed="39"/>
      </left>
      <right>
        <color indexed="63"/>
      </right>
      <top style="medium">
        <color indexed="39"/>
      </top>
      <bottom style="medium">
        <color indexed="39"/>
      </bottom>
    </border>
    <border>
      <left>
        <color indexed="63"/>
      </left>
      <right>
        <color indexed="63"/>
      </right>
      <top style="medium">
        <color indexed="39"/>
      </top>
      <bottom style="medium">
        <color indexed="39"/>
      </bottom>
    </border>
    <border>
      <left>
        <color indexed="63"/>
      </left>
      <right style="medium">
        <color indexed="39"/>
      </right>
      <top style="medium">
        <color indexed="39"/>
      </top>
      <bottom style="medium">
        <color indexed="39"/>
      </bottom>
    </border>
    <border>
      <left>
        <color indexed="63"/>
      </left>
      <right>
        <color indexed="63"/>
      </right>
      <top>
        <color indexed="63"/>
      </top>
      <bottom style="hair"/>
    </border>
    <border>
      <left>
        <color indexed="63"/>
      </left>
      <right>
        <color indexed="63"/>
      </right>
      <top style="hair"/>
      <bottom>
        <color indexed="63"/>
      </bottom>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59">
    <xf numFmtId="0" fontId="0" fillId="0" borderId="0" xfId="0" applyAlignment="1">
      <alignment/>
    </xf>
    <xf numFmtId="0" fontId="0" fillId="0" borderId="0" xfId="0" applyFont="1" applyAlignment="1">
      <alignment/>
    </xf>
    <xf numFmtId="0" fontId="0" fillId="0" borderId="0" xfId="0" applyFont="1" applyFill="1" applyAlignment="1">
      <alignment horizontal="center" wrapText="1"/>
    </xf>
    <xf numFmtId="0" fontId="0" fillId="0" borderId="1" xfId="0"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0" xfId="0" applyBorder="1" applyAlignment="1">
      <alignment/>
    </xf>
    <xf numFmtId="0" fontId="0" fillId="0" borderId="0"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0" xfId="0" applyFill="1" applyBorder="1" applyAlignment="1">
      <alignment horizontal="left" indent="1"/>
    </xf>
    <xf numFmtId="0" fontId="0" fillId="0" borderId="7" xfId="0" applyBorder="1" applyAlignment="1">
      <alignment/>
    </xf>
    <xf numFmtId="0" fontId="0" fillId="0" borderId="8" xfId="0" applyFill="1" applyBorder="1" applyAlignment="1">
      <alignment/>
    </xf>
    <xf numFmtId="0" fontId="0" fillId="0" borderId="8" xfId="0" applyBorder="1" applyAlignment="1">
      <alignment/>
    </xf>
    <xf numFmtId="0" fontId="0" fillId="0" borderId="5" xfId="0" applyAlignment="1">
      <alignment/>
    </xf>
    <xf numFmtId="0" fontId="0" fillId="0" borderId="7" xfId="0" applyAlignment="1">
      <alignment/>
    </xf>
    <xf numFmtId="0" fontId="0" fillId="0" borderId="6" xfId="0" applyAlignment="1">
      <alignment/>
    </xf>
    <xf numFmtId="0" fontId="0" fillId="0" borderId="0" xfId="0" applyFill="1" applyBorder="1" applyAlignment="1">
      <alignment/>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0" fillId="0" borderId="7" xfId="0" applyFill="1" applyBorder="1" applyAlignment="1">
      <alignment/>
    </xf>
    <xf numFmtId="0" fontId="0" fillId="0" borderId="0" xfId="0" applyFill="1" applyBorder="1" applyAlignment="1">
      <alignment horizontal="left" wrapText="1" indent="1"/>
    </xf>
    <xf numFmtId="0" fontId="0" fillId="0" borderId="9" xfId="0" applyBorder="1" applyAlignment="1">
      <alignment/>
    </xf>
    <xf numFmtId="0" fontId="0" fillId="0" borderId="10" xfId="0" applyBorder="1" applyAlignment="1">
      <alignment/>
    </xf>
    <xf numFmtId="41" fontId="0" fillId="0" borderId="11" xfId="0" applyNumberFormat="1" applyBorder="1" applyAlignment="1">
      <alignment/>
    </xf>
    <xf numFmtId="41" fontId="0" fillId="0" borderId="12" xfId="0" applyNumberFormat="1" applyBorder="1" applyAlignment="1">
      <alignment/>
    </xf>
    <xf numFmtId="0" fontId="0" fillId="0" borderId="9" xfId="0" applyBorder="1" applyAlignment="1">
      <alignment/>
    </xf>
    <xf numFmtId="0" fontId="0" fillId="0" borderId="0" xfId="0" applyFont="1" applyFill="1" applyBorder="1" applyAlignment="1" quotePrefix="1">
      <alignment horizontal="left" wrapText="1" indent="5"/>
    </xf>
    <xf numFmtId="0" fontId="0" fillId="0" borderId="0" xfId="0" applyBorder="1" applyAlignment="1">
      <alignment/>
    </xf>
    <xf numFmtId="0" fontId="0" fillId="0" borderId="0" xfId="0" applyFont="1" applyBorder="1" applyAlignment="1">
      <alignment horizontal="left" vertical="top" indent="4"/>
    </xf>
    <xf numFmtId="0" fontId="0" fillId="0" borderId="0" xfId="0" applyBorder="1" applyAlignment="1">
      <alignment horizontal="left" indent="4"/>
    </xf>
    <xf numFmtId="0" fontId="0" fillId="0" borderId="0" xfId="0" applyBorder="1" applyAlignment="1">
      <alignment horizontal="left" indent="1"/>
    </xf>
    <xf numFmtId="0" fontId="6" fillId="0" borderId="0" xfId="0" applyFont="1" applyBorder="1" applyAlignment="1">
      <alignment horizontal="left" vertical="top"/>
    </xf>
    <xf numFmtId="0" fontId="0" fillId="0" borderId="13" xfId="0" applyBorder="1" applyAlignment="1">
      <alignment/>
    </xf>
    <xf numFmtId="0" fontId="0" fillId="0" borderId="14" xfId="0" applyBorder="1" applyAlignment="1">
      <alignment/>
    </xf>
    <xf numFmtId="0" fontId="0" fillId="0" borderId="0" xfId="0" applyFont="1" applyAlignment="1">
      <alignment/>
    </xf>
    <xf numFmtId="0" fontId="13" fillId="0" borderId="0" xfId="0" applyFont="1" applyAlignment="1">
      <alignment/>
    </xf>
    <xf numFmtId="0" fontId="13" fillId="0" borderId="0" xfId="0" applyFont="1" applyAlignment="1">
      <alignment/>
    </xf>
    <xf numFmtId="0" fontId="13" fillId="0" borderId="5" xfId="0" applyFont="1" applyBorder="1" applyAlignment="1">
      <alignment/>
    </xf>
    <xf numFmtId="0" fontId="13" fillId="0" borderId="7" xfId="0" applyFont="1" applyBorder="1" applyAlignment="1">
      <alignment/>
    </xf>
    <xf numFmtId="0" fontId="13" fillId="0" borderId="7" xfId="0" applyFont="1" applyBorder="1" applyAlignment="1">
      <alignment/>
    </xf>
    <xf numFmtId="0" fontId="13" fillId="0" borderId="6" xfId="0" applyFont="1" applyBorder="1" applyAlignment="1">
      <alignment/>
    </xf>
    <xf numFmtId="0" fontId="13" fillId="0" borderId="1" xfId="0" applyFont="1" applyBorder="1" applyAlignment="1">
      <alignment/>
    </xf>
    <xf numFmtId="0" fontId="13" fillId="0" borderId="2" xfId="0" applyFont="1" applyBorder="1" applyAlignment="1">
      <alignment/>
    </xf>
    <xf numFmtId="0" fontId="13" fillId="0" borderId="0" xfId="0" applyFont="1" applyBorder="1" applyAlignment="1">
      <alignment/>
    </xf>
    <xf numFmtId="0" fontId="15" fillId="0" borderId="0" xfId="0" applyFont="1" applyFill="1" applyBorder="1" applyAlignment="1">
      <alignment horizontal="right"/>
    </xf>
    <xf numFmtId="0" fontId="13" fillId="0" borderId="0" xfId="0" applyFont="1" applyBorder="1" applyAlignment="1" applyProtection="1">
      <alignment horizontal="left"/>
      <protection locked="0"/>
    </xf>
    <xf numFmtId="0" fontId="17" fillId="0" borderId="0" xfId="0" applyFont="1" applyBorder="1" applyAlignment="1" applyProtection="1">
      <alignment horizontal="left" indent="1"/>
      <protection locked="0"/>
    </xf>
    <xf numFmtId="0" fontId="13" fillId="0" borderId="0" xfId="0" applyFont="1" applyBorder="1" applyAlignment="1">
      <alignment/>
    </xf>
    <xf numFmtId="0" fontId="13" fillId="0" borderId="0" xfId="0" applyFont="1" applyFill="1" applyAlignment="1">
      <alignment horizontal="center" wrapText="1"/>
    </xf>
    <xf numFmtId="0" fontId="13" fillId="0" borderId="1" xfId="0" applyFont="1" applyFill="1" applyBorder="1" applyAlignment="1">
      <alignment horizontal="center" wrapText="1"/>
    </xf>
    <xf numFmtId="0" fontId="15" fillId="0" borderId="15" xfId="0" applyFont="1" applyFill="1" applyBorder="1" applyAlignment="1">
      <alignment horizontal="center" wrapText="1"/>
    </xf>
    <xf numFmtId="0" fontId="15" fillId="0" borderId="16" xfId="0" applyFont="1" applyFill="1" applyBorder="1" applyAlignment="1">
      <alignment horizontal="center" wrapText="1"/>
    </xf>
    <xf numFmtId="0" fontId="15" fillId="0" borderId="17" xfId="0" applyFont="1" applyFill="1" applyBorder="1" applyAlignment="1">
      <alignment horizontal="center" wrapText="1"/>
    </xf>
    <xf numFmtId="0" fontId="15" fillId="0" borderId="18" xfId="0" applyFont="1" applyFill="1" applyBorder="1" applyAlignment="1">
      <alignment horizontal="center" wrapText="1"/>
    </xf>
    <xf numFmtId="0" fontId="13" fillId="0" borderId="2" xfId="0" applyFont="1" applyFill="1" applyBorder="1" applyAlignment="1">
      <alignment horizontal="center" wrapText="1"/>
    </xf>
    <xf numFmtId="0" fontId="13" fillId="0" borderId="19" xfId="0" applyFont="1" applyFill="1" applyBorder="1" applyAlignment="1">
      <alignment horizontal="center"/>
    </xf>
    <xf numFmtId="41" fontId="18" fillId="0" borderId="20" xfId="0" applyNumberFormat="1" applyFont="1" applyBorder="1" applyAlignment="1" applyProtection="1">
      <alignment/>
      <protection locked="0"/>
    </xf>
    <xf numFmtId="41" fontId="18" fillId="0" borderId="21" xfId="0" applyNumberFormat="1" applyFont="1" applyBorder="1" applyAlignment="1" applyProtection="1">
      <alignment/>
      <protection locked="0"/>
    </xf>
    <xf numFmtId="41" fontId="18" fillId="0" borderId="22" xfId="0" applyNumberFormat="1" applyFont="1" applyBorder="1" applyAlignment="1" applyProtection="1">
      <alignment/>
      <protection locked="0"/>
    </xf>
    <xf numFmtId="41" fontId="18" fillId="0" borderId="23" xfId="0" applyNumberFormat="1" applyFont="1" applyBorder="1" applyAlignment="1" applyProtection="1">
      <alignment/>
      <protection locked="0"/>
    </xf>
    <xf numFmtId="0" fontId="13" fillId="0" borderId="24" xfId="0" applyFont="1" applyFill="1" applyBorder="1" applyAlignment="1">
      <alignment horizontal="center"/>
    </xf>
    <xf numFmtId="41" fontId="18" fillId="0" borderId="25" xfId="0" applyNumberFormat="1" applyFont="1" applyBorder="1" applyAlignment="1" applyProtection="1">
      <alignment/>
      <protection locked="0"/>
    </xf>
    <xf numFmtId="41" fontId="18" fillId="0" borderId="26" xfId="0" applyNumberFormat="1" applyFont="1" applyBorder="1" applyAlignment="1" applyProtection="1">
      <alignment/>
      <protection locked="0"/>
    </xf>
    <xf numFmtId="41" fontId="18" fillId="0" borderId="27" xfId="0" applyNumberFormat="1" applyFont="1" applyBorder="1" applyAlignment="1" applyProtection="1">
      <alignment/>
      <protection locked="0"/>
    </xf>
    <xf numFmtId="0" fontId="13" fillId="0" borderId="28" xfId="0" applyFont="1" applyFill="1" applyBorder="1" applyAlignment="1">
      <alignment horizontal="center"/>
    </xf>
    <xf numFmtId="41" fontId="18" fillId="0" borderId="29" xfId="0" applyNumberFormat="1" applyFont="1" applyBorder="1" applyAlignment="1" applyProtection="1">
      <alignment/>
      <protection locked="0"/>
    </xf>
    <xf numFmtId="0" fontId="13" fillId="0" borderId="30" xfId="0" applyFont="1" applyFill="1" applyBorder="1" applyAlignment="1">
      <alignment horizontal="center"/>
    </xf>
    <xf numFmtId="0" fontId="13" fillId="0" borderId="31" xfId="0" applyFont="1" applyFill="1" applyBorder="1" applyAlignment="1">
      <alignment horizontal="center"/>
    </xf>
    <xf numFmtId="0" fontId="13" fillId="0" borderId="32" xfId="0" applyFont="1" applyFill="1" applyBorder="1" applyAlignment="1">
      <alignment horizontal="center"/>
    </xf>
    <xf numFmtId="41" fontId="18" fillId="0" borderId="33" xfId="0" applyNumberFormat="1" applyFont="1" applyBorder="1" applyAlignment="1" applyProtection="1">
      <alignment/>
      <protection locked="0"/>
    </xf>
    <xf numFmtId="41" fontId="18" fillId="0" borderId="34" xfId="0" applyNumberFormat="1" applyFont="1" applyBorder="1" applyAlignment="1" applyProtection="1">
      <alignment/>
      <protection locked="0"/>
    </xf>
    <xf numFmtId="41" fontId="18" fillId="0" borderId="35" xfId="0" applyNumberFormat="1" applyFont="1" applyBorder="1" applyAlignment="1" applyProtection="1">
      <alignment/>
      <protection locked="0"/>
    </xf>
    <xf numFmtId="0" fontId="15" fillId="0" borderId="0" xfId="0" applyFont="1" applyBorder="1" applyAlignment="1">
      <alignment/>
    </xf>
    <xf numFmtId="0" fontId="15" fillId="0" borderId="0" xfId="0" applyFont="1" applyBorder="1" applyAlignment="1">
      <alignment horizontal="right"/>
    </xf>
    <xf numFmtId="41" fontId="19" fillId="0" borderId="0" xfId="0" applyNumberFormat="1" applyFont="1" applyFill="1" applyBorder="1" applyAlignment="1">
      <alignment/>
    </xf>
    <xf numFmtId="0" fontId="13" fillId="0" borderId="0" xfId="0" applyFont="1" applyBorder="1" applyAlignment="1">
      <alignment horizontal="right"/>
    </xf>
    <xf numFmtId="0" fontId="13" fillId="0" borderId="3" xfId="0" applyFont="1" applyBorder="1" applyAlignment="1">
      <alignment/>
    </xf>
    <xf numFmtId="0" fontId="13" fillId="0" borderId="4" xfId="0" applyFont="1" applyBorder="1" applyAlignment="1">
      <alignment/>
    </xf>
    <xf numFmtId="0" fontId="21" fillId="0" borderId="0" xfId="0" applyFont="1" applyAlignment="1" applyProtection="1">
      <alignment horizontal="left" vertical="top" wrapText="1"/>
      <protection/>
    </xf>
    <xf numFmtId="0" fontId="0" fillId="0" borderId="0" xfId="0" applyAlignment="1">
      <alignment horizontal="center"/>
    </xf>
    <xf numFmtId="0" fontId="0" fillId="0" borderId="0" xfId="0" applyFont="1" applyFill="1" applyBorder="1" applyAlignment="1">
      <alignment horizontal="left" indent="4"/>
    </xf>
    <xf numFmtId="0" fontId="0" fillId="0" borderId="0" xfId="0" applyBorder="1" applyAlignment="1">
      <alignment horizontal="left" vertical="top" wrapText="1" indent="1"/>
    </xf>
    <xf numFmtId="0" fontId="0" fillId="0" borderId="2" xfId="0" applyBorder="1" applyAlignment="1">
      <alignment horizontal="left" vertical="top" wrapText="1" indent="1"/>
    </xf>
    <xf numFmtId="0" fontId="0" fillId="0" borderId="0" xfId="0" applyFill="1" applyBorder="1" applyAlignment="1">
      <alignment wrapText="1"/>
    </xf>
    <xf numFmtId="0" fontId="13" fillId="0" borderId="0" xfId="0" applyFont="1" applyAlignment="1" applyProtection="1">
      <alignment/>
      <protection locked="0"/>
    </xf>
    <xf numFmtId="0" fontId="13" fillId="0" borderId="0" xfId="0" applyFont="1" applyAlignment="1" applyProtection="1">
      <alignment/>
      <protection/>
    </xf>
    <xf numFmtId="165" fontId="13" fillId="0" borderId="0" xfId="17" applyNumberFormat="1" applyFont="1" applyAlignment="1" applyProtection="1">
      <alignment horizontal="left"/>
      <protection/>
    </xf>
    <xf numFmtId="165" fontId="15" fillId="0" borderId="0" xfId="17" applyNumberFormat="1" applyFont="1" applyAlignment="1" applyProtection="1">
      <alignment horizontal="left"/>
      <protection/>
    </xf>
    <xf numFmtId="165" fontId="13" fillId="0" borderId="36" xfId="17" applyNumberFormat="1" applyFont="1" applyBorder="1" applyAlignment="1" applyProtection="1">
      <alignment horizontal="left"/>
      <protection hidden="1"/>
    </xf>
    <xf numFmtId="165" fontId="13" fillId="2" borderId="36" xfId="17" applyNumberFormat="1" applyFont="1" applyFill="1" applyBorder="1" applyAlignment="1" applyProtection="1">
      <alignment horizontal="left"/>
      <protection hidden="1"/>
    </xf>
    <xf numFmtId="165" fontId="13" fillId="0" borderId="0" xfId="17" applyNumberFormat="1" applyFont="1" applyAlignment="1" applyProtection="1">
      <alignment horizontal="left"/>
      <protection hidden="1"/>
    </xf>
    <xf numFmtId="165" fontId="13" fillId="0" borderId="0" xfId="17" applyNumberFormat="1" applyFont="1" applyFill="1" applyAlignment="1" applyProtection="1">
      <alignment horizontal="left"/>
      <protection hidden="1"/>
    </xf>
    <xf numFmtId="165" fontId="13" fillId="0" borderId="0" xfId="17" applyNumberFormat="1" applyFont="1" applyBorder="1" applyAlignment="1" applyProtection="1">
      <alignment horizontal="left"/>
      <protection hidden="1"/>
    </xf>
    <xf numFmtId="0" fontId="13" fillId="0" borderId="0" xfId="0" applyFont="1" applyFill="1" applyAlignment="1" applyProtection="1">
      <alignment/>
      <protection locked="0"/>
    </xf>
    <xf numFmtId="165" fontId="13" fillId="0" borderId="0" xfId="17" applyNumberFormat="1" applyFont="1" applyFill="1" applyBorder="1" applyAlignment="1" applyProtection="1">
      <alignment horizontal="left"/>
      <protection hidden="1"/>
    </xf>
    <xf numFmtId="165" fontId="13" fillId="0" borderId="37" xfId="17" applyNumberFormat="1" applyFont="1" applyBorder="1" applyAlignment="1" applyProtection="1">
      <alignment horizontal="left"/>
      <protection locked="0"/>
    </xf>
    <xf numFmtId="165" fontId="13" fillId="0" borderId="0" xfId="17" applyNumberFormat="1" applyFont="1" applyAlignment="1" applyProtection="1">
      <alignment horizontal="left"/>
      <protection locked="0"/>
    </xf>
    <xf numFmtId="0" fontId="13" fillId="0" borderId="0" xfId="0" applyFont="1" applyAlignment="1" applyProtection="1">
      <alignment/>
      <protection locked="0"/>
    </xf>
    <xf numFmtId="0" fontId="0" fillId="0" borderId="0" xfId="0" applyFont="1" applyBorder="1" applyAlignment="1">
      <alignment horizontal="left" wrapText="1" indent="5"/>
    </xf>
    <xf numFmtId="0" fontId="13" fillId="0" borderId="0" xfId="0" applyFont="1" applyAlignment="1" applyProtection="1">
      <alignment horizontal="center"/>
      <protection/>
    </xf>
    <xf numFmtId="0" fontId="15" fillId="0" borderId="0" xfId="0" applyFont="1" applyAlignment="1" applyProtection="1">
      <alignment horizontal="left"/>
      <protection/>
    </xf>
    <xf numFmtId="0" fontId="13" fillId="0" borderId="36" xfId="0" applyFont="1" applyBorder="1" applyAlignment="1" applyProtection="1">
      <alignment horizontal="left"/>
      <protection/>
    </xf>
    <xf numFmtId="0" fontId="15" fillId="0" borderId="0" xfId="0" applyFont="1" applyAlignment="1" applyProtection="1">
      <alignment/>
      <protection locked="0"/>
    </xf>
    <xf numFmtId="165" fontId="13" fillId="0" borderId="0" xfId="17" applyNumberFormat="1" applyFont="1" applyAlignment="1">
      <alignment/>
    </xf>
    <xf numFmtId="165" fontId="13" fillId="0" borderId="0" xfId="0" applyNumberFormat="1" applyFont="1" applyAlignment="1">
      <alignment/>
    </xf>
    <xf numFmtId="0" fontId="13" fillId="0" borderId="0" xfId="0" applyFont="1" applyAlignment="1" applyProtection="1">
      <alignment/>
      <protection/>
    </xf>
    <xf numFmtId="168" fontId="13" fillId="0" borderId="0" xfId="15" applyNumberFormat="1" applyFont="1" applyAlignment="1" applyProtection="1">
      <alignment/>
      <protection/>
    </xf>
    <xf numFmtId="0" fontId="15" fillId="0" borderId="0" xfId="0" applyFont="1" applyAlignment="1" applyProtection="1">
      <alignment horizontal="center"/>
      <protection/>
    </xf>
    <xf numFmtId="168" fontId="15" fillId="0" borderId="0" xfId="15" applyNumberFormat="1" applyFont="1" applyAlignment="1" applyProtection="1">
      <alignment horizontal="center" wrapText="1"/>
      <protection/>
    </xf>
    <xf numFmtId="0" fontId="15" fillId="0" borderId="0" xfId="0" applyFont="1" applyAlignment="1" applyProtection="1">
      <alignment horizontal="center" wrapText="1"/>
      <protection/>
    </xf>
    <xf numFmtId="0" fontId="15" fillId="0" borderId="0" xfId="0" applyFont="1" applyAlignment="1" applyProtection="1">
      <alignment/>
      <protection/>
    </xf>
    <xf numFmtId="0" fontId="13" fillId="0" borderId="36" xfId="0" applyFont="1" applyBorder="1" applyAlignment="1" applyProtection="1">
      <alignment/>
      <protection/>
    </xf>
    <xf numFmtId="165" fontId="13" fillId="0" borderId="36" xfId="17" applyNumberFormat="1" applyFont="1" applyBorder="1" applyAlignment="1" applyProtection="1">
      <alignment/>
      <protection/>
    </xf>
    <xf numFmtId="165" fontId="13" fillId="0" borderId="0" xfId="17" applyNumberFormat="1" applyFont="1" applyBorder="1" applyAlignment="1" applyProtection="1">
      <alignment/>
      <protection locked="0"/>
    </xf>
    <xf numFmtId="165" fontId="13" fillId="2" borderId="36" xfId="17" applyNumberFormat="1" applyFont="1" applyFill="1" applyBorder="1" applyAlignment="1" applyProtection="1">
      <alignment/>
      <protection locked="0"/>
    </xf>
    <xf numFmtId="165" fontId="13" fillId="2" borderId="36" xfId="17" applyNumberFormat="1" applyFont="1" applyFill="1" applyBorder="1" applyAlignment="1" applyProtection="1">
      <alignment/>
      <protection/>
    </xf>
    <xf numFmtId="165" fontId="13" fillId="0" borderId="0" xfId="17" applyNumberFormat="1" applyFont="1" applyBorder="1" applyAlignment="1" applyProtection="1">
      <alignment/>
      <protection/>
    </xf>
    <xf numFmtId="165" fontId="13" fillId="0" borderId="0" xfId="17" applyNumberFormat="1" applyFont="1" applyAlignment="1" applyProtection="1">
      <alignment/>
      <protection/>
    </xf>
    <xf numFmtId="165" fontId="13" fillId="0" borderId="0" xfId="17" applyNumberFormat="1" applyFont="1" applyAlignment="1" applyProtection="1">
      <alignment/>
      <protection locked="0"/>
    </xf>
    <xf numFmtId="165" fontId="13" fillId="0" borderId="0" xfId="15" applyNumberFormat="1" applyFont="1" applyAlignment="1" applyProtection="1">
      <alignment/>
      <protection/>
    </xf>
    <xf numFmtId="165" fontId="13" fillId="0" borderId="0" xfId="0" applyNumberFormat="1" applyFont="1" applyAlignment="1" applyProtection="1">
      <alignment/>
      <protection locked="0"/>
    </xf>
    <xf numFmtId="168" fontId="15" fillId="0" borderId="0" xfId="15" applyNumberFormat="1" applyFont="1" applyAlignment="1" applyProtection="1">
      <alignment horizontal="centerContinuous"/>
      <protection/>
    </xf>
    <xf numFmtId="168" fontId="13" fillId="0" borderId="0" xfId="15" applyNumberFormat="1" applyFont="1" applyAlignment="1" applyProtection="1">
      <alignment/>
      <protection locked="0"/>
    </xf>
    <xf numFmtId="165" fontId="15" fillId="2" borderId="36" xfId="17" applyNumberFormat="1" applyFont="1" applyFill="1" applyBorder="1" applyAlignment="1" applyProtection="1">
      <alignment/>
      <protection hidden="1"/>
    </xf>
    <xf numFmtId="165" fontId="15" fillId="0" borderId="38" xfId="17" applyNumberFormat="1" applyFont="1" applyBorder="1" applyAlignment="1" applyProtection="1">
      <alignment/>
      <protection hidden="1"/>
    </xf>
    <xf numFmtId="165" fontId="13" fillId="0" borderId="39" xfId="17" applyNumberFormat="1" applyFont="1" applyBorder="1" applyAlignment="1" applyProtection="1">
      <alignment/>
      <protection locked="0"/>
    </xf>
    <xf numFmtId="165" fontId="13" fillId="0" borderId="37" xfId="17" applyNumberFormat="1" applyFont="1" applyBorder="1" applyAlignment="1" applyProtection="1">
      <alignment/>
      <protection locked="0"/>
    </xf>
    <xf numFmtId="165" fontId="13" fillId="0" borderId="39" xfId="17" applyNumberFormat="1" applyFont="1" applyBorder="1" applyAlignment="1" applyProtection="1">
      <alignment/>
      <protection/>
    </xf>
    <xf numFmtId="165" fontId="13" fillId="0" borderId="0" xfId="17" applyNumberFormat="1" applyFont="1" applyBorder="1" applyAlignment="1">
      <alignment/>
    </xf>
    <xf numFmtId="0" fontId="15" fillId="0" borderId="36" xfId="0" applyFont="1" applyBorder="1" applyAlignment="1" applyProtection="1">
      <alignment horizontal="left"/>
      <protection/>
    </xf>
    <xf numFmtId="0" fontId="15" fillId="0" borderId="36" xfId="0" applyFont="1" applyBorder="1" applyAlignment="1" applyProtection="1">
      <alignment/>
      <protection/>
    </xf>
    <xf numFmtId="165" fontId="13" fillId="0" borderId="0" xfId="17" applyNumberFormat="1" applyFont="1" applyAlignment="1" applyProtection="1">
      <alignment/>
      <protection hidden="1"/>
    </xf>
    <xf numFmtId="165" fontId="13" fillId="0" borderId="37" xfId="17" applyNumberFormat="1" applyFont="1" applyBorder="1" applyAlignment="1" applyProtection="1">
      <alignment/>
      <protection/>
    </xf>
    <xf numFmtId="165" fontId="13" fillId="0" borderId="37" xfId="17" applyNumberFormat="1" applyFont="1" applyBorder="1" applyAlignment="1" applyProtection="1">
      <alignment/>
      <protection hidden="1"/>
    </xf>
    <xf numFmtId="0" fontId="13" fillId="0" borderId="0" xfId="0" applyFont="1" applyAlignment="1" applyProtection="1">
      <alignment horizontal="right"/>
      <protection/>
    </xf>
    <xf numFmtId="165" fontId="13" fillId="0" borderId="0" xfId="17" applyNumberFormat="1" applyFont="1" applyAlignment="1">
      <alignment horizontal="right"/>
    </xf>
    <xf numFmtId="0" fontId="13" fillId="0" borderId="40" xfId="0" applyFont="1" applyBorder="1" applyAlignment="1" applyProtection="1">
      <alignment horizontal="left"/>
      <protection/>
    </xf>
    <xf numFmtId="165" fontId="13" fillId="0" borderId="41" xfId="17" applyNumberFormat="1" applyFont="1" applyFill="1" applyBorder="1" applyAlignment="1" applyProtection="1">
      <alignment horizontal="left"/>
      <protection hidden="1"/>
    </xf>
    <xf numFmtId="0" fontId="8" fillId="0" borderId="0" xfId="0" applyFont="1" applyBorder="1" applyAlignment="1">
      <alignment horizontal="left" wrapText="1"/>
    </xf>
    <xf numFmtId="165" fontId="13" fillId="2" borderId="42" xfId="17" applyNumberFormat="1" applyFont="1" applyFill="1" applyBorder="1" applyAlignment="1" applyProtection="1">
      <alignment horizontal="left"/>
      <protection hidden="1"/>
    </xf>
    <xf numFmtId="165" fontId="13" fillId="2" borderId="38" xfId="17" applyNumberFormat="1" applyFont="1" applyFill="1" applyBorder="1" applyAlignment="1" applyProtection="1">
      <alignment horizontal="left"/>
      <protection hidden="1"/>
    </xf>
    <xf numFmtId="165" fontId="13" fillId="2" borderId="43" xfId="17" applyNumberFormat="1" applyFont="1" applyFill="1" applyBorder="1" applyAlignment="1" applyProtection="1">
      <alignment horizontal="left"/>
      <protection hidden="1"/>
    </xf>
    <xf numFmtId="165" fontId="13" fillId="0" borderId="39" xfId="17" applyNumberFormat="1" applyFont="1" applyBorder="1" applyAlignment="1" applyProtection="1">
      <alignment horizontal="left"/>
      <protection locked="0"/>
    </xf>
    <xf numFmtId="165" fontId="13" fillId="0" borderId="44" xfId="17" applyNumberFormat="1" applyFont="1" applyBorder="1" applyAlignment="1" applyProtection="1">
      <alignment horizontal="left"/>
      <protection hidden="1"/>
    </xf>
    <xf numFmtId="0" fontId="13" fillId="0" borderId="40" xfId="0" applyFont="1" applyBorder="1" applyAlignment="1" applyProtection="1">
      <alignment/>
      <protection/>
    </xf>
    <xf numFmtId="165" fontId="13" fillId="2" borderId="40" xfId="17" applyNumberFormat="1" applyFont="1" applyFill="1" applyBorder="1" applyAlignment="1" applyProtection="1">
      <alignment/>
      <protection locked="0"/>
    </xf>
    <xf numFmtId="165" fontId="13" fillId="0" borderId="41" xfId="17" applyNumberFormat="1" applyFont="1" applyBorder="1" applyAlignment="1" applyProtection="1">
      <alignment/>
      <protection hidden="1"/>
    </xf>
    <xf numFmtId="165" fontId="13" fillId="0" borderId="39" xfId="17" applyNumberFormat="1" applyFont="1" applyBorder="1" applyAlignment="1" applyProtection="1">
      <alignment/>
      <protection hidden="1"/>
    </xf>
    <xf numFmtId="165" fontId="13" fillId="0" borderId="44" xfId="17" applyNumberFormat="1" applyFont="1" applyBorder="1" applyAlignment="1" applyProtection="1">
      <alignment/>
      <protection locked="0"/>
    </xf>
    <xf numFmtId="165" fontId="13" fillId="2" borderId="40" xfId="17" applyNumberFormat="1" applyFont="1" applyFill="1" applyBorder="1" applyAlignment="1" applyProtection="1">
      <alignment/>
      <protection/>
    </xf>
    <xf numFmtId="165" fontId="13" fillId="2" borderId="41" xfId="17" applyNumberFormat="1" applyFont="1" applyFill="1" applyBorder="1" applyAlignment="1" applyProtection="1">
      <alignment/>
      <protection locked="0"/>
    </xf>
    <xf numFmtId="165" fontId="13" fillId="0" borderId="38" xfId="17" applyNumberFormat="1" applyFont="1" applyBorder="1" applyAlignment="1" applyProtection="1">
      <alignment/>
      <protection/>
    </xf>
    <xf numFmtId="0" fontId="0" fillId="0" borderId="0" xfId="0" applyBorder="1" applyAlignment="1">
      <alignment vertical="center"/>
    </xf>
    <xf numFmtId="0" fontId="0" fillId="0" borderId="0" xfId="0" applyBorder="1" applyAlignment="1">
      <alignment horizontal="left" vertical="top" indent="1"/>
    </xf>
    <xf numFmtId="0" fontId="0" fillId="0" borderId="1" xfId="0" applyBorder="1" applyAlignment="1">
      <alignment horizontal="left" vertical="top" indent="1"/>
    </xf>
    <xf numFmtId="0" fontId="0" fillId="0" borderId="0" xfId="0" applyBorder="1" applyAlignment="1">
      <alignment horizontal="left"/>
    </xf>
    <xf numFmtId="0" fontId="0" fillId="0" borderId="2" xfId="0" applyBorder="1" applyAlignment="1">
      <alignment horizontal="left" indent="3"/>
    </xf>
    <xf numFmtId="0" fontId="13" fillId="0" borderId="45" xfId="0" applyFont="1" applyBorder="1" applyAlignment="1" applyProtection="1">
      <alignment/>
      <protection locked="0"/>
    </xf>
    <xf numFmtId="165" fontId="13" fillId="0" borderId="45" xfId="17" applyNumberFormat="1" applyFont="1" applyBorder="1" applyAlignment="1" applyProtection="1">
      <alignment horizontal="left"/>
      <protection locked="0"/>
    </xf>
    <xf numFmtId="0" fontId="13" fillId="0" borderId="45" xfId="0" applyFont="1" applyBorder="1" applyAlignment="1" applyProtection="1">
      <alignment/>
      <protection/>
    </xf>
    <xf numFmtId="165" fontId="13" fillId="0" borderId="45" xfId="17" applyNumberFormat="1" applyFont="1" applyBorder="1" applyAlignment="1" applyProtection="1">
      <alignment/>
      <protection/>
    </xf>
    <xf numFmtId="165" fontId="13" fillId="0" borderId="45" xfId="17" applyNumberFormat="1" applyFont="1" applyBorder="1" applyAlignment="1" applyProtection="1">
      <alignment/>
      <protection locked="0"/>
    </xf>
    <xf numFmtId="0" fontId="0" fillId="0" borderId="8" xfId="0" applyBorder="1" applyAlignment="1">
      <alignment horizontal="left" indent="1"/>
    </xf>
    <xf numFmtId="0" fontId="0" fillId="0" borderId="7" xfId="0" applyBorder="1" applyAlignment="1">
      <alignment horizontal="left" indent="1"/>
    </xf>
    <xf numFmtId="0" fontId="0" fillId="0" borderId="8" xfId="0" applyFill="1" applyBorder="1" applyAlignment="1">
      <alignment/>
    </xf>
    <xf numFmtId="0" fontId="0" fillId="0" borderId="7" xfId="0" applyFill="1" applyBorder="1" applyAlignment="1">
      <alignment/>
    </xf>
    <xf numFmtId="165" fontId="13" fillId="0" borderId="44" xfId="17" applyNumberFormat="1" applyFont="1" applyBorder="1" applyAlignment="1" applyProtection="1">
      <alignment/>
      <protection hidden="1" locked="0"/>
    </xf>
    <xf numFmtId="165" fontId="13" fillId="0" borderId="44" xfId="17" applyNumberFormat="1" applyFont="1" applyFill="1" applyBorder="1" applyAlignment="1" applyProtection="1">
      <alignment horizontal="left"/>
      <protection hidden="1" locked="0"/>
    </xf>
    <xf numFmtId="165" fontId="13" fillId="0" borderId="44" xfId="17" applyNumberFormat="1" applyFont="1" applyBorder="1" applyAlignment="1" applyProtection="1">
      <alignment horizontal="left"/>
      <protection hidden="1" locked="0"/>
    </xf>
    <xf numFmtId="165" fontId="13" fillId="0" borderId="37" xfId="17" applyNumberFormat="1" applyFont="1" applyBorder="1" applyAlignment="1" applyProtection="1">
      <alignment horizontal="left"/>
      <protection/>
    </xf>
    <xf numFmtId="0" fontId="13" fillId="0" borderId="0" xfId="0" applyFont="1" applyBorder="1" applyAlignment="1" applyProtection="1">
      <alignment/>
      <protection/>
    </xf>
    <xf numFmtId="0" fontId="15" fillId="0" borderId="0" xfId="0" applyFont="1" applyBorder="1" applyAlignment="1" applyProtection="1">
      <alignment horizontal="center" vertical="center" wrapText="1"/>
      <protection/>
    </xf>
    <xf numFmtId="0" fontId="0" fillId="0" borderId="0" xfId="0" applyBorder="1" applyAlignment="1">
      <alignment horizontal="left" indent="3"/>
    </xf>
    <xf numFmtId="0" fontId="13" fillId="0" borderId="0" xfId="0" applyFont="1" applyBorder="1" applyAlignment="1" applyProtection="1">
      <alignment/>
      <protection/>
    </xf>
    <xf numFmtId="0" fontId="13" fillId="0" borderId="5" xfId="0" applyFont="1" applyBorder="1" applyAlignment="1" applyProtection="1">
      <alignment/>
      <protection/>
    </xf>
    <xf numFmtId="0" fontId="13" fillId="0" borderId="7" xfId="0" applyFont="1" applyBorder="1" applyAlignment="1" applyProtection="1">
      <alignment/>
      <protection/>
    </xf>
    <xf numFmtId="0" fontId="13" fillId="0" borderId="6" xfId="0" applyFont="1" applyBorder="1" applyAlignment="1" applyProtection="1">
      <alignment/>
      <protection/>
    </xf>
    <xf numFmtId="0" fontId="13" fillId="0" borderId="1" xfId="0" applyFont="1" applyFill="1" applyBorder="1" applyAlignment="1" applyProtection="1">
      <alignment/>
      <protection/>
    </xf>
    <xf numFmtId="0" fontId="13" fillId="0" borderId="2" xfId="0" applyFont="1" applyFill="1" applyBorder="1" applyAlignment="1" applyProtection="1">
      <alignment/>
      <protection/>
    </xf>
    <xf numFmtId="0" fontId="13" fillId="0" borderId="0" xfId="0" applyFont="1" applyBorder="1" applyAlignment="1" applyProtection="1">
      <alignment horizontal="center" vertical="center"/>
      <protection/>
    </xf>
    <xf numFmtId="0" fontId="24" fillId="0" borderId="0" xfId="0" applyFont="1" applyBorder="1" applyAlignment="1" applyProtection="1">
      <alignment horizontal="right"/>
      <protection/>
    </xf>
    <xf numFmtId="0" fontId="25" fillId="0" borderId="0" xfId="0" applyFont="1" applyFill="1" applyBorder="1" applyAlignment="1" applyProtection="1">
      <alignment horizontal="left"/>
      <protection/>
    </xf>
    <xf numFmtId="0" fontId="13" fillId="0" borderId="0" xfId="0" applyFont="1" applyBorder="1" applyAlignment="1" applyProtection="1">
      <alignment horizontal="left"/>
      <protection/>
    </xf>
    <xf numFmtId="0" fontId="25" fillId="0" borderId="0" xfId="0" applyFont="1" applyFill="1" applyBorder="1" applyAlignment="1" applyProtection="1">
      <alignment horizontal="center"/>
      <protection/>
    </xf>
    <xf numFmtId="0" fontId="13" fillId="0" borderId="1" xfId="0" applyFont="1" applyFill="1" applyBorder="1" applyAlignment="1" applyProtection="1">
      <alignment vertical="center"/>
      <protection/>
    </xf>
    <xf numFmtId="0" fontId="13" fillId="0" borderId="2" xfId="0" applyFont="1" applyFill="1" applyBorder="1" applyAlignment="1" applyProtection="1">
      <alignment vertical="center"/>
      <protection/>
    </xf>
    <xf numFmtId="0" fontId="13" fillId="0" borderId="0" xfId="0" applyFont="1" applyAlignment="1" applyProtection="1">
      <alignment vertical="center"/>
      <protection/>
    </xf>
    <xf numFmtId="0" fontId="14" fillId="0" borderId="0" xfId="0" applyFont="1" applyFill="1" applyBorder="1" applyAlignment="1" applyProtection="1">
      <alignment horizontal="center" vertical="center"/>
      <protection/>
    </xf>
    <xf numFmtId="0" fontId="13" fillId="0" borderId="1" xfId="0" applyFont="1" applyFill="1" applyBorder="1" applyAlignment="1" applyProtection="1">
      <alignment/>
      <protection/>
    </xf>
    <xf numFmtId="0" fontId="13" fillId="0" borderId="1" xfId="0" applyFont="1" applyFill="1" applyBorder="1" applyAlignment="1" applyProtection="1">
      <alignment wrapText="1"/>
      <protection/>
    </xf>
    <xf numFmtId="0" fontId="27" fillId="0" borderId="46" xfId="0" applyFont="1" applyFill="1" applyBorder="1" applyAlignment="1" applyProtection="1">
      <alignment horizontal="center" wrapText="1"/>
      <protection/>
    </xf>
    <xf numFmtId="0" fontId="26" fillId="0" borderId="46" xfId="0" applyFont="1" applyFill="1" applyBorder="1" applyAlignment="1" applyProtection="1">
      <alignment horizontal="center" wrapText="1"/>
      <protection/>
    </xf>
    <xf numFmtId="0" fontId="15" fillId="0" borderId="15" xfId="0" applyFont="1" applyFill="1" applyBorder="1" applyAlignment="1" applyProtection="1">
      <alignment horizontal="center" textRotation="90" wrapText="1"/>
      <protection/>
    </xf>
    <xf numFmtId="0" fontId="15" fillId="0" borderId="47" xfId="0" applyFont="1" applyFill="1" applyBorder="1" applyAlignment="1" applyProtection="1">
      <alignment horizontal="center" textRotation="90" wrapText="1"/>
      <protection/>
    </xf>
    <xf numFmtId="0" fontId="15" fillId="0" borderId="15" xfId="0" applyFont="1" applyFill="1" applyBorder="1" applyAlignment="1" applyProtection="1">
      <alignment horizontal="center" wrapText="1"/>
      <protection/>
    </xf>
    <xf numFmtId="0" fontId="15" fillId="0" borderId="48" xfId="0" applyFont="1" applyFill="1" applyBorder="1" applyAlignment="1" applyProtection="1">
      <alignment horizontal="center" wrapText="1"/>
      <protection/>
    </xf>
    <xf numFmtId="0" fontId="13" fillId="0" borderId="0" xfId="0" applyFont="1" applyBorder="1" applyAlignment="1" applyProtection="1">
      <alignment wrapText="1"/>
      <protection/>
    </xf>
    <xf numFmtId="0" fontId="13" fillId="0" borderId="2" xfId="0" applyFont="1" applyFill="1" applyBorder="1" applyAlignment="1" applyProtection="1">
      <alignment wrapText="1"/>
      <protection/>
    </xf>
    <xf numFmtId="0" fontId="13" fillId="0" borderId="0" xfId="0" applyFont="1" applyAlignment="1" applyProtection="1">
      <alignment wrapText="1"/>
      <protection/>
    </xf>
    <xf numFmtId="37" fontId="26" fillId="0" borderId="49" xfId="0" applyNumberFormat="1" applyFont="1" applyFill="1" applyBorder="1" applyAlignment="1" applyProtection="1">
      <alignment horizontal="center"/>
      <protection/>
    </xf>
    <xf numFmtId="41" fontId="28" fillId="0" borderId="50" xfId="0" applyNumberFormat="1" applyFont="1" applyFill="1" applyBorder="1" applyAlignment="1" applyProtection="1">
      <alignment horizontal="center"/>
      <protection/>
    </xf>
    <xf numFmtId="41" fontId="28" fillId="0" borderId="51" xfId="0" applyNumberFormat="1" applyFont="1" applyFill="1" applyBorder="1" applyAlignment="1" applyProtection="1">
      <alignment horizontal="center"/>
      <protection/>
    </xf>
    <xf numFmtId="165" fontId="28" fillId="0" borderId="52" xfId="17" applyNumberFormat="1" applyFont="1" applyFill="1" applyBorder="1" applyAlignment="1" applyProtection="1">
      <alignment/>
      <protection/>
    </xf>
    <xf numFmtId="165" fontId="13" fillId="0" borderId="53" xfId="17" applyNumberFormat="1" applyFont="1" applyFill="1" applyBorder="1" applyAlignment="1" applyProtection="1">
      <alignment/>
      <protection/>
    </xf>
    <xf numFmtId="37" fontId="26" fillId="0" borderId="54" xfId="0" applyNumberFormat="1" applyFont="1" applyFill="1" applyBorder="1" applyAlignment="1" applyProtection="1">
      <alignment horizontal="center"/>
      <protection/>
    </xf>
    <xf numFmtId="37" fontId="26" fillId="0" borderId="55" xfId="0" applyNumberFormat="1" applyFont="1" applyFill="1" applyBorder="1" applyAlignment="1" applyProtection="1">
      <alignment horizontal="center"/>
      <protection/>
    </xf>
    <xf numFmtId="41" fontId="28" fillId="0" borderId="15" xfId="0" applyNumberFormat="1" applyFont="1" applyFill="1" applyBorder="1" applyAlignment="1" applyProtection="1">
      <alignment horizontal="center"/>
      <protection/>
    </xf>
    <xf numFmtId="41" fontId="28" fillId="0" borderId="48" xfId="0" applyNumberFormat="1" applyFont="1" applyFill="1" applyBorder="1" applyAlignment="1" applyProtection="1">
      <alignment horizontal="center"/>
      <protection/>
    </xf>
    <xf numFmtId="0" fontId="15" fillId="0" borderId="0" xfId="0" applyFont="1" applyFill="1" applyBorder="1" applyAlignment="1" applyProtection="1" quotePrefix="1">
      <alignment horizontal="right"/>
      <protection/>
    </xf>
    <xf numFmtId="37" fontId="13" fillId="0" borderId="0" xfId="0" applyNumberFormat="1" applyFont="1" applyFill="1" applyBorder="1" applyAlignment="1" applyProtection="1">
      <alignment/>
      <protection/>
    </xf>
    <xf numFmtId="41" fontId="19" fillId="0" borderId="0" xfId="0" applyNumberFormat="1" applyFont="1" applyFill="1" applyBorder="1" applyAlignment="1" applyProtection="1">
      <alignment/>
      <protection/>
    </xf>
    <xf numFmtId="165" fontId="13" fillId="0" borderId="0" xfId="17" applyNumberFormat="1" applyFont="1" applyFill="1" applyBorder="1" applyAlignment="1" applyProtection="1">
      <alignment/>
      <protection/>
    </xf>
    <xf numFmtId="165" fontId="19" fillId="0" borderId="0" xfId="17" applyNumberFormat="1" applyFont="1" applyFill="1" applyBorder="1" applyAlignment="1" applyProtection="1">
      <alignment/>
      <protection/>
    </xf>
    <xf numFmtId="0" fontId="13" fillId="0" borderId="8" xfId="0" applyFont="1" applyFill="1" applyBorder="1" applyAlignment="1" applyProtection="1" quotePrefix="1">
      <alignment horizontal="left"/>
      <protection/>
    </xf>
    <xf numFmtId="37" fontId="13" fillId="0" borderId="8" xfId="0" applyNumberFormat="1" applyFont="1" applyFill="1" applyBorder="1" applyAlignment="1" applyProtection="1">
      <alignment/>
      <protection/>
    </xf>
    <xf numFmtId="165" fontId="13" fillId="0" borderId="8" xfId="17" applyNumberFormat="1" applyFont="1" applyFill="1" applyBorder="1" applyAlignment="1" applyProtection="1">
      <alignment/>
      <protection/>
    </xf>
    <xf numFmtId="165" fontId="15" fillId="0" borderId="8" xfId="17" applyNumberFormat="1" applyFont="1" applyFill="1" applyBorder="1" applyAlignment="1" applyProtection="1">
      <alignment/>
      <protection/>
    </xf>
    <xf numFmtId="0" fontId="13" fillId="0" borderId="4" xfId="0" applyFont="1" applyFill="1" applyBorder="1" applyAlignment="1" applyProtection="1">
      <alignment/>
      <protection/>
    </xf>
    <xf numFmtId="0" fontId="13" fillId="0" borderId="0" xfId="0" applyFont="1" applyFill="1" applyBorder="1" applyAlignment="1" applyProtection="1">
      <alignment/>
      <protection/>
    </xf>
    <xf numFmtId="165" fontId="15" fillId="0" borderId="0" xfId="17" applyNumberFormat="1" applyFont="1" applyFill="1" applyBorder="1" applyAlignment="1" applyProtection="1">
      <alignment/>
      <protection/>
    </xf>
    <xf numFmtId="165" fontId="13" fillId="0" borderId="36" xfId="17" applyNumberFormat="1" applyFont="1" applyFill="1" applyBorder="1" applyAlignment="1" applyProtection="1">
      <alignment/>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protection/>
    </xf>
    <xf numFmtId="165" fontId="29" fillId="0" borderId="36" xfId="17" applyNumberFormat="1" applyFont="1" applyFill="1" applyBorder="1" applyAlignment="1" applyProtection="1">
      <alignment/>
      <protection/>
    </xf>
    <xf numFmtId="0" fontId="15" fillId="0" borderId="0" xfId="0" applyFont="1" applyFill="1" applyBorder="1" applyAlignment="1" applyProtection="1">
      <alignment horizontal="left"/>
      <protection/>
    </xf>
    <xf numFmtId="165" fontId="13" fillId="0" borderId="0" xfId="17" applyNumberFormat="1" applyFont="1" applyFill="1" applyBorder="1" applyAlignment="1" applyProtection="1">
      <alignment/>
      <protection/>
    </xf>
    <xf numFmtId="0" fontId="13" fillId="0" borderId="1" xfId="0" applyFont="1" applyBorder="1" applyAlignment="1" applyProtection="1">
      <alignment/>
      <protection/>
    </xf>
    <xf numFmtId="0" fontId="13" fillId="0" borderId="2" xfId="0" applyFont="1" applyBorder="1" applyAlignment="1" applyProtection="1">
      <alignment/>
      <protection/>
    </xf>
    <xf numFmtId="0" fontId="15" fillId="0" borderId="0" xfId="0" applyFont="1" applyFill="1" applyBorder="1" applyAlignment="1" applyProtection="1" quotePrefix="1">
      <alignment horizontal="left" indent="1"/>
      <protection/>
    </xf>
    <xf numFmtId="0" fontId="13" fillId="0" borderId="0" xfId="0" applyFont="1" applyFill="1" applyBorder="1" applyAlignment="1" applyProtection="1">
      <alignment horizontal="centerContinuous"/>
      <protection/>
    </xf>
    <xf numFmtId="165" fontId="28" fillId="0" borderId="0" xfId="17" applyNumberFormat="1" applyFont="1" applyFill="1" applyBorder="1" applyAlignment="1" applyProtection="1">
      <alignment/>
      <protection/>
    </xf>
    <xf numFmtId="0" fontId="28" fillId="0" borderId="0" xfId="0" applyFont="1" applyAlignment="1" applyProtection="1">
      <alignment/>
      <protection/>
    </xf>
    <xf numFmtId="165" fontId="29" fillId="0" borderId="0" xfId="0" applyNumberFormat="1" applyFont="1" applyFill="1" applyBorder="1" applyAlignment="1" applyProtection="1">
      <alignment/>
      <protection/>
    </xf>
    <xf numFmtId="165" fontId="13" fillId="0" borderId="0" xfId="0" applyNumberFormat="1" applyFont="1" applyFill="1" applyBorder="1" applyAlignment="1" applyProtection="1" quotePrefix="1">
      <alignment horizontal="left"/>
      <protection/>
    </xf>
    <xf numFmtId="165" fontId="13" fillId="0" borderId="0" xfId="0" applyNumberFormat="1" applyFont="1" applyFill="1" applyBorder="1" applyAlignment="1" applyProtection="1">
      <alignment/>
      <protection/>
    </xf>
    <xf numFmtId="165" fontId="30" fillId="0" borderId="0" xfId="17" applyNumberFormat="1" applyFont="1" applyFill="1" applyBorder="1" applyAlignment="1" applyProtection="1">
      <alignment/>
      <protection/>
    </xf>
    <xf numFmtId="0" fontId="15" fillId="0" borderId="0" xfId="0" applyFont="1" applyFill="1" applyBorder="1" applyAlignment="1" applyProtection="1">
      <alignment horizontal="right"/>
      <protection/>
    </xf>
    <xf numFmtId="165" fontId="29" fillId="0" borderId="0" xfId="0" applyNumberFormat="1" applyFont="1" applyFill="1" applyBorder="1" applyAlignment="1" applyProtection="1">
      <alignment/>
      <protection/>
    </xf>
    <xf numFmtId="165" fontId="19" fillId="0" borderId="0" xfId="0" applyNumberFormat="1" applyFont="1" applyFill="1" applyBorder="1" applyAlignment="1" applyProtection="1">
      <alignment/>
      <protection/>
    </xf>
    <xf numFmtId="0" fontId="31" fillId="0" borderId="0" xfId="0" applyFont="1" applyAlignment="1" applyProtection="1">
      <alignment/>
      <protection/>
    </xf>
    <xf numFmtId="0" fontId="15" fillId="0" borderId="0" xfId="0" applyFont="1" applyFill="1" applyBorder="1" applyAlignment="1" applyProtection="1">
      <alignment/>
      <protection/>
    </xf>
    <xf numFmtId="0" fontId="13" fillId="0" borderId="0" xfId="0" applyFont="1" applyFill="1" applyBorder="1" applyAlignment="1" applyProtection="1">
      <alignment horizontal="left" indent="2"/>
      <protection/>
    </xf>
    <xf numFmtId="0" fontId="15" fillId="0" borderId="2"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2" xfId="0" applyFont="1" applyBorder="1" applyAlignment="1" applyProtection="1">
      <alignment horizontal="center" vertical="center" wrapText="1"/>
      <protection/>
    </xf>
    <xf numFmtId="0" fontId="16" fillId="0" borderId="8" xfId="0" applyFont="1" applyBorder="1" applyAlignment="1" applyProtection="1">
      <alignment horizontal="center" vertical="center" wrapText="1"/>
      <protection/>
    </xf>
    <xf numFmtId="170" fontId="32" fillId="0" borderId="8" xfId="21" applyNumberFormat="1" applyFont="1" applyFill="1" applyBorder="1" applyAlignment="1" applyProtection="1">
      <alignment horizontal="center" vertical="center" wrapText="1"/>
      <protection/>
    </xf>
    <xf numFmtId="0" fontId="13" fillId="0" borderId="8" xfId="0" applyFont="1" applyBorder="1" applyAlignment="1" applyProtection="1">
      <alignment/>
      <protection/>
    </xf>
    <xf numFmtId="0" fontId="13" fillId="0" borderId="3" xfId="0" applyFont="1" applyBorder="1" applyAlignment="1" applyProtection="1">
      <alignment/>
      <protection/>
    </xf>
    <xf numFmtId="0" fontId="22" fillId="0" borderId="8" xfId="0" applyFont="1" applyBorder="1" applyAlignment="1" applyProtection="1">
      <alignment vertical="center"/>
      <protection/>
    </xf>
    <xf numFmtId="0" fontId="13" fillId="0" borderId="8" xfId="0" applyFont="1" applyBorder="1" applyAlignment="1" applyProtection="1">
      <alignment/>
      <protection/>
    </xf>
    <xf numFmtId="0" fontId="13" fillId="0" borderId="4" xfId="0" applyFont="1" applyBorder="1" applyAlignment="1" applyProtection="1">
      <alignment/>
      <protection/>
    </xf>
    <xf numFmtId="49" fontId="13" fillId="0" borderId="0" xfId="0" applyNumberFormat="1" applyFont="1" applyAlignment="1" applyProtection="1">
      <alignment horizontal="right"/>
      <protection/>
    </xf>
    <xf numFmtId="0" fontId="13" fillId="0" borderId="0" xfId="0" applyFont="1" applyAlignment="1" applyProtection="1">
      <alignment horizontal="center"/>
      <protection locked="0"/>
    </xf>
    <xf numFmtId="168" fontId="22" fillId="0" borderId="0" xfId="15" applyNumberFormat="1" applyFont="1" applyAlignment="1" applyProtection="1">
      <alignment/>
      <protection locked="0"/>
    </xf>
    <xf numFmtId="49" fontId="22" fillId="0" borderId="0" xfId="0" applyNumberFormat="1" applyFont="1" applyAlignment="1" applyProtection="1">
      <alignment vertical="top"/>
      <protection/>
    </xf>
    <xf numFmtId="168" fontId="22" fillId="0" borderId="0" xfId="15" applyNumberFormat="1" applyFont="1" applyAlignment="1" applyProtection="1">
      <alignment horizontal="center"/>
      <protection/>
    </xf>
    <xf numFmtId="168" fontId="14" fillId="0" borderId="0" xfId="15" applyNumberFormat="1" applyFont="1" applyAlignment="1" applyProtection="1">
      <alignment horizontal="center"/>
      <protection/>
    </xf>
    <xf numFmtId="168" fontId="22" fillId="0" borderId="0" xfId="15" applyNumberFormat="1" applyFont="1" applyBorder="1" applyAlignment="1" applyProtection="1">
      <alignment/>
      <protection/>
    </xf>
    <xf numFmtId="168" fontId="22" fillId="0" borderId="0" xfId="15" applyNumberFormat="1" applyFont="1" applyBorder="1" applyAlignment="1" applyProtection="1">
      <alignment/>
      <protection locked="0"/>
    </xf>
    <xf numFmtId="49" fontId="22" fillId="0" borderId="45" xfId="0" applyNumberFormat="1" applyFont="1" applyBorder="1" applyAlignment="1" applyProtection="1">
      <alignment horizontal="left"/>
      <protection/>
    </xf>
    <xf numFmtId="49" fontId="22" fillId="0" borderId="0" xfId="0" applyNumberFormat="1" applyFont="1" applyAlignment="1" applyProtection="1">
      <alignment horizontal="left"/>
      <protection/>
    </xf>
    <xf numFmtId="49" fontId="22" fillId="0" borderId="0" xfId="15" applyNumberFormat="1" applyFont="1" applyBorder="1" applyAlignment="1" applyProtection="1">
      <alignment/>
      <protection locked="0"/>
    </xf>
    <xf numFmtId="165" fontId="22" fillId="0" borderId="0" xfId="17" applyNumberFormat="1" applyFont="1" applyBorder="1" applyAlignment="1" applyProtection="1">
      <alignment/>
      <protection locked="0"/>
    </xf>
    <xf numFmtId="49" fontId="14" fillId="0" borderId="0" xfId="0" applyNumberFormat="1" applyFont="1" applyAlignment="1" applyProtection="1">
      <alignment horizontal="left"/>
      <protection/>
    </xf>
    <xf numFmtId="49" fontId="13" fillId="0" borderId="0" xfId="0" applyNumberFormat="1" applyFont="1" applyAlignment="1" applyProtection="1">
      <alignment/>
      <protection locked="0"/>
    </xf>
    <xf numFmtId="165" fontId="22" fillId="0" borderId="0" xfId="17" applyNumberFormat="1" applyFont="1" applyAlignment="1" applyProtection="1">
      <alignment/>
      <protection locked="0"/>
    </xf>
    <xf numFmtId="49" fontId="22" fillId="0" borderId="0" xfId="15" applyNumberFormat="1" applyFont="1" applyAlignment="1" applyProtection="1">
      <alignment/>
      <protection locked="0"/>
    </xf>
    <xf numFmtId="0" fontId="13" fillId="0" borderId="40" xfId="0" applyFont="1" applyBorder="1" applyAlignment="1" applyProtection="1">
      <alignment horizontal="center"/>
      <protection locked="0"/>
    </xf>
    <xf numFmtId="49" fontId="22" fillId="0" borderId="56" xfId="0" applyNumberFormat="1" applyFont="1" applyBorder="1" applyAlignment="1" applyProtection="1">
      <alignment/>
      <protection locked="0"/>
    </xf>
    <xf numFmtId="165" fontId="22" fillId="0" borderId="56" xfId="17" applyNumberFormat="1" applyFont="1" applyBorder="1" applyAlignment="1" applyProtection="1">
      <alignment horizontal="center"/>
      <protection locked="0"/>
    </xf>
    <xf numFmtId="49" fontId="22" fillId="0" borderId="56" xfId="0" applyNumberFormat="1" applyFont="1" applyBorder="1" applyAlignment="1" applyProtection="1">
      <alignment horizontal="center"/>
      <protection locked="0"/>
    </xf>
    <xf numFmtId="49" fontId="22" fillId="0" borderId="56" xfId="0" applyNumberFormat="1" applyFont="1" applyBorder="1" applyAlignment="1" applyProtection="1" quotePrefix="1">
      <alignment/>
      <protection locked="0"/>
    </xf>
    <xf numFmtId="49" fontId="22" fillId="0" borderId="56" xfId="15" applyNumberFormat="1" applyFont="1" applyBorder="1" applyAlignment="1" applyProtection="1">
      <alignment horizontal="center"/>
      <protection locked="0"/>
    </xf>
    <xf numFmtId="165" fontId="14" fillId="0" borderId="56" xfId="17" applyNumberFormat="1" applyFont="1" applyBorder="1" applyAlignment="1" applyProtection="1">
      <alignment horizontal="center"/>
      <protection locked="0"/>
    </xf>
    <xf numFmtId="49" fontId="14" fillId="0" borderId="56" xfId="15" applyNumberFormat="1" applyFont="1" applyBorder="1" applyAlignment="1" applyProtection="1">
      <alignment horizontal="center"/>
      <protection locked="0"/>
    </xf>
    <xf numFmtId="0" fontId="15" fillId="0" borderId="0" xfId="0" applyFont="1" applyAlignment="1" applyProtection="1">
      <alignment horizontal="center" vertical="top" wrapText="1"/>
      <protection/>
    </xf>
    <xf numFmtId="0" fontId="13" fillId="0" borderId="0" xfId="0" applyFont="1" applyBorder="1" applyAlignment="1">
      <alignment wrapText="1"/>
    </xf>
    <xf numFmtId="0" fontId="0" fillId="0" borderId="0" xfId="0" applyFont="1" applyBorder="1" applyAlignment="1">
      <alignment/>
    </xf>
    <xf numFmtId="0" fontId="15" fillId="0" borderId="8" xfId="0" applyFont="1" applyBorder="1" applyAlignment="1">
      <alignment/>
    </xf>
    <xf numFmtId="0" fontId="15" fillId="0" borderId="8" xfId="0" applyFont="1" applyBorder="1" applyAlignment="1">
      <alignment horizontal="right"/>
    </xf>
    <xf numFmtId="41" fontId="19" fillId="0" borderId="8" xfId="0" applyNumberFormat="1" applyFont="1" applyFill="1" applyBorder="1" applyAlignment="1">
      <alignment/>
    </xf>
    <xf numFmtId="165" fontId="15" fillId="0" borderId="0" xfId="17" applyNumberFormat="1" applyFont="1" applyAlignment="1" applyProtection="1">
      <alignment horizontal="center" vertical="top" wrapText="1"/>
      <protection/>
    </xf>
    <xf numFmtId="0" fontId="13" fillId="0" borderId="0" xfId="0" applyFont="1" applyAlignment="1" applyProtection="1">
      <alignment horizontal="center" vertical="top" wrapText="1"/>
      <protection locked="0"/>
    </xf>
    <xf numFmtId="0" fontId="15" fillId="0" borderId="0" xfId="0" applyFont="1" applyAlignment="1" applyProtection="1">
      <alignment horizontal="left" vertical="top"/>
      <protection/>
    </xf>
    <xf numFmtId="0" fontId="13" fillId="0" borderId="0" xfId="0" applyFont="1" applyAlignment="1">
      <alignment vertical="top"/>
    </xf>
    <xf numFmtId="165" fontId="13" fillId="2" borderId="57" xfId="17" applyNumberFormat="1" applyFont="1" applyFill="1" applyBorder="1" applyAlignment="1" applyProtection="1">
      <alignment horizontal="left"/>
      <protection hidden="1"/>
    </xf>
    <xf numFmtId="165" fontId="13" fillId="0" borderId="0" xfId="17" applyNumberFormat="1" applyFont="1" applyAlignment="1" applyProtection="1">
      <alignment vertical="top"/>
      <protection/>
    </xf>
    <xf numFmtId="49" fontId="13" fillId="0" borderId="0" xfId="0" applyNumberFormat="1" applyFont="1" applyAlignment="1" applyProtection="1">
      <alignment vertical="top"/>
      <protection/>
    </xf>
    <xf numFmtId="168" fontId="22" fillId="0" borderId="0" xfId="15" applyNumberFormat="1" applyFont="1" applyAlignment="1" applyProtection="1">
      <alignment/>
      <protection/>
    </xf>
    <xf numFmtId="49" fontId="15" fillId="0" borderId="42" xfId="0" applyNumberFormat="1" applyFont="1" applyBorder="1" applyAlignment="1" applyProtection="1">
      <alignment horizontal="left" vertical="top"/>
      <protection/>
    </xf>
    <xf numFmtId="165" fontId="15" fillId="0" borderId="42" xfId="17" applyNumberFormat="1" applyFont="1" applyBorder="1" applyAlignment="1" applyProtection="1">
      <alignment horizontal="center" vertical="top" wrapText="1"/>
      <protection/>
    </xf>
    <xf numFmtId="49" fontId="15" fillId="0" borderId="42" xfId="15" applyNumberFormat="1" applyFont="1" applyBorder="1" applyAlignment="1" applyProtection="1">
      <alignment horizontal="center" vertical="top" wrapText="1"/>
      <protection/>
    </xf>
    <xf numFmtId="165" fontId="22" fillId="0" borderId="0" xfId="17" applyNumberFormat="1" applyFont="1" applyBorder="1" applyAlignment="1" applyProtection="1">
      <alignment horizontal="center"/>
      <protection/>
    </xf>
    <xf numFmtId="0" fontId="13" fillId="0" borderId="45" xfId="0" applyFont="1" applyBorder="1" applyAlignment="1" applyProtection="1">
      <alignment horizontal="center"/>
      <protection/>
    </xf>
    <xf numFmtId="165" fontId="22" fillId="0" borderId="45" xfId="17" applyNumberFormat="1" applyFont="1" applyBorder="1" applyAlignment="1" applyProtection="1">
      <alignment horizontal="left"/>
      <protection/>
    </xf>
    <xf numFmtId="49" fontId="13" fillId="0" borderId="45" xfId="0" applyNumberFormat="1" applyFont="1" applyBorder="1" applyAlignment="1" applyProtection="1">
      <alignment horizontal="left"/>
      <protection/>
    </xf>
    <xf numFmtId="49" fontId="22" fillId="0" borderId="45" xfId="15" applyNumberFormat="1" applyFont="1" applyBorder="1" applyAlignment="1" applyProtection="1">
      <alignment/>
      <protection/>
    </xf>
    <xf numFmtId="168" fontId="22" fillId="0" borderId="0" xfId="15" applyNumberFormat="1" applyFont="1" applyBorder="1" applyAlignment="1" applyProtection="1">
      <alignment/>
      <protection/>
    </xf>
    <xf numFmtId="165" fontId="22" fillId="0" borderId="0" xfId="17" applyNumberFormat="1" applyFont="1" applyAlignment="1" applyProtection="1">
      <alignment/>
      <protection/>
    </xf>
    <xf numFmtId="49" fontId="22" fillId="0" borderId="0" xfId="15" applyNumberFormat="1" applyFont="1" applyBorder="1" applyAlignment="1" applyProtection="1">
      <alignment/>
      <protection/>
    </xf>
    <xf numFmtId="0" fontId="13" fillId="0" borderId="0" xfId="0" applyFont="1" applyBorder="1" applyAlignment="1" applyProtection="1">
      <alignment horizontal="right"/>
      <protection/>
    </xf>
    <xf numFmtId="5" fontId="13" fillId="0" borderId="0" xfId="0" applyNumberFormat="1" applyFont="1" applyFill="1" applyBorder="1" applyAlignment="1" applyProtection="1">
      <alignment horizontal="left"/>
      <protection/>
    </xf>
    <xf numFmtId="0" fontId="23" fillId="0" borderId="0" xfId="0" applyFont="1" applyFill="1" applyBorder="1" applyAlignment="1" applyProtection="1">
      <alignment horizontal="left"/>
      <protection/>
    </xf>
    <xf numFmtId="165" fontId="13" fillId="0" borderId="58" xfId="17" applyNumberFormat="1" applyFont="1" applyBorder="1" applyAlignment="1" applyProtection="1">
      <alignment/>
      <protection locked="0"/>
    </xf>
    <xf numFmtId="165" fontId="13" fillId="0" borderId="59" xfId="17" applyNumberFormat="1" applyFont="1" applyBorder="1" applyAlignment="1" applyProtection="1">
      <alignment/>
      <protection locked="0"/>
    </xf>
    <xf numFmtId="165" fontId="13" fillId="0" borderId="40" xfId="17" applyNumberFormat="1" applyFont="1" applyBorder="1" applyAlignment="1" applyProtection="1">
      <alignment horizontal="left"/>
      <protection hidden="1"/>
    </xf>
    <xf numFmtId="165" fontId="13" fillId="0" borderId="58" xfId="17" applyNumberFormat="1" applyFont="1" applyBorder="1" applyAlignment="1" applyProtection="1">
      <alignment horizontal="left"/>
      <protection hidden="1" locked="0"/>
    </xf>
    <xf numFmtId="165" fontId="13" fillId="0" borderId="59" xfId="17" applyNumberFormat="1" applyFont="1" applyBorder="1" applyAlignment="1" applyProtection="1">
      <alignment horizontal="left"/>
      <protection hidden="1" locked="0"/>
    </xf>
    <xf numFmtId="165" fontId="13" fillId="0" borderId="58" xfId="17" applyNumberFormat="1" applyFont="1" applyFill="1" applyBorder="1" applyAlignment="1" applyProtection="1">
      <alignment horizontal="left"/>
      <protection hidden="1" locked="0"/>
    </xf>
    <xf numFmtId="165" fontId="13" fillId="0" borderId="59" xfId="17" applyNumberFormat="1" applyFont="1" applyFill="1" applyBorder="1" applyAlignment="1" applyProtection="1">
      <alignment horizontal="left"/>
      <protection hidden="1" locked="0"/>
    </xf>
    <xf numFmtId="165" fontId="13" fillId="0" borderId="58" xfId="17" applyNumberFormat="1" applyFont="1" applyBorder="1" applyAlignment="1" applyProtection="1">
      <alignment/>
      <protection hidden="1" locked="0"/>
    </xf>
    <xf numFmtId="165" fontId="13" fillId="0" borderId="59" xfId="17" applyNumberFormat="1" applyFont="1" applyBorder="1" applyAlignment="1" applyProtection="1">
      <alignment/>
      <protection hidden="1" locked="0"/>
    </xf>
    <xf numFmtId="165" fontId="13" fillId="2" borderId="60" xfId="17" applyNumberFormat="1" applyFont="1" applyFill="1" applyBorder="1" applyAlignment="1" applyProtection="1">
      <alignment horizontal="left"/>
      <protection hidden="1"/>
    </xf>
    <xf numFmtId="165" fontId="13" fillId="2" borderId="61" xfId="17" applyNumberFormat="1" applyFont="1" applyFill="1" applyBorder="1" applyAlignment="1" applyProtection="1">
      <alignment horizontal="left"/>
      <protection hidden="1"/>
    </xf>
    <xf numFmtId="165" fontId="13" fillId="2" borderId="62" xfId="17" applyNumberFormat="1" applyFont="1" applyFill="1" applyBorder="1" applyAlignment="1" applyProtection="1">
      <alignment horizontal="left"/>
      <protection hidden="1"/>
    </xf>
    <xf numFmtId="165" fontId="13" fillId="2" borderId="63" xfId="17" applyNumberFormat="1" applyFont="1" applyFill="1" applyBorder="1" applyAlignment="1" applyProtection="1">
      <alignment horizontal="left"/>
      <protection hidden="1" locked="0"/>
    </xf>
    <xf numFmtId="165" fontId="13" fillId="2" borderId="63" xfId="17" applyNumberFormat="1" applyFont="1" applyFill="1" applyBorder="1" applyAlignment="1" applyProtection="1">
      <alignment horizontal="left"/>
      <protection hidden="1"/>
    </xf>
    <xf numFmtId="165" fontId="13" fillId="2" borderId="60" xfId="17" applyNumberFormat="1" applyFont="1" applyFill="1" applyBorder="1" applyAlignment="1" applyProtection="1">
      <alignment horizontal="left"/>
      <protection hidden="1" locked="0"/>
    </xf>
    <xf numFmtId="165" fontId="19" fillId="0" borderId="64" xfId="17" applyNumberFormat="1" applyFont="1" applyFill="1" applyBorder="1" applyAlignment="1" applyProtection="1">
      <alignment/>
      <protection/>
    </xf>
    <xf numFmtId="41" fontId="0" fillId="0" borderId="10" xfId="0" applyNumberFormat="1" applyBorder="1" applyAlignment="1">
      <alignment/>
    </xf>
    <xf numFmtId="0" fontId="35" fillId="0" borderId="0" xfId="0" applyFont="1" applyAlignment="1">
      <alignment/>
    </xf>
    <xf numFmtId="49" fontId="15" fillId="2" borderId="42" xfId="15" applyNumberFormat="1" applyFont="1" applyFill="1" applyBorder="1" applyAlignment="1" applyProtection="1">
      <alignment horizontal="center" vertical="top" wrapText="1"/>
      <protection/>
    </xf>
    <xf numFmtId="49" fontId="15" fillId="2" borderId="56" xfId="15" applyNumberFormat="1" applyFont="1" applyFill="1" applyBorder="1" applyAlignment="1" applyProtection="1">
      <alignment horizontal="center" wrapText="1"/>
      <protection locked="0"/>
    </xf>
    <xf numFmtId="49" fontId="22" fillId="2" borderId="56" xfId="15" applyNumberFormat="1" applyFont="1" applyFill="1" applyBorder="1" applyAlignment="1" applyProtection="1">
      <alignment horizontal="center"/>
      <protection hidden="1" locked="0"/>
    </xf>
    <xf numFmtId="49" fontId="13" fillId="0" borderId="0" xfId="0" applyNumberFormat="1" applyFont="1" applyAlignment="1" applyProtection="1">
      <alignment/>
      <protection/>
    </xf>
    <xf numFmtId="165" fontId="22" fillId="0" borderId="0" xfId="17" applyNumberFormat="1" applyFont="1" applyBorder="1" applyAlignment="1" applyProtection="1">
      <alignment/>
      <protection/>
    </xf>
    <xf numFmtId="0" fontId="15" fillId="0" borderId="0" xfId="0" applyFont="1" applyBorder="1" applyAlignment="1">
      <alignment horizontal="center"/>
    </xf>
    <xf numFmtId="0" fontId="17" fillId="0" borderId="65" xfId="0" applyFont="1" applyBorder="1" applyAlignment="1" applyProtection="1">
      <alignment horizontal="left" indent="1"/>
      <protection locked="0"/>
    </xf>
    <xf numFmtId="0" fontId="17" fillId="0" borderId="66" xfId="0" applyFont="1" applyBorder="1" applyAlignment="1" applyProtection="1">
      <alignment horizontal="left" indent="1"/>
      <protection locked="0"/>
    </xf>
    <xf numFmtId="0" fontId="17" fillId="0" borderId="67" xfId="0" applyFont="1" applyBorder="1" applyAlignment="1" applyProtection="1">
      <alignment horizontal="left" indent="1"/>
      <protection locked="0"/>
    </xf>
    <xf numFmtId="0" fontId="16" fillId="0" borderId="0" xfId="0" applyFont="1" applyBorder="1" applyAlignment="1">
      <alignment vertical="center"/>
    </xf>
    <xf numFmtId="0" fontId="13" fillId="0" borderId="0" xfId="0" applyFont="1" applyFill="1" applyBorder="1" applyAlignment="1">
      <alignment horizontal="center"/>
    </xf>
    <xf numFmtId="0" fontId="13" fillId="0" borderId="0" xfId="0" applyFont="1" applyBorder="1" applyAlignment="1">
      <alignment horizontal="center"/>
    </xf>
    <xf numFmtId="0" fontId="15" fillId="0" borderId="68" xfId="0" applyFont="1" applyBorder="1" applyAlignment="1">
      <alignment horizontal="center" vertical="center"/>
    </xf>
    <xf numFmtId="0" fontId="13" fillId="0" borderId="0" xfId="0" applyFont="1" applyAlignment="1" applyProtection="1">
      <alignment/>
      <protection/>
    </xf>
    <xf numFmtId="0" fontId="15" fillId="0" borderId="52" xfId="0" applyFont="1" applyFill="1" applyBorder="1" applyAlignment="1">
      <alignment horizontal="center" vertical="center" wrapText="1"/>
    </xf>
    <xf numFmtId="0" fontId="15" fillId="0" borderId="69" xfId="0" applyFont="1" applyBorder="1" applyAlignment="1">
      <alignment horizontal="center" vertical="center"/>
    </xf>
    <xf numFmtId="0" fontId="15" fillId="0" borderId="70" xfId="0" applyFont="1" applyBorder="1" applyAlignment="1">
      <alignment horizontal="center"/>
    </xf>
    <xf numFmtId="0" fontId="15" fillId="0" borderId="71" xfId="0" applyFont="1" applyBorder="1" applyAlignment="1">
      <alignment horizontal="center"/>
    </xf>
    <xf numFmtId="0" fontId="15" fillId="0" borderId="72" xfId="0" applyFont="1" applyBorder="1" applyAlignment="1">
      <alignment horizontal="center"/>
    </xf>
    <xf numFmtId="0" fontId="15" fillId="0" borderId="0" xfId="0" applyFont="1" applyFill="1" applyBorder="1" applyAlignment="1">
      <alignment horizontal="right"/>
    </xf>
    <xf numFmtId="0" fontId="16" fillId="0" borderId="0" xfId="0" applyFont="1" applyBorder="1" applyAlignment="1">
      <alignment horizontal="left" wrapText="1"/>
    </xf>
    <xf numFmtId="0" fontId="14" fillId="0" borderId="0" xfId="0" applyFont="1" applyBorder="1" applyAlignment="1">
      <alignment horizontal="center"/>
    </xf>
    <xf numFmtId="0" fontId="0" fillId="0" borderId="0" xfId="0" applyFill="1" applyBorder="1" applyAlignment="1">
      <alignment horizontal="left" wrapText="1" indent="3"/>
    </xf>
    <xf numFmtId="0" fontId="0" fillId="0" borderId="0" xfId="0" applyBorder="1" applyAlignment="1">
      <alignment horizontal="left" wrapText="1" indent="2"/>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0" fillId="0" borderId="0" xfId="0" applyFont="1" applyFill="1" applyBorder="1" applyAlignment="1">
      <alignment horizontal="left" indent="3"/>
    </xf>
    <xf numFmtId="0" fontId="0" fillId="0" borderId="0" xfId="0" applyBorder="1" applyAlignment="1">
      <alignment horizontal="left" indent="3"/>
    </xf>
    <xf numFmtId="0" fontId="0" fillId="0" borderId="0" xfId="0" applyFill="1" applyBorder="1" applyAlignment="1">
      <alignment horizontal="left" indent="1"/>
    </xf>
    <xf numFmtId="0" fontId="0" fillId="0" borderId="0" xfId="0" applyBorder="1" applyAlignment="1">
      <alignment horizontal="left" indent="1"/>
    </xf>
    <xf numFmtId="0" fontId="0" fillId="0" borderId="0" xfId="0" applyFont="1" applyFill="1" applyBorder="1" applyAlignment="1">
      <alignment horizontal="left" wrapText="1" indent="3"/>
    </xf>
    <xf numFmtId="0" fontId="0" fillId="0" borderId="0" xfId="0" applyFont="1" applyBorder="1" applyAlignment="1">
      <alignment horizontal="left" wrapText="1" indent="3"/>
    </xf>
    <xf numFmtId="0" fontId="8" fillId="0" borderId="0" xfId="0" applyFont="1" applyFill="1" applyBorder="1" applyAlignment="1">
      <alignment horizontal="left"/>
    </xf>
    <xf numFmtId="0" fontId="8" fillId="0" borderId="0" xfId="0" applyFont="1" applyBorder="1" applyAlignment="1">
      <alignment horizontal="left"/>
    </xf>
    <xf numFmtId="0" fontId="8" fillId="0" borderId="0" xfId="0" applyFont="1" applyFill="1" applyBorder="1" applyAlignment="1" quotePrefix="1">
      <alignment horizontal="left"/>
    </xf>
    <xf numFmtId="0" fontId="0" fillId="0" borderId="0" xfId="0" applyFill="1" applyBorder="1" applyAlignment="1">
      <alignment/>
    </xf>
    <xf numFmtId="0" fontId="0" fillId="0" borderId="0" xfId="0" applyFill="1" applyBorder="1" applyAlignment="1">
      <alignment horizontal="left" wrapText="1" indent="1"/>
    </xf>
    <xf numFmtId="0" fontId="0" fillId="0" borderId="0" xfId="0" applyFill="1" applyBorder="1" applyAlignment="1">
      <alignment wrapText="1"/>
    </xf>
    <xf numFmtId="0" fontId="0" fillId="0" borderId="0" xfId="0" applyFill="1" applyBorder="1" applyAlignment="1">
      <alignment horizontal="left" indent="3"/>
    </xf>
    <xf numFmtId="0" fontId="0" fillId="0" borderId="0" xfId="0" applyBorder="1" applyAlignment="1">
      <alignment wrapText="1"/>
    </xf>
    <xf numFmtId="0" fontId="0" fillId="0" borderId="0" xfId="0" applyBorder="1" applyAlignment="1">
      <alignment horizontal="left" vertical="top" indent="1"/>
    </xf>
    <xf numFmtId="0" fontId="0" fillId="0" borderId="0" xfId="0" applyFont="1" applyFill="1" applyBorder="1" applyAlignment="1" quotePrefix="1">
      <alignment horizontal="left" wrapText="1" indent="5"/>
    </xf>
    <xf numFmtId="0" fontId="0" fillId="0" borderId="0" xfId="0" applyFont="1" applyBorder="1" applyAlignment="1">
      <alignment horizontal="left" wrapText="1" indent="5"/>
    </xf>
    <xf numFmtId="0" fontId="8" fillId="0" borderId="0" xfId="0" applyFont="1" applyFill="1" applyBorder="1" applyAlignment="1">
      <alignment horizontal="left" wrapText="1"/>
    </xf>
    <xf numFmtId="0" fontId="1" fillId="0" borderId="0" xfId="0" applyFont="1" applyFill="1" applyBorder="1" applyAlignment="1">
      <alignment wrapText="1"/>
    </xf>
    <xf numFmtId="0" fontId="1" fillId="0" borderId="0" xfId="0" applyFont="1" applyFill="1" applyBorder="1" applyAlignment="1">
      <alignment horizontal="left" vertical="top" wrapText="1" indent="1"/>
    </xf>
    <xf numFmtId="0" fontId="21" fillId="0" borderId="0" xfId="0" applyFont="1" applyAlignment="1" applyProtection="1">
      <alignment horizontal="left" vertical="top" wrapText="1"/>
      <protection/>
    </xf>
    <xf numFmtId="0" fontId="15" fillId="0" borderId="0" xfId="0" applyFont="1" applyAlignment="1" applyProtection="1">
      <alignment horizontal="center" vertical="top" wrapText="1"/>
      <protection/>
    </xf>
    <xf numFmtId="0" fontId="13" fillId="0" borderId="0" xfId="0" applyFont="1" applyAlignment="1" applyProtection="1">
      <alignment horizontal="right" vertical="top" wrapText="1"/>
      <protection/>
    </xf>
    <xf numFmtId="0" fontId="4" fillId="0" borderId="0" xfId="0" applyFont="1" applyFill="1" applyBorder="1" applyAlignment="1" quotePrefix="1">
      <alignment horizontal="center" vertical="center"/>
    </xf>
    <xf numFmtId="0" fontId="15" fillId="0" borderId="77" xfId="0" applyFont="1" applyBorder="1" applyAlignment="1" applyProtection="1">
      <alignment horizontal="center"/>
      <protection/>
    </xf>
    <xf numFmtId="0" fontId="5"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8" fillId="0" borderId="0" xfId="0" applyFont="1" applyBorder="1" applyAlignment="1">
      <alignment horizontal="left" wrapText="1"/>
    </xf>
    <xf numFmtId="0" fontId="0" fillId="0" borderId="0" xfId="0" applyFont="1" applyFill="1" applyBorder="1" applyAlignment="1" quotePrefix="1">
      <alignment horizontal="left" indent="5"/>
    </xf>
    <xf numFmtId="0" fontId="0" fillId="0" borderId="0" xfId="0" applyFont="1" applyFill="1" applyBorder="1" applyAlignment="1">
      <alignment horizontal="left" indent="4"/>
    </xf>
    <xf numFmtId="0" fontId="0" fillId="0" borderId="0" xfId="0" applyBorder="1" applyAlignment="1">
      <alignment horizontal="left" wrapText="1" indent="1"/>
    </xf>
    <xf numFmtId="0" fontId="0" fillId="0" borderId="0" xfId="0" applyBorder="1" applyAlignment="1">
      <alignment horizontal="left" wrapText="1" indent="5"/>
    </xf>
    <xf numFmtId="0" fontId="14" fillId="0" borderId="0" xfId="0" applyFont="1" applyBorder="1" applyAlignment="1" applyProtection="1">
      <alignment horizontal="center" vertical="center" wrapText="1"/>
      <protection/>
    </xf>
    <xf numFmtId="165" fontId="15" fillId="0" borderId="0" xfId="17" applyNumberFormat="1" applyFont="1" applyAlignment="1" applyProtection="1">
      <alignment horizontal="center"/>
      <protection/>
    </xf>
    <xf numFmtId="165" fontId="15" fillId="0" borderId="0" xfId="17" applyNumberFormat="1" applyFont="1" applyBorder="1" applyAlignment="1" applyProtection="1">
      <alignment horizontal="center"/>
      <protection locked="0"/>
    </xf>
    <xf numFmtId="0" fontId="13" fillId="0" borderId="0" xfId="0" applyFont="1" applyAlignment="1" applyProtection="1">
      <alignment/>
      <protection/>
    </xf>
    <xf numFmtId="165" fontId="13" fillId="0" borderId="78" xfId="17" applyNumberFormat="1" applyFont="1" applyBorder="1" applyAlignment="1" applyProtection="1">
      <alignment horizontal="left"/>
      <protection locked="0"/>
    </xf>
    <xf numFmtId="165" fontId="13" fillId="0" borderId="79" xfId="17" applyNumberFormat="1" applyFont="1" applyBorder="1" applyAlignment="1" applyProtection="1">
      <alignment horizontal="left"/>
      <protection locked="0"/>
    </xf>
    <xf numFmtId="165" fontId="13" fillId="0" borderId="80" xfId="17" applyNumberFormat="1" applyFont="1" applyBorder="1" applyAlignment="1" applyProtection="1">
      <alignment horizontal="left"/>
      <protection locked="0"/>
    </xf>
    <xf numFmtId="0" fontId="15" fillId="0" borderId="0" xfId="0" applyFont="1" applyBorder="1" applyAlignment="1" applyProtection="1">
      <alignment horizontal="center" vertical="center" wrapText="1"/>
      <protection/>
    </xf>
    <xf numFmtId="0" fontId="22" fillId="0" borderId="7" xfId="0" applyFont="1" applyBorder="1" applyAlignment="1" applyProtection="1">
      <alignment horizontal="center"/>
      <protection/>
    </xf>
    <xf numFmtId="0" fontId="1" fillId="0" borderId="0" xfId="0" applyFont="1" applyFill="1" applyBorder="1" applyAlignment="1">
      <alignment horizontal="left"/>
    </xf>
    <xf numFmtId="0" fontId="0" fillId="0" borderId="0" xfId="0" applyAlignment="1">
      <alignment/>
    </xf>
    <xf numFmtId="0" fontId="8" fillId="0" borderId="0" xfId="0" applyFont="1" applyFill="1" applyBorder="1" applyAlignment="1">
      <alignment/>
    </xf>
    <xf numFmtId="0" fontId="36" fillId="0" borderId="5" xfId="0" applyFont="1" applyFill="1" applyBorder="1" applyAlignment="1">
      <alignment horizontal="left" vertical="center" wrapText="1" indent="1"/>
    </xf>
    <xf numFmtId="0" fontId="35" fillId="0" borderId="7" xfId="0" applyFont="1" applyBorder="1" applyAlignment="1">
      <alignment horizontal="left" vertical="center" wrapText="1" indent="1"/>
    </xf>
    <xf numFmtId="0" fontId="35" fillId="0" borderId="6" xfId="0" applyFont="1" applyBorder="1" applyAlignment="1">
      <alignment horizontal="left" vertical="center" wrapText="1" indent="1"/>
    </xf>
    <xf numFmtId="0" fontId="35" fillId="0" borderId="1" xfId="0" applyFont="1" applyBorder="1" applyAlignment="1">
      <alignment horizontal="left" vertical="center" wrapText="1" indent="1"/>
    </xf>
    <xf numFmtId="0" fontId="35" fillId="0" borderId="0" xfId="0" applyFont="1" applyBorder="1" applyAlignment="1">
      <alignment horizontal="left" vertical="center" wrapText="1" indent="1"/>
    </xf>
    <xf numFmtId="0" fontId="35" fillId="0" borderId="2" xfId="0" applyFont="1" applyBorder="1" applyAlignment="1">
      <alignment horizontal="left" vertical="center" wrapText="1" indent="1"/>
    </xf>
    <xf numFmtId="0" fontId="35" fillId="0" borderId="3" xfId="0" applyFont="1" applyBorder="1" applyAlignment="1">
      <alignment horizontal="left" vertical="center" wrapText="1" indent="1"/>
    </xf>
    <xf numFmtId="0" fontId="35" fillId="0" borderId="8" xfId="0" applyFont="1" applyBorder="1" applyAlignment="1">
      <alignment horizontal="left" vertical="center" wrapText="1" indent="1"/>
    </xf>
    <xf numFmtId="0" fontId="35" fillId="0" borderId="4" xfId="0" applyFont="1" applyBorder="1" applyAlignment="1">
      <alignment horizontal="left" vertical="center" wrapText="1" indent="1"/>
    </xf>
    <xf numFmtId="0" fontId="34" fillId="0" borderId="5" xfId="0" applyFont="1" applyFill="1" applyBorder="1" applyAlignment="1">
      <alignment horizontal="left" vertical="center" wrapText="1" indent="1"/>
    </xf>
    <xf numFmtId="0" fontId="35" fillId="0" borderId="7" xfId="0" applyFont="1" applyBorder="1" applyAlignment="1">
      <alignment vertical="center" wrapText="1"/>
    </xf>
    <xf numFmtId="0" fontId="35" fillId="0" borderId="6" xfId="0" applyFont="1" applyBorder="1" applyAlignment="1">
      <alignment vertical="center" wrapText="1"/>
    </xf>
    <xf numFmtId="0" fontId="35" fillId="0" borderId="1" xfId="0" applyFont="1" applyBorder="1" applyAlignment="1">
      <alignment vertical="center" wrapText="1"/>
    </xf>
    <xf numFmtId="0" fontId="35" fillId="0" borderId="0" xfId="0" applyFont="1" applyBorder="1" applyAlignment="1">
      <alignment vertical="center" wrapText="1"/>
    </xf>
    <xf numFmtId="0" fontId="35" fillId="0" borderId="2" xfId="0" applyFont="1" applyBorder="1" applyAlignment="1">
      <alignment vertical="center" wrapText="1"/>
    </xf>
    <xf numFmtId="0" fontId="35" fillId="0" borderId="3" xfId="0" applyFont="1" applyBorder="1" applyAlignment="1">
      <alignment vertical="center" wrapText="1"/>
    </xf>
    <xf numFmtId="0" fontId="35" fillId="0" borderId="8" xfId="0" applyFont="1" applyBorder="1" applyAlignment="1">
      <alignment vertical="center" wrapText="1"/>
    </xf>
    <xf numFmtId="0" fontId="35" fillId="0" borderId="4" xfId="0" applyFont="1" applyBorder="1" applyAlignment="1">
      <alignment vertical="center" wrapText="1"/>
    </xf>
    <xf numFmtId="0" fontId="8" fillId="0" borderId="0" xfId="0" applyFont="1" applyFill="1" applyBorder="1" applyAlignment="1">
      <alignment horizontal="left" indent="4"/>
    </xf>
    <xf numFmtId="0" fontId="0" fillId="0" borderId="0" xfId="0" applyAlignment="1">
      <alignment horizontal="left" indent="4"/>
    </xf>
    <xf numFmtId="0" fontId="0" fillId="0" borderId="0" xfId="0" applyAlignment="1">
      <alignment vertical="top" wrapText="1"/>
    </xf>
    <xf numFmtId="165" fontId="28" fillId="0" borderId="0" xfId="17" applyNumberFormat="1" applyFont="1" applyFill="1" applyBorder="1" applyAlignment="1" applyProtection="1">
      <alignment horizontal="center"/>
      <protection/>
    </xf>
    <xf numFmtId="0" fontId="13" fillId="0" borderId="81" xfId="0" applyFont="1" applyFill="1" applyBorder="1" applyAlignment="1" applyProtection="1" quotePrefix="1">
      <alignment horizontal="left" indent="1"/>
      <protection/>
    </xf>
    <xf numFmtId="0" fontId="13" fillId="0" borderId="81" xfId="0" applyFont="1" applyBorder="1" applyAlignment="1" applyProtection="1">
      <alignment horizontal="left" indent="1"/>
      <protection/>
    </xf>
    <xf numFmtId="0" fontId="13" fillId="0" borderId="81" xfId="0" applyFont="1" applyBorder="1" applyAlignment="1" applyProtection="1">
      <alignment/>
      <protection/>
    </xf>
    <xf numFmtId="0" fontId="15" fillId="0" borderId="82" xfId="0" applyFont="1" applyFill="1" applyBorder="1" applyAlignment="1" applyProtection="1">
      <alignment horizontal="left"/>
      <protection/>
    </xf>
    <xf numFmtId="0" fontId="13" fillId="0" borderId="0" xfId="0" applyFont="1" applyFill="1" applyBorder="1" applyAlignment="1" applyProtection="1" quotePrefix="1">
      <alignment horizontal="left" indent="2"/>
      <protection/>
    </xf>
    <xf numFmtId="0" fontId="13" fillId="0" borderId="0" xfId="0" applyFont="1" applyBorder="1" applyAlignment="1" applyProtection="1">
      <alignment horizontal="left" indent="2"/>
      <protection/>
    </xf>
    <xf numFmtId="0" fontId="13" fillId="0" borderId="0" xfId="0" applyFont="1" applyBorder="1" applyAlignment="1" applyProtection="1">
      <alignment/>
      <protection/>
    </xf>
    <xf numFmtId="6" fontId="16" fillId="0" borderId="0" xfId="0" applyNumberFormat="1" applyFont="1" applyFill="1" applyBorder="1" applyAlignment="1" applyProtection="1">
      <alignment horizontal="center"/>
      <protection/>
    </xf>
    <xf numFmtId="0" fontId="15" fillId="0" borderId="0" xfId="0" applyFont="1" applyFill="1" applyBorder="1" applyAlignment="1" applyProtection="1" quotePrefix="1">
      <alignment horizontal="left" indent="1"/>
      <protection/>
    </xf>
    <xf numFmtId="170" fontId="32" fillId="0" borderId="83" xfId="21" applyNumberFormat="1" applyFont="1" applyFill="1" applyBorder="1" applyAlignment="1" applyProtection="1">
      <alignment horizontal="center" vertical="center" wrapText="1"/>
      <protection/>
    </xf>
    <xf numFmtId="170" fontId="32" fillId="0" borderId="84" xfId="21" applyNumberFormat="1" applyFont="1" applyFill="1" applyBorder="1" applyAlignment="1" applyProtection="1">
      <alignment horizontal="center" vertical="center" wrapText="1"/>
      <protection/>
    </xf>
    <xf numFmtId="170" fontId="32" fillId="0" borderId="85" xfId="21" applyNumberFormat="1" applyFont="1" applyFill="1" applyBorder="1" applyAlignment="1" applyProtection="1">
      <alignment horizontal="center" vertical="center" wrapText="1"/>
      <protection/>
    </xf>
    <xf numFmtId="170" fontId="32" fillId="0" borderId="86" xfId="21" applyNumberFormat="1" applyFont="1" applyFill="1" applyBorder="1" applyAlignment="1" applyProtection="1">
      <alignment horizontal="center" vertical="center" wrapText="1"/>
      <protection/>
    </xf>
    <xf numFmtId="170" fontId="32" fillId="0" borderId="87" xfId="21" applyNumberFormat="1" applyFont="1" applyFill="1" applyBorder="1" applyAlignment="1" applyProtection="1">
      <alignment horizontal="center" vertical="center" wrapText="1"/>
      <protection/>
    </xf>
    <xf numFmtId="170" fontId="32" fillId="0" borderId="88" xfId="21" applyNumberFormat="1" applyFont="1" applyFill="1" applyBorder="1" applyAlignment="1" applyProtection="1">
      <alignment horizontal="center" vertical="center" wrapText="1"/>
      <protection/>
    </xf>
    <xf numFmtId="0" fontId="15" fillId="0" borderId="0" xfId="0" applyFont="1" applyFill="1" applyBorder="1" applyAlignment="1" applyProtection="1">
      <alignment horizontal="left" indent="1"/>
      <protection/>
    </xf>
    <xf numFmtId="0" fontId="13" fillId="0" borderId="0" xfId="0" applyFont="1" applyBorder="1" applyAlignment="1" applyProtection="1">
      <alignment horizontal="left" indent="1"/>
      <protection/>
    </xf>
    <xf numFmtId="0" fontId="13" fillId="0" borderId="0" xfId="0" applyFont="1" applyFill="1" applyBorder="1" applyAlignment="1" applyProtection="1">
      <alignment horizontal="center"/>
      <protection/>
    </xf>
    <xf numFmtId="0" fontId="21" fillId="0" borderId="0" xfId="0" applyFont="1" applyFill="1" applyBorder="1" applyAlignment="1" applyProtection="1">
      <alignment horizontal="center" wrapText="1"/>
      <protection/>
    </xf>
    <xf numFmtId="0" fontId="21" fillId="0" borderId="0" xfId="0" applyFont="1" applyFill="1" applyBorder="1" applyAlignment="1" applyProtection="1">
      <alignment horizontal="center"/>
      <protection/>
    </xf>
    <xf numFmtId="0" fontId="26" fillId="0" borderId="89" xfId="0" applyFont="1" applyFill="1" applyBorder="1" applyAlignment="1" applyProtection="1">
      <alignment horizontal="center"/>
      <protection/>
    </xf>
    <xf numFmtId="0" fontId="26" fillId="0" borderId="90" xfId="0" applyFont="1" applyFill="1" applyBorder="1" applyAlignment="1" applyProtection="1">
      <alignment horizontal="center"/>
      <protection/>
    </xf>
    <xf numFmtId="0" fontId="14" fillId="0" borderId="0" xfId="0" applyFont="1" applyFill="1" applyBorder="1" applyAlignment="1" applyProtection="1">
      <alignment horizontal="center"/>
      <protection/>
    </xf>
    <xf numFmtId="0" fontId="26" fillId="0" borderId="9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0" fontId="15" fillId="0" borderId="92" xfId="0" applyFont="1" applyFill="1" applyBorder="1" applyAlignment="1" applyProtection="1">
      <alignment horizontal="left" wrapText="1"/>
      <protection/>
    </xf>
    <xf numFmtId="0" fontId="13" fillId="0" borderId="0" xfId="0" applyFont="1" applyFill="1" applyBorder="1" applyAlignment="1" applyProtection="1">
      <alignment horizontal="left" wrapText="1"/>
      <protection/>
    </xf>
    <xf numFmtId="0" fontId="13" fillId="0" borderId="0" xfId="0" applyFont="1" applyFill="1" applyBorder="1" applyAlignment="1" applyProtection="1">
      <alignment horizontal="left"/>
      <protection/>
    </xf>
    <xf numFmtId="165" fontId="28" fillId="0" borderId="0" xfId="17" applyNumberFormat="1" applyFont="1" applyFill="1" applyBorder="1" applyAlignment="1" applyProtection="1" quotePrefix="1">
      <alignment horizontal="center"/>
      <protection/>
    </xf>
    <xf numFmtId="165" fontId="13" fillId="0" borderId="0" xfId="0" applyNumberFormat="1" applyFont="1" applyFill="1" applyBorder="1" applyAlignment="1" applyProtection="1">
      <alignment wrapText="1"/>
      <protection/>
    </xf>
    <xf numFmtId="0" fontId="13" fillId="0" borderId="0" xfId="0" applyFont="1" applyBorder="1" applyAlignment="1" applyProtection="1">
      <alignment horizontal="center"/>
      <protection/>
    </xf>
    <xf numFmtId="0" fontId="28" fillId="0" borderId="0" xfId="0" applyFont="1" applyFill="1" applyBorder="1" applyAlignment="1" applyProtection="1" quotePrefix="1">
      <alignment horizontal="left" indent="1"/>
      <protection/>
    </xf>
    <xf numFmtId="0" fontId="15" fillId="0" borderId="81" xfId="0" applyFont="1" applyFill="1" applyBorder="1" applyAlignment="1" applyProtection="1">
      <alignment/>
      <protection/>
    </xf>
    <xf numFmtId="0" fontId="27" fillId="0" borderId="46" xfId="0" applyFont="1" applyFill="1" applyBorder="1" applyAlignment="1" applyProtection="1">
      <alignment horizontal="center" vertical="center"/>
      <protection/>
    </xf>
    <xf numFmtId="0" fontId="27" fillId="0" borderId="46" xfId="0" applyFont="1" applyBorder="1" applyAlignment="1" applyProtection="1">
      <alignment horizontal="center" vertical="center"/>
      <protection/>
    </xf>
    <xf numFmtId="0" fontId="16" fillId="0" borderId="0" xfId="0" applyFont="1" applyBorder="1" applyAlignment="1" applyProtection="1">
      <alignment horizontal="center" vertical="center" wrapText="1"/>
      <protection/>
    </xf>
    <xf numFmtId="0" fontId="13" fillId="0" borderId="0" xfId="0" applyFont="1" applyFill="1" applyBorder="1" applyAlignment="1" applyProtection="1" quotePrefix="1">
      <alignment horizontal="left" indent="1"/>
      <protection/>
    </xf>
    <xf numFmtId="165" fontId="20" fillId="0" borderId="0" xfId="17" applyNumberFormat="1" applyFont="1" applyFill="1" applyBorder="1" applyAlignment="1" applyProtection="1">
      <alignment horizontal="center"/>
      <protection/>
    </xf>
    <xf numFmtId="0" fontId="20" fillId="0" borderId="0" xfId="0" applyFont="1" applyBorder="1" applyAlignment="1" applyProtection="1">
      <alignment horizontal="center"/>
      <protection/>
    </xf>
    <xf numFmtId="0" fontId="33" fillId="0" borderId="0" xfId="0" applyFont="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border>
        <left style="thick">
          <color rgb="FF0000FF"/>
        </left>
        <right style="thick">
          <color rgb="FF0000FF"/>
        </right>
        <top style="thick">
          <color rgb="FF0000FF"/>
        </top>
        <bottom style="thick">
          <color rgb="FF0000FF"/>
        </bottom>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28575</xdr:rowOff>
    </xdr:from>
    <xdr:ext cx="10553700" cy="1704975"/>
    <xdr:sp>
      <xdr:nvSpPr>
        <xdr:cNvPr id="1" name="Text 2"/>
        <xdr:cNvSpPr txBox="1">
          <a:spLocks noChangeArrowheads="1"/>
        </xdr:cNvSpPr>
      </xdr:nvSpPr>
      <xdr:spPr>
        <a:xfrm>
          <a:off x="0" y="809625"/>
          <a:ext cx="10553700" cy="1704975"/>
        </a:xfrm>
        <a:prstGeom prst="rect">
          <a:avLst/>
        </a:prstGeom>
        <a:noFill/>
        <a:ln w="9525" cmpd="sng">
          <a:noFill/>
        </a:ln>
      </xdr:spPr>
      <xdr:txBody>
        <a:bodyPr vertOverflow="clip" wrap="square"/>
        <a:p>
          <a:pPr algn="l">
            <a:defRPr/>
          </a:pPr>
          <a:r>
            <a:rPr lang="en-US" cap="none" sz="1000" b="0" i="0" u="none" baseline="0">
              <a:latin typeface="Helvetica"/>
              <a:ea typeface="Helvetica"/>
              <a:cs typeface="Helvetica"/>
            </a:rPr>
            <a:t>Public Reporting Burden for this collection of information is estimated to average 5 hours per response, including the time for reviewing instructions, searching existing data sources, gathering and maintaining the data needed, and completing and reviewing the collection of information.  HUD may not conduct or sponsor, and an applicant is not required to respond to, a collection of information unless it displays a currently valid OMB control number.
Response to this collection of information is mandatory to obtain a benefit.  The information requested does not lend itself to confidentiality.  The information submitted in response to the Notice of Funding Availability for the HOPE VI Main Street Program is subject to the disclosure requirements of the Department of Housing and Urban Development Reform Act of 1989 (Public Law 101-235, approved December 15, 1989, 42 U.S.C. 3545), as amended.  
Warning:  HUD will prosecute false claims and statements.  Conviction may result in the imposition of criminal and civil penalties.  (18 U.S.C. 1001, 1010, 1012, 31 U.S.C. 3729, 3802)</a:t>
          </a:r>
          <a:r>
            <a:rPr lang="en-US" cap="none" sz="1000" b="0" i="0" u="none" baseline="0">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34</xdr:row>
      <xdr:rowOff>0</xdr:rowOff>
    </xdr:from>
    <xdr:to>
      <xdr:col>7</xdr:col>
      <xdr:colOff>0</xdr:colOff>
      <xdr:row>34</xdr:row>
      <xdr:rowOff>0</xdr:rowOff>
    </xdr:to>
    <xdr:sp>
      <xdr:nvSpPr>
        <xdr:cNvPr id="1" name="Rectangle 3"/>
        <xdr:cNvSpPr>
          <a:spLocks/>
        </xdr:cNvSpPr>
      </xdr:nvSpPr>
      <xdr:spPr>
        <a:xfrm>
          <a:off x="5981700" y="7686675"/>
          <a:ext cx="11239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55</xdr:row>
      <xdr:rowOff>0</xdr:rowOff>
    </xdr:from>
    <xdr:to>
      <xdr:col>11</xdr:col>
      <xdr:colOff>0</xdr:colOff>
      <xdr:row>58</xdr:row>
      <xdr:rowOff>0</xdr:rowOff>
    </xdr:to>
    <xdr:sp>
      <xdr:nvSpPr>
        <xdr:cNvPr id="2" name="Rectangle 6"/>
        <xdr:cNvSpPr>
          <a:spLocks/>
        </xdr:cNvSpPr>
      </xdr:nvSpPr>
      <xdr:spPr>
        <a:xfrm>
          <a:off x="10048875" y="12115800"/>
          <a:ext cx="0" cy="542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0</xdr:row>
      <xdr:rowOff>114300</xdr:rowOff>
    </xdr:from>
    <xdr:ext cx="10448925" cy="800100"/>
    <xdr:sp>
      <xdr:nvSpPr>
        <xdr:cNvPr id="1" name="Text 1"/>
        <xdr:cNvSpPr txBox="1">
          <a:spLocks noChangeArrowheads="1"/>
        </xdr:cNvSpPr>
      </xdr:nvSpPr>
      <xdr:spPr>
        <a:xfrm>
          <a:off x="504825" y="114300"/>
          <a:ext cx="10448925" cy="800100"/>
        </a:xfrm>
        <a:prstGeom prst="rect">
          <a:avLst/>
        </a:prstGeom>
        <a:noFill/>
        <a:ln w="9525" cmpd="sng">
          <a:noFill/>
        </a:ln>
      </xdr:spPr>
      <xdr:txBody>
        <a:bodyPr vertOverflow="clip" wrap="square"/>
        <a:p>
          <a:pPr algn="l">
            <a:defRPr/>
          </a:pPr>
          <a:r>
            <a:rPr lang="en-US" cap="none" sz="1100" b="0" i="0" u="none" baseline="0"/>
            <a:t>List all funds and in-kind services that you are including as Match.  Match resources must be used to fund the Main Street Affordable Housing Project.  The amounts listed on this list must be consistent with the amounts listed on the Sources &amp; Uses portions of this form.  Each Match resource must be backed up by a letter demonstrating firm commitment of the resource.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0</xdr:row>
      <xdr:rowOff>95250</xdr:rowOff>
    </xdr:from>
    <xdr:ext cx="10448925" cy="714375"/>
    <xdr:sp>
      <xdr:nvSpPr>
        <xdr:cNvPr id="1" name="Text 1"/>
        <xdr:cNvSpPr txBox="1">
          <a:spLocks noChangeArrowheads="1"/>
        </xdr:cNvSpPr>
      </xdr:nvSpPr>
      <xdr:spPr>
        <a:xfrm>
          <a:off x="571500" y="95250"/>
          <a:ext cx="10448925" cy="714375"/>
        </a:xfrm>
        <a:prstGeom prst="rect">
          <a:avLst/>
        </a:prstGeom>
        <a:noFill/>
        <a:ln w="9525" cmpd="sng">
          <a:noFill/>
        </a:ln>
      </xdr:spPr>
      <xdr:txBody>
        <a:bodyPr vertOverflow="clip" wrap="square"/>
        <a:p>
          <a:pPr algn="l">
            <a:defRPr/>
          </a:pPr>
          <a:r>
            <a:rPr lang="en-US" cap="none" sz="1100" b="0" i="0" u="none" baseline="0">
              <a:latin typeface="Helvetica"/>
              <a:ea typeface="Helvetica"/>
              <a:cs typeface="Helvetica"/>
            </a:rPr>
            <a:t>List all funds and in-kind services that you are including as resources that have been, or will be, applied to your Main Street Area rejuvenation effort, other than those listed for application to Match.   Each Match resource must be backed up by a letter demonstrating firm commitment.
</a:t>
          </a:r>
          <a:r>
            <a:rPr lang="en-US" cap="none" sz="1000" b="0" i="0" u="none" baseline="0">
              <a:latin typeface="Helvetica"/>
              <a:ea typeface="Helvetica"/>
              <a:cs typeface="Helvetica"/>
            </a:rPr>
            <a:t>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21">
    <cacheField name="Region Order">
      <sharedItems containsString="0" containsBlank="1" containsMixedTypes="0" containsNumber="1" containsInteger="1" count="11">
        <n v="1"/>
        <n v="2"/>
        <n v="3"/>
        <n v="4"/>
        <m/>
        <n v="5"/>
        <n v="6"/>
        <n v="7"/>
        <n v="8"/>
        <n v="9"/>
        <n v="10"/>
      </sharedItems>
    </cacheField>
    <cacheField name="RegionLabel">
      <sharedItems containsBlank="1" containsMixedTypes="0" count="11">
        <s v="Region I - Northeast"/>
        <s v="Region II - Northeast"/>
        <s v="Region III -"/>
        <s v="Region IV - Southeast"/>
        <m/>
        <s v="Region V - Midwest"/>
        <s v="Region VI - Midsouth"/>
        <s v="Region VII - Midwest"/>
        <s v="Region VIII -"/>
        <s v="Region IX - West"/>
        <s v="Region X - Northwest"/>
      </sharedItems>
    </cacheField>
    <cacheField name="StateName">
      <sharedItems containsBlank="1" containsMixedTypes="0" count="54">
        <s v="CONNECTICUT"/>
        <s v="MAINE"/>
        <s v="MASSACHUSETTS"/>
        <s v="NEW HAMPSHIRE"/>
        <s v="RHODE ISLAND"/>
        <s v="VERMONT"/>
        <s v="NEW JERSEY"/>
        <s v="NEW YORK"/>
        <s v="PUERTO RICO"/>
        <s v="VIRGIN ISLANDS"/>
        <s v="DELAWARE"/>
        <s v="DISTRICT OF COLUMBIA"/>
        <s v="MARYLAND"/>
        <s v="PENNSYLVANIA"/>
        <s v="VIRGINIA"/>
        <s v="WEST VIRGINIA"/>
        <s v="ALABAMA"/>
        <s v="FLORIDA"/>
        <s v="GEORGIA"/>
        <s v="KENTUCKY"/>
        <s v="MISSISSIPPI"/>
        <m/>
        <s v="NORTH CAROLINA"/>
        <s v="SOUTH CAROLINA"/>
        <s v="TENNESSEE"/>
        <s v="ILLINOIS"/>
        <s v="INDIANA"/>
        <s v="MICHIGAN"/>
        <s v="MINNESOTA"/>
        <s v="OHIO"/>
        <s v="WISCONSIN"/>
        <s v="ARKANSAS"/>
        <s v="LOUISIANA"/>
        <s v="NEW MEXICO"/>
        <s v="OKLAHOMA"/>
        <s v="TEXAS"/>
        <s v="IOWA"/>
        <s v="KANSAS"/>
        <s v="MISSOURI"/>
        <s v="NEBRASKA"/>
        <s v="COLORADO"/>
        <s v="MONTANA"/>
        <s v="NORTH DAKOTA"/>
        <s v="SOUTH DAKOTA"/>
        <s v="UTAH"/>
        <s v="WYOMING"/>
        <s v="ARIZONA"/>
        <s v="CALIFORNIA"/>
        <s v="HAWAII"/>
        <s v="NEVADA"/>
        <s v="ALASKA"/>
        <s v="IDAHO"/>
        <s v="OREGON"/>
        <s v="WASHINGTON"/>
      </sharedItems>
    </cacheField>
    <cacheField name="StateAbbrev">
      <sharedItems containsMixedTypes="0"/>
    </cacheField>
    <cacheField name="City">
      <sharedItems containsBlank="1" containsMixedTypes="0" count="380">
        <s v="Bridgeport"/>
        <s v="Hartford"/>
        <s v="New Haven"/>
        <s v="New London"/>
        <s v="New Milford"/>
        <s v="Norwich"/>
        <s v="Ridgefield"/>
        <s v="Windham"/>
        <s v="Augusta"/>
        <s v="Bangor"/>
        <s v="Brunswick"/>
        <s v="Lewiston"/>
        <s v="Portland"/>
        <s v="Waterville"/>
        <s v="BOSTON"/>
        <s v="FALL RIVER"/>
        <s v="WORCESTER"/>
        <s v="Concord"/>
        <s v="Dover"/>
        <s v="Keene"/>
        <s v="Manchester"/>
        <s v="Nashua"/>
        <s v="Portsmouth"/>
        <s v="Providence"/>
        <s v="Bennington"/>
        <s v="Brattleboro"/>
        <s v="Burlington"/>
        <s v="Montpelier"/>
        <s v="Rutland"/>
        <s v="Asbury Park"/>
        <s v="Atlantic City"/>
        <s v="Camden"/>
        <s v="Freehold"/>
        <s v="Gloucester"/>
        <s v="Newark"/>
        <s v="North Bergen"/>
        <s v="Trenton"/>
        <s v="Vineland"/>
        <s v="Albany"/>
        <s v="Binghamton"/>
        <s v="Buffalo"/>
        <s v="Elmira"/>
        <s v="Jamestown"/>
        <s v="Nassau County"/>
        <s v="New York City (inner)"/>
        <s v="New York City (metro)"/>
        <s v="Orange County"/>
        <s v="Plattsburgh"/>
        <s v="Poughkeepsie"/>
        <s v="Rochester"/>
        <s v="Rockland County"/>
        <s v="Suffolk County"/>
        <s v="Syracuse"/>
        <s v="Westchester County"/>
        <s v="ARECIBO"/>
        <s v="MAYAGUEZ"/>
        <s v="PONCE"/>
        <s v="SAN JUAN"/>
        <s v="ST. CROIX"/>
        <s v="ST. THOMAS"/>
        <s v="WILMINGTON"/>
        <s v="WASHINGTON, D.C."/>
        <s v="BALTIMORE"/>
        <s v="BALTIMORE CITY"/>
        <s v="HAGERSTOWN"/>
        <s v="SALISBURY"/>
        <s v="WALDORF"/>
        <s v="ALLENTOWN"/>
        <s v="ALTOONA"/>
        <s v="BELLEFONTE"/>
        <s v="ERIE"/>
        <s v="HARRISBURG"/>
        <s v="JOHNSTOWN"/>
        <s v="LANCASTER"/>
        <s v="PHILADELPHIA"/>
        <s v="PITTSBURGH"/>
        <s v="READING"/>
        <s v="SCRANTON"/>
        <s v="WELLSBORO"/>
        <s v="YORK"/>
        <s v="CHARLOTTESVILLE"/>
        <s v="HARRISONBURG"/>
        <s v="NEWPORT NEWS"/>
        <s v="NORFOLK"/>
        <s v="NORTON"/>
        <s v="RICHMOND"/>
        <s v="BLUEFIELD"/>
        <s v="CHARLESTON"/>
        <s v="FAIRMONT"/>
        <s v="HUNTINGTON"/>
        <s v="MARTINSBURG"/>
        <s v="PARKERSBURG"/>
        <s v="POINT PLEASANT"/>
        <s v="WHEELING"/>
        <s v="BIRMINGHAM"/>
        <s v="DOTHAN"/>
        <s v="FLORENCE"/>
        <s v="HUNTSVILLE"/>
        <s v="MOBILE"/>
        <s v="MONTGOMERY"/>
        <s v="TUSCALOOSA"/>
        <s v="JACKSONVILLE"/>
        <s v="KEY WEST"/>
        <s v="MIAMI"/>
        <s v="ORLANDO"/>
        <s v="PENSACOLA"/>
        <s v="TAMPA"/>
        <s v="ATLANTA"/>
        <s v="COLUMBUS"/>
        <s v="MACON"/>
        <s v="ROME"/>
        <s v="SAVANNAH"/>
        <s v="VALDOSTA"/>
        <s v="ASHLAND"/>
        <s v="COVINGTON"/>
        <s v="LOUISVILLE"/>
        <s v="MIDDLESBORO"/>
        <s v="OWENSBORO"/>
        <s v="PADUCAH"/>
        <s v="CORINTH"/>
        <s v="GREENVILLE"/>
        <s v="GREENWOOD"/>
        <m/>
        <s v="GULFPORT"/>
        <s v="HATTIESBURG"/>
        <s v="JACKSON"/>
        <s v="SOUTHAVEN"/>
        <s v="ASHEVILLE"/>
        <s v="CHARLOTTE"/>
        <s v="DURHAM"/>
        <s v="ELIZABETH CITY"/>
        <s v="FAYETTEVILLE"/>
        <s v="GREENSBORO"/>
        <s v="RALEIGH"/>
        <s v="WINSTON-SALEM"/>
        <s v="AIKEN"/>
        <s v="ANDERSON"/>
        <s v="BEAUFORT"/>
        <s v="COLUMBIA"/>
        <s v="MYRTLE BEACH"/>
        <s v="NORTH AUGUSTA"/>
        <s v="ORANGEBURG"/>
        <s v="ROCK HILL"/>
        <s v="SPARTANBURG"/>
        <s v="CHATTANOOGA"/>
        <s v="CLARKSVILLE"/>
        <s v="JOHNSON CITY"/>
        <s v="KINGSPORT"/>
        <s v="KNOXVILLE"/>
        <s v="MEMPHIS"/>
        <s v="NASHVILLE"/>
        <s v="OAK RIDGE"/>
        <s v="BELLEVILLE"/>
        <s v="CHICAGO"/>
        <s v="EAST ST. LOUIS"/>
        <s v="MOLINE"/>
        <s v="SPRINGFIELD"/>
        <s v="BLOOMINGTON"/>
        <s v="EVANSVILLE"/>
        <s v="FORT WAYNE"/>
        <s v="GARY"/>
        <s v="HAMMOND"/>
        <s v="INDIANAPOLIS"/>
        <s v="LAFAYETTE"/>
        <s v="SOUTH BEND"/>
        <s v="TERRE HAUTE"/>
        <s v="ANN ARBOR"/>
        <s v="BATTLE CREEK"/>
        <s v="BENTON HARBOR"/>
        <s v="DETROIT"/>
        <s v="FLINT"/>
        <s v="GRAND RAPIDS"/>
        <s v="LANSING"/>
        <s v="MARQUETTE"/>
        <s v="MT. PLEASANT"/>
        <s v="MUSKEGAN"/>
        <s v="SAGINAW"/>
        <s v="TRAVERSE CITY"/>
        <s v="YPSILANTI"/>
        <s v="DULUTH"/>
        <s v="MANKATO"/>
        <s v="MINNEAPOLIS"/>
        <s v="ST. CLOUD"/>
        <s v="WORTHINGTON"/>
        <s v="AKRON"/>
        <s v="CINCINNATI"/>
        <s v="CLEVELAND"/>
        <s v="DAYTON"/>
        <s v="FINDLAY"/>
        <s v="LORAIN"/>
        <s v="MANSFIELD"/>
        <s v="TOLEDO"/>
        <s v="YOUNGSTOWN"/>
        <s v="EAU CLAIRE"/>
        <s v="GREEN BAY"/>
        <s v="MADISON"/>
        <s v="MILWAUKEE"/>
        <s v="REEDSVILLE"/>
        <s v="SUPERIOR"/>
        <s v="WAUSAU"/>
        <s v="FAYETTSVILLE"/>
        <s v="FORT SMITH"/>
        <s v="JONESBORO"/>
        <s v="LITTLE ROCK"/>
        <s v="TEXARKANA"/>
        <s v="ALEXANDRIA"/>
        <s v="BATON ROUGE"/>
        <s v="HOUMA"/>
        <s v="LAKE CHARLES"/>
        <s v="MARSHALL"/>
        <s v="MONROE"/>
        <s v="NEW ORLEANS"/>
        <s v="SHREVEPORT"/>
        <s v="ALBUQUERQUE"/>
        <s v="CLOVIS"/>
        <s v="SANTA FE"/>
        <s v="SILVER CITY"/>
        <s v="TAOS"/>
        <s v="ADA"/>
        <s v="ARDMORE"/>
        <s v="BARTLESVILLE"/>
        <s v="ENID"/>
        <s v="GUYMON"/>
        <s v="LAWTON"/>
        <s v="MCALESTER"/>
        <s v="MUSKOGEE"/>
        <s v="OKLAHOMA CITY"/>
        <s v="SHAWNEE"/>
        <s v="STILLWATER"/>
        <s v="TULSA"/>
        <s v="WOODWARD"/>
        <s v="ABILENE"/>
        <s v="AMARILLO"/>
        <s v="AUSTIN"/>
        <s v="BEAUMONT"/>
        <s v="BRYAN"/>
        <s v="CORPUS CHRISTI"/>
        <s v="DEL RIO"/>
        <s v="EAGLE PASS"/>
        <s v="EL CAMPO"/>
        <s v="EL PASO"/>
        <s v="FORT WORTH-DALLAS"/>
        <s v="HARLINGEN"/>
        <s v="HOUSTON"/>
        <s v="JUNCTION"/>
        <s v="LAREDO"/>
        <s v="LUBBOCK"/>
        <s v="LUFKIN"/>
        <s v="MIDLAND"/>
        <s v="ODESSA"/>
        <s v="SAN ANGELO"/>
        <s v="SAN ANTONIO"/>
        <s v="SHERMAN"/>
        <s v="TEXAS CITY"/>
        <s v="TYLER"/>
        <s v="VICTORIA"/>
        <s v="WACO"/>
        <s v="WICHITA FALLS"/>
        <s v="BETTENDORF"/>
        <s v="CEDAR RAPIDS"/>
        <s v="COUNCIL BLUFFS"/>
        <s v="DAVENPORT"/>
        <s v="DES MOINES"/>
        <s v="DUBUQUE"/>
        <s v="MASON CITY"/>
        <s v="SIOUX CITY"/>
        <s v="WATERLOO"/>
        <s v="GARDEN CITY"/>
        <s v="KANSAS CITY"/>
        <s v="PITTSBURG"/>
        <s v="SALINA"/>
        <s v="TOPEKA"/>
        <s v="WICHITA"/>
        <s v="CAPE GIRARDEAU"/>
        <s v="JOPLIN"/>
        <s v="KIRKSVILLE"/>
        <s v="ROLLA"/>
        <s v="SEDALIA"/>
        <s v="ST. JOSEPH"/>
        <s v="ST. LOUIS"/>
        <s v="GRAND ISLAND"/>
        <s v="LINCOLN"/>
        <s v="MACY"/>
        <s v="NORTH PLATTE"/>
        <s v="OMAHA"/>
        <s v="SCOTTSBLUFF"/>
        <s v="ASPEN-VAIL"/>
        <s v="DENVER"/>
        <s v="GRAND JUNCTION"/>
        <s v="BILLINGS"/>
        <s v="GREAT FALLS"/>
        <s v="HELENA"/>
        <s v="MISSOULA"/>
        <s v="BISMARCK"/>
        <s v="DICKINSON"/>
        <s v="FARGO"/>
        <s v="PIERRE"/>
        <s v="RAPID CITY"/>
        <s v="SIOUX FALLS"/>
        <s v="CEDAR CITY"/>
        <s v="SALT LAKE CITY"/>
        <s v="VERNAL"/>
        <s v="CASPER"/>
        <s v="CHEYENNE"/>
        <s v="CODY"/>
        <s v="CASA GRANDE"/>
        <s v="FLAGSTAFF"/>
        <s v="KINGMAN"/>
        <s v="PHOENIX"/>
        <s v="SIERRA VISTA"/>
        <s v="TUCSON"/>
        <s v="YUMA"/>
        <s v="ARROWHEAD"/>
        <s v="BAKERSFIELD"/>
        <s v="BARSTOW"/>
        <s v="BIG BEAR"/>
        <s v="DESERT CENTER"/>
        <s v="EL CAJON"/>
        <s v="EUREKA"/>
        <s v="FRESNO"/>
        <s v="INYOKERN"/>
        <s v="LOS ANGELES"/>
        <s v="MODESTO"/>
        <s v="MOJAVE"/>
        <s v="NEEDLES"/>
        <s v="OAKLAND-MARIN"/>
        <s v="OJAI"/>
        <s v="OXNARD"/>
        <s v="PASO ROBLES"/>
        <s v="PIRU"/>
        <s v="PLACERVILLE"/>
        <s v="REDDING"/>
        <s v="RIDGECREST"/>
        <s v="SACRAMENTO"/>
        <s v="SAN BERNADINO"/>
        <s v="SAN DIEGO"/>
        <s v="SAN FRANCISCO"/>
        <s v="SAN JOSE"/>
        <s v="SANTA ANA"/>
        <s v="SANTA BARBARA"/>
        <s v="SANTA CRUZ"/>
        <s v="SANTA MARIA"/>
        <s v="SANTA ROSA"/>
        <s v="SOUTH LAKE TAHOE"/>
        <s v="TEHACHAPI"/>
        <s v="VENTURA"/>
        <s v="VICTORVILLE"/>
        <s v="YREKA"/>
        <s v="GUAM"/>
        <s v="HILO"/>
        <s v="HONOLULU"/>
        <s v="KAUAI"/>
        <s v="KONO"/>
        <s v="MAUI"/>
        <s v="LAS VEGAS"/>
        <s v="RENO"/>
        <s v="ANCHORAGE"/>
        <s v="FAIRBANKS"/>
        <s v="JUNEAU"/>
        <s v="KENAI"/>
        <s v="KETCHIKAN"/>
        <s v="SITKA"/>
        <s v="BOISE"/>
        <s v="COEUR D'ALENE"/>
        <s v="IDAHO FALLS"/>
        <s v="POCATELLO"/>
        <s v="BEND"/>
        <s v="COOS BAY"/>
        <s v="EUGENE"/>
        <s v="ABERDEEN"/>
        <s v="BELLINGHAM"/>
        <s v="CHENEY"/>
        <s v="KENNEWICK"/>
        <s v="LONGVIEW"/>
        <s v="OLYMPIA"/>
        <s v="PORT ANGELES"/>
        <s v="PULLMAN"/>
        <s v="SEATTLE"/>
        <s v="SPOKANE"/>
        <s v="YAKIMA"/>
      </sharedItems>
    </cacheField>
    <cacheField name="SortOrder">
      <sharedItems containsSemiMixedTypes="0" containsString="0" containsMixedTypes="0" containsNumber="1" containsInteger="1" count="4">
        <n v="1"/>
        <n v="2"/>
        <n v="3"/>
        <n v="4"/>
      </sharedItems>
    </cacheField>
    <cacheField name="Type">
      <sharedItems containsMixedTypes="0" count="4">
        <s v="Detached/Semi-Detached"/>
        <s v="Row House"/>
        <s v="Walkup"/>
        <s v="Elevator"/>
      </sharedItems>
    </cacheField>
    <cacheField name="0 Bedrooms, HCC">
      <sharedItems containsSemiMixedTypes="0" containsString="0" containsMixedTypes="0" containsNumber="1" containsInteger="1"/>
    </cacheField>
    <cacheField name="0 Bedrooms, TDC">
      <sharedItems containsSemiMixedTypes="0" containsString="0" containsMixedTypes="0" containsNumber="1" containsInteger="1"/>
    </cacheField>
    <cacheField name="1 Bedrooms, HCC">
      <sharedItems containsSemiMixedTypes="0" containsString="0" containsMixedTypes="0" containsNumber="1" containsInteger="1"/>
    </cacheField>
    <cacheField name="1 Bedrooms, TDC">
      <sharedItems containsSemiMixedTypes="0" containsString="0" containsMixedTypes="0" containsNumber="1" containsInteger="1"/>
    </cacheField>
    <cacheField name="2 Bedrooms, HCC">
      <sharedItems containsSemiMixedTypes="0" containsString="0" containsMixedTypes="0" containsNumber="1" containsInteger="1"/>
    </cacheField>
    <cacheField name="2 Bedrooms, TDC">
      <sharedItems containsSemiMixedTypes="0" containsString="0" containsMixedTypes="0" containsNumber="1" containsInteger="1"/>
    </cacheField>
    <cacheField name="3 Bedrooms, HCC">
      <sharedItems containsSemiMixedTypes="0" containsString="0" containsMixedTypes="0" containsNumber="1" containsInteger="1"/>
    </cacheField>
    <cacheField name="3 Bedrooms, TDC">
      <sharedItems containsSemiMixedTypes="0" containsString="0" containsMixedTypes="0" containsNumber="1" containsInteger="1"/>
    </cacheField>
    <cacheField name="4 Bedrooms, HCC">
      <sharedItems containsSemiMixedTypes="0" containsString="0" containsMixedTypes="0" containsNumber="1" containsInteger="1"/>
    </cacheField>
    <cacheField name="4 Bedrooms, TDC">
      <sharedItems containsSemiMixedTypes="0" containsString="0" containsMixedTypes="0" containsNumber="1" containsInteger="1"/>
    </cacheField>
    <cacheField name="5 Bedrooms, HCC">
      <sharedItems containsSemiMixedTypes="0" containsString="0" containsMixedTypes="0" containsNumber="1" containsInteger="1"/>
    </cacheField>
    <cacheField name="5 Bedrooms, TDC">
      <sharedItems containsSemiMixedTypes="0" containsString="0" containsMixedTypes="0" containsNumber="1" containsInteger="1"/>
    </cacheField>
    <cacheField name="6 Bedrooms, HCC">
      <sharedItems containsSemiMixedTypes="0" containsString="0" containsMixedTypes="0" containsNumber="1" containsInteger="1"/>
    </cacheField>
    <cacheField name="6 Bedrooms, TDC">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dataOnRows="1"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C10:E24" firstHeaderRow="1" firstDataRow="1" firstDataCol="2" rowPageCount="2" colPageCount="1"/>
  <pivotFields count="21">
    <pivotField compact="0" outline="0" subtotalTop="0" showAll="0"/>
    <pivotField compact="0" outline="0" subtotalTop="0" showAll="0"/>
    <pivotField axis="axisPage" compact="0" outline="0" subtotalTop="0" showAll="0">
      <items count="55">
        <item x="16"/>
        <item x="50"/>
        <item x="46"/>
        <item x="31"/>
        <item x="47"/>
        <item x="40"/>
        <item x="0"/>
        <item x="10"/>
        <item x="11"/>
        <item x="17"/>
        <item x="18"/>
        <item x="48"/>
        <item x="51"/>
        <item x="25"/>
        <item x="26"/>
        <item x="36"/>
        <item x="37"/>
        <item x="19"/>
        <item x="32"/>
        <item x="1"/>
        <item x="12"/>
        <item x="2"/>
        <item x="27"/>
        <item x="28"/>
        <item x="20"/>
        <item x="38"/>
        <item x="41"/>
        <item x="39"/>
        <item x="49"/>
        <item x="3"/>
        <item x="6"/>
        <item x="33"/>
        <item x="7"/>
        <item x="22"/>
        <item x="42"/>
        <item x="29"/>
        <item x="34"/>
        <item x="52"/>
        <item x="13"/>
        <item x="8"/>
        <item x="4"/>
        <item x="23"/>
        <item x="43"/>
        <item x="24"/>
        <item x="35"/>
        <item x="44"/>
        <item x="5"/>
        <item x="9"/>
        <item x="14"/>
        <item x="53"/>
        <item x="15"/>
        <item x="30"/>
        <item x="45"/>
        <item x="21"/>
        <item t="default"/>
      </items>
    </pivotField>
    <pivotField compact="0" outline="0" subtotalTop="0" showAll="0"/>
    <pivotField axis="axisPage" compact="0" outline="0" subtotalTop="0" showAll="0">
      <items count="381">
        <item x="369"/>
        <item x="231"/>
        <item x="218"/>
        <item x="135"/>
        <item x="184"/>
        <item x="38"/>
        <item x="213"/>
        <item x="205"/>
        <item x="67"/>
        <item x="68"/>
        <item x="232"/>
        <item x="356"/>
        <item x="136"/>
        <item x="166"/>
        <item x="219"/>
        <item x="54"/>
        <item x="312"/>
        <item x="29"/>
        <item x="127"/>
        <item x="113"/>
        <item x="286"/>
        <item x="107"/>
        <item x="30"/>
        <item x="8"/>
        <item x="233"/>
        <item x="313"/>
        <item x="62"/>
        <item x="63"/>
        <item x="9"/>
        <item x="314"/>
        <item x="220"/>
        <item x="206"/>
        <item x="167"/>
        <item x="137"/>
        <item x="234"/>
        <item x="69"/>
        <item x="152"/>
        <item x="370"/>
        <item x="366"/>
        <item x="24"/>
        <item x="168"/>
        <item x="258"/>
        <item x="315"/>
        <item x="289"/>
        <item x="39"/>
        <item x="94"/>
        <item x="293"/>
        <item x="157"/>
        <item x="86"/>
        <item x="362"/>
        <item x="14"/>
        <item x="25"/>
        <item x="0"/>
        <item x="10"/>
        <item x="235"/>
        <item x="40"/>
        <item x="26"/>
        <item x="31"/>
        <item x="273"/>
        <item x="305"/>
        <item x="302"/>
        <item x="299"/>
        <item x="259"/>
        <item x="87"/>
        <item x="128"/>
        <item x="80"/>
        <item x="144"/>
        <item x="371"/>
        <item x="303"/>
        <item x="153"/>
        <item x="185"/>
        <item x="145"/>
        <item x="186"/>
        <item x="214"/>
        <item x="304"/>
        <item x="363"/>
        <item x="138"/>
        <item x="108"/>
        <item x="17"/>
        <item x="367"/>
        <item x="119"/>
        <item x="236"/>
        <item x="260"/>
        <item x="114"/>
        <item x="261"/>
        <item x="187"/>
        <item x="237"/>
        <item x="287"/>
        <item x="262"/>
        <item x="316"/>
        <item x="169"/>
        <item x="294"/>
        <item x="95"/>
        <item x="18"/>
        <item x="263"/>
        <item x="179"/>
        <item x="129"/>
        <item x="238"/>
        <item x="154"/>
        <item x="193"/>
        <item x="317"/>
        <item x="239"/>
        <item x="240"/>
        <item x="130"/>
        <item x="41"/>
        <item x="221"/>
        <item x="70"/>
        <item x="368"/>
        <item x="318"/>
        <item x="158"/>
        <item x="357"/>
        <item x="88"/>
        <item x="15"/>
        <item x="295"/>
        <item x="131"/>
        <item x="200"/>
        <item x="188"/>
        <item x="306"/>
        <item x="170"/>
        <item x="96"/>
        <item x="201"/>
        <item x="159"/>
        <item x="241"/>
        <item x="32"/>
        <item x="319"/>
        <item x="267"/>
        <item x="160"/>
        <item x="33"/>
        <item x="280"/>
        <item x="288"/>
        <item x="171"/>
        <item x="290"/>
        <item x="194"/>
        <item x="132"/>
        <item x="120"/>
        <item x="121"/>
        <item x="348"/>
        <item x="123"/>
        <item x="222"/>
        <item x="64"/>
        <item x="161"/>
        <item x="242"/>
        <item x="71"/>
        <item x="81"/>
        <item x="1"/>
        <item x="124"/>
        <item x="291"/>
        <item x="349"/>
        <item x="350"/>
        <item x="207"/>
        <item x="243"/>
        <item x="89"/>
        <item x="97"/>
        <item x="364"/>
        <item x="162"/>
        <item x="320"/>
        <item x="125"/>
        <item x="101"/>
        <item x="42"/>
        <item x="146"/>
        <item x="72"/>
        <item x="202"/>
        <item x="274"/>
        <item x="244"/>
        <item x="358"/>
        <item x="268"/>
        <item x="351"/>
        <item x="19"/>
        <item x="359"/>
        <item x="372"/>
        <item x="360"/>
        <item x="102"/>
        <item x="307"/>
        <item x="147"/>
        <item x="275"/>
        <item x="148"/>
        <item x="352"/>
        <item x="163"/>
        <item x="208"/>
        <item x="73"/>
        <item x="172"/>
        <item x="245"/>
        <item x="354"/>
        <item x="223"/>
        <item x="11"/>
        <item x="281"/>
        <item x="203"/>
        <item x="373"/>
        <item x="189"/>
        <item x="321"/>
        <item x="115"/>
        <item x="246"/>
        <item x="247"/>
        <item x="109"/>
        <item x="282"/>
        <item x="195"/>
        <item x="20"/>
        <item x="180"/>
        <item x="190"/>
        <item x="173"/>
        <item x="209"/>
        <item x="90"/>
        <item x="264"/>
        <item x="353"/>
        <item x="55"/>
        <item x="224"/>
        <item x="149"/>
        <item x="103"/>
        <item x="116"/>
        <item x="248"/>
        <item x="196"/>
        <item x="181"/>
        <item x="292"/>
        <item x="98"/>
        <item x="322"/>
        <item x="323"/>
        <item x="155"/>
        <item x="210"/>
        <item x="99"/>
        <item x="27"/>
        <item x="174"/>
        <item x="175"/>
        <item x="225"/>
        <item x="139"/>
        <item x="21"/>
        <item x="150"/>
        <item x="43"/>
        <item x="324"/>
        <item x="2"/>
        <item x="3"/>
        <item x="4"/>
        <item x="211"/>
        <item x="44"/>
        <item x="45"/>
        <item x="34"/>
        <item x="82"/>
        <item x="83"/>
        <item x="140"/>
        <item x="35"/>
        <item x="283"/>
        <item x="84"/>
        <item x="5"/>
        <item x="151"/>
        <item x="325"/>
        <item x="249"/>
        <item x="326"/>
        <item x="226"/>
        <item x="374"/>
        <item x="284"/>
        <item x="46"/>
        <item x="141"/>
        <item x="104"/>
        <item x="117"/>
        <item x="327"/>
        <item x="118"/>
        <item x="91"/>
        <item x="328"/>
        <item x="105"/>
        <item x="74"/>
        <item x="308"/>
        <item x="296"/>
        <item x="329"/>
        <item x="269"/>
        <item x="75"/>
        <item x="330"/>
        <item x="47"/>
        <item x="365"/>
        <item x="92"/>
        <item x="56"/>
        <item x="375"/>
        <item x="12"/>
        <item x="22"/>
        <item x="48"/>
        <item x="23"/>
        <item x="376"/>
        <item x="133"/>
        <item x="297"/>
        <item x="76"/>
        <item x="331"/>
        <item x="197"/>
        <item x="355"/>
        <item x="85"/>
        <item x="332"/>
        <item x="6"/>
        <item x="49"/>
        <item x="142"/>
        <item x="50"/>
        <item x="276"/>
        <item x="110"/>
        <item x="28"/>
        <item x="333"/>
        <item x="176"/>
        <item x="270"/>
        <item x="65"/>
        <item x="300"/>
        <item x="250"/>
        <item x="251"/>
        <item x="334"/>
        <item x="335"/>
        <item x="336"/>
        <item x="337"/>
        <item x="57"/>
        <item x="338"/>
        <item x="339"/>
        <item x="340"/>
        <item x="215"/>
        <item x="341"/>
        <item x="342"/>
        <item x="111"/>
        <item x="285"/>
        <item x="77"/>
        <item x="377"/>
        <item x="277"/>
        <item x="227"/>
        <item x="252"/>
        <item x="212"/>
        <item x="309"/>
        <item x="216"/>
        <item x="265"/>
        <item x="298"/>
        <item x="361"/>
        <item x="164"/>
        <item x="343"/>
        <item x="126"/>
        <item x="143"/>
        <item x="378"/>
        <item x="156"/>
        <item x="182"/>
        <item x="58"/>
        <item x="278"/>
        <item x="279"/>
        <item x="59"/>
        <item x="228"/>
        <item x="51"/>
        <item x="198"/>
        <item x="52"/>
        <item x="106"/>
        <item x="217"/>
        <item x="344"/>
        <item x="165"/>
        <item x="204"/>
        <item x="253"/>
        <item x="191"/>
        <item x="271"/>
        <item x="177"/>
        <item x="36"/>
        <item x="310"/>
        <item x="229"/>
        <item x="100"/>
        <item x="254"/>
        <item x="112"/>
        <item x="345"/>
        <item x="301"/>
        <item x="255"/>
        <item x="346"/>
        <item x="37"/>
        <item x="256"/>
        <item x="66"/>
        <item x="61"/>
        <item x="266"/>
        <item x="13"/>
        <item x="199"/>
        <item x="78"/>
        <item x="53"/>
        <item x="93"/>
        <item x="272"/>
        <item x="257"/>
        <item x="60"/>
        <item x="7"/>
        <item x="134"/>
        <item x="230"/>
        <item x="16"/>
        <item x="183"/>
        <item x="379"/>
        <item x="79"/>
        <item x="192"/>
        <item x="178"/>
        <item x="347"/>
        <item x="311"/>
        <item x="122"/>
        <item t="default"/>
      </items>
    </pivotField>
    <pivotField compact="0" outline="0" subtotalTop="0" showAll="0"/>
    <pivotField axis="axisRow" compact="0" outline="0" subtotalTop="0" showAll="0">
      <items count="5">
        <item x="0"/>
        <item x="3"/>
        <item x="1"/>
        <item x="2"/>
        <item t="default"/>
      </items>
    </pivotField>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s>
  <rowFields count="2">
    <field x="6"/>
    <field x="-2"/>
  </rowFields>
  <rowItems count="14">
    <i>
      <x/>
      <x/>
    </i>
    <i i="1" r="1">
      <x v="1"/>
    </i>
    <i i="2" r="1">
      <x v="2"/>
    </i>
    <i i="3" r="1">
      <x v="3"/>
    </i>
    <i i="4" r="1">
      <x v="4"/>
    </i>
    <i i="5" r="1">
      <x v="5"/>
    </i>
    <i i="6" r="1">
      <x v="6"/>
    </i>
    <i i="7" r="1">
      <x v="7"/>
    </i>
    <i i="8" r="1">
      <x v="8"/>
    </i>
    <i i="9" r="1">
      <x v="9"/>
    </i>
    <i i="10" r="1">
      <x v="10"/>
    </i>
    <i i="11" r="1">
      <x v="11"/>
    </i>
    <i i="12" r="1">
      <x v="12"/>
    </i>
    <i i="13" r="1">
      <x v="13"/>
    </i>
  </rowItems>
  <colItems count="1">
    <i/>
  </colItems>
  <pageFields count="2">
    <pageField fld="4" item="379" hier="0"/>
    <pageField fld="2" item="53" hier="0"/>
  </pageFields>
  <dataFields count="14">
    <dataField name="Sum of 0 Bedrooms, TDC" fld="8" baseField="0" baseItem="0" numFmtId="41"/>
    <dataField name="Sum of 1 Bedrooms, TDC" fld="10" baseField="0" baseItem="0" numFmtId="41"/>
    <dataField name="Sum of 2 Bedrooms, TDC" fld="12" baseField="0" baseItem="0" numFmtId="41"/>
    <dataField name="Sum of 3 Bedrooms, TDC" fld="14" baseField="0" baseItem="0" numFmtId="41"/>
    <dataField name="Sum of 4 Bedrooms, TDC" fld="16" baseField="0" baseItem="0" numFmtId="41"/>
    <dataField name="Sum of 5 Bedrooms, TDC" fld="18" baseField="0" baseItem="0" numFmtId="41"/>
    <dataField name="Sum of 6 Bedrooms, TDC" fld="20" baseField="0" baseItem="0" numFmtId="41"/>
    <dataField name="Sum of 0 Bedrooms, HCC" fld="7" baseField="0" baseItem="0" numFmtId="41"/>
    <dataField name="Sum of 1 Bedrooms, HCC" fld="9" baseField="0" baseItem="0" numFmtId="41"/>
    <dataField name="Sum of 2 Bedrooms, HCC" fld="11" baseField="0" baseItem="0" numFmtId="41"/>
    <dataField name="Sum of 3 Bedrooms, HCC" fld="13" baseField="0" baseItem="0" numFmtId="41"/>
    <dataField name="Sum of 4 Bedrooms, HCC" fld="15" baseField="0" baseItem="0" numFmtId="41"/>
    <dataField name="Sum of 5 Bedrooms, HCC" fld="17" baseField="0" baseItem="0" numFmtId="41"/>
    <dataField name="Sum of 6 Bedrooms, HCC" fld="19" baseField="0" baseItem="0" numFmtId="41"/>
  </dataFields>
  <formats count="2">
    <format dxfId="0">
      <pivotArea outline="0" fieldPosition="0" dataOnly="0" labelOnly="1">
        <references count="2">
          <reference field="2" count="1">
            <x v="53"/>
          </reference>
          <reference field="4" count="1">
            <x v="379"/>
          </reference>
        </references>
      </pivotArea>
    </format>
    <format dxfId="0">
      <pivotArea outline="0" fieldPosition="0" dataOnly="0" labelOnly="1">
        <references count="2">
          <reference field="2" count="1">
            <x v="53"/>
          </reference>
          <reference field="4" count="1">
            <x v="379"/>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Q82"/>
  <sheetViews>
    <sheetView showGridLines="0" tabSelected="1" zoomScale="75" zoomScaleNormal="75" zoomScaleSheetLayoutView="68" workbookViewId="0" topLeftCell="A1">
      <selection activeCell="C6" sqref="C6:O6"/>
    </sheetView>
  </sheetViews>
  <sheetFormatPr defaultColWidth="9.140625" defaultRowHeight="12.75"/>
  <cols>
    <col min="1" max="2" width="2.7109375" style="0" customWidth="1"/>
    <col min="7" max="8" width="14.28125" style="0" customWidth="1"/>
    <col min="9" max="9" width="13.421875" style="0" customWidth="1"/>
    <col min="10" max="11" width="11.421875" style="0" customWidth="1"/>
    <col min="12" max="13" width="13.28125" style="0" customWidth="1"/>
    <col min="14" max="14" width="10.7109375" style="0" customWidth="1"/>
    <col min="16" max="17" width="2.7109375" style="0" customWidth="1"/>
  </cols>
  <sheetData>
    <row r="1" spans="1:17" ht="57" customHeight="1">
      <c r="A1" s="372" t="s">
        <v>145</v>
      </c>
      <c r="B1" s="372"/>
      <c r="C1" s="372"/>
      <c r="D1" s="372"/>
      <c r="E1" s="372"/>
      <c r="F1" s="372"/>
      <c r="H1" s="373" t="s">
        <v>52</v>
      </c>
      <c r="I1" s="373"/>
      <c r="J1" s="373"/>
      <c r="K1" s="373"/>
      <c r="M1" s="374" t="s">
        <v>265</v>
      </c>
      <c r="N1" s="374"/>
      <c r="O1" s="374"/>
      <c r="P1" s="374"/>
      <c r="Q1" s="374"/>
    </row>
    <row r="2" spans="1:6" ht="4.5" customHeight="1">
      <c r="A2" s="80"/>
      <c r="B2" s="80"/>
      <c r="C2" s="80"/>
      <c r="D2" s="80"/>
      <c r="E2" s="80"/>
      <c r="F2" s="80"/>
    </row>
    <row r="3" spans="1:17" ht="134.25" customHeight="1">
      <c r="A3" s="376"/>
      <c r="B3" s="376"/>
      <c r="C3" s="376"/>
      <c r="D3" s="376"/>
      <c r="E3" s="376"/>
      <c r="F3" s="376"/>
      <c r="G3" s="376"/>
      <c r="H3" s="376"/>
      <c r="I3" s="376"/>
      <c r="J3" s="376"/>
      <c r="K3" s="376"/>
      <c r="L3" s="376"/>
      <c r="M3" s="376"/>
      <c r="N3" s="376"/>
      <c r="O3" s="376"/>
      <c r="P3" s="376"/>
      <c r="Q3" s="376"/>
    </row>
    <row r="4" ht="12.75" customHeight="1" thickBot="1"/>
    <row r="5" spans="2:16" ht="12.75">
      <c r="B5" s="9"/>
      <c r="C5" s="21"/>
      <c r="D5" s="21"/>
      <c r="E5" s="21"/>
      <c r="F5" s="21"/>
      <c r="G5" s="21"/>
      <c r="H5" s="21"/>
      <c r="I5" s="21"/>
      <c r="J5" s="21"/>
      <c r="K5" s="21"/>
      <c r="L5" s="21"/>
      <c r="M5" s="21"/>
      <c r="N5" s="21"/>
      <c r="O5" s="21"/>
      <c r="P5" s="10"/>
    </row>
    <row r="6" spans="2:16" ht="15.75">
      <c r="B6" s="3"/>
      <c r="C6" s="375" t="s">
        <v>165</v>
      </c>
      <c r="D6" s="375"/>
      <c r="E6" s="375"/>
      <c r="F6" s="375"/>
      <c r="G6" s="375"/>
      <c r="H6" s="375"/>
      <c r="I6" s="375"/>
      <c r="J6" s="375"/>
      <c r="K6" s="375"/>
      <c r="L6" s="375"/>
      <c r="M6" s="375"/>
      <c r="N6" s="375"/>
      <c r="O6" s="375"/>
      <c r="P6" s="4"/>
    </row>
    <row r="7" spans="2:16" ht="12.75">
      <c r="B7" s="3"/>
      <c r="C7" s="7"/>
      <c r="D7" s="154"/>
      <c r="E7" s="154"/>
      <c r="F7" s="154"/>
      <c r="G7" s="154"/>
      <c r="H7" s="154"/>
      <c r="I7" s="154"/>
      <c r="J7" s="8"/>
      <c r="K7" s="7"/>
      <c r="L7" s="7"/>
      <c r="M7" s="7"/>
      <c r="N7" s="7"/>
      <c r="O7" s="7"/>
      <c r="P7" s="4"/>
    </row>
    <row r="8" spans="2:16" ht="12.75" customHeight="1">
      <c r="B8" s="3"/>
      <c r="C8" s="33" t="s">
        <v>25</v>
      </c>
      <c r="D8" s="377" t="s">
        <v>230</v>
      </c>
      <c r="E8" s="377"/>
      <c r="F8" s="377"/>
      <c r="G8" s="377"/>
      <c r="H8" s="377"/>
      <c r="I8" s="377"/>
      <c r="J8" s="378"/>
      <c r="K8" s="371"/>
      <c r="L8" s="371"/>
      <c r="M8" s="371"/>
      <c r="N8" s="371"/>
      <c r="O8" s="371"/>
      <c r="P8" s="84"/>
    </row>
    <row r="9" spans="2:16" ht="12.75">
      <c r="B9" s="3"/>
      <c r="C9" s="31" t="s">
        <v>26</v>
      </c>
      <c r="D9" s="378" t="s">
        <v>24</v>
      </c>
      <c r="E9" s="378"/>
      <c r="F9" s="378"/>
      <c r="G9" s="378"/>
      <c r="H9" s="378"/>
      <c r="I9" s="378"/>
      <c r="J9" s="7"/>
      <c r="K9" s="371"/>
      <c r="L9" s="371"/>
      <c r="M9" s="371"/>
      <c r="N9" s="371"/>
      <c r="O9" s="371"/>
      <c r="P9" s="84"/>
    </row>
    <row r="10" spans="2:16" ht="12.75">
      <c r="B10" s="3"/>
      <c r="C10" s="30" t="s">
        <v>27</v>
      </c>
      <c r="D10" s="379" t="s">
        <v>28</v>
      </c>
      <c r="E10" s="379"/>
      <c r="F10" s="379"/>
      <c r="G10" s="379"/>
      <c r="H10" s="379"/>
      <c r="I10" s="379"/>
      <c r="J10" s="29"/>
      <c r="K10" s="371"/>
      <c r="L10" s="371"/>
      <c r="M10" s="371"/>
      <c r="N10" s="371"/>
      <c r="O10" s="371"/>
      <c r="P10" s="84"/>
    </row>
    <row r="11" spans="2:16" ht="12.75">
      <c r="B11" s="3"/>
      <c r="C11" s="7"/>
      <c r="D11" s="7"/>
      <c r="E11" s="7"/>
      <c r="F11" s="7"/>
      <c r="G11" s="7"/>
      <c r="H11" s="7"/>
      <c r="I11" s="7"/>
      <c r="J11" s="8"/>
      <c r="K11" s="371"/>
      <c r="L11" s="371"/>
      <c r="M11" s="371"/>
      <c r="N11" s="371"/>
      <c r="O11" s="371"/>
      <c r="P11" s="84"/>
    </row>
    <row r="12" spans="2:16" ht="12.75">
      <c r="B12" s="3"/>
      <c r="C12" s="369"/>
      <c r="D12" s="370"/>
      <c r="E12" s="370"/>
      <c r="F12" s="370"/>
      <c r="G12" s="370"/>
      <c r="H12" s="370"/>
      <c r="I12" s="370"/>
      <c r="J12" s="370"/>
      <c r="K12" s="370"/>
      <c r="L12" s="370"/>
      <c r="M12" s="370"/>
      <c r="N12" s="370"/>
      <c r="O12" s="370"/>
      <c r="P12" s="4"/>
    </row>
    <row r="13" spans="2:16" ht="12.75">
      <c r="B13" s="3"/>
      <c r="C13" s="369" t="s">
        <v>163</v>
      </c>
      <c r="D13" s="370"/>
      <c r="E13" s="370"/>
      <c r="F13" s="370"/>
      <c r="G13" s="370"/>
      <c r="H13" s="370"/>
      <c r="I13" s="370"/>
      <c r="J13" s="370"/>
      <c r="K13" s="370"/>
      <c r="L13" s="370"/>
      <c r="M13" s="370"/>
      <c r="N13" s="370"/>
      <c r="O13" s="370"/>
      <c r="P13" s="4"/>
    </row>
    <row r="14" spans="2:16" ht="12.75">
      <c r="B14" s="3"/>
      <c r="C14" s="22"/>
      <c r="D14" s="85"/>
      <c r="E14" s="85"/>
      <c r="F14" s="85"/>
      <c r="G14" s="85"/>
      <c r="H14" s="85"/>
      <c r="I14" s="85"/>
      <c r="J14" s="85"/>
      <c r="K14" s="85"/>
      <c r="L14" s="85"/>
      <c r="M14" s="85"/>
      <c r="N14" s="85"/>
      <c r="O14" s="85"/>
      <c r="P14" s="4"/>
    </row>
    <row r="15" spans="2:16" ht="29.25" customHeight="1">
      <c r="B15" s="3"/>
      <c r="C15" s="369" t="s">
        <v>189</v>
      </c>
      <c r="D15" s="370"/>
      <c r="E15" s="370"/>
      <c r="F15" s="370"/>
      <c r="G15" s="370"/>
      <c r="H15" s="370"/>
      <c r="I15" s="370"/>
      <c r="J15" s="370"/>
      <c r="K15" s="370"/>
      <c r="L15" s="370"/>
      <c r="M15" s="370"/>
      <c r="N15" s="370"/>
      <c r="O15" s="370"/>
      <c r="P15" s="4"/>
    </row>
    <row r="16" spans="2:16" ht="12.75">
      <c r="B16" s="3"/>
      <c r="C16" s="362" t="s">
        <v>33</v>
      </c>
      <c r="D16" s="363"/>
      <c r="E16" s="363"/>
      <c r="F16" s="363"/>
      <c r="G16" s="363"/>
      <c r="H16" s="363"/>
      <c r="I16" s="363"/>
      <c r="J16" s="363"/>
      <c r="K16" s="363"/>
      <c r="L16" s="363"/>
      <c r="M16" s="363"/>
      <c r="N16" s="363"/>
      <c r="O16" s="363"/>
      <c r="P16" s="4"/>
    </row>
    <row r="17" spans="2:16" ht="12.75">
      <c r="B17" s="3"/>
      <c r="C17" s="353" t="s">
        <v>152</v>
      </c>
      <c r="D17" s="378"/>
      <c r="E17" s="378"/>
      <c r="F17" s="378"/>
      <c r="G17" s="378"/>
      <c r="H17" s="378"/>
      <c r="I17" s="378"/>
      <c r="J17" s="378"/>
      <c r="K17" s="378"/>
      <c r="L17" s="378"/>
      <c r="M17" s="378"/>
      <c r="N17" s="378"/>
      <c r="O17" s="378"/>
      <c r="P17" s="4"/>
    </row>
    <row r="18" spans="2:16" ht="25.5" customHeight="1">
      <c r="B18" s="3"/>
      <c r="C18" s="346" t="s">
        <v>224</v>
      </c>
      <c r="D18" s="347"/>
      <c r="E18" s="347"/>
      <c r="F18" s="347"/>
      <c r="G18" s="347"/>
      <c r="H18" s="347"/>
      <c r="I18" s="347"/>
      <c r="J18" s="347"/>
      <c r="K18" s="347"/>
      <c r="L18" s="347"/>
      <c r="M18" s="347"/>
      <c r="N18" s="347"/>
      <c r="O18" s="347"/>
      <c r="P18" s="4"/>
    </row>
    <row r="19" spans="2:16" ht="12.75">
      <c r="B19" s="3"/>
      <c r="C19" s="7"/>
      <c r="D19" s="7"/>
      <c r="E19" s="7"/>
      <c r="F19" s="7"/>
      <c r="G19" s="7"/>
      <c r="H19" s="7"/>
      <c r="I19" s="7"/>
      <c r="J19" s="7"/>
      <c r="K19" s="7"/>
      <c r="L19" s="7"/>
      <c r="M19" s="7"/>
      <c r="N19" s="7"/>
      <c r="O19" s="7"/>
      <c r="P19" s="4"/>
    </row>
    <row r="20" spans="2:16" ht="12.75">
      <c r="B20" s="3"/>
      <c r="C20" s="355" t="s">
        <v>29</v>
      </c>
      <c r="D20" s="355"/>
      <c r="E20" s="355"/>
      <c r="F20" s="355"/>
      <c r="G20" s="355"/>
      <c r="H20" s="355"/>
      <c r="I20" s="355"/>
      <c r="J20" s="355"/>
      <c r="K20" s="355"/>
      <c r="L20" s="355"/>
      <c r="M20" s="355"/>
      <c r="N20" s="355"/>
      <c r="O20" s="355"/>
      <c r="P20" s="4"/>
    </row>
    <row r="21" spans="2:16" ht="12.75">
      <c r="B21" s="3"/>
      <c r="C21" s="356" t="s">
        <v>153</v>
      </c>
      <c r="D21" s="357"/>
      <c r="E21" s="357"/>
      <c r="F21" s="357"/>
      <c r="G21" s="357"/>
      <c r="H21" s="357"/>
      <c r="I21" s="357"/>
      <c r="J21" s="357"/>
      <c r="K21" s="357"/>
      <c r="L21" s="357"/>
      <c r="M21" s="357"/>
      <c r="N21" s="357"/>
      <c r="O21" s="357"/>
      <c r="P21" s="4"/>
    </row>
    <row r="22" spans="2:16" ht="12.75">
      <c r="B22" s="3"/>
      <c r="C22" s="356" t="s">
        <v>34</v>
      </c>
      <c r="D22" s="356"/>
      <c r="E22" s="356"/>
      <c r="F22" s="356"/>
      <c r="G22" s="356"/>
      <c r="H22" s="356"/>
      <c r="I22" s="356"/>
      <c r="J22" s="356"/>
      <c r="K22" s="356"/>
      <c r="L22" s="356"/>
      <c r="M22" s="356"/>
      <c r="N22" s="356"/>
      <c r="O22" s="356"/>
      <c r="P22" s="4"/>
    </row>
    <row r="23" spans="2:16" ht="12.75">
      <c r="B23" s="3"/>
      <c r="C23" s="367" t="s">
        <v>47</v>
      </c>
      <c r="D23" s="384"/>
      <c r="E23" s="384"/>
      <c r="F23" s="384"/>
      <c r="G23" s="384"/>
      <c r="H23" s="384"/>
      <c r="I23" s="384"/>
      <c r="J23" s="384"/>
      <c r="K23" s="384"/>
      <c r="L23" s="384"/>
      <c r="M23" s="384"/>
      <c r="N23" s="384"/>
      <c r="O23" s="384"/>
      <c r="P23" s="4"/>
    </row>
    <row r="24" spans="2:16" ht="12.75">
      <c r="B24" s="3"/>
      <c r="C24" s="157"/>
      <c r="D24" s="29"/>
      <c r="E24" s="29"/>
      <c r="F24" s="29"/>
      <c r="G24" s="29"/>
      <c r="H24" s="29"/>
      <c r="I24" s="29"/>
      <c r="J24" s="29"/>
      <c r="K24" s="29"/>
      <c r="L24" s="29"/>
      <c r="M24" s="29"/>
      <c r="N24" s="29"/>
      <c r="O24" s="29"/>
      <c r="P24" s="4"/>
    </row>
    <row r="25" spans="2:16" ht="12.75">
      <c r="B25" s="3"/>
      <c r="C25" s="352" t="s">
        <v>0</v>
      </c>
      <c r="D25" s="352"/>
      <c r="E25" s="352"/>
      <c r="F25" s="352"/>
      <c r="G25" s="352"/>
      <c r="H25" s="352"/>
      <c r="I25" s="352"/>
      <c r="J25" s="352"/>
      <c r="K25" s="352"/>
      <c r="L25" s="352"/>
      <c r="M25" s="352"/>
      <c r="N25" s="352"/>
      <c r="O25" s="352"/>
      <c r="P25" s="4"/>
    </row>
    <row r="26" spans="2:16" ht="12.75">
      <c r="B26" s="3"/>
      <c r="C26" s="381" t="s">
        <v>20</v>
      </c>
      <c r="D26" s="382"/>
      <c r="E26" s="382"/>
      <c r="F26" s="382"/>
      <c r="G26" s="382"/>
      <c r="H26" s="382"/>
      <c r="I26" s="382"/>
      <c r="J26" s="382"/>
      <c r="K26" s="382"/>
      <c r="L26" s="382"/>
      <c r="M26" s="382"/>
      <c r="N26" s="382"/>
      <c r="O26" s="382"/>
      <c r="P26" s="4"/>
    </row>
    <row r="27" spans="2:16" ht="12.75">
      <c r="B27" s="3"/>
      <c r="C27" s="381" t="s">
        <v>21</v>
      </c>
      <c r="D27" s="382"/>
      <c r="E27" s="382"/>
      <c r="F27" s="382"/>
      <c r="G27" s="382"/>
      <c r="H27" s="382"/>
      <c r="I27" s="382"/>
      <c r="J27" s="382"/>
      <c r="K27" s="382"/>
      <c r="L27" s="382"/>
      <c r="M27" s="382"/>
      <c r="N27" s="382"/>
      <c r="O27" s="382"/>
      <c r="P27" s="4"/>
    </row>
    <row r="28" spans="2:16" ht="12.75">
      <c r="B28" s="3"/>
      <c r="C28" s="381" t="s">
        <v>22</v>
      </c>
      <c r="D28" s="382"/>
      <c r="E28" s="382"/>
      <c r="F28" s="382"/>
      <c r="G28" s="382"/>
      <c r="H28" s="382"/>
      <c r="I28" s="382"/>
      <c r="J28" s="382"/>
      <c r="K28" s="382"/>
      <c r="L28" s="382"/>
      <c r="M28" s="382"/>
      <c r="N28" s="382"/>
      <c r="O28" s="382"/>
      <c r="P28" s="4"/>
    </row>
    <row r="29" spans="2:16" ht="12.75">
      <c r="B29" s="3"/>
      <c r="C29" s="381" t="s">
        <v>23</v>
      </c>
      <c r="D29" s="382"/>
      <c r="E29" s="382"/>
      <c r="F29" s="382"/>
      <c r="G29" s="382"/>
      <c r="H29" s="382"/>
      <c r="I29" s="382"/>
      <c r="J29" s="382"/>
      <c r="K29" s="382"/>
      <c r="L29" s="382"/>
      <c r="M29" s="382"/>
      <c r="N29" s="382"/>
      <c r="O29" s="382"/>
      <c r="P29" s="4"/>
    </row>
    <row r="30" spans="2:16" ht="12.75">
      <c r="B30" s="3"/>
      <c r="C30" s="367" t="s">
        <v>35</v>
      </c>
      <c r="D30" s="368"/>
      <c r="E30" s="368"/>
      <c r="F30" s="368"/>
      <c r="G30" s="368"/>
      <c r="H30" s="368"/>
      <c r="I30" s="368"/>
      <c r="J30" s="368"/>
      <c r="K30" s="368"/>
      <c r="L30" s="368"/>
      <c r="M30" s="368"/>
      <c r="N30" s="368"/>
      <c r="O30" s="368"/>
      <c r="P30" s="4"/>
    </row>
    <row r="31" spans="2:16" ht="12.75">
      <c r="B31" s="3"/>
      <c r="C31" s="28"/>
      <c r="D31" s="100"/>
      <c r="E31" s="100"/>
      <c r="F31" s="100"/>
      <c r="G31" s="100"/>
      <c r="H31" s="100"/>
      <c r="I31" s="100"/>
      <c r="J31" s="100"/>
      <c r="K31" s="100"/>
      <c r="L31" s="100"/>
      <c r="M31" s="100"/>
      <c r="N31" s="100"/>
      <c r="O31" s="100"/>
      <c r="P31" s="4"/>
    </row>
    <row r="32" spans="2:16" ht="27" customHeight="1">
      <c r="B32" s="3"/>
      <c r="C32" s="380" t="s">
        <v>188</v>
      </c>
      <c r="D32" s="380"/>
      <c r="E32" s="380"/>
      <c r="F32" s="380"/>
      <c r="G32" s="380"/>
      <c r="H32" s="380"/>
      <c r="I32" s="380"/>
      <c r="J32" s="380"/>
      <c r="K32" s="380"/>
      <c r="L32" s="380"/>
      <c r="M32" s="380"/>
      <c r="N32" s="380"/>
      <c r="O32" s="380"/>
      <c r="P32" s="4"/>
    </row>
    <row r="33" spans="2:16" ht="12.75">
      <c r="B33" s="3"/>
      <c r="C33" s="355" t="s">
        <v>154</v>
      </c>
      <c r="D33" s="355"/>
      <c r="E33" s="355"/>
      <c r="F33" s="355"/>
      <c r="G33" s="355"/>
      <c r="H33" s="355"/>
      <c r="I33" s="355"/>
      <c r="J33" s="355"/>
      <c r="K33" s="355"/>
      <c r="L33" s="355"/>
      <c r="M33" s="355"/>
      <c r="N33" s="355"/>
      <c r="O33" s="355"/>
      <c r="P33" s="4"/>
    </row>
    <row r="34" spans="2:16" ht="13.5" thickBot="1">
      <c r="B34" s="5"/>
      <c r="C34" s="14"/>
      <c r="D34" s="14"/>
      <c r="E34" s="14"/>
      <c r="F34" s="14"/>
      <c r="G34" s="14"/>
      <c r="H34" s="14"/>
      <c r="I34" s="14"/>
      <c r="J34" s="166"/>
      <c r="K34" s="164"/>
      <c r="L34" s="164"/>
      <c r="M34" s="164"/>
      <c r="N34" s="164"/>
      <c r="O34" s="164"/>
      <c r="P34" s="6"/>
    </row>
    <row r="35" spans="1:17" ht="13.5" customHeight="1" thickBot="1">
      <c r="A35" s="7"/>
      <c r="B35" s="18"/>
      <c r="C35" s="7"/>
      <c r="D35" s="7"/>
      <c r="E35" s="7"/>
      <c r="F35" s="7"/>
      <c r="G35" s="7"/>
      <c r="H35" s="7"/>
      <c r="I35" t="s">
        <v>176</v>
      </c>
      <c r="P35" s="136" t="s">
        <v>182</v>
      </c>
      <c r="Q35" s="7"/>
    </row>
    <row r="36" spans="2:16" ht="12.75">
      <c r="B36" s="9"/>
      <c r="C36" s="12"/>
      <c r="D36" s="12"/>
      <c r="E36" s="12"/>
      <c r="F36" s="12"/>
      <c r="G36" s="12"/>
      <c r="H36" s="12"/>
      <c r="I36" s="12"/>
      <c r="J36" s="167"/>
      <c r="K36" s="165"/>
      <c r="L36" s="165"/>
      <c r="M36" s="165"/>
      <c r="N36" s="165"/>
      <c r="O36" s="165"/>
      <c r="P36" s="10"/>
    </row>
    <row r="37" spans="2:16" ht="30" customHeight="1">
      <c r="B37" s="3"/>
      <c r="C37" s="380" t="s">
        <v>190</v>
      </c>
      <c r="D37" s="380"/>
      <c r="E37" s="380"/>
      <c r="F37" s="380"/>
      <c r="G37" s="380"/>
      <c r="H37" s="380"/>
      <c r="I37" s="380"/>
      <c r="J37" s="380"/>
      <c r="K37" s="380"/>
      <c r="L37" s="380"/>
      <c r="M37" s="380"/>
      <c r="N37" s="380"/>
      <c r="O37" s="380"/>
      <c r="P37" s="4"/>
    </row>
    <row r="38" spans="2:16" ht="11.25" customHeight="1">
      <c r="B38" s="3"/>
      <c r="C38" s="32" t="s">
        <v>160</v>
      </c>
      <c r="D38" s="32"/>
      <c r="E38" s="32"/>
      <c r="F38" s="32"/>
      <c r="G38" s="32"/>
      <c r="H38" s="32"/>
      <c r="I38" s="32"/>
      <c r="J38" s="32"/>
      <c r="K38" s="32"/>
      <c r="L38" s="32"/>
      <c r="M38" s="32"/>
      <c r="N38" s="32"/>
      <c r="O38" s="32"/>
      <c r="P38" s="4"/>
    </row>
    <row r="39" spans="2:16" ht="11.25" customHeight="1">
      <c r="B39" s="3"/>
      <c r="C39" s="367" t="s">
        <v>161</v>
      </c>
      <c r="D39" s="368"/>
      <c r="E39" s="368"/>
      <c r="F39" s="368"/>
      <c r="G39" s="368"/>
      <c r="H39" s="368"/>
      <c r="I39" s="368"/>
      <c r="J39" s="368"/>
      <c r="K39" s="368"/>
      <c r="L39" s="368"/>
      <c r="M39" s="368"/>
      <c r="N39" s="368"/>
      <c r="O39" s="368"/>
      <c r="P39" s="4"/>
    </row>
    <row r="40" spans="2:16" ht="11.25" customHeight="1">
      <c r="B40" s="3"/>
      <c r="C40" s="32"/>
      <c r="D40" s="32"/>
      <c r="E40" s="32"/>
      <c r="F40" s="32"/>
      <c r="G40" s="32"/>
      <c r="H40" s="32"/>
      <c r="I40" s="32"/>
      <c r="J40" s="32"/>
      <c r="K40" s="32"/>
      <c r="L40" s="32"/>
      <c r="M40" s="32"/>
      <c r="N40" s="32"/>
      <c r="O40" s="32"/>
      <c r="P40" s="4"/>
    </row>
    <row r="41" spans="2:16" ht="25.5" customHeight="1">
      <c r="B41" s="3"/>
      <c r="C41" s="380" t="s">
        <v>191</v>
      </c>
      <c r="D41" s="380"/>
      <c r="E41" s="380"/>
      <c r="F41" s="380"/>
      <c r="G41" s="380"/>
      <c r="H41" s="380"/>
      <c r="I41" s="380"/>
      <c r="J41" s="380"/>
      <c r="K41" s="380"/>
      <c r="L41" s="380"/>
      <c r="M41" s="380"/>
      <c r="N41" s="380"/>
      <c r="O41" s="380"/>
      <c r="P41" s="4"/>
    </row>
    <row r="42" spans="2:16" ht="28.5" customHeight="1">
      <c r="B42" s="3"/>
      <c r="C42" s="383" t="s">
        <v>223</v>
      </c>
      <c r="D42" s="355"/>
      <c r="E42" s="355"/>
      <c r="F42" s="355"/>
      <c r="G42" s="355"/>
      <c r="H42" s="355"/>
      <c r="I42" s="355"/>
      <c r="J42" s="355"/>
      <c r="K42" s="355"/>
      <c r="L42" s="355"/>
      <c r="M42" s="355"/>
      <c r="N42" s="355"/>
      <c r="O42" s="355"/>
      <c r="P42" s="4"/>
    </row>
    <row r="43" spans="2:16" ht="13.5" customHeight="1">
      <c r="B43" s="3"/>
      <c r="C43" s="355" t="s">
        <v>154</v>
      </c>
      <c r="D43" s="355"/>
      <c r="E43" s="355"/>
      <c r="F43" s="355"/>
      <c r="G43" s="355"/>
      <c r="H43" s="355"/>
      <c r="I43" s="355"/>
      <c r="J43" s="355"/>
      <c r="K43" s="355"/>
      <c r="L43" s="355"/>
      <c r="M43" s="355"/>
      <c r="N43" s="355"/>
      <c r="O43" s="355"/>
      <c r="P43" s="4"/>
    </row>
    <row r="44" spans="2:16" ht="13.5" customHeight="1">
      <c r="B44" s="3"/>
      <c r="C44" s="140"/>
      <c r="D44" s="140"/>
      <c r="E44" s="140"/>
      <c r="F44" s="140"/>
      <c r="G44" s="140"/>
      <c r="H44" s="140"/>
      <c r="I44" s="140"/>
      <c r="J44" s="140"/>
      <c r="K44" s="140"/>
      <c r="L44" s="140"/>
      <c r="M44" s="140"/>
      <c r="N44" s="140"/>
      <c r="O44" s="140"/>
      <c r="P44" s="4"/>
    </row>
    <row r="45" spans="2:16" ht="12.75">
      <c r="B45" s="3"/>
      <c r="C45" s="360" t="s">
        <v>192</v>
      </c>
      <c r="D45" s="360"/>
      <c r="E45" s="360"/>
      <c r="F45" s="360"/>
      <c r="G45" s="360"/>
      <c r="H45" s="360"/>
      <c r="I45" s="360"/>
      <c r="J45" s="360"/>
      <c r="K45" s="360"/>
      <c r="L45" s="360"/>
      <c r="M45" s="360"/>
      <c r="N45" s="360"/>
      <c r="O45" s="360"/>
      <c r="P45" s="4"/>
    </row>
    <row r="46" spans="2:16" ht="12.75">
      <c r="B46" s="3"/>
      <c r="C46" s="366" t="s">
        <v>155</v>
      </c>
      <c r="D46" s="366"/>
      <c r="E46" s="366"/>
      <c r="F46" s="366"/>
      <c r="G46" s="366"/>
      <c r="H46" s="366"/>
      <c r="I46" s="366"/>
      <c r="J46" s="7"/>
      <c r="K46" s="7"/>
      <c r="L46" s="7"/>
      <c r="M46" s="7"/>
      <c r="N46" s="7"/>
      <c r="O46" s="7"/>
      <c r="P46" s="4"/>
    </row>
    <row r="47" spans="2:16" ht="12.75">
      <c r="B47" s="3"/>
      <c r="C47" s="155" t="s">
        <v>156</v>
      </c>
      <c r="D47" s="155"/>
      <c r="E47" s="155"/>
      <c r="F47" s="155"/>
      <c r="G47" s="155"/>
      <c r="H47" s="155"/>
      <c r="I47" s="155"/>
      <c r="J47" s="7"/>
      <c r="K47" s="7"/>
      <c r="L47" s="7"/>
      <c r="M47" s="7"/>
      <c r="N47" s="7"/>
      <c r="O47" s="7"/>
      <c r="P47" s="4"/>
    </row>
    <row r="48" spans="2:16" ht="12.75">
      <c r="B48" s="3"/>
      <c r="C48" s="381" t="s">
        <v>162</v>
      </c>
      <c r="D48" s="382"/>
      <c r="E48" s="382"/>
      <c r="F48" s="382"/>
      <c r="G48" s="382"/>
      <c r="H48" s="382"/>
      <c r="I48" s="382"/>
      <c r="J48" s="382"/>
      <c r="K48" s="382"/>
      <c r="L48" s="382"/>
      <c r="M48" s="382"/>
      <c r="N48" s="382"/>
      <c r="O48" s="382"/>
      <c r="P48" s="4"/>
    </row>
    <row r="49" spans="2:16" ht="12.75">
      <c r="B49" s="3"/>
      <c r="C49" s="155" t="s">
        <v>157</v>
      </c>
      <c r="D49" s="156"/>
      <c r="E49" s="82"/>
      <c r="F49" s="82"/>
      <c r="G49" s="82"/>
      <c r="H49" s="82"/>
      <c r="I49" s="82"/>
      <c r="J49" s="82"/>
      <c r="K49" s="82"/>
      <c r="L49" s="82"/>
      <c r="M49" s="82"/>
      <c r="N49" s="82"/>
      <c r="O49" s="82"/>
      <c r="P49" s="4"/>
    </row>
    <row r="50" spans="2:16" ht="12.75">
      <c r="B50" s="3"/>
      <c r="C50" s="366" t="s">
        <v>158</v>
      </c>
      <c r="D50" s="366"/>
      <c r="E50" s="366"/>
      <c r="F50" s="366"/>
      <c r="G50" s="366"/>
      <c r="H50" s="366"/>
      <c r="I50" s="366"/>
      <c r="J50" s="83"/>
      <c r="K50" s="83"/>
      <c r="L50" s="83"/>
      <c r="M50" s="83"/>
      <c r="N50" s="83"/>
      <c r="O50" s="83"/>
      <c r="P50" s="4"/>
    </row>
    <row r="51" spans="2:16" ht="12.75">
      <c r="B51" s="3"/>
      <c r="C51" s="155" t="s">
        <v>159</v>
      </c>
      <c r="D51" s="155"/>
      <c r="E51" s="155"/>
      <c r="F51" s="155"/>
      <c r="G51" s="155"/>
      <c r="H51" s="155"/>
      <c r="I51" s="155"/>
      <c r="J51" s="83"/>
      <c r="K51" s="83"/>
      <c r="L51" s="83"/>
      <c r="M51" s="83"/>
      <c r="N51" s="83"/>
      <c r="O51" s="83"/>
      <c r="P51" s="4"/>
    </row>
    <row r="52" spans="2:16" ht="12.75">
      <c r="B52" s="3"/>
      <c r="C52" s="155" t="s">
        <v>157</v>
      </c>
      <c r="D52" s="155"/>
      <c r="E52" s="155"/>
      <c r="F52" s="155"/>
      <c r="G52" s="155"/>
      <c r="H52" s="155"/>
      <c r="I52" s="155"/>
      <c r="J52" s="83"/>
      <c r="K52" s="83"/>
      <c r="L52" s="83"/>
      <c r="M52" s="83"/>
      <c r="N52" s="83"/>
      <c r="O52" s="83"/>
      <c r="P52" s="4"/>
    </row>
    <row r="53" spans="2:16" ht="12.75">
      <c r="B53" s="3"/>
      <c r="C53" s="155"/>
      <c r="D53" s="155"/>
      <c r="E53" s="155"/>
      <c r="F53" s="155"/>
      <c r="G53" s="155"/>
      <c r="H53" s="155"/>
      <c r="I53" s="155"/>
      <c r="J53" s="83"/>
      <c r="K53" s="83"/>
      <c r="L53" s="83"/>
      <c r="M53" s="83"/>
      <c r="N53" s="83"/>
      <c r="O53" s="83"/>
      <c r="P53" s="4"/>
    </row>
    <row r="54" spans="2:16" ht="12.75">
      <c r="B54" s="3"/>
      <c r="C54" s="358" t="s">
        <v>193</v>
      </c>
      <c r="D54" s="378"/>
      <c r="E54" s="378"/>
      <c r="F54" s="378"/>
      <c r="G54" s="378"/>
      <c r="H54" s="378"/>
      <c r="I54" s="378"/>
      <c r="J54" s="378"/>
      <c r="K54" s="378"/>
      <c r="L54" s="378"/>
      <c r="M54" s="8"/>
      <c r="N54" s="8"/>
      <c r="O54" s="8"/>
      <c r="P54" s="4"/>
    </row>
    <row r="55" spans="2:16" ht="12.75">
      <c r="B55" s="3"/>
      <c r="C55" s="362" t="s">
        <v>48</v>
      </c>
      <c r="D55" s="365"/>
      <c r="E55" s="365"/>
      <c r="F55" s="365"/>
      <c r="G55" s="365"/>
      <c r="H55" s="365"/>
      <c r="I55" s="365"/>
      <c r="J55" s="365"/>
      <c r="K55" s="365"/>
      <c r="L55" s="365"/>
      <c r="M55" s="365"/>
      <c r="N55" s="365"/>
      <c r="O55" s="365"/>
      <c r="P55" s="4"/>
    </row>
    <row r="56" spans="2:16" ht="12.75">
      <c r="B56" s="3"/>
      <c r="C56" s="362" t="s">
        <v>49</v>
      </c>
      <c r="D56" s="365"/>
      <c r="E56" s="365"/>
      <c r="F56" s="365"/>
      <c r="G56" s="365"/>
      <c r="H56" s="365"/>
      <c r="I56" s="365"/>
      <c r="J56" s="365"/>
      <c r="K56" s="365"/>
      <c r="L56" s="365"/>
      <c r="M56" s="365"/>
      <c r="N56" s="365"/>
      <c r="O56" s="365"/>
      <c r="P56" s="4"/>
    </row>
    <row r="57" spans="2:16" ht="12.75">
      <c r="B57" s="3"/>
      <c r="C57" s="29"/>
      <c r="D57" s="8"/>
      <c r="E57" s="8"/>
      <c r="F57" s="8"/>
      <c r="G57" s="8"/>
      <c r="H57" s="8"/>
      <c r="I57" s="8"/>
      <c r="J57" s="8"/>
      <c r="K57" s="8"/>
      <c r="L57" s="8"/>
      <c r="M57" s="8"/>
      <c r="N57" s="8"/>
      <c r="O57" s="8"/>
      <c r="P57" s="4"/>
    </row>
    <row r="58" spans="2:16" ht="12.75">
      <c r="B58" s="3"/>
      <c r="C58" s="360" t="s">
        <v>194</v>
      </c>
      <c r="D58" s="361"/>
      <c r="E58" s="361"/>
      <c r="F58" s="361"/>
      <c r="G58" s="361"/>
      <c r="H58" s="361"/>
      <c r="I58" s="361"/>
      <c r="J58" s="361"/>
      <c r="K58" s="361"/>
      <c r="L58" s="361"/>
      <c r="M58" s="361"/>
      <c r="N58" s="361"/>
      <c r="O58" s="361"/>
      <c r="P58" s="4"/>
    </row>
    <row r="59" spans="2:16" ht="12.75">
      <c r="B59" s="3"/>
      <c r="C59" s="354" t="s">
        <v>212</v>
      </c>
      <c r="D59" s="354"/>
      <c r="E59" s="354"/>
      <c r="F59" s="354"/>
      <c r="G59" s="354"/>
      <c r="H59" s="354"/>
      <c r="I59" s="354"/>
      <c r="J59" s="354"/>
      <c r="K59" s="354"/>
      <c r="L59" s="354"/>
      <c r="M59" s="354"/>
      <c r="N59" s="354"/>
      <c r="O59" s="354"/>
      <c r="P59" s="4"/>
    </row>
    <row r="60" spans="2:16" ht="12.75">
      <c r="B60" s="3"/>
      <c r="C60" s="364" t="s">
        <v>32</v>
      </c>
      <c r="D60" s="364"/>
      <c r="E60" s="364"/>
      <c r="F60" s="364"/>
      <c r="G60" s="364"/>
      <c r="H60" s="364"/>
      <c r="I60" s="364"/>
      <c r="J60" s="364"/>
      <c r="K60" s="364"/>
      <c r="L60" s="364"/>
      <c r="M60" s="364"/>
      <c r="N60" s="364"/>
      <c r="O60" s="364"/>
      <c r="P60" s="4"/>
    </row>
    <row r="61" spans="2:16" ht="12.75">
      <c r="B61" s="3"/>
      <c r="C61" s="11"/>
      <c r="D61" s="11"/>
      <c r="E61" s="11"/>
      <c r="F61" s="11"/>
      <c r="G61" s="11"/>
      <c r="H61" s="11"/>
      <c r="I61" s="11"/>
      <c r="J61" s="11"/>
      <c r="K61" s="11"/>
      <c r="L61" s="11"/>
      <c r="M61" s="11"/>
      <c r="N61" s="11"/>
      <c r="O61" s="11"/>
      <c r="P61" s="4"/>
    </row>
    <row r="62" spans="2:16" ht="12.75">
      <c r="B62" s="3"/>
      <c r="C62" s="358" t="s">
        <v>195</v>
      </c>
      <c r="D62" s="359"/>
      <c r="E62" s="359"/>
      <c r="F62" s="359"/>
      <c r="G62" s="359"/>
      <c r="H62" s="359"/>
      <c r="I62" s="359"/>
      <c r="J62" s="359"/>
      <c r="K62" s="359"/>
      <c r="L62" s="359"/>
      <c r="M62" s="359"/>
      <c r="N62" s="359"/>
      <c r="O62" s="359"/>
      <c r="P62" s="4"/>
    </row>
    <row r="63" spans="2:16" ht="12.75">
      <c r="B63" s="3"/>
      <c r="C63" s="354" t="s">
        <v>50</v>
      </c>
      <c r="D63" s="355"/>
      <c r="E63" s="355"/>
      <c r="F63" s="355"/>
      <c r="G63" s="355"/>
      <c r="H63" s="355"/>
      <c r="I63" s="355"/>
      <c r="J63" s="355"/>
      <c r="K63" s="355"/>
      <c r="L63" s="355"/>
      <c r="M63" s="355"/>
      <c r="N63" s="355"/>
      <c r="O63" s="355"/>
      <c r="P63" s="4"/>
    </row>
    <row r="64" spans="2:16" ht="12.75">
      <c r="B64" s="3"/>
      <c r="C64" s="353" t="s">
        <v>51</v>
      </c>
      <c r="D64" s="353"/>
      <c r="E64" s="353"/>
      <c r="F64" s="353"/>
      <c r="G64" s="353"/>
      <c r="H64" s="353"/>
      <c r="I64" s="353"/>
      <c r="J64" s="353"/>
      <c r="K64" s="353"/>
      <c r="L64" s="353"/>
      <c r="M64" s="353"/>
      <c r="N64" s="353"/>
      <c r="O64" s="353"/>
      <c r="P64" s="4"/>
    </row>
    <row r="65" spans="2:16" ht="12.75">
      <c r="B65" s="3"/>
      <c r="C65" s="174"/>
      <c r="D65" s="174"/>
      <c r="E65" s="174"/>
      <c r="F65" s="174"/>
      <c r="G65" s="174"/>
      <c r="H65" s="174"/>
      <c r="I65" s="174"/>
      <c r="J65" s="174"/>
      <c r="K65" s="174"/>
      <c r="L65" s="174"/>
      <c r="M65" s="174"/>
      <c r="N65" s="174"/>
      <c r="O65" s="174"/>
      <c r="P65" s="4"/>
    </row>
    <row r="66" spans="2:16" ht="12.75">
      <c r="B66" s="3"/>
      <c r="C66" s="358" t="s">
        <v>252</v>
      </c>
      <c r="D66" s="359"/>
      <c r="E66" s="359"/>
      <c r="F66" s="359"/>
      <c r="G66" s="359"/>
      <c r="H66" s="359"/>
      <c r="I66" s="359"/>
      <c r="J66" s="359"/>
      <c r="K66" s="359"/>
      <c r="L66" s="359"/>
      <c r="M66" s="359"/>
      <c r="N66" s="359"/>
      <c r="O66" s="359"/>
      <c r="P66" s="4"/>
    </row>
    <row r="67" spans="2:16" ht="12.75" customHeight="1">
      <c r="B67" s="3"/>
      <c r="C67" s="354" t="s">
        <v>229</v>
      </c>
      <c r="D67" s="355"/>
      <c r="E67" s="355"/>
      <c r="F67" s="355"/>
      <c r="G67" s="355"/>
      <c r="H67" s="355"/>
      <c r="I67" s="355"/>
      <c r="J67" s="355"/>
      <c r="K67" s="355"/>
      <c r="L67" s="355"/>
      <c r="M67" s="355"/>
      <c r="N67" s="355"/>
      <c r="O67" s="355"/>
      <c r="P67" s="4"/>
    </row>
    <row r="68" spans="2:16" ht="12.75">
      <c r="B68" s="3"/>
      <c r="C68" s="354" t="s">
        <v>253</v>
      </c>
      <c r="D68" s="355"/>
      <c r="E68" s="355"/>
      <c r="F68" s="355"/>
      <c r="G68" s="355"/>
      <c r="H68" s="355"/>
      <c r="I68" s="355"/>
      <c r="J68" s="355"/>
      <c r="K68" s="355"/>
      <c r="L68" s="355"/>
      <c r="M68" s="355"/>
      <c r="N68" s="355"/>
      <c r="O68" s="355"/>
      <c r="P68" s="4"/>
    </row>
    <row r="69" spans="2:16" ht="12.75">
      <c r="B69" s="3"/>
      <c r="C69" s="354" t="s">
        <v>254</v>
      </c>
      <c r="D69" s="355"/>
      <c r="E69" s="355"/>
      <c r="F69" s="355"/>
      <c r="G69" s="355"/>
      <c r="H69" s="355"/>
      <c r="I69" s="355"/>
      <c r="J69" s="355"/>
      <c r="K69" s="355"/>
      <c r="L69" s="355"/>
      <c r="M69" s="355"/>
      <c r="N69" s="355"/>
      <c r="O69" s="355"/>
      <c r="P69" s="4"/>
    </row>
    <row r="70" spans="2:16" ht="12.75">
      <c r="B70" s="3"/>
      <c r="C70" s="11"/>
      <c r="D70" s="32"/>
      <c r="E70" s="32"/>
      <c r="F70" s="32"/>
      <c r="G70" s="32"/>
      <c r="H70" s="32"/>
      <c r="I70" s="32"/>
      <c r="J70" s="32"/>
      <c r="K70" s="32"/>
      <c r="L70" s="32"/>
      <c r="M70" s="32"/>
      <c r="N70" s="32"/>
      <c r="O70" s="32"/>
      <c r="P70" s="4"/>
    </row>
    <row r="71" spans="2:16" ht="12.75">
      <c r="B71" s="3"/>
      <c r="C71" s="8"/>
      <c r="D71" s="8"/>
      <c r="E71" s="8"/>
      <c r="F71" s="8"/>
      <c r="G71" s="8"/>
      <c r="H71" s="8"/>
      <c r="I71" s="8"/>
      <c r="J71" s="8"/>
      <c r="K71" s="8"/>
      <c r="L71" s="8"/>
      <c r="M71" s="8"/>
      <c r="N71" s="8"/>
      <c r="O71" s="8"/>
      <c r="P71" s="4"/>
    </row>
    <row r="72" spans="2:16" ht="12.75">
      <c r="B72" s="3"/>
      <c r="C72" s="358" t="s">
        <v>222</v>
      </c>
      <c r="D72" s="359"/>
      <c r="E72" s="359"/>
      <c r="F72" s="359"/>
      <c r="G72" s="359"/>
      <c r="H72" s="359"/>
      <c r="I72" s="359"/>
      <c r="J72" s="359"/>
      <c r="K72" s="359"/>
      <c r="L72" s="359"/>
      <c r="M72" s="359"/>
      <c r="N72" s="359"/>
      <c r="O72" s="359"/>
      <c r="P72" s="4"/>
    </row>
    <row r="73" spans="2:16" ht="12.75">
      <c r="B73" s="3"/>
      <c r="C73" s="354" t="s">
        <v>231</v>
      </c>
      <c r="D73" s="355"/>
      <c r="E73" s="355"/>
      <c r="F73" s="355"/>
      <c r="G73" s="355"/>
      <c r="H73" s="355"/>
      <c r="I73" s="355"/>
      <c r="J73" s="355"/>
      <c r="K73" s="355"/>
      <c r="L73" s="355"/>
      <c r="M73" s="355"/>
      <c r="N73" s="355"/>
      <c r="O73" s="355"/>
      <c r="P73" s="4"/>
    </row>
    <row r="74" spans="2:16" ht="12.75">
      <c r="B74" s="3"/>
      <c r="C74" s="353" t="s">
        <v>232</v>
      </c>
      <c r="D74" s="353"/>
      <c r="E74" s="353"/>
      <c r="F74" s="353"/>
      <c r="G74" s="353"/>
      <c r="H74" s="353"/>
      <c r="I74" s="353"/>
      <c r="J74" s="353"/>
      <c r="K74" s="353"/>
      <c r="L74" s="353"/>
      <c r="M74" s="353"/>
      <c r="N74" s="353"/>
      <c r="O74" s="353"/>
      <c r="P74" s="4"/>
    </row>
    <row r="75" spans="2:16" ht="12.75">
      <c r="B75" s="3"/>
      <c r="C75" s="353" t="s">
        <v>233</v>
      </c>
      <c r="D75" s="353"/>
      <c r="E75" s="353"/>
      <c r="F75" s="353"/>
      <c r="G75" s="353"/>
      <c r="H75" s="353"/>
      <c r="I75" s="353"/>
      <c r="J75" s="353"/>
      <c r="K75" s="353"/>
      <c r="L75" s="353"/>
      <c r="M75" s="353"/>
      <c r="N75" s="353"/>
      <c r="O75" s="353"/>
      <c r="P75" s="4"/>
    </row>
    <row r="76" spans="2:16" ht="12.75">
      <c r="B76" s="3"/>
      <c r="C76" s="353" t="s">
        <v>234</v>
      </c>
      <c r="D76" s="353"/>
      <c r="E76" s="353"/>
      <c r="F76" s="353"/>
      <c r="G76" s="353"/>
      <c r="H76" s="353"/>
      <c r="I76" s="353"/>
      <c r="J76" s="353"/>
      <c r="K76" s="353"/>
      <c r="L76" s="353"/>
      <c r="M76" s="353"/>
      <c r="N76" s="353"/>
      <c r="O76" s="353"/>
      <c r="P76" s="4"/>
    </row>
    <row r="77" spans="2:16" ht="12.75">
      <c r="B77" s="3"/>
      <c r="C77" s="353" t="s">
        <v>235</v>
      </c>
      <c r="D77" s="353"/>
      <c r="E77" s="353"/>
      <c r="F77" s="353"/>
      <c r="G77" s="353"/>
      <c r="H77" s="353"/>
      <c r="I77" s="353"/>
      <c r="J77" s="353"/>
      <c r="K77" s="353"/>
      <c r="L77" s="353"/>
      <c r="M77" s="353"/>
      <c r="N77" s="353"/>
      <c r="O77" s="353"/>
      <c r="P77" s="4"/>
    </row>
    <row r="78" spans="2:16" ht="12.75">
      <c r="B78" s="3"/>
      <c r="C78" s="353" t="s">
        <v>236</v>
      </c>
      <c r="D78" s="353"/>
      <c r="E78" s="353"/>
      <c r="F78" s="353"/>
      <c r="G78" s="353"/>
      <c r="H78" s="353"/>
      <c r="I78" s="353"/>
      <c r="J78" s="353"/>
      <c r="K78" s="353"/>
      <c r="L78" s="353"/>
      <c r="M78" s="353"/>
      <c r="N78" s="353"/>
      <c r="O78" s="353"/>
      <c r="P78" s="4"/>
    </row>
    <row r="79" spans="2:16" ht="12.75">
      <c r="B79" s="3"/>
      <c r="C79" s="353" t="s">
        <v>237</v>
      </c>
      <c r="D79" s="353"/>
      <c r="E79" s="353"/>
      <c r="F79" s="353"/>
      <c r="G79" s="353"/>
      <c r="H79" s="353"/>
      <c r="I79" s="353"/>
      <c r="J79" s="353"/>
      <c r="K79" s="353"/>
      <c r="L79" s="353"/>
      <c r="M79" s="353"/>
      <c r="N79" s="353"/>
      <c r="O79" s="353"/>
      <c r="P79" s="158"/>
    </row>
    <row r="80" spans="2:16" ht="12.75">
      <c r="B80" s="3"/>
      <c r="C80" s="354" t="s">
        <v>255</v>
      </c>
      <c r="D80" s="355"/>
      <c r="E80" s="355"/>
      <c r="F80" s="355"/>
      <c r="G80" s="355"/>
      <c r="H80" s="355"/>
      <c r="I80" s="355"/>
      <c r="J80" s="355"/>
      <c r="K80" s="355"/>
      <c r="L80" s="355"/>
      <c r="M80" s="355"/>
      <c r="N80" s="355"/>
      <c r="O80" s="355"/>
      <c r="P80" s="158"/>
    </row>
    <row r="81" spans="2:16" ht="13.5" thickBot="1">
      <c r="B81" s="5"/>
      <c r="C81" s="13"/>
      <c r="D81" s="13"/>
      <c r="E81" s="13"/>
      <c r="F81" s="13"/>
      <c r="G81" s="13"/>
      <c r="H81" s="13"/>
      <c r="I81" s="13"/>
      <c r="J81" s="13"/>
      <c r="K81" s="13"/>
      <c r="L81" s="13"/>
      <c r="M81" s="13"/>
      <c r="N81" s="13"/>
      <c r="O81" s="13"/>
      <c r="P81" s="6"/>
    </row>
    <row r="82" spans="9:16" ht="12.75">
      <c r="I82" t="s">
        <v>177</v>
      </c>
      <c r="P82" s="136" t="s">
        <v>183</v>
      </c>
    </row>
  </sheetData>
  <sheetProtection password="CE28" sheet="1" objects="1" scenarios="1"/>
  <mergeCells count="58">
    <mergeCell ref="C80:O80"/>
    <mergeCell ref="C48:O48"/>
    <mergeCell ref="C50:I50"/>
    <mergeCell ref="C67:O67"/>
    <mergeCell ref="C66:O66"/>
    <mergeCell ref="C69:O69"/>
    <mergeCell ref="C74:O74"/>
    <mergeCell ref="C54:L54"/>
    <mergeCell ref="C79:O79"/>
    <mergeCell ref="C75:O75"/>
    <mergeCell ref="C15:O15"/>
    <mergeCell ref="C13:O13"/>
    <mergeCell ref="C42:O42"/>
    <mergeCell ref="C22:O22"/>
    <mergeCell ref="C23:O23"/>
    <mergeCell ref="C25:O25"/>
    <mergeCell ref="C17:O17"/>
    <mergeCell ref="C18:O18"/>
    <mergeCell ref="C20:O20"/>
    <mergeCell ref="C37:O37"/>
    <mergeCell ref="C41:O41"/>
    <mergeCell ref="C26:O26"/>
    <mergeCell ref="C27:O27"/>
    <mergeCell ref="C28:O28"/>
    <mergeCell ref="C29:O29"/>
    <mergeCell ref="C39:O39"/>
    <mergeCell ref="C32:O32"/>
    <mergeCell ref="C33:O33"/>
    <mergeCell ref="C12:O12"/>
    <mergeCell ref="K8:O11"/>
    <mergeCell ref="A1:F1"/>
    <mergeCell ref="H1:K1"/>
    <mergeCell ref="M1:Q1"/>
    <mergeCell ref="C6:O6"/>
    <mergeCell ref="A3:Q3"/>
    <mergeCell ref="D8:J8"/>
    <mergeCell ref="D9:I9"/>
    <mergeCell ref="D10:I10"/>
    <mergeCell ref="C16:O16"/>
    <mergeCell ref="C64:O64"/>
    <mergeCell ref="C60:O60"/>
    <mergeCell ref="C76:O76"/>
    <mergeCell ref="C56:O56"/>
    <mergeCell ref="C55:O55"/>
    <mergeCell ref="C43:O43"/>
    <mergeCell ref="C46:I46"/>
    <mergeCell ref="C45:O45"/>
    <mergeCell ref="C30:O30"/>
    <mergeCell ref="C77:O77"/>
    <mergeCell ref="C78:O78"/>
    <mergeCell ref="C73:O73"/>
    <mergeCell ref="C21:O21"/>
    <mergeCell ref="C63:O63"/>
    <mergeCell ref="C72:O72"/>
    <mergeCell ref="C58:O58"/>
    <mergeCell ref="C59:O59"/>
    <mergeCell ref="C62:O62"/>
    <mergeCell ref="C68:O68"/>
  </mergeCells>
  <printOptions horizontalCentered="1"/>
  <pageMargins left="0.42" right="0.41" top="0.5" bottom="0.3" header="0.5" footer="0.34"/>
  <pageSetup fitToHeight="0" fitToWidth="1" horizontalDpi="600" verticalDpi="600" orientation="landscape" scale="83" r:id="rId3"/>
  <rowBreaks count="1" manualBreakCount="1">
    <brk id="35" max="16" man="1"/>
  </rowBreaks>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1:L72"/>
  <sheetViews>
    <sheetView showGridLines="0" zoomScale="75" zoomScaleNormal="75" workbookViewId="0" topLeftCell="A7">
      <selection activeCell="C13" sqref="C13:C17"/>
    </sheetView>
  </sheetViews>
  <sheetFormatPr defaultColWidth="9.140625" defaultRowHeight="12.75"/>
  <cols>
    <col min="1" max="1" width="2.7109375" style="87" customWidth="1"/>
    <col min="2" max="2" width="3.00390625" style="87" customWidth="1"/>
    <col min="3" max="3" width="62.57421875" style="87" customWidth="1"/>
    <col min="4" max="4" width="7.7109375" style="87" customWidth="1"/>
    <col min="5" max="6" width="6.8515625" style="87" customWidth="1"/>
    <col min="7" max="8" width="16.8515625" style="87" customWidth="1"/>
    <col min="9" max="9" width="14.8515625" style="87" customWidth="1"/>
    <col min="10" max="10" width="9.7109375" style="87" customWidth="1"/>
    <col min="11" max="11" width="2.7109375" style="87" customWidth="1"/>
    <col min="12" max="12" width="2.57421875" style="87" customWidth="1"/>
    <col min="13" max="13" width="11.8515625" style="87" customWidth="1"/>
    <col min="14" max="16384" width="9.140625" style="87" customWidth="1"/>
  </cols>
  <sheetData>
    <row r="1" ht="13.5" thickBot="1">
      <c r="K1" s="175"/>
    </row>
    <row r="2" spans="2:11" ht="12.75">
      <c r="B2" s="176"/>
      <c r="C2" s="177"/>
      <c r="D2" s="177"/>
      <c r="E2" s="177"/>
      <c r="F2" s="177"/>
      <c r="G2" s="177"/>
      <c r="H2" s="177"/>
      <c r="I2" s="177"/>
      <c r="J2" s="177"/>
      <c r="K2" s="178"/>
    </row>
    <row r="3" spans="2:11" ht="39.75" customHeight="1">
      <c r="B3" s="179"/>
      <c r="C3" s="437" t="s">
        <v>167</v>
      </c>
      <c r="D3" s="438"/>
      <c r="E3" s="438"/>
      <c r="F3" s="438"/>
      <c r="G3" s="438"/>
      <c r="H3" s="438"/>
      <c r="I3" s="438"/>
      <c r="J3" s="438"/>
      <c r="K3" s="180"/>
    </row>
    <row r="4" spans="2:11" ht="18.75" customHeight="1">
      <c r="B4" s="179"/>
      <c r="C4" s="181"/>
      <c r="D4" s="181"/>
      <c r="E4" s="181"/>
      <c r="F4" s="181"/>
      <c r="G4" s="181"/>
      <c r="H4" s="181"/>
      <c r="I4" s="181"/>
      <c r="J4" s="181"/>
      <c r="K4" s="180"/>
    </row>
    <row r="5" spans="2:11" ht="15.75" customHeight="1">
      <c r="B5" s="179"/>
      <c r="D5" s="305" t="str">
        <f>CONCATENATE("Applicant Name:  ",'Unit Mix'!F6)</f>
        <v>Applicant Name:  </v>
      </c>
      <c r="E5" s="305"/>
      <c r="F5" s="305"/>
      <c r="G5" s="305"/>
      <c r="H5" s="305"/>
      <c r="I5" s="305"/>
      <c r="J5" s="305"/>
      <c r="K5" s="180"/>
    </row>
    <row r="6" spans="2:11" ht="15.75" customHeight="1">
      <c r="B6" s="179"/>
      <c r="D6" s="305"/>
      <c r="E6" s="305"/>
      <c r="F6" s="305"/>
      <c r="G6" s="305"/>
      <c r="H6" s="305"/>
      <c r="I6" s="305"/>
      <c r="J6" s="305"/>
      <c r="K6" s="180"/>
    </row>
    <row r="7" spans="2:11" ht="15.75" customHeight="1">
      <c r="B7" s="179"/>
      <c r="D7" s="305" t="str">
        <f>CONCATENATE("Main Street Area Name:  ",'Unit Mix'!F8)</f>
        <v>Main Street Area Name:  </v>
      </c>
      <c r="E7" s="305"/>
      <c r="F7" s="305"/>
      <c r="G7" s="305"/>
      <c r="H7" s="305"/>
      <c r="I7" s="305"/>
      <c r="J7" s="305"/>
      <c r="K7" s="180"/>
    </row>
    <row r="8" spans="2:11" ht="12.75" customHeight="1">
      <c r="B8" s="179"/>
      <c r="C8" s="182"/>
      <c r="D8" s="183"/>
      <c r="E8" s="184"/>
      <c r="F8" s="184"/>
      <c r="G8" s="184"/>
      <c r="H8" s="185"/>
      <c r="I8" s="185"/>
      <c r="J8" s="185"/>
      <c r="K8" s="180"/>
    </row>
    <row r="9" spans="2:11" s="188" customFormat="1" ht="15.75">
      <c r="B9" s="186"/>
      <c r="C9" s="441" t="str">
        <f>CONCATENATE("Using TDC Limits published in Notice PIH 2006-22 for:  ",'Select City &amp; State'!D7,", ",'Select City &amp; State'!D8)</f>
        <v>Using TDC Limits published in Notice PIH 2006-22 for:  (blank), (blank)</v>
      </c>
      <c r="D9" s="441"/>
      <c r="E9" s="441"/>
      <c r="F9" s="441"/>
      <c r="G9" s="441"/>
      <c r="H9" s="441"/>
      <c r="I9" s="441"/>
      <c r="J9" s="441"/>
      <c r="K9" s="187"/>
    </row>
    <row r="10" spans="2:11" s="188" customFormat="1" ht="26.25" customHeight="1" thickBot="1">
      <c r="B10" s="186"/>
      <c r="C10" s="189"/>
      <c r="D10" s="189"/>
      <c r="E10" s="189"/>
      <c r="F10" s="189"/>
      <c r="G10" s="189"/>
      <c r="H10" s="189"/>
      <c r="I10" s="189"/>
      <c r="J10" s="189"/>
      <c r="K10" s="187"/>
    </row>
    <row r="11" spans="2:11" ht="15.75" customHeight="1" thickBot="1">
      <c r="B11" s="190"/>
      <c r="C11" s="439" t="s">
        <v>31</v>
      </c>
      <c r="D11" s="442"/>
      <c r="E11" s="442"/>
      <c r="F11" s="442"/>
      <c r="G11" s="439" t="s">
        <v>6</v>
      </c>
      <c r="H11" s="440"/>
      <c r="I11" s="175"/>
      <c r="J11" s="175"/>
      <c r="K11" s="180"/>
    </row>
    <row r="12" spans="2:11" s="200" customFormat="1" ht="59.25" customHeight="1" thickBot="1">
      <c r="B12" s="191"/>
      <c r="C12" s="192" t="s">
        <v>4</v>
      </c>
      <c r="D12" s="193" t="s">
        <v>16</v>
      </c>
      <c r="E12" s="194" t="s">
        <v>168</v>
      </c>
      <c r="F12" s="195" t="s">
        <v>17</v>
      </c>
      <c r="G12" s="196" t="s">
        <v>169</v>
      </c>
      <c r="H12" s="197" t="s">
        <v>44</v>
      </c>
      <c r="I12" s="198"/>
      <c r="J12" s="198"/>
      <c r="K12" s="199"/>
    </row>
    <row r="13" spans="2:11" ht="13.5" thickBot="1">
      <c r="B13" s="190"/>
      <c r="C13" s="452" t="str">
        <f>'Select City &amp; State'!C11</f>
        <v>Detached/Semi-Detached</v>
      </c>
      <c r="D13" s="201">
        <v>0</v>
      </c>
      <c r="E13" s="202">
        <f>'Unit Mix'!E13+'Unit Mix'!G13</f>
        <v>0</v>
      </c>
      <c r="F13" s="203">
        <f>'Unit Mix'!F13+'Unit Mix'!H13</f>
        <v>0</v>
      </c>
      <c r="G13" s="204">
        <f>'Select City &amp; State'!$E11</f>
        <v>90055</v>
      </c>
      <c r="H13" s="205">
        <f>(E13*G13*0.9)+(F13*G13)</f>
        <v>0</v>
      </c>
      <c r="I13" s="175"/>
      <c r="J13" s="175"/>
      <c r="K13" s="180"/>
    </row>
    <row r="14" spans="2:11" ht="13.5" thickBot="1">
      <c r="B14" s="190"/>
      <c r="C14" s="453"/>
      <c r="D14" s="206">
        <v>1</v>
      </c>
      <c r="E14" s="202">
        <f>'Unit Mix'!E14+'Unit Mix'!G14</f>
        <v>0</v>
      </c>
      <c r="F14" s="203">
        <f>'Unit Mix'!F14+'Unit Mix'!H14</f>
        <v>0</v>
      </c>
      <c r="G14" s="204">
        <f>'Select City &amp; State'!$E12</f>
        <v>119151</v>
      </c>
      <c r="H14" s="205">
        <f aca="true" t="shared" si="0" ref="H14:H32">(E14*G14*0.9)+(F14*G14)</f>
        <v>0</v>
      </c>
      <c r="I14" s="175"/>
      <c r="J14" s="175"/>
      <c r="K14" s="180"/>
    </row>
    <row r="15" spans="2:11" ht="13.5" thickBot="1">
      <c r="B15" s="190"/>
      <c r="C15" s="453"/>
      <c r="D15" s="206">
        <v>2</v>
      </c>
      <c r="E15" s="202">
        <f>'Unit Mix'!E15+'Unit Mix'!G15</f>
        <v>0</v>
      </c>
      <c r="F15" s="203">
        <f>'Unit Mix'!F15+'Unit Mix'!H15</f>
        <v>0</v>
      </c>
      <c r="G15" s="204">
        <f>'Select City &amp; State'!$E13</f>
        <v>156143</v>
      </c>
      <c r="H15" s="205">
        <f t="shared" si="0"/>
        <v>0</v>
      </c>
      <c r="I15" s="175"/>
      <c r="J15" s="175"/>
      <c r="K15" s="180"/>
    </row>
    <row r="16" spans="2:11" ht="13.5" thickBot="1">
      <c r="B16" s="190"/>
      <c r="C16" s="453"/>
      <c r="D16" s="206">
        <v>3</v>
      </c>
      <c r="E16" s="202">
        <f>'Unit Mix'!E16+'Unit Mix'!G16</f>
        <v>0</v>
      </c>
      <c r="F16" s="203">
        <f>'Unit Mix'!F16+'Unit Mix'!H16</f>
        <v>0</v>
      </c>
      <c r="G16" s="204">
        <f>'Select City &amp; State'!$E14</f>
        <v>187314</v>
      </c>
      <c r="H16" s="205">
        <f t="shared" si="0"/>
        <v>0</v>
      </c>
      <c r="I16" s="175"/>
      <c r="J16" s="175"/>
      <c r="K16" s="180"/>
    </row>
    <row r="17" spans="2:11" ht="13.5" thickBot="1">
      <c r="B17" s="190"/>
      <c r="C17" s="453"/>
      <c r="D17" s="206">
        <v>4</v>
      </c>
      <c r="E17" s="202">
        <f>'Unit Mix'!E17+'Unit Mix'!G17</f>
        <v>0</v>
      </c>
      <c r="F17" s="203">
        <f>'Unit Mix'!F17+'Unit Mix'!H17</f>
        <v>0</v>
      </c>
      <c r="G17" s="204">
        <f>'Select City &amp; State'!$E15</f>
        <v>221356</v>
      </c>
      <c r="H17" s="205">
        <f t="shared" si="0"/>
        <v>0</v>
      </c>
      <c r="I17" s="175"/>
      <c r="J17" s="175"/>
      <c r="K17" s="180"/>
    </row>
    <row r="18" spans="2:11" ht="12.75" customHeight="1" thickBot="1">
      <c r="B18" s="190"/>
      <c r="C18" s="452">
        <f>'Select City &amp; State'!C25</f>
        <v>0</v>
      </c>
      <c r="D18" s="206">
        <v>0</v>
      </c>
      <c r="E18" s="202">
        <f>'Unit Mix'!E18+'Unit Mix'!G18</f>
        <v>0</v>
      </c>
      <c r="F18" s="203">
        <f>'Unit Mix'!F18+'Unit Mix'!H18</f>
        <v>0</v>
      </c>
      <c r="G18" s="204">
        <f>'Select City &amp; State'!$E16</f>
        <v>244131</v>
      </c>
      <c r="H18" s="205">
        <f t="shared" si="0"/>
        <v>0</v>
      </c>
      <c r="I18" s="175"/>
      <c r="J18" s="175"/>
      <c r="K18" s="180"/>
    </row>
    <row r="19" spans="2:11" ht="13.5" thickBot="1">
      <c r="B19" s="190"/>
      <c r="C19" s="453"/>
      <c r="D19" s="206">
        <v>1</v>
      </c>
      <c r="E19" s="202">
        <f>'Unit Mix'!E19+'Unit Mix'!G19</f>
        <v>0</v>
      </c>
      <c r="F19" s="203">
        <f>'Unit Mix'!F19+'Unit Mix'!H19</f>
        <v>0</v>
      </c>
      <c r="G19" s="204">
        <f>'Select City &amp; State'!$E17</f>
        <v>263139</v>
      </c>
      <c r="H19" s="205">
        <f t="shared" si="0"/>
        <v>0</v>
      </c>
      <c r="I19" s="175"/>
      <c r="J19" s="175"/>
      <c r="K19" s="180"/>
    </row>
    <row r="20" spans="2:11" ht="13.5" thickBot="1">
      <c r="B20" s="190"/>
      <c r="C20" s="453"/>
      <c r="D20" s="206">
        <v>2</v>
      </c>
      <c r="E20" s="202">
        <f>'Unit Mix'!E20+'Unit Mix'!G20</f>
        <v>0</v>
      </c>
      <c r="F20" s="203">
        <f>'Unit Mix'!F20+'Unit Mix'!H20</f>
        <v>0</v>
      </c>
      <c r="G20" s="204">
        <f>'Select City &amp; State'!$E18</f>
        <v>51460</v>
      </c>
      <c r="H20" s="205">
        <f t="shared" si="0"/>
        <v>0</v>
      </c>
      <c r="I20" s="175"/>
      <c r="J20" s="175"/>
      <c r="K20" s="180"/>
    </row>
    <row r="21" spans="2:11" ht="13.5" thickBot="1">
      <c r="B21" s="190"/>
      <c r="C21" s="453"/>
      <c r="D21" s="206">
        <v>3</v>
      </c>
      <c r="E21" s="202">
        <f>'Unit Mix'!E21+'Unit Mix'!G21</f>
        <v>0</v>
      </c>
      <c r="F21" s="203">
        <f>'Unit Mix'!F21+'Unit Mix'!H21</f>
        <v>0</v>
      </c>
      <c r="G21" s="204">
        <f>'Select City &amp; State'!$E19</f>
        <v>68086</v>
      </c>
      <c r="H21" s="205">
        <f t="shared" si="0"/>
        <v>0</v>
      </c>
      <c r="I21" s="175"/>
      <c r="J21" s="175"/>
      <c r="K21" s="180"/>
    </row>
    <row r="22" spans="2:11" ht="13.5" thickBot="1">
      <c r="B22" s="190"/>
      <c r="C22" s="453"/>
      <c r="D22" s="206">
        <v>4</v>
      </c>
      <c r="E22" s="202">
        <f>'Unit Mix'!E22+'Unit Mix'!G22</f>
        <v>0</v>
      </c>
      <c r="F22" s="203">
        <f>'Unit Mix'!F22+'Unit Mix'!H22</f>
        <v>0</v>
      </c>
      <c r="G22" s="204">
        <f>'Select City &amp; State'!$E20</f>
        <v>89224</v>
      </c>
      <c r="H22" s="205">
        <f t="shared" si="0"/>
        <v>0</v>
      </c>
      <c r="I22" s="175"/>
      <c r="J22" s="175"/>
      <c r="K22" s="180"/>
    </row>
    <row r="23" spans="2:11" ht="12.75" customHeight="1" thickBot="1">
      <c r="B23" s="190"/>
      <c r="C23" s="452">
        <f>'Select City &amp; State'!C39</f>
        <v>0</v>
      </c>
      <c r="D23" s="206">
        <v>0</v>
      </c>
      <c r="E23" s="202">
        <f>'Unit Mix'!E23+'Unit Mix'!G23</f>
        <v>0</v>
      </c>
      <c r="F23" s="203">
        <f>'Unit Mix'!F23+'Unit Mix'!H23</f>
        <v>0</v>
      </c>
      <c r="G23" s="204">
        <f>'Select City &amp; State'!$E21</f>
        <v>107037</v>
      </c>
      <c r="H23" s="205">
        <f t="shared" si="0"/>
        <v>0</v>
      </c>
      <c r="I23" s="175"/>
      <c r="J23" s="175"/>
      <c r="K23" s="180"/>
    </row>
    <row r="24" spans="2:11" ht="12.75" customHeight="1" thickBot="1">
      <c r="B24" s="190"/>
      <c r="C24" s="452"/>
      <c r="D24" s="206">
        <v>1</v>
      </c>
      <c r="E24" s="202">
        <f>'Unit Mix'!E24+'Unit Mix'!G24</f>
        <v>0</v>
      </c>
      <c r="F24" s="203">
        <f>'Unit Mix'!F24+'Unit Mix'!H24</f>
        <v>0</v>
      </c>
      <c r="G24" s="204">
        <f>'Select City &amp; State'!$E22</f>
        <v>126489</v>
      </c>
      <c r="H24" s="205">
        <f t="shared" si="0"/>
        <v>0</v>
      </c>
      <c r="I24" s="175"/>
      <c r="J24" s="175"/>
      <c r="K24" s="180"/>
    </row>
    <row r="25" spans="2:11" ht="12.75" customHeight="1" thickBot="1">
      <c r="B25" s="190"/>
      <c r="C25" s="452"/>
      <c r="D25" s="206">
        <v>2</v>
      </c>
      <c r="E25" s="202">
        <f>'Unit Mix'!E25+'Unit Mix'!G25</f>
        <v>0</v>
      </c>
      <c r="F25" s="203">
        <f>'Unit Mix'!F25+'Unit Mix'!H25</f>
        <v>0</v>
      </c>
      <c r="G25" s="204">
        <f>'Select City &amp; State'!$E23</f>
        <v>139503</v>
      </c>
      <c r="H25" s="205">
        <f t="shared" si="0"/>
        <v>0</v>
      </c>
      <c r="I25" s="175"/>
      <c r="J25" s="175"/>
      <c r="K25" s="180"/>
    </row>
    <row r="26" spans="2:11" ht="12.75" customHeight="1" thickBot="1">
      <c r="B26" s="190"/>
      <c r="C26" s="452"/>
      <c r="D26" s="206">
        <v>3</v>
      </c>
      <c r="E26" s="202">
        <f>'Unit Mix'!E26+'Unit Mix'!G26</f>
        <v>0</v>
      </c>
      <c r="F26" s="203">
        <f>'Unit Mix'!F26+'Unit Mix'!H26</f>
        <v>0</v>
      </c>
      <c r="G26" s="204">
        <f>'Select City &amp; State'!$E24</f>
        <v>150365</v>
      </c>
      <c r="H26" s="205">
        <f t="shared" si="0"/>
        <v>0</v>
      </c>
      <c r="I26" s="175"/>
      <c r="J26" s="175"/>
      <c r="K26" s="180"/>
    </row>
    <row r="27" spans="2:11" ht="12.75" customHeight="1" thickBot="1">
      <c r="B27" s="190"/>
      <c r="C27" s="452"/>
      <c r="D27" s="206">
        <v>4</v>
      </c>
      <c r="E27" s="202">
        <f>'Unit Mix'!E27+'Unit Mix'!G27</f>
        <v>0</v>
      </c>
      <c r="F27" s="203">
        <f>'Unit Mix'!F27+'Unit Mix'!H27</f>
        <v>0</v>
      </c>
      <c r="G27" s="204">
        <f>'Select City &amp; State'!$E25</f>
        <v>0</v>
      </c>
      <c r="H27" s="205">
        <f t="shared" si="0"/>
        <v>0</v>
      </c>
      <c r="I27" s="175"/>
      <c r="J27" s="175"/>
      <c r="K27" s="180"/>
    </row>
    <row r="28" spans="2:11" ht="13.5" customHeight="1" thickBot="1">
      <c r="B28" s="190"/>
      <c r="C28" s="452">
        <f>'Select City &amp; State'!C53</f>
        <v>0</v>
      </c>
      <c r="D28" s="206">
        <v>0</v>
      </c>
      <c r="E28" s="202">
        <f>'Unit Mix'!E28+'Unit Mix'!G28</f>
        <v>0</v>
      </c>
      <c r="F28" s="203">
        <f>'Unit Mix'!F28+'Unit Mix'!H28</f>
        <v>0</v>
      </c>
      <c r="G28" s="204">
        <f>'Select City &amp; State'!$E26</f>
        <v>0</v>
      </c>
      <c r="H28" s="205">
        <f t="shared" si="0"/>
        <v>0</v>
      </c>
      <c r="I28" s="175"/>
      <c r="J28" s="175"/>
      <c r="K28" s="180"/>
    </row>
    <row r="29" spans="2:11" ht="12.75" customHeight="1" thickBot="1">
      <c r="B29" s="190"/>
      <c r="C29" s="452"/>
      <c r="D29" s="206">
        <v>1</v>
      </c>
      <c r="E29" s="202">
        <f>'Unit Mix'!E29+'Unit Mix'!G29</f>
        <v>0</v>
      </c>
      <c r="F29" s="203">
        <f>'Unit Mix'!F29+'Unit Mix'!H29</f>
        <v>0</v>
      </c>
      <c r="G29" s="204">
        <f>'Select City &amp; State'!$E27</f>
        <v>0</v>
      </c>
      <c r="H29" s="205">
        <f t="shared" si="0"/>
        <v>0</v>
      </c>
      <c r="I29" s="175"/>
      <c r="J29" s="175"/>
      <c r="K29" s="180"/>
    </row>
    <row r="30" spans="2:11" ht="12.75" customHeight="1" thickBot="1">
      <c r="B30" s="190"/>
      <c r="C30" s="452"/>
      <c r="D30" s="206">
        <v>2</v>
      </c>
      <c r="E30" s="202">
        <f>'Unit Mix'!E30+'Unit Mix'!G30</f>
        <v>0</v>
      </c>
      <c r="F30" s="203">
        <f>'Unit Mix'!F30+'Unit Mix'!H30</f>
        <v>0</v>
      </c>
      <c r="G30" s="204">
        <f>'Select City &amp; State'!$E28</f>
        <v>0</v>
      </c>
      <c r="H30" s="205">
        <f t="shared" si="0"/>
        <v>0</v>
      </c>
      <c r="I30" s="175"/>
      <c r="J30" s="175"/>
      <c r="K30" s="180"/>
    </row>
    <row r="31" spans="2:11" ht="12.75" customHeight="1" thickBot="1">
      <c r="B31" s="190"/>
      <c r="C31" s="452"/>
      <c r="D31" s="206">
        <v>3</v>
      </c>
      <c r="E31" s="202">
        <f>'Unit Mix'!E31+'Unit Mix'!G31</f>
        <v>0</v>
      </c>
      <c r="F31" s="203">
        <f>'Unit Mix'!F31+'Unit Mix'!H31</f>
        <v>0</v>
      </c>
      <c r="G31" s="204">
        <f>'Select City &amp; State'!$E29</f>
        <v>0</v>
      </c>
      <c r="H31" s="205">
        <f t="shared" si="0"/>
        <v>0</v>
      </c>
      <c r="I31" s="175"/>
      <c r="J31" s="175"/>
      <c r="K31" s="180"/>
    </row>
    <row r="32" spans="2:11" ht="12.75" customHeight="1" thickBot="1">
      <c r="B32" s="190"/>
      <c r="C32" s="452"/>
      <c r="D32" s="207">
        <v>4</v>
      </c>
      <c r="E32" s="208">
        <f>'Unit Mix'!E32+'Unit Mix'!G32</f>
        <v>0</v>
      </c>
      <c r="F32" s="209">
        <f>'Unit Mix'!F32+'Unit Mix'!H32</f>
        <v>0</v>
      </c>
      <c r="G32" s="204">
        <f>'Select City &amp; State'!$E30</f>
        <v>0</v>
      </c>
      <c r="H32" s="205">
        <f t="shared" si="0"/>
        <v>0</v>
      </c>
      <c r="I32" s="175"/>
      <c r="J32" s="175"/>
      <c r="K32" s="180"/>
    </row>
    <row r="33" spans="2:11" ht="31.5" customHeight="1" thickBot="1" thickTop="1">
      <c r="B33" s="190"/>
      <c r="C33" s="210"/>
      <c r="D33" s="211"/>
      <c r="E33" s="212">
        <f>SUM(E13:E32)</f>
        <v>0</v>
      </c>
      <c r="F33" s="212">
        <f>SUM(F13:F32)</f>
        <v>0</v>
      </c>
      <c r="G33" s="213"/>
      <c r="H33" s="321">
        <f>SUM(H13:H32)</f>
        <v>0</v>
      </c>
      <c r="I33" s="175" t="s">
        <v>45</v>
      </c>
      <c r="J33" s="175"/>
      <c r="K33" s="180"/>
    </row>
    <row r="34" spans="2:11" ht="49.5" customHeight="1" thickBot="1" thickTop="1">
      <c r="B34" s="190"/>
      <c r="C34" s="215"/>
      <c r="D34" s="216"/>
      <c r="E34" s="216"/>
      <c r="F34" s="216"/>
      <c r="G34" s="217"/>
      <c r="H34" s="218"/>
      <c r="I34" s="217"/>
      <c r="J34" s="218"/>
      <c r="K34" s="219"/>
    </row>
    <row r="35" spans="2:11" ht="39.75" customHeight="1">
      <c r="B35" s="190"/>
      <c r="C35" s="220"/>
      <c r="D35" s="220"/>
      <c r="E35" s="220"/>
      <c r="F35" s="220"/>
      <c r="G35" s="213"/>
      <c r="H35" s="221"/>
      <c r="I35" s="213"/>
      <c r="J35" s="221"/>
      <c r="K35" s="180"/>
    </row>
    <row r="36" spans="2:11" ht="41.25" customHeight="1">
      <c r="B36" s="190"/>
      <c r="C36" s="443" t="s">
        <v>206</v>
      </c>
      <c r="D36" s="443"/>
      <c r="E36" s="443"/>
      <c r="F36" s="444"/>
      <c r="G36" s="222">
        <f>SUM('Permanent S&amp;U p3'!B12,B13)</f>
        <v>0</v>
      </c>
      <c r="H36" s="214">
        <f>G36</f>
        <v>0</v>
      </c>
      <c r="I36" s="175"/>
      <c r="J36" s="175"/>
      <c r="K36" s="180"/>
    </row>
    <row r="37" spans="2:11" ht="12.75">
      <c r="B37" s="190"/>
      <c r="C37" s="220"/>
      <c r="D37" s="220"/>
      <c r="E37" s="220"/>
      <c r="F37" s="175"/>
      <c r="G37" s="213"/>
      <c r="H37" s="221"/>
      <c r="I37" s="175"/>
      <c r="J37" s="175"/>
      <c r="K37" s="180"/>
    </row>
    <row r="38" spans="2:11" ht="27" customHeight="1">
      <c r="B38" s="190"/>
      <c r="C38" s="443" t="s">
        <v>207</v>
      </c>
      <c r="D38" s="443"/>
      <c r="E38" s="443"/>
      <c r="F38" s="443"/>
      <c r="G38" s="213"/>
      <c r="H38" s="223"/>
      <c r="I38" s="175"/>
      <c r="J38" s="175"/>
      <c r="K38" s="180"/>
    </row>
    <row r="39" spans="2:11" ht="12.75">
      <c r="B39" s="190"/>
      <c r="C39" s="419" t="s">
        <v>39</v>
      </c>
      <c r="D39" s="420"/>
      <c r="E39" s="420"/>
      <c r="F39" s="421"/>
      <c r="G39" s="222">
        <f>SUM('Permanent S&amp;U p1'!B11)</f>
        <v>0</v>
      </c>
      <c r="H39" s="87" t="s">
        <v>166</v>
      </c>
      <c r="I39" s="448">
        <f>IF(G39&gt;0.15*G36,"Error. You have exceeded the CSS limit of 15% of the grant amount.","")</f>
      </c>
      <c r="J39" s="448"/>
      <c r="K39" s="180"/>
    </row>
    <row r="40" spans="2:11" ht="12.75">
      <c r="B40" s="190"/>
      <c r="C40" s="419" t="s">
        <v>38</v>
      </c>
      <c r="D40" s="420"/>
      <c r="E40" s="420"/>
      <c r="F40" s="421"/>
      <c r="G40" s="222">
        <f>SUM('Permanent S&amp;U p1'!B10)</f>
        <v>0</v>
      </c>
      <c r="H40" s="224"/>
      <c r="I40" s="448"/>
      <c r="J40" s="448"/>
      <c r="K40" s="180"/>
    </row>
    <row r="41" spans="2:11" ht="12.75">
      <c r="B41" s="190"/>
      <c r="C41" s="419" t="s">
        <v>205</v>
      </c>
      <c r="D41" s="420"/>
      <c r="E41" s="420"/>
      <c r="F41" s="421"/>
      <c r="G41" s="222">
        <f>SUM('Permanent S&amp;U p2'!B9:B20,B24,B26:B27)+SUM('Permanent S&amp;U p1'!B37:B57)</f>
        <v>0</v>
      </c>
      <c r="H41" s="224"/>
      <c r="I41" s="448"/>
      <c r="J41" s="448"/>
      <c r="K41" s="180"/>
    </row>
    <row r="42" spans="2:11" ht="12.75">
      <c r="B42" s="190"/>
      <c r="C42" s="419" t="s">
        <v>170</v>
      </c>
      <c r="D42" s="420"/>
      <c r="E42" s="420"/>
      <c r="F42" s="421"/>
      <c r="G42" s="222">
        <f>SUM('Permanent S&amp;U p1'!B13:B15)</f>
        <v>0</v>
      </c>
      <c r="H42" s="224"/>
      <c r="I42" s="224"/>
      <c r="J42" s="221"/>
      <c r="K42" s="180"/>
    </row>
    <row r="43" spans="2:11" ht="12.75">
      <c r="B43" s="190"/>
      <c r="C43" s="419" t="s">
        <v>40</v>
      </c>
      <c r="D43" s="420"/>
      <c r="E43" s="420"/>
      <c r="F43" s="421"/>
      <c r="G43" s="222">
        <f>SUM('Permanent S&amp;U p1'!B23:B25)</f>
        <v>0</v>
      </c>
      <c r="H43" s="224"/>
      <c r="I43" s="224"/>
      <c r="J43" s="221"/>
      <c r="K43" s="180"/>
    </row>
    <row r="44" spans="2:11" ht="12.75">
      <c r="B44" s="190"/>
      <c r="C44" s="419" t="s">
        <v>171</v>
      </c>
      <c r="D44" s="420"/>
      <c r="E44" s="420"/>
      <c r="F44" s="421"/>
      <c r="G44" s="222">
        <f>SUM('Permanent S&amp;U p1'!B27:B33)</f>
        <v>0</v>
      </c>
      <c r="H44" s="224"/>
      <c r="I44" s="426"/>
      <c r="J44" s="426"/>
      <c r="K44" s="180"/>
    </row>
    <row r="45" spans="2:11" ht="12.75">
      <c r="B45" s="190"/>
      <c r="C45" s="419" t="s">
        <v>41</v>
      </c>
      <c r="D45" s="420"/>
      <c r="E45" s="420"/>
      <c r="F45" s="421"/>
      <c r="G45" s="222">
        <f>SUM('Permanent S&amp;U p1'!B35)</f>
        <v>0</v>
      </c>
      <c r="H45" s="224"/>
      <c r="I45" s="426"/>
      <c r="J45" s="426"/>
      <c r="K45" s="180"/>
    </row>
    <row r="46" spans="2:11" ht="12.75">
      <c r="B46" s="190"/>
      <c r="C46" s="419" t="s">
        <v>42</v>
      </c>
      <c r="D46" s="420"/>
      <c r="E46" s="420"/>
      <c r="F46" s="421"/>
      <c r="G46" s="222">
        <f>SUM('Permanent S&amp;U p1'!B17:B18)</f>
        <v>0</v>
      </c>
      <c r="H46" s="224"/>
      <c r="I46" s="175"/>
      <c r="J46" s="175"/>
      <c r="K46" s="180"/>
    </row>
    <row r="47" spans="2:11" ht="15">
      <c r="B47" s="190"/>
      <c r="C47" s="419" t="s">
        <v>46</v>
      </c>
      <c r="D47" s="420"/>
      <c r="E47" s="420"/>
      <c r="F47" s="421"/>
      <c r="G47" s="225">
        <f>SUM('Permanent S&amp;U p2'!B22)</f>
        <v>0</v>
      </c>
      <c r="H47" s="214"/>
      <c r="I47" s="447"/>
      <c r="J47" s="447"/>
      <c r="K47" s="180"/>
    </row>
    <row r="48" spans="2:11" ht="15">
      <c r="B48" s="190"/>
      <c r="C48" s="226" t="s">
        <v>43</v>
      </c>
      <c r="D48" s="220"/>
      <c r="E48" s="220"/>
      <c r="F48" s="220"/>
      <c r="G48" s="224"/>
      <c r="H48" s="214">
        <f>(SUM(G39:G47))</f>
        <v>0</v>
      </c>
      <c r="I48" s="303"/>
      <c r="J48" s="304"/>
      <c r="K48" s="180"/>
    </row>
    <row r="49" spans="2:11" ht="12.75">
      <c r="B49" s="190"/>
      <c r="C49" s="227"/>
      <c r="D49" s="220"/>
      <c r="E49" s="220"/>
      <c r="F49" s="418" t="s">
        <v>226</v>
      </c>
      <c r="G49" s="418"/>
      <c r="H49" s="418"/>
      <c r="I49" s="418"/>
      <c r="J49" s="175"/>
      <c r="K49" s="180"/>
    </row>
    <row r="50" spans="2:11" ht="12.75">
      <c r="B50" s="190"/>
      <c r="C50" s="230"/>
      <c r="D50" s="172"/>
      <c r="E50" s="172"/>
      <c r="F50" s="172"/>
      <c r="G50" s="231"/>
      <c r="H50" s="224"/>
      <c r="I50" s="456"/>
      <c r="J50" s="457"/>
      <c r="K50" s="180"/>
    </row>
    <row r="51" spans="2:12" ht="12.75">
      <c r="B51" s="190"/>
      <c r="C51" s="423"/>
      <c r="D51" s="424"/>
      <c r="E51" s="424"/>
      <c r="F51" s="425"/>
      <c r="G51" s="232"/>
      <c r="H51" s="213"/>
      <c r="I51" s="449"/>
      <c r="J51" s="449"/>
      <c r="K51" s="180"/>
      <c r="L51" s="233"/>
    </row>
    <row r="52" spans="2:11" ht="15">
      <c r="B52" s="190"/>
      <c r="C52" s="423"/>
      <c r="D52" s="424"/>
      <c r="E52" s="424"/>
      <c r="F52" s="425"/>
      <c r="G52" s="234"/>
      <c r="H52" s="235"/>
      <c r="I52" s="211"/>
      <c r="J52" s="224"/>
      <c r="K52" s="180"/>
    </row>
    <row r="53" spans="2:11" ht="12.75">
      <c r="B53" s="190"/>
      <c r="C53" s="455"/>
      <c r="D53" s="435"/>
      <c r="E53" s="435"/>
      <c r="F53" s="425"/>
      <c r="G53" s="213"/>
      <c r="H53" s="224"/>
      <c r="I53" s="236"/>
      <c r="J53" s="224"/>
      <c r="K53" s="180"/>
    </row>
    <row r="54" spans="2:11" ht="15">
      <c r="B54" s="190"/>
      <c r="C54" s="450" t="s">
        <v>213</v>
      </c>
      <c r="D54" s="435"/>
      <c r="E54" s="435"/>
      <c r="F54" s="435"/>
      <c r="G54" s="237">
        <f>G39</f>
        <v>0</v>
      </c>
      <c r="H54" s="224"/>
      <c r="I54" s="175"/>
      <c r="J54" s="175"/>
      <c r="K54" s="180"/>
    </row>
    <row r="55" spans="2:11" ht="15">
      <c r="B55" s="190"/>
      <c r="C55" s="423" t="s">
        <v>214</v>
      </c>
      <c r="D55" s="425"/>
      <c r="E55" s="425"/>
      <c r="F55" s="425"/>
      <c r="G55" s="238"/>
      <c r="H55" s="239">
        <f>-G54</f>
        <v>0</v>
      </c>
      <c r="I55" s="175"/>
      <c r="J55" s="175"/>
      <c r="K55" s="180"/>
    </row>
    <row r="56" spans="2:12" ht="15">
      <c r="B56" s="190"/>
      <c r="C56" s="427" t="s">
        <v>1</v>
      </c>
      <c r="D56" s="425"/>
      <c r="E56" s="425"/>
      <c r="F56" s="425"/>
      <c r="G56" s="224"/>
      <c r="H56" s="240">
        <f>H48+H55</f>
        <v>0</v>
      </c>
      <c r="I56" s="175"/>
      <c r="J56" s="175"/>
      <c r="K56" s="180"/>
      <c r="L56" s="241"/>
    </row>
    <row r="57" spans="2:11" ht="12.75">
      <c r="B57" s="190"/>
      <c r="C57" s="242"/>
      <c r="D57" s="220"/>
      <c r="E57" s="220"/>
      <c r="F57" s="220"/>
      <c r="G57" s="224"/>
      <c r="H57" s="236"/>
      <c r="I57" s="175"/>
      <c r="J57" s="175"/>
      <c r="K57" s="180"/>
    </row>
    <row r="58" spans="2:11" ht="15">
      <c r="B58" s="190"/>
      <c r="C58" s="434"/>
      <c r="D58" s="435"/>
      <c r="E58" s="435"/>
      <c r="F58" s="435"/>
      <c r="G58" s="224"/>
      <c r="H58" s="240"/>
      <c r="I58" s="175"/>
      <c r="J58" s="175"/>
      <c r="K58" s="180"/>
    </row>
    <row r="59" spans="2:11" ht="12.75">
      <c r="B59" s="190"/>
      <c r="C59" s="243"/>
      <c r="D59" s="224"/>
      <c r="E59" s="224"/>
      <c r="F59" s="224"/>
      <c r="G59" s="224"/>
      <c r="H59" s="224"/>
      <c r="I59" s="224"/>
      <c r="J59" s="224"/>
      <c r="K59" s="180"/>
    </row>
    <row r="60" spans="2:11" ht="12.75">
      <c r="B60" s="228"/>
      <c r="C60" s="175"/>
      <c r="D60" s="175"/>
      <c r="E60" s="175"/>
      <c r="F60" s="175"/>
      <c r="G60" s="175"/>
      <c r="H60" s="175"/>
      <c r="I60" s="175"/>
      <c r="J60" s="175"/>
      <c r="K60" s="229"/>
    </row>
    <row r="61" spans="2:11" ht="12.75">
      <c r="B61" s="228"/>
      <c r="C61" s="451" t="s">
        <v>227</v>
      </c>
      <c r="D61" s="421"/>
      <c r="E61" s="175"/>
      <c r="F61" s="175"/>
      <c r="G61" s="175"/>
      <c r="H61" s="175"/>
      <c r="I61" s="175"/>
      <c r="J61" s="175"/>
      <c r="K61" s="229"/>
    </row>
    <row r="62" spans="2:11" ht="18" customHeight="1">
      <c r="B62" s="228"/>
      <c r="C62" s="422" t="s">
        <v>215</v>
      </c>
      <c r="D62" s="422"/>
      <c r="E62" s="175"/>
      <c r="F62" s="175"/>
      <c r="G62" s="175"/>
      <c r="H62" s="172"/>
      <c r="I62" s="175"/>
      <c r="J62" s="175"/>
      <c r="K62" s="229"/>
    </row>
    <row r="63" spans="2:12" ht="28.5" customHeight="1">
      <c r="B63" s="228"/>
      <c r="C63" s="445" t="s">
        <v>228</v>
      </c>
      <c r="D63" s="446"/>
      <c r="E63" s="175"/>
      <c r="F63" s="175"/>
      <c r="G63" s="175"/>
      <c r="H63" s="392"/>
      <c r="I63" s="392"/>
      <c r="J63" s="392"/>
      <c r="K63" s="244"/>
      <c r="L63" s="175"/>
    </row>
    <row r="64" spans="2:12" ht="13.5" thickBot="1">
      <c r="B64" s="228"/>
      <c r="C64" s="436"/>
      <c r="D64" s="436"/>
      <c r="E64" s="175"/>
      <c r="F64" s="175"/>
      <c r="G64" s="175"/>
      <c r="H64" s="173"/>
      <c r="I64" s="173"/>
      <c r="J64" s="173"/>
      <c r="K64" s="229"/>
      <c r="L64" s="175"/>
    </row>
    <row r="65" spans="2:12" ht="13.5" customHeight="1" thickTop="1">
      <c r="B65" s="228"/>
      <c r="C65" s="428" t="e">
        <f>H56/H33</f>
        <v>#DIV/0!</v>
      </c>
      <c r="D65" s="429"/>
      <c r="E65" s="175"/>
      <c r="F65" s="175"/>
      <c r="G65" s="175"/>
      <c r="H65" s="175"/>
      <c r="I65" s="245"/>
      <c r="J65" s="245"/>
      <c r="K65" s="246"/>
      <c r="L65" s="175"/>
    </row>
    <row r="66" spans="2:12" ht="13.5" customHeight="1">
      <c r="B66" s="228"/>
      <c r="C66" s="430"/>
      <c r="D66" s="431"/>
      <c r="E66" s="175"/>
      <c r="F66" s="175"/>
      <c r="G66" s="175"/>
      <c r="H66" s="454"/>
      <c r="I66" s="454"/>
      <c r="J66" s="454"/>
      <c r="K66" s="246"/>
      <c r="L66" s="175"/>
    </row>
    <row r="67" spans="2:12" ht="13.5" customHeight="1">
      <c r="B67" s="228"/>
      <c r="C67" s="430"/>
      <c r="D67" s="431"/>
      <c r="E67" s="175"/>
      <c r="F67" s="175"/>
      <c r="G67" s="175"/>
      <c r="H67" s="454"/>
      <c r="I67" s="454"/>
      <c r="J67" s="454"/>
      <c r="K67" s="246"/>
      <c r="L67" s="175"/>
    </row>
    <row r="68" spans="2:12" ht="13.5" customHeight="1">
      <c r="B68" s="228"/>
      <c r="C68" s="430"/>
      <c r="D68" s="431"/>
      <c r="E68" s="175"/>
      <c r="F68" s="175"/>
      <c r="G68" s="175"/>
      <c r="H68" s="454"/>
      <c r="I68" s="454"/>
      <c r="J68" s="454"/>
      <c r="K68" s="246"/>
      <c r="L68" s="175"/>
    </row>
    <row r="69" spans="2:11" ht="13.5" thickBot="1">
      <c r="B69" s="228"/>
      <c r="C69" s="432"/>
      <c r="D69" s="433"/>
      <c r="E69" s="175"/>
      <c r="F69" s="175"/>
      <c r="G69" s="175"/>
      <c r="H69" s="454"/>
      <c r="I69" s="454"/>
      <c r="J69" s="454"/>
      <c r="K69" s="229"/>
    </row>
    <row r="70" spans="2:11" ht="23.25" customHeight="1" thickBot="1" thickTop="1">
      <c r="B70" s="228"/>
      <c r="C70" s="248"/>
      <c r="D70" s="248"/>
      <c r="E70" s="249"/>
      <c r="F70" s="249"/>
      <c r="G70" s="249"/>
      <c r="H70" s="247"/>
      <c r="I70" s="247"/>
      <c r="J70" s="247"/>
      <c r="K70" s="229"/>
    </row>
    <row r="71" spans="2:11" ht="23.25" customHeight="1" thickBot="1">
      <c r="B71" s="250"/>
      <c r="C71" s="249"/>
      <c r="D71" s="251"/>
      <c r="E71" s="249"/>
      <c r="F71" s="249"/>
      <c r="G71" s="249"/>
      <c r="H71" s="252"/>
      <c r="I71" s="249"/>
      <c r="J71" s="249"/>
      <c r="K71" s="253"/>
    </row>
    <row r="72" spans="4:11" ht="15.75">
      <c r="D72" s="393" t="s">
        <v>179</v>
      </c>
      <c r="E72" s="393"/>
      <c r="F72" s="393"/>
      <c r="K72" s="136" t="s">
        <v>181</v>
      </c>
    </row>
  </sheetData>
  <sheetProtection password="CE28" sheet="1" objects="1" scenarios="1"/>
  <mergeCells count="41">
    <mergeCell ref="D72:F72"/>
    <mergeCell ref="H66:J69"/>
    <mergeCell ref="C39:F39"/>
    <mergeCell ref="C52:F52"/>
    <mergeCell ref="C53:F53"/>
    <mergeCell ref="C41:F41"/>
    <mergeCell ref="C42:F42"/>
    <mergeCell ref="C43:F43"/>
    <mergeCell ref="I50:J50"/>
    <mergeCell ref="H63:J63"/>
    <mergeCell ref="C13:C17"/>
    <mergeCell ref="C28:C32"/>
    <mergeCell ref="C18:C22"/>
    <mergeCell ref="C23:C27"/>
    <mergeCell ref="C36:F36"/>
    <mergeCell ref="C63:D63"/>
    <mergeCell ref="C44:F44"/>
    <mergeCell ref="I47:J47"/>
    <mergeCell ref="I39:J41"/>
    <mergeCell ref="I51:J51"/>
    <mergeCell ref="C54:F54"/>
    <mergeCell ref="C61:D61"/>
    <mergeCell ref="C45:F45"/>
    <mergeCell ref="C38:F38"/>
    <mergeCell ref="C3:J3"/>
    <mergeCell ref="G11:H11"/>
    <mergeCell ref="C9:J9"/>
    <mergeCell ref="C11:F11"/>
    <mergeCell ref="C65:D69"/>
    <mergeCell ref="C58:F58"/>
    <mergeCell ref="C55:F55"/>
    <mergeCell ref="C64:D64"/>
    <mergeCell ref="F49:I49"/>
    <mergeCell ref="C40:F40"/>
    <mergeCell ref="C62:D62"/>
    <mergeCell ref="C51:F51"/>
    <mergeCell ref="I45:J45"/>
    <mergeCell ref="I44:J44"/>
    <mergeCell ref="C56:F56"/>
    <mergeCell ref="C47:F47"/>
    <mergeCell ref="C46:F46"/>
  </mergeCells>
  <conditionalFormatting sqref="C65">
    <cfRule type="cellIs" priority="1" dxfId="1" operator="greaterThan" stopIfTrue="1">
      <formula>1</formula>
    </cfRule>
  </conditionalFormatting>
  <conditionalFormatting sqref="I39:I41">
    <cfRule type="cellIs" priority="2" dxfId="1" operator="notEqual" stopIfTrue="1">
      <formula>0</formula>
    </cfRule>
  </conditionalFormatting>
  <conditionalFormatting sqref="J48">
    <cfRule type="cellIs" priority="3" dxfId="1" operator="notBetween" stopIfTrue="1">
      <formula>-5</formula>
      <formula>5</formula>
    </cfRule>
  </conditionalFormatting>
  <printOptions horizontalCentered="1"/>
  <pageMargins left="1.5" right="0.5" top="0.5" bottom="0.75" header="0.5" footer="0.5"/>
  <pageSetup fitToHeight="1" fitToWidth="1" horizontalDpi="600" verticalDpi="600" orientation="portrait" scale="55" r:id="rId2"/>
  <drawing r:id="rId1"/>
</worksheet>
</file>

<file path=xl/worksheets/sheet11.xml><?xml version="1.0" encoding="utf-8"?>
<worksheet xmlns="http://schemas.openxmlformats.org/spreadsheetml/2006/main" xmlns:r="http://schemas.openxmlformats.org/officeDocument/2006/relationships">
  <dimension ref="A1:H66"/>
  <sheetViews>
    <sheetView showGridLines="0" showZeros="0" zoomScale="75" zoomScaleNormal="75" workbookViewId="0" topLeftCell="A1">
      <pane ySplit="4" topLeftCell="BM5" activePane="bottomLeft" state="frozen"/>
      <selection pane="topLeft" activeCell="A1" sqref="A1"/>
      <selection pane="bottomLeft" activeCell="B5" sqref="B5"/>
    </sheetView>
  </sheetViews>
  <sheetFormatPr defaultColWidth="9.140625" defaultRowHeight="12.75"/>
  <cols>
    <col min="1" max="1" width="5.8515625" style="255" customWidth="1"/>
    <col min="2" max="2" width="53.421875" style="267" customWidth="1"/>
    <col min="3" max="3" width="32.00390625" style="267" customWidth="1"/>
    <col min="4" max="4" width="22.140625" style="267" customWidth="1"/>
    <col min="5" max="5" width="19.28125" style="268" customWidth="1"/>
    <col min="6" max="6" width="14.140625" style="269" customWidth="1"/>
    <col min="7" max="7" width="19.57421875" style="269" customWidth="1"/>
    <col min="8" max="8" width="14.28125" style="256" customWidth="1"/>
    <col min="9" max="9" width="9.140625" style="87" customWidth="1"/>
    <col min="10" max="16384" width="9.140625" style="86" customWidth="1"/>
  </cols>
  <sheetData>
    <row r="1" spans="1:8" ht="15.75">
      <c r="A1" s="101"/>
      <c r="B1" s="257"/>
      <c r="C1" s="257"/>
      <c r="D1" s="257"/>
      <c r="E1" s="289"/>
      <c r="F1" s="290"/>
      <c r="G1" s="290"/>
      <c r="H1" s="87"/>
    </row>
    <row r="2" spans="1:8" ht="57.75" customHeight="1">
      <c r="A2" s="101"/>
      <c r="B2" s="458"/>
      <c r="C2" s="458"/>
      <c r="D2" s="458"/>
      <c r="E2" s="458"/>
      <c r="F2" s="458"/>
      <c r="G2" s="458"/>
      <c r="H2" s="291"/>
    </row>
    <row r="3" spans="1:8" ht="32.25" customHeight="1">
      <c r="A3" s="101"/>
      <c r="B3" s="458" t="s">
        <v>186</v>
      </c>
      <c r="C3" s="458"/>
      <c r="D3" s="458"/>
      <c r="E3" s="458"/>
      <c r="F3" s="458"/>
      <c r="G3" s="458"/>
      <c r="H3" s="291"/>
    </row>
    <row r="4" spans="1:8" ht="40.5" customHeight="1">
      <c r="A4" s="101"/>
      <c r="B4" s="292" t="s">
        <v>172</v>
      </c>
      <c r="C4" s="292" t="s">
        <v>184</v>
      </c>
      <c r="D4" s="292" t="s">
        <v>185</v>
      </c>
      <c r="E4" s="293" t="s">
        <v>173</v>
      </c>
      <c r="F4" s="294" t="s">
        <v>174</v>
      </c>
      <c r="G4" s="324" t="s">
        <v>211</v>
      </c>
      <c r="H4" s="258"/>
    </row>
    <row r="5" spans="1:8" ht="15.75">
      <c r="A5" s="270">
        <f>ROW()-4</f>
        <v>1</v>
      </c>
      <c r="B5" s="273"/>
      <c r="C5" s="273"/>
      <c r="D5" s="273"/>
      <c r="E5" s="276"/>
      <c r="F5" s="277"/>
      <c r="G5" s="325"/>
      <c r="H5" s="259"/>
    </row>
    <row r="6" spans="1:8" ht="15.75">
      <c r="A6" s="270">
        <f aca="true" t="shared" si="0" ref="A6:A34">ROW()-4</f>
        <v>2</v>
      </c>
      <c r="B6" s="273"/>
      <c r="C6" s="273"/>
      <c r="D6" s="273"/>
      <c r="E6" s="276"/>
      <c r="F6" s="277"/>
      <c r="G6" s="325"/>
      <c r="H6" s="259"/>
    </row>
    <row r="7" spans="1:8" ht="15.75">
      <c r="A7" s="270">
        <f t="shared" si="0"/>
        <v>3</v>
      </c>
      <c r="B7" s="273"/>
      <c r="C7" s="273"/>
      <c r="D7" s="273"/>
      <c r="E7" s="276"/>
      <c r="F7" s="277"/>
      <c r="G7" s="325"/>
      <c r="H7" s="259"/>
    </row>
    <row r="8" spans="1:8" ht="15.75">
      <c r="A8" s="270">
        <f t="shared" si="0"/>
        <v>4</v>
      </c>
      <c r="B8" s="273"/>
      <c r="C8" s="273"/>
      <c r="D8" s="273"/>
      <c r="E8" s="276"/>
      <c r="F8" s="277"/>
      <c r="G8" s="325"/>
      <c r="H8" s="259"/>
    </row>
    <row r="9" spans="1:8" ht="15.75">
      <c r="A9" s="270">
        <f t="shared" si="0"/>
        <v>5</v>
      </c>
      <c r="B9" s="273"/>
      <c r="C9" s="273"/>
      <c r="D9" s="273"/>
      <c r="E9" s="276"/>
      <c r="F9" s="277"/>
      <c r="G9" s="325"/>
      <c r="H9" s="259"/>
    </row>
    <row r="10" spans="1:8" ht="15.75">
      <c r="A10" s="270">
        <f t="shared" si="0"/>
        <v>6</v>
      </c>
      <c r="B10" s="273"/>
      <c r="C10" s="273"/>
      <c r="D10" s="273"/>
      <c r="E10" s="276"/>
      <c r="F10" s="277"/>
      <c r="G10" s="325"/>
      <c r="H10" s="259"/>
    </row>
    <row r="11" spans="1:8" ht="15.75">
      <c r="A11" s="270">
        <f t="shared" si="0"/>
        <v>7</v>
      </c>
      <c r="B11" s="273"/>
      <c r="C11" s="273"/>
      <c r="D11" s="273"/>
      <c r="E11" s="276"/>
      <c r="F11" s="277"/>
      <c r="G11" s="325"/>
      <c r="H11" s="259"/>
    </row>
    <row r="12" spans="1:8" ht="15.75">
      <c r="A12" s="270">
        <f t="shared" si="0"/>
        <v>8</v>
      </c>
      <c r="B12" s="273"/>
      <c r="C12" s="273"/>
      <c r="D12" s="273"/>
      <c r="E12" s="276"/>
      <c r="F12" s="277"/>
      <c r="G12" s="325"/>
      <c r="H12" s="259"/>
    </row>
    <row r="13" spans="1:8" ht="15.75">
      <c r="A13" s="270">
        <f t="shared" si="0"/>
        <v>9</v>
      </c>
      <c r="B13" s="273"/>
      <c r="C13" s="273"/>
      <c r="D13" s="273"/>
      <c r="E13" s="276"/>
      <c r="F13" s="277"/>
      <c r="G13" s="325"/>
      <c r="H13" s="259"/>
    </row>
    <row r="14" spans="1:8" ht="15.75">
      <c r="A14" s="270">
        <f t="shared" si="0"/>
        <v>10</v>
      </c>
      <c r="B14" s="273"/>
      <c r="C14" s="273"/>
      <c r="D14" s="273"/>
      <c r="E14" s="276"/>
      <c r="F14" s="277"/>
      <c r="G14" s="325"/>
      <c r="H14" s="259"/>
    </row>
    <row r="15" spans="1:8" ht="15.75">
      <c r="A15" s="270">
        <f t="shared" si="0"/>
        <v>11</v>
      </c>
      <c r="B15" s="273"/>
      <c r="C15" s="273"/>
      <c r="D15" s="273"/>
      <c r="E15" s="276"/>
      <c r="F15" s="277"/>
      <c r="G15" s="325"/>
      <c r="H15" s="259"/>
    </row>
    <row r="16" spans="1:8" ht="15.75">
      <c r="A16" s="270">
        <f t="shared" si="0"/>
        <v>12</v>
      </c>
      <c r="B16" s="273"/>
      <c r="C16" s="273"/>
      <c r="D16" s="273"/>
      <c r="E16" s="276"/>
      <c r="F16" s="277"/>
      <c r="G16" s="325"/>
      <c r="H16" s="259"/>
    </row>
    <row r="17" spans="1:8" ht="15.75">
      <c r="A17" s="270">
        <f t="shared" si="0"/>
        <v>13</v>
      </c>
      <c r="B17" s="273"/>
      <c r="C17" s="273"/>
      <c r="D17" s="273"/>
      <c r="E17" s="276"/>
      <c r="F17" s="277"/>
      <c r="G17" s="325"/>
      <c r="H17" s="259"/>
    </row>
    <row r="18" spans="1:8" ht="15.75">
      <c r="A18" s="270">
        <f t="shared" si="0"/>
        <v>14</v>
      </c>
      <c r="B18" s="273"/>
      <c r="C18" s="273"/>
      <c r="D18" s="273"/>
      <c r="E18" s="276"/>
      <c r="F18" s="277"/>
      <c r="G18" s="325"/>
      <c r="H18" s="259"/>
    </row>
    <row r="19" spans="1:8" ht="15.75">
      <c r="A19" s="270">
        <f t="shared" si="0"/>
        <v>15</v>
      </c>
      <c r="B19" s="273"/>
      <c r="C19" s="273"/>
      <c r="D19" s="273"/>
      <c r="E19" s="276"/>
      <c r="F19" s="277"/>
      <c r="G19" s="325"/>
      <c r="H19" s="259"/>
    </row>
    <row r="20" spans="1:8" ht="15.75">
      <c r="A20" s="270">
        <f t="shared" si="0"/>
        <v>16</v>
      </c>
      <c r="B20" s="273"/>
      <c r="C20" s="273"/>
      <c r="D20" s="273"/>
      <c r="E20" s="276"/>
      <c r="F20" s="277"/>
      <c r="G20" s="325"/>
      <c r="H20" s="259"/>
    </row>
    <row r="21" spans="1:8" ht="15.75">
      <c r="A21" s="270">
        <f t="shared" si="0"/>
        <v>17</v>
      </c>
      <c r="B21" s="273"/>
      <c r="C21" s="273"/>
      <c r="D21" s="273"/>
      <c r="E21" s="276"/>
      <c r="F21" s="277"/>
      <c r="G21" s="325"/>
      <c r="H21" s="259"/>
    </row>
    <row r="22" spans="1:8" ht="15.75">
      <c r="A22" s="270">
        <f t="shared" si="0"/>
        <v>18</v>
      </c>
      <c r="B22" s="271"/>
      <c r="C22" s="271"/>
      <c r="D22" s="271"/>
      <c r="E22" s="272"/>
      <c r="F22" s="273"/>
      <c r="G22" s="326"/>
      <c r="H22" s="260"/>
    </row>
    <row r="23" spans="1:8" ht="15.75">
      <c r="A23" s="270">
        <f t="shared" si="0"/>
        <v>19</v>
      </c>
      <c r="B23" s="274"/>
      <c r="C23" s="274"/>
      <c r="D23" s="274"/>
      <c r="E23" s="272"/>
      <c r="F23" s="275"/>
      <c r="G23" s="326"/>
      <c r="H23" s="261"/>
    </row>
    <row r="24" spans="1:8" ht="15.75">
      <c r="A24" s="270">
        <f t="shared" si="0"/>
        <v>20</v>
      </c>
      <c r="B24" s="271"/>
      <c r="C24" s="271"/>
      <c r="D24" s="271"/>
      <c r="E24" s="272"/>
      <c r="F24" s="275"/>
      <c r="G24" s="326"/>
      <c r="H24" s="260"/>
    </row>
    <row r="25" spans="1:8" ht="15.75">
      <c r="A25" s="270">
        <f t="shared" si="0"/>
        <v>21</v>
      </c>
      <c r="B25" s="274"/>
      <c r="C25" s="274"/>
      <c r="D25" s="274"/>
      <c r="E25" s="272"/>
      <c r="F25" s="275"/>
      <c r="G25" s="326"/>
      <c r="H25" s="260"/>
    </row>
    <row r="26" spans="1:8" ht="15.75">
      <c r="A26" s="270">
        <f t="shared" si="0"/>
        <v>22</v>
      </c>
      <c r="B26" s="274"/>
      <c r="C26" s="274"/>
      <c r="D26" s="274"/>
      <c r="E26" s="272"/>
      <c r="F26" s="275"/>
      <c r="G26" s="326"/>
      <c r="H26" s="261"/>
    </row>
    <row r="27" spans="1:8" ht="15.75">
      <c r="A27" s="270">
        <f t="shared" si="0"/>
        <v>23</v>
      </c>
      <c r="B27" s="271"/>
      <c r="C27" s="271"/>
      <c r="D27" s="271"/>
      <c r="E27" s="272"/>
      <c r="F27" s="275"/>
      <c r="G27" s="326"/>
      <c r="H27" s="260"/>
    </row>
    <row r="28" spans="1:8" ht="15.75">
      <c r="A28" s="270">
        <f t="shared" si="0"/>
        <v>24</v>
      </c>
      <c r="B28" s="274"/>
      <c r="C28" s="274"/>
      <c r="D28" s="274"/>
      <c r="E28" s="272"/>
      <c r="F28" s="275"/>
      <c r="G28" s="326"/>
      <c r="H28" s="260"/>
    </row>
    <row r="29" spans="1:8" ht="15.75">
      <c r="A29" s="270">
        <f t="shared" si="0"/>
        <v>25</v>
      </c>
      <c r="B29" s="274"/>
      <c r="C29" s="274"/>
      <c r="D29" s="274"/>
      <c r="E29" s="272"/>
      <c r="F29" s="275"/>
      <c r="G29" s="326"/>
      <c r="H29" s="260"/>
    </row>
    <row r="30" spans="1:8" ht="15.75">
      <c r="A30" s="270">
        <f t="shared" si="0"/>
        <v>26</v>
      </c>
      <c r="B30" s="274"/>
      <c r="C30" s="274"/>
      <c r="D30" s="274"/>
      <c r="E30" s="272"/>
      <c r="F30" s="275"/>
      <c r="G30" s="326"/>
      <c r="H30" s="260"/>
    </row>
    <row r="31" spans="1:8" ht="15.75">
      <c r="A31" s="270">
        <f t="shared" si="0"/>
        <v>27</v>
      </c>
      <c r="B31" s="274"/>
      <c r="C31" s="274"/>
      <c r="D31" s="274"/>
      <c r="E31" s="272"/>
      <c r="F31" s="275"/>
      <c r="G31" s="326"/>
      <c r="H31" s="260"/>
    </row>
    <row r="32" spans="1:8" ht="15.75">
      <c r="A32" s="270">
        <f t="shared" si="0"/>
        <v>28</v>
      </c>
      <c r="B32" s="274"/>
      <c r="C32" s="274"/>
      <c r="D32" s="274"/>
      <c r="E32" s="272"/>
      <c r="F32" s="275"/>
      <c r="G32" s="326"/>
      <c r="H32" s="260"/>
    </row>
    <row r="33" spans="1:8" ht="15.75">
      <c r="A33" s="270">
        <f t="shared" si="0"/>
        <v>29</v>
      </c>
      <c r="B33" s="274"/>
      <c r="C33" s="274"/>
      <c r="D33" s="274"/>
      <c r="E33" s="272"/>
      <c r="F33" s="275"/>
      <c r="G33" s="326"/>
      <c r="H33" s="261"/>
    </row>
    <row r="34" spans="1:8" ht="15.75">
      <c r="A34" s="270">
        <f t="shared" si="0"/>
        <v>30</v>
      </c>
      <c r="B34" s="274"/>
      <c r="C34" s="274"/>
      <c r="D34" s="274"/>
      <c r="E34" s="272"/>
      <c r="F34" s="275"/>
      <c r="G34" s="326"/>
      <c r="H34" s="261"/>
    </row>
    <row r="35" spans="1:8" ht="15.75">
      <c r="A35" s="296"/>
      <c r="B35" s="262"/>
      <c r="C35" s="262"/>
      <c r="D35" s="262"/>
      <c r="E35" s="297">
        <f>SUM(E5:E34)</f>
        <v>0</v>
      </c>
      <c r="F35" s="298"/>
      <c r="G35" s="299"/>
      <c r="H35" s="300"/>
    </row>
    <row r="36" spans="1:8" ht="15.75">
      <c r="A36" s="101"/>
      <c r="B36" s="263"/>
      <c r="C36" s="295" t="s">
        <v>175</v>
      </c>
      <c r="D36" s="263"/>
      <c r="E36" s="301"/>
      <c r="F36" s="302"/>
      <c r="G36" s="254" t="s">
        <v>180</v>
      </c>
      <c r="H36" s="300"/>
    </row>
    <row r="37" spans="1:8" ht="15.75">
      <c r="A37" s="101"/>
      <c r="B37" s="263"/>
      <c r="C37" s="327"/>
      <c r="D37" s="263"/>
      <c r="E37" s="328"/>
      <c r="F37" s="302"/>
      <c r="G37" s="302"/>
      <c r="H37" s="300"/>
    </row>
    <row r="38" spans="2:8" ht="15.75">
      <c r="B38" s="263"/>
      <c r="C38" s="263"/>
      <c r="D38" s="263"/>
      <c r="E38" s="265"/>
      <c r="F38" s="264"/>
      <c r="G38" s="264"/>
      <c r="H38" s="261"/>
    </row>
    <row r="39" spans="2:8" ht="15.75">
      <c r="B39" s="263"/>
      <c r="C39" s="263"/>
      <c r="D39" s="263"/>
      <c r="E39" s="265"/>
      <c r="F39" s="264"/>
      <c r="G39" s="264"/>
      <c r="H39" s="261"/>
    </row>
    <row r="40" spans="2:8" ht="15.75">
      <c r="B40" s="263"/>
      <c r="C40" s="263"/>
      <c r="D40" s="263"/>
      <c r="E40" s="265"/>
      <c r="F40" s="264"/>
      <c r="G40" s="264"/>
      <c r="H40" s="261"/>
    </row>
    <row r="41" spans="2:8" ht="15.75">
      <c r="B41" s="266"/>
      <c r="C41" s="266"/>
      <c r="D41" s="266"/>
      <c r="E41" s="265"/>
      <c r="F41" s="264"/>
      <c r="G41" s="264"/>
      <c r="H41" s="261"/>
    </row>
    <row r="42" spans="2:8" ht="15.75">
      <c r="B42" s="263"/>
      <c r="C42" s="263"/>
      <c r="D42" s="263"/>
      <c r="E42" s="265"/>
      <c r="F42" s="264"/>
      <c r="G42" s="264"/>
      <c r="H42" s="261"/>
    </row>
    <row r="43" spans="2:8" ht="15.75">
      <c r="B43" s="263"/>
      <c r="C43" s="263"/>
      <c r="D43" s="263"/>
      <c r="E43" s="265"/>
      <c r="F43" s="264"/>
      <c r="G43" s="264"/>
      <c r="H43" s="261"/>
    </row>
    <row r="44" spans="2:8" ht="15.75">
      <c r="B44" s="266"/>
      <c r="C44" s="266"/>
      <c r="D44" s="266"/>
      <c r="E44" s="265"/>
      <c r="F44" s="264"/>
      <c r="G44" s="264"/>
      <c r="H44" s="261"/>
    </row>
    <row r="45" spans="2:8" ht="15.75">
      <c r="B45" s="263"/>
      <c r="C45" s="263"/>
      <c r="D45" s="263"/>
      <c r="E45" s="265"/>
      <c r="F45" s="264"/>
      <c r="G45" s="264"/>
      <c r="H45" s="261"/>
    </row>
    <row r="46" spans="2:8" ht="15.75">
      <c r="B46" s="263"/>
      <c r="C46" s="263"/>
      <c r="D46" s="263"/>
      <c r="E46" s="265"/>
      <c r="F46" s="264"/>
      <c r="G46" s="264"/>
      <c r="H46" s="261"/>
    </row>
    <row r="47" spans="2:8" ht="15.75">
      <c r="B47" s="263"/>
      <c r="C47" s="263"/>
      <c r="D47" s="263"/>
      <c r="E47" s="265"/>
      <c r="F47" s="264"/>
      <c r="G47" s="264"/>
      <c r="H47" s="261"/>
    </row>
    <row r="48" spans="2:8" ht="15.75">
      <c r="B48" s="263"/>
      <c r="C48" s="263"/>
      <c r="D48" s="263"/>
      <c r="E48" s="265"/>
      <c r="F48" s="264"/>
      <c r="G48" s="264"/>
      <c r="H48" s="261"/>
    </row>
    <row r="49" spans="2:8" ht="15.75">
      <c r="B49" s="263"/>
      <c r="C49" s="263"/>
      <c r="D49" s="263"/>
      <c r="E49" s="265"/>
      <c r="F49" s="264"/>
      <c r="G49" s="264"/>
      <c r="H49" s="261"/>
    </row>
    <row r="50" spans="2:8" ht="15.75">
      <c r="B50" s="263"/>
      <c r="C50" s="263"/>
      <c r="D50" s="263"/>
      <c r="E50" s="265"/>
      <c r="F50" s="264"/>
      <c r="G50" s="264"/>
      <c r="H50" s="261"/>
    </row>
    <row r="51" spans="2:8" ht="15.75">
      <c r="B51" s="263"/>
      <c r="C51" s="263"/>
      <c r="D51" s="263"/>
      <c r="E51" s="265"/>
      <c r="F51" s="264"/>
      <c r="G51" s="264"/>
      <c r="H51" s="261"/>
    </row>
    <row r="52" spans="2:8" ht="15.75">
      <c r="B52" s="263"/>
      <c r="C52" s="263"/>
      <c r="D52" s="263"/>
      <c r="E52" s="265"/>
      <c r="F52" s="264"/>
      <c r="G52" s="264"/>
      <c r="H52" s="261"/>
    </row>
    <row r="53" spans="2:8" ht="15.75">
      <c r="B53" s="263"/>
      <c r="C53" s="263"/>
      <c r="D53" s="263"/>
      <c r="E53" s="265"/>
      <c r="F53" s="264"/>
      <c r="G53" s="264"/>
      <c r="H53" s="261"/>
    </row>
    <row r="54" spans="2:8" ht="15.75">
      <c r="B54" s="266"/>
      <c r="C54" s="266"/>
      <c r="D54" s="266"/>
      <c r="E54" s="265"/>
      <c r="F54" s="264"/>
      <c r="G54" s="264"/>
      <c r="H54" s="261"/>
    </row>
    <row r="55" spans="2:8" ht="15.75">
      <c r="B55" s="263"/>
      <c r="C55" s="263"/>
      <c r="D55" s="263"/>
      <c r="E55" s="265"/>
      <c r="F55" s="264"/>
      <c r="G55" s="264"/>
      <c r="H55" s="261"/>
    </row>
    <row r="56" spans="2:8" ht="15.75">
      <c r="B56" s="263"/>
      <c r="C56" s="263"/>
      <c r="D56" s="263"/>
      <c r="E56" s="265"/>
      <c r="F56" s="264"/>
      <c r="G56" s="264"/>
      <c r="H56" s="261"/>
    </row>
    <row r="57" spans="2:8" ht="15.75">
      <c r="B57" s="263"/>
      <c r="C57" s="263"/>
      <c r="D57" s="263"/>
      <c r="E57" s="265"/>
      <c r="F57" s="264"/>
      <c r="G57" s="264"/>
      <c r="H57" s="261"/>
    </row>
    <row r="58" spans="2:8" ht="15.75">
      <c r="B58" s="263"/>
      <c r="C58" s="263"/>
      <c r="D58" s="263"/>
      <c r="E58" s="265"/>
      <c r="F58" s="264"/>
      <c r="G58" s="264"/>
      <c r="H58" s="261"/>
    </row>
    <row r="59" spans="2:8" ht="15.75">
      <c r="B59" s="266"/>
      <c r="C59" s="266"/>
      <c r="D59" s="266"/>
      <c r="E59" s="265"/>
      <c r="F59" s="264"/>
      <c r="G59" s="264"/>
      <c r="H59" s="261"/>
    </row>
    <row r="60" spans="2:8" ht="15.75">
      <c r="B60" s="263"/>
      <c r="C60" s="263"/>
      <c r="D60" s="263"/>
      <c r="E60" s="265"/>
      <c r="F60" s="264"/>
      <c r="G60" s="264"/>
      <c r="H60" s="261"/>
    </row>
    <row r="61" spans="2:8" ht="15.75">
      <c r="B61" s="263"/>
      <c r="C61" s="263"/>
      <c r="D61" s="263"/>
      <c r="E61" s="265"/>
      <c r="F61" s="264"/>
      <c r="G61" s="264"/>
      <c r="H61" s="261"/>
    </row>
    <row r="62" spans="2:8" ht="15.75">
      <c r="B62" s="263"/>
      <c r="C62" s="263"/>
      <c r="D62" s="263"/>
      <c r="E62" s="265"/>
      <c r="F62" s="264"/>
      <c r="G62" s="264"/>
      <c r="H62" s="261"/>
    </row>
    <row r="63" spans="2:8" ht="15.75">
      <c r="B63" s="263"/>
      <c r="C63" s="263"/>
      <c r="D63" s="263"/>
      <c r="E63" s="265"/>
      <c r="F63" s="264"/>
      <c r="G63" s="264"/>
      <c r="H63" s="261"/>
    </row>
    <row r="64" spans="2:8" ht="15.75">
      <c r="B64" s="263"/>
      <c r="C64" s="263"/>
      <c r="D64" s="263"/>
      <c r="E64" s="265"/>
      <c r="F64" s="264"/>
      <c r="G64" s="264"/>
      <c r="H64" s="261"/>
    </row>
    <row r="65" spans="6:8" ht="15.75">
      <c r="F65" s="264"/>
      <c r="H65" s="261"/>
    </row>
    <row r="66" ht="15.75">
      <c r="H66" s="261"/>
    </row>
  </sheetData>
  <sheetProtection password="CE28" sheet="1" objects="1" scenarios="1"/>
  <mergeCells count="2">
    <mergeCell ref="B2:G2"/>
    <mergeCell ref="B3:G3"/>
  </mergeCells>
  <printOptions/>
  <pageMargins left="0.42" right="0.45" top="0.68" bottom="0.57" header="0.48" footer="0.5"/>
  <pageSetup fitToHeight="8" horizontalDpi="600" verticalDpi="600" orientation="landscape" scale="7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65"/>
  <sheetViews>
    <sheetView showGridLines="0" zoomScale="75" zoomScaleNormal="75" workbookViewId="0" topLeftCell="A1">
      <pane ySplit="3" topLeftCell="BM4" activePane="bottomLeft" state="frozen"/>
      <selection pane="topLeft" activeCell="A1" sqref="A1"/>
      <selection pane="bottomLeft" activeCell="B4" sqref="B4"/>
    </sheetView>
  </sheetViews>
  <sheetFormatPr defaultColWidth="9.140625" defaultRowHeight="12.75"/>
  <cols>
    <col min="1" max="1" width="5.8515625" style="255" customWidth="1"/>
    <col min="2" max="2" width="53.421875" style="267" customWidth="1"/>
    <col min="3" max="3" width="32.00390625" style="267" customWidth="1"/>
    <col min="4" max="4" width="22.140625" style="267" customWidth="1"/>
    <col min="5" max="5" width="19.28125" style="268" customWidth="1"/>
    <col min="6" max="6" width="14.140625" style="269" customWidth="1"/>
    <col min="7" max="7" width="22.00390625" style="269" customWidth="1"/>
    <col min="8" max="8" width="14.28125" style="256" customWidth="1"/>
    <col min="9" max="9" width="9.140625" style="87" customWidth="1"/>
    <col min="10" max="16384" width="9.140625" style="86" customWidth="1"/>
  </cols>
  <sheetData>
    <row r="1" spans="1:8" ht="55.5" customHeight="1">
      <c r="A1" s="101"/>
      <c r="B1" s="257"/>
      <c r="C1" s="257"/>
      <c r="D1" s="257"/>
      <c r="E1" s="289"/>
      <c r="F1" s="290"/>
      <c r="G1" s="290"/>
      <c r="H1" s="87"/>
    </row>
    <row r="2" spans="1:8" ht="32.25" customHeight="1">
      <c r="A2" s="101"/>
      <c r="B2" s="458" t="s">
        <v>210</v>
      </c>
      <c r="C2" s="458"/>
      <c r="D2" s="458"/>
      <c r="E2" s="458"/>
      <c r="F2" s="458"/>
      <c r="G2" s="458"/>
      <c r="H2" s="291"/>
    </row>
    <row r="3" spans="1:8" ht="40.5" customHeight="1">
      <c r="A3" s="101"/>
      <c r="B3" s="292" t="s">
        <v>172</v>
      </c>
      <c r="C3" s="292" t="s">
        <v>184</v>
      </c>
      <c r="D3" s="292" t="s">
        <v>185</v>
      </c>
      <c r="E3" s="293" t="s">
        <v>173</v>
      </c>
      <c r="F3" s="294" t="s">
        <v>174</v>
      </c>
      <c r="G3" s="324" t="s">
        <v>211</v>
      </c>
      <c r="H3" s="258"/>
    </row>
    <row r="4" spans="1:8" ht="15.75">
      <c r="A4" s="270">
        <v>1</v>
      </c>
      <c r="B4" s="273"/>
      <c r="C4" s="273"/>
      <c r="D4" s="273"/>
      <c r="E4" s="276"/>
      <c r="F4" s="277"/>
      <c r="G4" s="325"/>
      <c r="H4" s="259"/>
    </row>
    <row r="5" spans="1:8" ht="15.75">
      <c r="A5" s="270">
        <v>2</v>
      </c>
      <c r="B5" s="273"/>
      <c r="C5" s="273"/>
      <c r="D5" s="273"/>
      <c r="E5" s="276"/>
      <c r="F5" s="277"/>
      <c r="G5" s="325"/>
      <c r="H5" s="259"/>
    </row>
    <row r="6" spans="1:8" ht="15.75">
      <c r="A6" s="270">
        <v>3</v>
      </c>
      <c r="B6" s="273"/>
      <c r="C6" s="273"/>
      <c r="D6" s="273"/>
      <c r="E6" s="276"/>
      <c r="F6" s="277"/>
      <c r="G6" s="325"/>
      <c r="H6" s="259"/>
    </row>
    <row r="7" spans="1:8" ht="15.75">
      <c r="A7" s="270">
        <v>4</v>
      </c>
      <c r="B7" s="273"/>
      <c r="C7" s="273"/>
      <c r="D7" s="273"/>
      <c r="E7" s="276"/>
      <c r="F7" s="277"/>
      <c r="G7" s="325"/>
      <c r="H7" s="259"/>
    </row>
    <row r="8" spans="1:8" ht="15.75">
      <c r="A8" s="270">
        <v>5</v>
      </c>
      <c r="B8" s="273"/>
      <c r="C8" s="273"/>
      <c r="D8" s="273"/>
      <c r="E8" s="276"/>
      <c r="F8" s="277"/>
      <c r="G8" s="325"/>
      <c r="H8" s="259"/>
    </row>
    <row r="9" spans="1:8" ht="15.75">
      <c r="A9" s="270">
        <v>6</v>
      </c>
      <c r="B9" s="273"/>
      <c r="C9" s="273"/>
      <c r="D9" s="273"/>
      <c r="E9" s="276"/>
      <c r="F9" s="277"/>
      <c r="G9" s="325"/>
      <c r="H9" s="259"/>
    </row>
    <row r="10" spans="1:8" ht="15.75">
      <c r="A10" s="270">
        <v>7</v>
      </c>
      <c r="B10" s="273"/>
      <c r="C10" s="273"/>
      <c r="D10" s="273"/>
      <c r="E10" s="276"/>
      <c r="F10" s="277"/>
      <c r="G10" s="325"/>
      <c r="H10" s="259"/>
    </row>
    <row r="11" spans="1:8" ht="15.75">
      <c r="A11" s="270">
        <v>8</v>
      </c>
      <c r="B11" s="273"/>
      <c r="C11" s="273"/>
      <c r="D11" s="273"/>
      <c r="E11" s="276"/>
      <c r="F11" s="277"/>
      <c r="G11" s="325"/>
      <c r="H11" s="259"/>
    </row>
    <row r="12" spans="1:8" ht="15.75">
      <c r="A12" s="270">
        <v>9</v>
      </c>
      <c r="B12" s="273"/>
      <c r="C12" s="273"/>
      <c r="D12" s="273"/>
      <c r="E12" s="276"/>
      <c r="F12" s="277"/>
      <c r="G12" s="325"/>
      <c r="H12" s="259"/>
    </row>
    <row r="13" spans="1:8" ht="15.75">
      <c r="A13" s="270">
        <v>10</v>
      </c>
      <c r="B13" s="273"/>
      <c r="C13" s="273"/>
      <c r="D13" s="273"/>
      <c r="E13" s="276"/>
      <c r="F13" s="277"/>
      <c r="G13" s="325"/>
      <c r="H13" s="259"/>
    </row>
    <row r="14" spans="1:8" ht="15.75">
      <c r="A14" s="270">
        <v>11</v>
      </c>
      <c r="B14" s="273"/>
      <c r="C14" s="273"/>
      <c r="D14" s="273"/>
      <c r="E14" s="276"/>
      <c r="F14" s="277"/>
      <c r="G14" s="325"/>
      <c r="H14" s="259"/>
    </row>
    <row r="15" spans="1:8" ht="15.75">
      <c r="A15" s="270">
        <v>12</v>
      </c>
      <c r="B15" s="273"/>
      <c r="C15" s="273"/>
      <c r="D15" s="273"/>
      <c r="E15" s="276"/>
      <c r="F15" s="277"/>
      <c r="G15" s="325"/>
      <c r="H15" s="259"/>
    </row>
    <row r="16" spans="1:8" ht="15.75">
      <c r="A16" s="270">
        <v>13</v>
      </c>
      <c r="B16" s="273"/>
      <c r="C16" s="273"/>
      <c r="D16" s="273"/>
      <c r="E16" s="276"/>
      <c r="F16" s="277"/>
      <c r="G16" s="325"/>
      <c r="H16" s="259"/>
    </row>
    <row r="17" spans="1:8" ht="15.75">
      <c r="A17" s="270">
        <v>14</v>
      </c>
      <c r="B17" s="273"/>
      <c r="C17" s="273"/>
      <c r="D17" s="273"/>
      <c r="E17" s="276"/>
      <c r="F17" s="277"/>
      <c r="G17" s="325"/>
      <c r="H17" s="259"/>
    </row>
    <row r="18" spans="1:8" ht="15.75">
      <c r="A18" s="270">
        <v>15</v>
      </c>
      <c r="B18" s="273"/>
      <c r="C18" s="273"/>
      <c r="D18" s="273"/>
      <c r="E18" s="276"/>
      <c r="F18" s="277"/>
      <c r="G18" s="325"/>
      <c r="H18" s="259"/>
    </row>
    <row r="19" spans="1:8" ht="15.75">
      <c r="A19" s="270">
        <v>16</v>
      </c>
      <c r="B19" s="273"/>
      <c r="C19" s="273"/>
      <c r="D19" s="273"/>
      <c r="E19" s="276"/>
      <c r="F19" s="277"/>
      <c r="G19" s="325"/>
      <c r="H19" s="259"/>
    </row>
    <row r="20" spans="1:8" ht="15.75">
      <c r="A20" s="270">
        <v>17</v>
      </c>
      <c r="B20" s="273"/>
      <c r="C20" s="273"/>
      <c r="D20" s="273"/>
      <c r="E20" s="276"/>
      <c r="F20" s="277"/>
      <c r="G20" s="325"/>
      <c r="H20" s="259"/>
    </row>
    <row r="21" spans="1:8" ht="15.75">
      <c r="A21" s="270">
        <v>18</v>
      </c>
      <c r="B21" s="271"/>
      <c r="C21" s="271"/>
      <c r="D21" s="271"/>
      <c r="E21" s="272"/>
      <c r="F21" s="273"/>
      <c r="G21" s="326"/>
      <c r="H21" s="260"/>
    </row>
    <row r="22" spans="1:8" ht="15.75">
      <c r="A22" s="270">
        <v>19</v>
      </c>
      <c r="B22" s="274"/>
      <c r="C22" s="274"/>
      <c r="D22" s="274"/>
      <c r="E22" s="272"/>
      <c r="F22" s="275"/>
      <c r="G22" s="326"/>
      <c r="H22" s="261"/>
    </row>
    <row r="23" spans="1:8" ht="15.75">
      <c r="A23" s="270">
        <v>20</v>
      </c>
      <c r="B23" s="271"/>
      <c r="C23" s="271"/>
      <c r="D23" s="271"/>
      <c r="E23" s="272"/>
      <c r="F23" s="275"/>
      <c r="G23" s="326"/>
      <c r="H23" s="260"/>
    </row>
    <row r="24" spans="1:8" ht="15.75">
      <c r="A24" s="270">
        <v>21</v>
      </c>
      <c r="B24" s="274"/>
      <c r="C24" s="274"/>
      <c r="D24" s="274"/>
      <c r="E24" s="272"/>
      <c r="F24" s="275"/>
      <c r="G24" s="326"/>
      <c r="H24" s="260"/>
    </row>
    <row r="25" spans="1:8" ht="15.75">
      <c r="A25" s="270">
        <v>22</v>
      </c>
      <c r="B25" s="274"/>
      <c r="C25" s="274"/>
      <c r="D25" s="274"/>
      <c r="E25" s="272"/>
      <c r="F25" s="275"/>
      <c r="G25" s="326"/>
      <c r="H25" s="261"/>
    </row>
    <row r="26" spans="1:8" ht="15.75">
      <c r="A26" s="270">
        <v>23</v>
      </c>
      <c r="B26" s="271"/>
      <c r="C26" s="271"/>
      <c r="D26" s="271"/>
      <c r="E26" s="272"/>
      <c r="F26" s="275"/>
      <c r="G26" s="326"/>
      <c r="H26" s="260"/>
    </row>
    <row r="27" spans="1:8" ht="15.75">
      <c r="A27" s="270">
        <v>24</v>
      </c>
      <c r="B27" s="274"/>
      <c r="C27" s="274"/>
      <c r="D27" s="274"/>
      <c r="E27" s="272"/>
      <c r="F27" s="275"/>
      <c r="G27" s="326"/>
      <c r="H27" s="260"/>
    </row>
    <row r="28" spans="1:8" ht="15.75">
      <c r="A28" s="270">
        <v>25</v>
      </c>
      <c r="B28" s="274"/>
      <c r="C28" s="274"/>
      <c r="D28" s="274"/>
      <c r="E28" s="272"/>
      <c r="F28" s="275"/>
      <c r="G28" s="326"/>
      <c r="H28" s="260"/>
    </row>
    <row r="29" spans="1:8" ht="15.75">
      <c r="A29" s="270">
        <v>26</v>
      </c>
      <c r="B29" s="274"/>
      <c r="C29" s="274"/>
      <c r="D29" s="274"/>
      <c r="E29" s="272"/>
      <c r="F29" s="275"/>
      <c r="G29" s="326"/>
      <c r="H29" s="260"/>
    </row>
    <row r="30" spans="1:8" ht="15.75">
      <c r="A30" s="270">
        <v>27</v>
      </c>
      <c r="B30" s="274"/>
      <c r="C30" s="274"/>
      <c r="D30" s="274"/>
      <c r="E30" s="272"/>
      <c r="F30" s="275"/>
      <c r="G30" s="326"/>
      <c r="H30" s="260"/>
    </row>
    <row r="31" spans="1:8" ht="15.75">
      <c r="A31" s="270">
        <v>28</v>
      </c>
      <c r="B31" s="274"/>
      <c r="C31" s="274"/>
      <c r="D31" s="274"/>
      <c r="E31" s="272"/>
      <c r="F31" s="275"/>
      <c r="G31" s="326"/>
      <c r="H31" s="260"/>
    </row>
    <row r="32" spans="1:8" ht="15.75">
      <c r="A32" s="270">
        <v>29</v>
      </c>
      <c r="B32" s="274"/>
      <c r="C32" s="274"/>
      <c r="D32" s="274"/>
      <c r="E32" s="272"/>
      <c r="F32" s="275"/>
      <c r="G32" s="326"/>
      <c r="H32" s="261"/>
    </row>
    <row r="33" spans="1:8" ht="15.75">
      <c r="A33" s="270">
        <v>30</v>
      </c>
      <c r="B33" s="274"/>
      <c r="C33" s="274"/>
      <c r="D33" s="274"/>
      <c r="E33" s="272"/>
      <c r="F33" s="275"/>
      <c r="G33" s="326"/>
      <c r="H33" s="261"/>
    </row>
    <row r="34" spans="1:8" ht="15.75">
      <c r="A34" s="296"/>
      <c r="B34" s="262"/>
      <c r="C34" s="262"/>
      <c r="D34" s="262"/>
      <c r="E34" s="297">
        <f>SUM(E4:E33)</f>
        <v>0</v>
      </c>
      <c r="F34" s="298"/>
      <c r="G34" s="299"/>
      <c r="H34" s="300"/>
    </row>
    <row r="35" spans="1:8" ht="15.75">
      <c r="A35" s="101"/>
      <c r="B35" s="263"/>
      <c r="C35" s="295" t="s">
        <v>196</v>
      </c>
      <c r="D35" s="263"/>
      <c r="E35" s="301"/>
      <c r="F35" s="302"/>
      <c r="G35" s="254" t="s">
        <v>180</v>
      </c>
      <c r="H35" s="300"/>
    </row>
    <row r="36" spans="1:8" ht="15.75">
      <c r="A36" s="101"/>
      <c r="B36" s="263"/>
      <c r="C36" s="327"/>
      <c r="D36" s="263"/>
      <c r="E36" s="328"/>
      <c r="F36" s="302"/>
      <c r="G36" s="302"/>
      <c r="H36" s="300"/>
    </row>
    <row r="37" spans="2:8" ht="15.75">
      <c r="B37" s="263"/>
      <c r="C37" s="263"/>
      <c r="D37" s="263"/>
      <c r="E37" s="265"/>
      <c r="F37" s="264"/>
      <c r="G37" s="264"/>
      <c r="H37" s="261"/>
    </row>
    <row r="38" spans="2:8" ht="15.75">
      <c r="B38" s="263"/>
      <c r="C38" s="263"/>
      <c r="D38" s="263"/>
      <c r="E38" s="265"/>
      <c r="F38" s="264"/>
      <c r="G38" s="264"/>
      <c r="H38" s="261"/>
    </row>
    <row r="39" spans="2:8" ht="15.75">
      <c r="B39" s="263"/>
      <c r="C39" s="263"/>
      <c r="D39" s="263"/>
      <c r="E39" s="265"/>
      <c r="F39" s="264"/>
      <c r="G39" s="264"/>
      <c r="H39" s="261"/>
    </row>
    <row r="40" spans="2:8" ht="15.75">
      <c r="B40" s="266"/>
      <c r="C40" s="266"/>
      <c r="D40" s="266"/>
      <c r="E40" s="265"/>
      <c r="F40" s="264"/>
      <c r="G40" s="264"/>
      <c r="H40" s="261"/>
    </row>
    <row r="41" spans="2:8" ht="15.75">
      <c r="B41" s="263"/>
      <c r="C41" s="263"/>
      <c r="D41" s="263"/>
      <c r="E41" s="265"/>
      <c r="F41" s="264"/>
      <c r="G41" s="264"/>
      <c r="H41" s="261"/>
    </row>
    <row r="42" spans="2:8" ht="15.75">
      <c r="B42" s="263"/>
      <c r="C42" s="263"/>
      <c r="D42" s="263"/>
      <c r="E42" s="265"/>
      <c r="F42" s="264"/>
      <c r="G42" s="264"/>
      <c r="H42" s="261"/>
    </row>
    <row r="43" spans="2:8" ht="15.75">
      <c r="B43" s="266"/>
      <c r="C43" s="266"/>
      <c r="D43" s="266"/>
      <c r="E43" s="265"/>
      <c r="F43" s="264"/>
      <c r="G43" s="264"/>
      <c r="H43" s="261"/>
    </row>
    <row r="44" spans="2:8" ht="15.75">
      <c r="B44" s="263"/>
      <c r="C44" s="263"/>
      <c r="D44" s="263"/>
      <c r="E44" s="265"/>
      <c r="F44" s="264"/>
      <c r="G44" s="264"/>
      <c r="H44" s="261"/>
    </row>
    <row r="45" spans="2:8" ht="15.75">
      <c r="B45" s="263"/>
      <c r="C45" s="263"/>
      <c r="D45" s="263"/>
      <c r="E45" s="265"/>
      <c r="F45" s="264"/>
      <c r="G45" s="264"/>
      <c r="H45" s="261"/>
    </row>
    <row r="46" spans="2:8" ht="15.75">
      <c r="B46" s="263"/>
      <c r="C46" s="263"/>
      <c r="D46" s="263"/>
      <c r="E46" s="265"/>
      <c r="F46" s="264"/>
      <c r="G46" s="264"/>
      <c r="H46" s="261"/>
    </row>
    <row r="47" spans="2:8" ht="15.75">
      <c r="B47" s="263"/>
      <c r="C47" s="263"/>
      <c r="D47" s="263"/>
      <c r="E47" s="265"/>
      <c r="F47" s="264"/>
      <c r="G47" s="264"/>
      <c r="H47" s="261"/>
    </row>
    <row r="48" spans="2:8" ht="15.75">
      <c r="B48" s="263"/>
      <c r="C48" s="263"/>
      <c r="D48" s="263"/>
      <c r="E48" s="265"/>
      <c r="F48" s="264"/>
      <c r="G48" s="264"/>
      <c r="H48" s="261"/>
    </row>
    <row r="49" spans="2:8" ht="15.75">
      <c r="B49" s="263"/>
      <c r="C49" s="263"/>
      <c r="D49" s="263"/>
      <c r="E49" s="265"/>
      <c r="F49" s="264"/>
      <c r="G49" s="264"/>
      <c r="H49" s="261"/>
    </row>
    <row r="50" spans="2:8" ht="15.75">
      <c r="B50" s="263"/>
      <c r="C50" s="263"/>
      <c r="D50" s="263"/>
      <c r="E50" s="265"/>
      <c r="F50" s="264"/>
      <c r="G50" s="264"/>
      <c r="H50" s="261"/>
    </row>
    <row r="51" spans="2:8" ht="15.75">
      <c r="B51" s="263"/>
      <c r="C51" s="263"/>
      <c r="D51" s="263"/>
      <c r="E51" s="265"/>
      <c r="F51" s="264"/>
      <c r="G51" s="264"/>
      <c r="H51" s="261"/>
    </row>
    <row r="52" spans="2:8" ht="15.75">
      <c r="B52" s="263"/>
      <c r="C52" s="263"/>
      <c r="D52" s="263"/>
      <c r="E52" s="265"/>
      <c r="F52" s="264"/>
      <c r="G52" s="264"/>
      <c r="H52" s="261"/>
    </row>
    <row r="53" spans="2:8" ht="15.75">
      <c r="B53" s="266"/>
      <c r="C53" s="266"/>
      <c r="D53" s="266"/>
      <c r="E53" s="265"/>
      <c r="F53" s="264"/>
      <c r="G53" s="264"/>
      <c r="H53" s="261"/>
    </row>
    <row r="54" spans="2:8" ht="15.75">
      <c r="B54" s="263"/>
      <c r="C54" s="263"/>
      <c r="D54" s="263"/>
      <c r="E54" s="265"/>
      <c r="F54" s="264"/>
      <c r="G54" s="264"/>
      <c r="H54" s="261"/>
    </row>
    <row r="55" spans="2:8" ht="15.75">
      <c r="B55" s="263"/>
      <c r="C55" s="263"/>
      <c r="D55" s="263"/>
      <c r="E55" s="265"/>
      <c r="F55" s="264"/>
      <c r="G55" s="264"/>
      <c r="H55" s="261"/>
    </row>
    <row r="56" spans="2:8" ht="15.75">
      <c r="B56" s="263"/>
      <c r="C56" s="263"/>
      <c r="D56" s="263"/>
      <c r="E56" s="265"/>
      <c r="F56" s="264"/>
      <c r="G56" s="264"/>
      <c r="H56" s="261"/>
    </row>
    <row r="57" spans="2:8" ht="15.75">
      <c r="B57" s="263"/>
      <c r="C57" s="263"/>
      <c r="D57" s="263"/>
      <c r="E57" s="265"/>
      <c r="F57" s="264"/>
      <c r="G57" s="264"/>
      <c r="H57" s="261"/>
    </row>
    <row r="58" spans="2:8" ht="15.75">
      <c r="B58" s="266"/>
      <c r="C58" s="266"/>
      <c r="D58" s="266"/>
      <c r="E58" s="265"/>
      <c r="F58" s="264"/>
      <c r="G58" s="264"/>
      <c r="H58" s="261"/>
    </row>
    <row r="59" spans="2:8" ht="15.75">
      <c r="B59" s="263"/>
      <c r="C59" s="263"/>
      <c r="D59" s="263"/>
      <c r="E59" s="265"/>
      <c r="F59" s="264"/>
      <c r="G59" s="264"/>
      <c r="H59" s="261"/>
    </row>
    <row r="60" spans="2:8" ht="15.75">
      <c r="B60" s="263"/>
      <c r="C60" s="263"/>
      <c r="D60" s="263"/>
      <c r="E60" s="265"/>
      <c r="F60" s="264"/>
      <c r="G60" s="264"/>
      <c r="H60" s="261"/>
    </row>
    <row r="61" spans="2:8" ht="15.75">
      <c r="B61" s="263"/>
      <c r="C61" s="263"/>
      <c r="D61" s="263"/>
      <c r="E61" s="265"/>
      <c r="F61" s="264"/>
      <c r="G61" s="264"/>
      <c r="H61" s="261"/>
    </row>
    <row r="62" spans="2:8" ht="15.75">
      <c r="B62" s="263"/>
      <c r="C62" s="263"/>
      <c r="D62" s="263"/>
      <c r="E62" s="265"/>
      <c r="F62" s="264"/>
      <c r="G62" s="264"/>
      <c r="H62" s="261"/>
    </row>
    <row r="63" spans="2:8" ht="15.75">
      <c r="B63" s="263"/>
      <c r="C63" s="263"/>
      <c r="D63" s="263"/>
      <c r="E63" s="265"/>
      <c r="F63" s="264"/>
      <c r="G63" s="264"/>
      <c r="H63" s="261"/>
    </row>
    <row r="64" spans="6:8" ht="15.75">
      <c r="F64" s="264"/>
      <c r="H64" s="261"/>
    </row>
    <row r="65" ht="15.75">
      <c r="H65" s="261"/>
    </row>
  </sheetData>
  <sheetProtection password="CE28" sheet="1" objects="1" scenarios="1"/>
  <mergeCells count="1">
    <mergeCell ref="B2:G2"/>
  </mergeCells>
  <printOptions/>
  <pageMargins left="0.49" right="0.46" top="1" bottom="0.58" header="0.5" footer="0.5"/>
  <pageSetup fitToHeight="1" fitToWidth="1" horizontalDpi="600" verticalDpi="600" orientation="landscape"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4"/>
  <sheetViews>
    <sheetView showGridLines="0" zoomScale="112" zoomScaleNormal="112" workbookViewId="0" topLeftCell="B1">
      <selection activeCell="F6" sqref="F6:H6"/>
    </sheetView>
  </sheetViews>
  <sheetFormatPr defaultColWidth="9.140625" defaultRowHeight="12.75"/>
  <cols>
    <col min="1" max="1" width="2.8515625" style="1" customWidth="1"/>
    <col min="2" max="2" width="2.7109375" style="1" customWidth="1"/>
    <col min="3" max="3" width="17.140625" style="36" customWidth="1"/>
    <col min="4" max="4" width="11.57421875" style="1" customWidth="1"/>
    <col min="5" max="8" width="13.8515625" style="1" customWidth="1"/>
    <col min="9" max="9" width="2.7109375" style="1" customWidth="1"/>
    <col min="10" max="10" width="3.00390625" style="1" customWidth="1"/>
    <col min="11" max="16384" width="9.140625" style="1" customWidth="1"/>
  </cols>
  <sheetData>
    <row r="1" spans="1:9" ht="13.5" thickBot="1">
      <c r="A1" s="37"/>
      <c r="B1" s="37"/>
      <c r="C1" s="38"/>
      <c r="D1" s="37"/>
      <c r="E1" s="37"/>
      <c r="F1" s="37"/>
      <c r="G1" s="37"/>
      <c r="H1" s="37"/>
      <c r="I1" s="37"/>
    </row>
    <row r="2" spans="1:9" ht="12.75">
      <c r="A2" s="37"/>
      <c r="B2" s="39"/>
      <c r="C2" s="40"/>
      <c r="D2" s="41"/>
      <c r="E2" s="41"/>
      <c r="F2" s="41"/>
      <c r="G2" s="41"/>
      <c r="H2" s="41"/>
      <c r="I2" s="42"/>
    </row>
    <row r="3" spans="1:9" ht="15.75">
      <c r="A3" s="37"/>
      <c r="B3" s="43"/>
      <c r="C3" s="345" t="s">
        <v>30</v>
      </c>
      <c r="D3" s="345"/>
      <c r="E3" s="345"/>
      <c r="F3" s="345"/>
      <c r="G3" s="345"/>
      <c r="H3" s="345"/>
      <c r="I3" s="44"/>
    </row>
    <row r="4" spans="1:9" ht="12.75">
      <c r="A4" s="37"/>
      <c r="B4" s="43"/>
      <c r="C4" s="329"/>
      <c r="D4" s="329"/>
      <c r="E4" s="329"/>
      <c r="F4" s="329"/>
      <c r="G4" s="329"/>
      <c r="H4" s="329"/>
      <c r="I4" s="44"/>
    </row>
    <row r="5" spans="1:9" ht="20.25" customHeight="1" thickBot="1">
      <c r="A5" s="37"/>
      <c r="B5" s="43"/>
      <c r="C5" s="333" t="s">
        <v>36</v>
      </c>
      <c r="D5" s="333"/>
      <c r="E5" s="333"/>
      <c r="F5" s="333"/>
      <c r="G5" s="333"/>
      <c r="H5" s="333"/>
      <c r="I5" s="44"/>
    </row>
    <row r="6" spans="1:9" ht="13.5" thickBot="1">
      <c r="A6" s="37"/>
      <c r="B6" s="43"/>
      <c r="C6" s="343" t="s">
        <v>150</v>
      </c>
      <c r="D6" s="343"/>
      <c r="E6" s="343"/>
      <c r="F6" s="330"/>
      <c r="G6" s="331"/>
      <c r="H6" s="332"/>
      <c r="I6" s="44"/>
    </row>
    <row r="7" spans="1:9" ht="7.5" customHeight="1" thickBot="1">
      <c r="A7" s="37"/>
      <c r="B7" s="43"/>
      <c r="C7" s="45"/>
      <c r="D7" s="46"/>
      <c r="E7" s="47"/>
      <c r="F7" s="47"/>
      <c r="G7" s="47"/>
      <c r="H7" s="47"/>
      <c r="I7" s="44"/>
    </row>
    <row r="8" spans="1:9" ht="13.5" thickBot="1">
      <c r="A8" s="37"/>
      <c r="B8" s="43"/>
      <c r="C8" s="343" t="s">
        <v>263</v>
      </c>
      <c r="D8" s="343"/>
      <c r="E8" s="343"/>
      <c r="F8" s="330"/>
      <c r="G8" s="331"/>
      <c r="H8" s="332"/>
      <c r="I8" s="44"/>
    </row>
    <row r="9" spans="1:9" ht="12.75">
      <c r="A9" s="37"/>
      <c r="B9" s="43"/>
      <c r="C9" s="45"/>
      <c r="D9" s="45"/>
      <c r="E9" s="45"/>
      <c r="F9" s="46"/>
      <c r="G9" s="48"/>
      <c r="H9" s="48"/>
      <c r="I9" s="44"/>
    </row>
    <row r="10" spans="1:9" ht="32.25" customHeight="1" thickBot="1">
      <c r="A10" s="37"/>
      <c r="B10" s="43"/>
      <c r="C10" s="344" t="s">
        <v>187</v>
      </c>
      <c r="D10" s="344"/>
      <c r="E10" s="344"/>
      <c r="F10" s="344"/>
      <c r="G10" s="344"/>
      <c r="H10" s="344"/>
      <c r="I10" s="44"/>
    </row>
    <row r="11" spans="1:9" ht="14.25" thickBot="1" thickTop="1">
      <c r="A11" s="37"/>
      <c r="B11" s="43"/>
      <c r="C11" s="45"/>
      <c r="D11" s="49"/>
      <c r="E11" s="340" t="s">
        <v>18</v>
      </c>
      <c r="F11" s="341"/>
      <c r="G11" s="342" t="s">
        <v>19</v>
      </c>
      <c r="H11" s="342"/>
      <c r="I11" s="44"/>
    </row>
    <row r="12" spans="1:9" s="2" customFormat="1" ht="76.5" customHeight="1" thickBot="1">
      <c r="A12" s="50"/>
      <c r="B12" s="51"/>
      <c r="C12" s="52" t="s">
        <v>14</v>
      </c>
      <c r="D12" s="53" t="s">
        <v>15</v>
      </c>
      <c r="E12" s="54" t="s">
        <v>53</v>
      </c>
      <c r="F12" s="55" t="s">
        <v>37</v>
      </c>
      <c r="G12" s="54" t="s">
        <v>53</v>
      </c>
      <c r="H12" s="55" t="s">
        <v>37</v>
      </c>
      <c r="I12" s="56"/>
    </row>
    <row r="13" spans="1:9" ht="15" customHeight="1">
      <c r="A13" s="37"/>
      <c r="B13" s="43"/>
      <c r="C13" s="338" t="s">
        <v>151</v>
      </c>
      <c r="D13" s="57">
        <v>0</v>
      </c>
      <c r="E13" s="58">
        <v>0</v>
      </c>
      <c r="F13" s="59">
        <v>0</v>
      </c>
      <c r="G13" s="60">
        <v>0</v>
      </c>
      <c r="H13" s="61">
        <v>0</v>
      </c>
      <c r="I13" s="44"/>
    </row>
    <row r="14" spans="1:9" ht="15" customHeight="1">
      <c r="A14" s="37"/>
      <c r="B14" s="43"/>
      <c r="C14" s="339"/>
      <c r="D14" s="62">
        <v>1</v>
      </c>
      <c r="E14" s="63">
        <v>0</v>
      </c>
      <c r="F14" s="64">
        <v>0</v>
      </c>
      <c r="G14" s="65">
        <v>0</v>
      </c>
      <c r="H14" s="64">
        <v>0</v>
      </c>
      <c r="I14" s="44"/>
    </row>
    <row r="15" spans="1:9" ht="15" customHeight="1">
      <c r="A15" s="37"/>
      <c r="B15" s="43"/>
      <c r="C15" s="339"/>
      <c r="D15" s="62">
        <v>2</v>
      </c>
      <c r="E15" s="63">
        <v>0</v>
      </c>
      <c r="F15" s="64">
        <v>0</v>
      </c>
      <c r="G15" s="65">
        <v>0</v>
      </c>
      <c r="H15" s="64">
        <v>0</v>
      </c>
      <c r="I15" s="44"/>
    </row>
    <row r="16" spans="1:9" ht="15" customHeight="1">
      <c r="A16" s="37"/>
      <c r="B16" s="43"/>
      <c r="C16" s="339"/>
      <c r="D16" s="62">
        <v>3</v>
      </c>
      <c r="E16" s="63">
        <v>0</v>
      </c>
      <c r="F16" s="64">
        <v>0</v>
      </c>
      <c r="G16" s="65">
        <v>0</v>
      </c>
      <c r="H16" s="64">
        <v>0</v>
      </c>
      <c r="I16" s="44"/>
    </row>
    <row r="17" spans="1:9" ht="15" customHeight="1" thickBot="1">
      <c r="A17" s="37"/>
      <c r="B17" s="43"/>
      <c r="C17" s="339"/>
      <c r="D17" s="62">
        <v>4</v>
      </c>
      <c r="E17" s="63">
        <v>0</v>
      </c>
      <c r="F17" s="64">
        <v>0</v>
      </c>
      <c r="G17" s="65">
        <v>0</v>
      </c>
      <c r="H17" s="64">
        <v>0</v>
      </c>
      <c r="I17" s="44"/>
    </row>
    <row r="18" spans="1:9" ht="15" customHeight="1">
      <c r="A18" s="37"/>
      <c r="B18" s="43"/>
      <c r="C18" s="338" t="s">
        <v>13</v>
      </c>
      <c r="D18" s="66">
        <v>0</v>
      </c>
      <c r="E18" s="58">
        <v>0</v>
      </c>
      <c r="F18" s="59">
        <v>0</v>
      </c>
      <c r="G18" s="67">
        <v>0</v>
      </c>
      <c r="H18" s="59">
        <v>0</v>
      </c>
      <c r="I18" s="44"/>
    </row>
    <row r="19" spans="1:9" ht="15" customHeight="1">
      <c r="A19" s="37"/>
      <c r="B19" s="43"/>
      <c r="C19" s="339"/>
      <c r="D19" s="62">
        <v>1</v>
      </c>
      <c r="E19" s="63">
        <v>0</v>
      </c>
      <c r="F19" s="64">
        <v>0</v>
      </c>
      <c r="G19" s="65">
        <v>0</v>
      </c>
      <c r="H19" s="64">
        <v>0</v>
      </c>
      <c r="I19" s="44"/>
    </row>
    <row r="20" spans="1:9" ht="15" customHeight="1">
      <c r="A20" s="37"/>
      <c r="B20" s="43"/>
      <c r="C20" s="339"/>
      <c r="D20" s="62">
        <v>2</v>
      </c>
      <c r="E20" s="63">
        <v>0</v>
      </c>
      <c r="F20" s="64">
        <v>0</v>
      </c>
      <c r="G20" s="65">
        <v>0</v>
      </c>
      <c r="H20" s="64">
        <v>0</v>
      </c>
      <c r="I20" s="44"/>
    </row>
    <row r="21" spans="1:9" ht="15" customHeight="1">
      <c r="A21" s="37"/>
      <c r="B21" s="43"/>
      <c r="C21" s="339"/>
      <c r="D21" s="62">
        <v>3</v>
      </c>
      <c r="E21" s="63">
        <v>0</v>
      </c>
      <c r="F21" s="64">
        <v>0</v>
      </c>
      <c r="G21" s="65">
        <v>0</v>
      </c>
      <c r="H21" s="64">
        <v>0</v>
      </c>
      <c r="I21" s="44"/>
    </row>
    <row r="22" spans="1:9" ht="15" customHeight="1" thickBot="1">
      <c r="A22" s="37"/>
      <c r="B22" s="43"/>
      <c r="C22" s="339"/>
      <c r="D22" s="62">
        <v>4</v>
      </c>
      <c r="E22" s="63">
        <v>0</v>
      </c>
      <c r="F22" s="64">
        <v>0</v>
      </c>
      <c r="G22" s="65">
        <v>0</v>
      </c>
      <c r="H22" s="64">
        <v>0</v>
      </c>
      <c r="I22" s="44"/>
    </row>
    <row r="23" spans="1:9" ht="15" customHeight="1">
      <c r="A23" s="37"/>
      <c r="B23" s="43"/>
      <c r="C23" s="338" t="s">
        <v>2</v>
      </c>
      <c r="D23" s="66">
        <v>0</v>
      </c>
      <c r="E23" s="58">
        <v>0</v>
      </c>
      <c r="F23" s="59">
        <v>0</v>
      </c>
      <c r="G23" s="67">
        <v>0</v>
      </c>
      <c r="H23" s="59">
        <v>0</v>
      </c>
      <c r="I23" s="44"/>
    </row>
    <row r="24" spans="1:9" ht="15" customHeight="1">
      <c r="A24" s="37"/>
      <c r="B24" s="43"/>
      <c r="C24" s="339"/>
      <c r="D24" s="62">
        <v>1</v>
      </c>
      <c r="E24" s="63">
        <v>0</v>
      </c>
      <c r="F24" s="64">
        <v>0</v>
      </c>
      <c r="G24" s="65">
        <v>0</v>
      </c>
      <c r="H24" s="64">
        <v>0</v>
      </c>
      <c r="I24" s="44"/>
    </row>
    <row r="25" spans="1:9" ht="15" customHeight="1">
      <c r="A25" s="37"/>
      <c r="B25" s="43"/>
      <c r="C25" s="339"/>
      <c r="D25" s="62">
        <v>2</v>
      </c>
      <c r="E25" s="63">
        <v>0</v>
      </c>
      <c r="F25" s="64">
        <v>0</v>
      </c>
      <c r="G25" s="65">
        <v>0</v>
      </c>
      <c r="H25" s="64">
        <v>0</v>
      </c>
      <c r="I25" s="44"/>
    </row>
    <row r="26" spans="1:9" ht="15" customHeight="1">
      <c r="A26" s="37"/>
      <c r="B26" s="43"/>
      <c r="C26" s="339"/>
      <c r="D26" s="62">
        <v>3</v>
      </c>
      <c r="E26" s="63">
        <v>0</v>
      </c>
      <c r="F26" s="64">
        <v>0</v>
      </c>
      <c r="G26" s="65">
        <v>0</v>
      </c>
      <c r="H26" s="64">
        <v>0</v>
      </c>
      <c r="I26" s="44"/>
    </row>
    <row r="27" spans="1:9" ht="15" customHeight="1" thickBot="1">
      <c r="A27" s="37"/>
      <c r="B27" s="43"/>
      <c r="C27" s="339"/>
      <c r="D27" s="62">
        <v>4</v>
      </c>
      <c r="E27" s="63">
        <v>0</v>
      </c>
      <c r="F27" s="64">
        <v>0</v>
      </c>
      <c r="G27" s="65">
        <v>0</v>
      </c>
      <c r="H27" s="64">
        <v>0</v>
      </c>
      <c r="I27" s="44"/>
    </row>
    <row r="28" spans="1:9" ht="15" customHeight="1">
      <c r="A28" s="37"/>
      <c r="B28" s="43"/>
      <c r="C28" s="338" t="s">
        <v>3</v>
      </c>
      <c r="D28" s="68">
        <v>0</v>
      </c>
      <c r="E28" s="58">
        <v>0</v>
      </c>
      <c r="F28" s="59">
        <v>0</v>
      </c>
      <c r="G28" s="67">
        <v>0</v>
      </c>
      <c r="H28" s="59">
        <v>0</v>
      </c>
      <c r="I28" s="44"/>
    </row>
    <row r="29" spans="1:9" ht="15" customHeight="1">
      <c r="A29" s="37"/>
      <c r="B29" s="43"/>
      <c r="C29" s="339"/>
      <c r="D29" s="69">
        <v>1</v>
      </c>
      <c r="E29" s="63">
        <v>0</v>
      </c>
      <c r="F29" s="64">
        <v>0</v>
      </c>
      <c r="G29" s="65">
        <v>0</v>
      </c>
      <c r="H29" s="64">
        <v>0</v>
      </c>
      <c r="I29" s="44"/>
    </row>
    <row r="30" spans="1:9" ht="15" customHeight="1">
      <c r="A30" s="37"/>
      <c r="B30" s="43"/>
      <c r="C30" s="339"/>
      <c r="D30" s="69">
        <v>2</v>
      </c>
      <c r="E30" s="63">
        <v>0</v>
      </c>
      <c r="F30" s="64">
        <v>0</v>
      </c>
      <c r="G30" s="65">
        <v>0</v>
      </c>
      <c r="H30" s="64">
        <v>0</v>
      </c>
      <c r="I30" s="44"/>
    </row>
    <row r="31" spans="1:9" ht="15" customHeight="1">
      <c r="A31" s="37"/>
      <c r="B31" s="43"/>
      <c r="C31" s="339"/>
      <c r="D31" s="69">
        <v>3</v>
      </c>
      <c r="E31" s="63">
        <v>0</v>
      </c>
      <c r="F31" s="64">
        <v>0</v>
      </c>
      <c r="G31" s="65">
        <v>0</v>
      </c>
      <c r="H31" s="64">
        <v>0</v>
      </c>
      <c r="I31" s="44"/>
    </row>
    <row r="32" spans="1:9" ht="15" customHeight="1" thickBot="1">
      <c r="A32" s="37"/>
      <c r="B32" s="43"/>
      <c r="C32" s="336"/>
      <c r="D32" s="70">
        <v>4</v>
      </c>
      <c r="E32" s="71">
        <v>0</v>
      </c>
      <c r="F32" s="72">
        <v>0</v>
      </c>
      <c r="G32" s="73">
        <v>0</v>
      </c>
      <c r="H32" s="72">
        <v>0</v>
      </c>
      <c r="I32" s="44"/>
    </row>
    <row r="33" spans="1:9" ht="15">
      <c r="A33" s="37"/>
      <c r="B33" s="43"/>
      <c r="C33" s="74"/>
      <c r="D33" s="75" t="s">
        <v>5</v>
      </c>
      <c r="E33" s="76">
        <f>SUM(E13:E32)</f>
        <v>0</v>
      </c>
      <c r="F33" s="76">
        <f>SUM(F13:F32)</f>
        <v>0</v>
      </c>
      <c r="G33" s="76">
        <f>SUM(G13:G32)</f>
        <v>0</v>
      </c>
      <c r="H33" s="76">
        <f>SUM(H13:H32)</f>
        <v>0</v>
      </c>
      <c r="I33" s="44"/>
    </row>
    <row r="34" spans="1:9" ht="15.75" thickBot="1">
      <c r="A34" s="37"/>
      <c r="B34" s="78"/>
      <c r="C34" s="281"/>
      <c r="D34" s="282"/>
      <c r="E34" s="283"/>
      <c r="F34" s="283"/>
      <c r="G34" s="283"/>
      <c r="H34" s="283"/>
      <c r="I34" s="79"/>
    </row>
    <row r="35" spans="1:9" s="280" customFormat="1" ht="12.75" customHeight="1">
      <c r="A35" s="49"/>
      <c r="B35" s="49"/>
      <c r="C35" s="279"/>
      <c r="D35" s="49"/>
      <c r="E35" s="335"/>
      <c r="F35" s="335"/>
      <c r="G35" s="49"/>
      <c r="H35" s="77"/>
      <c r="I35" s="49"/>
    </row>
    <row r="36" spans="1:9" ht="12.75">
      <c r="A36" s="37"/>
      <c r="B36" s="37"/>
      <c r="C36" s="37"/>
      <c r="D36" s="37"/>
      <c r="E36" s="334" t="s">
        <v>178</v>
      </c>
      <c r="F36" s="334"/>
      <c r="G36" s="37"/>
      <c r="H36" s="37"/>
      <c r="I36" s="136" t="s">
        <v>181</v>
      </c>
    </row>
    <row r="37" spans="2:9" ht="12.75">
      <c r="B37"/>
      <c r="C37"/>
      <c r="D37"/>
      <c r="E37"/>
      <c r="F37"/>
      <c r="G37"/>
      <c r="H37"/>
      <c r="I37"/>
    </row>
    <row r="38" spans="2:9" ht="12.75">
      <c r="B38"/>
      <c r="C38"/>
      <c r="D38"/>
      <c r="E38"/>
      <c r="F38"/>
      <c r="G38"/>
      <c r="H38"/>
      <c r="I38"/>
    </row>
    <row r="39" spans="2:9" ht="28.5" customHeight="1">
      <c r="B39"/>
      <c r="C39"/>
      <c r="D39"/>
      <c r="E39"/>
      <c r="F39"/>
      <c r="G39"/>
      <c r="H39"/>
      <c r="I39"/>
    </row>
    <row r="40" spans="2:9" ht="59.25" customHeight="1">
      <c r="B40"/>
      <c r="C40"/>
      <c r="D40"/>
      <c r="E40"/>
      <c r="F40"/>
      <c r="G40"/>
      <c r="H40"/>
      <c r="I40"/>
    </row>
    <row r="41" spans="2:9" ht="33" customHeight="1">
      <c r="B41"/>
      <c r="C41"/>
      <c r="D41"/>
      <c r="E41"/>
      <c r="F41"/>
      <c r="G41"/>
      <c r="H41"/>
      <c r="I41"/>
    </row>
    <row r="42" spans="2:9" ht="33" customHeight="1">
      <c r="B42"/>
      <c r="C42"/>
      <c r="D42"/>
      <c r="E42"/>
      <c r="F42"/>
      <c r="G42"/>
      <c r="H42"/>
      <c r="I42"/>
    </row>
    <row r="43" spans="2:9" ht="42" customHeight="1">
      <c r="B43"/>
      <c r="C43"/>
      <c r="D43"/>
      <c r="E43"/>
      <c r="F43"/>
      <c r="G43"/>
      <c r="H43"/>
      <c r="I43"/>
    </row>
    <row r="44" spans="2:9" ht="12.75">
      <c r="B44"/>
      <c r="C44"/>
      <c r="D44"/>
      <c r="E44"/>
      <c r="F44"/>
      <c r="G44"/>
      <c r="H44"/>
      <c r="I44"/>
    </row>
  </sheetData>
  <sheetProtection password="CE28" sheet="1" objects="1" scenarios="1"/>
  <mergeCells count="16">
    <mergeCell ref="E36:F36"/>
    <mergeCell ref="E35:F35"/>
    <mergeCell ref="C18:C22"/>
    <mergeCell ref="C23:C27"/>
    <mergeCell ref="C28:C32"/>
    <mergeCell ref="C3:H3"/>
    <mergeCell ref="C4:H4"/>
    <mergeCell ref="F6:H6"/>
    <mergeCell ref="F8:H8"/>
    <mergeCell ref="C5:H5"/>
    <mergeCell ref="C13:C17"/>
    <mergeCell ref="E11:F11"/>
    <mergeCell ref="G11:H11"/>
    <mergeCell ref="C6:E6"/>
    <mergeCell ref="C10:H10"/>
    <mergeCell ref="C8:E8"/>
  </mergeCells>
  <printOptions horizontalCentered="1"/>
  <pageMargins left="0.73" right="0.36" top="1" bottom="0.75"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61"/>
  <sheetViews>
    <sheetView showGridLines="0" showZeros="0" zoomScale="90" zoomScaleNormal="90" workbookViewId="0" topLeftCell="A1">
      <pane ySplit="5" topLeftCell="BM6" activePane="bottomLeft" state="frozen"/>
      <selection pane="topLeft" activeCell="A1" sqref="A1"/>
      <selection pane="bottomLeft" activeCell="B10" sqref="B10"/>
    </sheetView>
  </sheetViews>
  <sheetFormatPr defaultColWidth="9.140625" defaultRowHeight="12.75"/>
  <cols>
    <col min="1" max="1" width="35.57421875" style="86" customWidth="1"/>
    <col min="2" max="3" width="12.8515625" style="98" customWidth="1"/>
    <col min="4" max="4" width="12.8515625" style="88" customWidth="1"/>
    <col min="5" max="5" width="13.8515625" style="88" customWidth="1"/>
    <col min="6" max="6" width="12.8515625" style="88" customWidth="1"/>
    <col min="7" max="16384" width="9.140625" style="86" customWidth="1"/>
  </cols>
  <sheetData>
    <row r="1" spans="1:6" s="99" customFormat="1" ht="48" customHeight="1">
      <c r="A1" s="385" t="s">
        <v>143</v>
      </c>
      <c r="B1" s="385"/>
      <c r="C1" s="385"/>
      <c r="D1" s="385"/>
      <c r="E1" s="385"/>
      <c r="F1" s="385"/>
    </row>
    <row r="2" spans="1:6" ht="12.75">
      <c r="A2" s="386" t="str">
        <f>CONCATENATE("Local Government:  ",'Unit Mix'!F6)</f>
        <v>Local Government:  </v>
      </c>
      <c r="B2" s="386"/>
      <c r="C2" s="386"/>
      <c r="D2" s="386"/>
      <c r="E2" s="386"/>
      <c r="F2" s="386"/>
    </row>
    <row r="3" spans="1:6" ht="12.75">
      <c r="A3" s="387" t="str">
        <f>CONCATENATE("Main Street Area:  ",'Unit Mix'!F8)</f>
        <v>Main Street Area:  </v>
      </c>
      <c r="B3" s="387"/>
      <c r="C3" s="387"/>
      <c r="D3" s="387"/>
      <c r="E3" s="387"/>
      <c r="F3" s="387"/>
    </row>
    <row r="4" spans="1:6" ht="12.75">
      <c r="A4" s="337"/>
      <c r="B4" s="337"/>
      <c r="C4" s="337"/>
      <c r="D4" s="337"/>
      <c r="E4" s="337"/>
      <c r="F4" s="337"/>
    </row>
    <row r="5" spans="1:6" s="285" customFormat="1" ht="25.5">
      <c r="A5" s="278" t="s">
        <v>54</v>
      </c>
      <c r="B5" s="284" t="s">
        <v>197</v>
      </c>
      <c r="C5" s="284" t="s">
        <v>225</v>
      </c>
      <c r="D5" s="284" t="s">
        <v>55</v>
      </c>
      <c r="E5" s="284" t="s">
        <v>56</v>
      </c>
      <c r="F5" s="284" t="s">
        <v>11</v>
      </c>
    </row>
    <row r="6" spans="1:6" ht="12.75">
      <c r="A6" s="101"/>
      <c r="B6" s="89"/>
      <c r="C6" s="89"/>
      <c r="D6" s="89"/>
      <c r="E6" s="89"/>
      <c r="F6" s="89"/>
    </row>
    <row r="7" spans="1:3" ht="13.5" thickBot="1">
      <c r="A7" s="102" t="s">
        <v>57</v>
      </c>
      <c r="B7" s="88"/>
      <c r="C7" s="88"/>
    </row>
    <row r="8" spans="1:6" ht="13.5" thickBot="1">
      <c r="A8" s="90" t="s">
        <v>58</v>
      </c>
      <c r="B8" s="91"/>
      <c r="C8" s="169"/>
      <c r="D8" s="169"/>
      <c r="E8" s="169"/>
      <c r="F8" s="139">
        <f>SUM(B8:E8)</f>
        <v>0</v>
      </c>
    </row>
    <row r="9" spans="1:6" ht="13.5" thickBot="1">
      <c r="A9" s="102" t="s">
        <v>59</v>
      </c>
      <c r="B9" s="92"/>
      <c r="C9" s="93"/>
      <c r="D9" s="93"/>
      <c r="E9" s="93"/>
      <c r="F9" s="93"/>
    </row>
    <row r="10" spans="1:6" ht="13.5" thickBot="1">
      <c r="A10" s="138" t="s">
        <v>60</v>
      </c>
      <c r="B10" s="170"/>
      <c r="C10" s="170"/>
      <c r="D10" s="170"/>
      <c r="E10" s="170"/>
      <c r="F10" s="139">
        <f>SUM(B10:E10)</f>
        <v>0</v>
      </c>
    </row>
    <row r="11" spans="1:6" ht="13.5" thickBot="1">
      <c r="A11" s="138" t="s">
        <v>61</v>
      </c>
      <c r="B11" s="170"/>
      <c r="C11" s="170"/>
      <c r="D11" s="170"/>
      <c r="E11" s="170"/>
      <c r="F11" s="139">
        <f>SUM(B11:E11)</f>
        <v>0</v>
      </c>
    </row>
    <row r="12" spans="1:6" ht="13.5" thickBot="1">
      <c r="A12" s="102" t="s">
        <v>62</v>
      </c>
      <c r="B12" s="94"/>
      <c r="C12" s="94"/>
      <c r="D12" s="94"/>
      <c r="E12" s="94"/>
      <c r="F12" s="94"/>
    </row>
    <row r="13" spans="1:6" ht="13.5" thickBot="1">
      <c r="A13" s="138" t="s">
        <v>63</v>
      </c>
      <c r="B13" s="170"/>
      <c r="C13" s="170"/>
      <c r="D13" s="170"/>
      <c r="E13" s="170"/>
      <c r="F13" s="139">
        <f>SUM(B13:E13)</f>
        <v>0</v>
      </c>
    </row>
    <row r="14" spans="1:6" ht="13.5" thickBot="1">
      <c r="A14" s="138" t="s">
        <v>198</v>
      </c>
      <c r="B14" s="170"/>
      <c r="C14" s="170"/>
      <c r="D14" s="170"/>
      <c r="E14" s="170"/>
      <c r="F14" s="139">
        <f>SUM(B14:E14)</f>
        <v>0</v>
      </c>
    </row>
    <row r="15" spans="1:6" ht="13.5" thickBot="1">
      <c r="A15" s="138" t="s">
        <v>64</v>
      </c>
      <c r="B15" s="170"/>
      <c r="C15" s="170"/>
      <c r="D15" s="170"/>
      <c r="E15" s="170"/>
      <c r="F15" s="139">
        <f>SUM(B15:E15)</f>
        <v>0</v>
      </c>
    </row>
    <row r="16" spans="1:6" ht="13.5" thickBot="1">
      <c r="A16" s="102" t="s">
        <v>65</v>
      </c>
      <c r="B16" s="92"/>
      <c r="C16" s="92"/>
      <c r="D16" s="92"/>
      <c r="E16" s="92"/>
      <c r="F16" s="92"/>
    </row>
    <row r="17" spans="1:6" ht="13.5" thickBot="1">
      <c r="A17" s="138" t="s">
        <v>66</v>
      </c>
      <c r="B17" s="170"/>
      <c r="C17" s="170"/>
      <c r="D17" s="170"/>
      <c r="E17" s="170"/>
      <c r="F17" s="139">
        <f>SUM(B17:E17)</f>
        <v>0</v>
      </c>
    </row>
    <row r="18" spans="1:6" ht="13.5" thickBot="1">
      <c r="A18" s="138" t="s">
        <v>204</v>
      </c>
      <c r="B18" s="170"/>
      <c r="C18" s="170"/>
      <c r="D18" s="170"/>
      <c r="E18" s="170"/>
      <c r="F18" s="139">
        <f>SUM(B18:E18)</f>
        <v>0</v>
      </c>
    </row>
    <row r="19" spans="1:6" ht="13.5" thickBot="1">
      <c r="A19" s="103" t="s">
        <v>67</v>
      </c>
      <c r="B19" s="142"/>
      <c r="C19" s="170"/>
      <c r="D19" s="170"/>
      <c r="E19" s="170"/>
      <c r="F19" s="139">
        <f>SUM(B19:E19)</f>
        <v>0</v>
      </c>
    </row>
    <row r="20" spans="1:6" ht="13.5" thickBot="1">
      <c r="A20" s="103" t="s">
        <v>68</v>
      </c>
      <c r="B20" s="141"/>
      <c r="C20" s="170"/>
      <c r="D20" s="170"/>
      <c r="E20" s="170"/>
      <c r="F20" s="139">
        <f>SUM(B20:E20)</f>
        <v>0</v>
      </c>
    </row>
    <row r="21" spans="1:6" ht="13.5" thickBot="1">
      <c r="A21" s="138" t="s">
        <v>69</v>
      </c>
      <c r="B21" s="145"/>
      <c r="C21" s="170"/>
      <c r="D21" s="170"/>
      <c r="E21" s="170"/>
      <c r="F21" s="139">
        <f>SUM(B21:E21)</f>
        <v>0</v>
      </c>
    </row>
    <row r="22" spans="1:6" ht="13.5" thickBot="1">
      <c r="A22" s="102" t="s">
        <v>70</v>
      </c>
      <c r="B22" s="92"/>
      <c r="C22" s="92"/>
      <c r="D22" s="92"/>
      <c r="E22" s="92"/>
      <c r="F22" s="92"/>
    </row>
    <row r="23" spans="1:6" ht="13.5" thickBot="1">
      <c r="A23" s="138" t="s">
        <v>71</v>
      </c>
      <c r="B23" s="170"/>
      <c r="C23" s="170"/>
      <c r="D23" s="170"/>
      <c r="E23" s="170"/>
      <c r="F23" s="139">
        <f>SUM(B23:E23)</f>
        <v>0</v>
      </c>
    </row>
    <row r="24" spans="1:6" ht="13.5" thickBot="1">
      <c r="A24" s="138" t="s">
        <v>199</v>
      </c>
      <c r="B24" s="170"/>
      <c r="C24" s="170"/>
      <c r="D24" s="170"/>
      <c r="E24" s="170"/>
      <c r="F24" s="139">
        <f>SUM(B24:E24)</f>
        <v>0</v>
      </c>
    </row>
    <row r="25" spans="1:7" ht="13.5" thickBot="1">
      <c r="A25" s="138" t="s">
        <v>200</v>
      </c>
      <c r="B25" s="170"/>
      <c r="C25" s="169"/>
      <c r="D25" s="169"/>
      <c r="E25" s="169"/>
      <c r="F25" s="139">
        <f>SUM(B25:E25)</f>
        <v>0</v>
      </c>
      <c r="G25" s="95"/>
    </row>
    <row r="26" spans="1:7" ht="13.5" thickBot="1">
      <c r="A26" s="102" t="s">
        <v>72</v>
      </c>
      <c r="B26" s="94"/>
      <c r="C26" s="96"/>
      <c r="D26" s="96"/>
      <c r="E26" s="96"/>
      <c r="F26" s="96"/>
      <c r="G26" s="95"/>
    </row>
    <row r="27" spans="1:7" ht="13.5" thickBot="1">
      <c r="A27" s="138" t="s">
        <v>73</v>
      </c>
      <c r="B27" s="170"/>
      <c r="C27" s="169"/>
      <c r="D27" s="169"/>
      <c r="E27" s="169"/>
      <c r="F27" s="139">
        <f aca="true" t="shared" si="0" ref="F27:F33">SUM(B27:E27)</f>
        <v>0</v>
      </c>
      <c r="G27" s="95"/>
    </row>
    <row r="28" spans="1:7" ht="13.5" thickBot="1">
      <c r="A28" s="103" t="s">
        <v>74</v>
      </c>
      <c r="B28" s="143"/>
      <c r="C28" s="169"/>
      <c r="D28" s="169"/>
      <c r="E28" s="169"/>
      <c r="F28" s="139">
        <f t="shared" si="0"/>
        <v>0</v>
      </c>
      <c r="G28" s="95"/>
    </row>
    <row r="29" spans="1:7" ht="13.5" thickBot="1">
      <c r="A29" s="138" t="s">
        <v>75</v>
      </c>
      <c r="B29" s="170"/>
      <c r="C29" s="169"/>
      <c r="D29" s="169"/>
      <c r="E29" s="169"/>
      <c r="F29" s="139">
        <f t="shared" si="0"/>
        <v>0</v>
      </c>
      <c r="G29" s="95"/>
    </row>
    <row r="30" spans="1:7" ht="13.5" thickBot="1">
      <c r="A30" s="138" t="s">
        <v>76</v>
      </c>
      <c r="B30" s="170"/>
      <c r="C30" s="169"/>
      <c r="D30" s="169"/>
      <c r="E30" s="169"/>
      <c r="F30" s="139">
        <f t="shared" si="0"/>
        <v>0</v>
      </c>
      <c r="G30" s="95"/>
    </row>
    <row r="31" spans="1:7" ht="13.5" thickBot="1">
      <c r="A31" s="138" t="s">
        <v>77</v>
      </c>
      <c r="B31" s="170"/>
      <c r="C31" s="169"/>
      <c r="D31" s="169"/>
      <c r="E31" s="169"/>
      <c r="F31" s="139">
        <f t="shared" si="0"/>
        <v>0</v>
      </c>
      <c r="G31" s="95"/>
    </row>
    <row r="32" spans="1:7" ht="13.5" thickBot="1">
      <c r="A32" s="138" t="s">
        <v>78</v>
      </c>
      <c r="B32" s="170"/>
      <c r="C32" s="169"/>
      <c r="D32" s="169"/>
      <c r="E32" s="169"/>
      <c r="F32" s="139">
        <f t="shared" si="0"/>
        <v>0</v>
      </c>
      <c r="G32" s="95"/>
    </row>
    <row r="33" spans="1:7" ht="13.5" thickBot="1">
      <c r="A33" s="138" t="s">
        <v>79</v>
      </c>
      <c r="B33" s="170"/>
      <c r="C33" s="169"/>
      <c r="D33" s="169"/>
      <c r="E33" s="169"/>
      <c r="F33" s="139">
        <f t="shared" si="0"/>
        <v>0</v>
      </c>
      <c r="G33" s="95"/>
    </row>
    <row r="34" spans="1:7" ht="13.5" thickBot="1">
      <c r="A34" s="102" t="s">
        <v>80</v>
      </c>
      <c r="B34" s="94"/>
      <c r="C34" s="96"/>
      <c r="D34" s="96"/>
      <c r="E34" s="96"/>
      <c r="F34" s="96"/>
      <c r="G34" s="95"/>
    </row>
    <row r="35" spans="1:7" ht="13.5" thickBot="1">
      <c r="A35" s="138" t="s">
        <v>81</v>
      </c>
      <c r="B35" s="170"/>
      <c r="C35" s="169"/>
      <c r="D35" s="169"/>
      <c r="E35" s="169"/>
      <c r="F35" s="139">
        <f>SUM(B35:E35)</f>
        <v>0</v>
      </c>
      <c r="G35" s="95"/>
    </row>
    <row r="36" spans="1:7" ht="13.5" thickBot="1">
      <c r="A36" s="103" t="s">
        <v>82</v>
      </c>
      <c r="B36" s="142"/>
      <c r="C36" s="169"/>
      <c r="D36" s="169"/>
      <c r="E36" s="169"/>
      <c r="F36" s="139">
        <f>SUM(B36:E36)</f>
        <v>0</v>
      </c>
      <c r="G36" s="95"/>
    </row>
    <row r="37" spans="1:6" ht="13.5" thickBot="1">
      <c r="A37" s="102" t="s">
        <v>83</v>
      </c>
      <c r="B37" s="94"/>
      <c r="C37" s="94"/>
      <c r="D37" s="94"/>
      <c r="E37" s="94"/>
      <c r="F37" s="94"/>
    </row>
    <row r="38" spans="1:6" ht="13.5" thickBot="1">
      <c r="A38" s="138" t="s">
        <v>84</v>
      </c>
      <c r="B38" s="170"/>
      <c r="C38" s="170"/>
      <c r="D38" s="170"/>
      <c r="E38" s="170"/>
      <c r="F38" s="139">
        <f aca="true" t="shared" si="1" ref="F38:F46">SUM(B38:E38)</f>
        <v>0</v>
      </c>
    </row>
    <row r="39" spans="1:6" ht="13.5" thickBot="1">
      <c r="A39" s="138" t="s">
        <v>85</v>
      </c>
      <c r="B39" s="170"/>
      <c r="C39" s="170"/>
      <c r="D39" s="170"/>
      <c r="E39" s="170"/>
      <c r="F39" s="139">
        <f t="shared" si="1"/>
        <v>0</v>
      </c>
    </row>
    <row r="40" spans="1:6" ht="13.5" thickBot="1">
      <c r="A40" s="138" t="s">
        <v>86</v>
      </c>
      <c r="B40" s="170"/>
      <c r="C40" s="170"/>
      <c r="D40" s="170"/>
      <c r="E40" s="170"/>
      <c r="F40" s="139">
        <f t="shared" si="1"/>
        <v>0</v>
      </c>
    </row>
    <row r="41" spans="1:6" ht="13.5" thickBot="1">
      <c r="A41" s="138" t="s">
        <v>87</v>
      </c>
      <c r="B41" s="170"/>
      <c r="C41" s="170"/>
      <c r="D41" s="170"/>
      <c r="E41" s="170"/>
      <c r="F41" s="139">
        <f t="shared" si="1"/>
        <v>0</v>
      </c>
    </row>
    <row r="42" spans="1:6" ht="13.5" thickBot="1">
      <c r="A42" s="138" t="s">
        <v>88</v>
      </c>
      <c r="B42" s="170"/>
      <c r="C42" s="170"/>
      <c r="D42" s="170"/>
      <c r="E42" s="170"/>
      <c r="F42" s="139">
        <f t="shared" si="1"/>
        <v>0</v>
      </c>
    </row>
    <row r="43" spans="1:6" ht="13.5" thickBot="1">
      <c r="A43" s="138" t="s">
        <v>89</v>
      </c>
      <c r="B43" s="170"/>
      <c r="C43" s="170"/>
      <c r="D43" s="170"/>
      <c r="E43" s="170"/>
      <c r="F43" s="139">
        <f t="shared" si="1"/>
        <v>0</v>
      </c>
    </row>
    <row r="44" spans="1:6" ht="13.5" thickBot="1">
      <c r="A44" s="138" t="s">
        <v>90</v>
      </c>
      <c r="B44" s="170"/>
      <c r="C44" s="170"/>
      <c r="D44" s="170"/>
      <c r="E44" s="170"/>
      <c r="F44" s="139">
        <f t="shared" si="1"/>
        <v>0</v>
      </c>
    </row>
    <row r="45" spans="1:6" ht="13.5" thickBot="1">
      <c r="A45" s="138" t="s">
        <v>91</v>
      </c>
      <c r="B45" s="170"/>
      <c r="C45" s="170"/>
      <c r="D45" s="170"/>
      <c r="E45" s="170"/>
      <c r="F45" s="139">
        <f t="shared" si="1"/>
        <v>0</v>
      </c>
    </row>
    <row r="46" spans="1:6" ht="13.5" thickBot="1">
      <c r="A46" s="138" t="s">
        <v>92</v>
      </c>
      <c r="B46" s="170"/>
      <c r="C46" s="170"/>
      <c r="D46" s="170"/>
      <c r="E46" s="170"/>
      <c r="F46" s="139">
        <f t="shared" si="1"/>
        <v>0</v>
      </c>
    </row>
    <row r="47" spans="1:6" ht="13.5" thickBot="1">
      <c r="A47" s="102" t="s">
        <v>93</v>
      </c>
      <c r="B47" s="92"/>
      <c r="C47" s="92"/>
      <c r="D47" s="92"/>
      <c r="E47" s="92"/>
      <c r="F47" s="92"/>
    </row>
    <row r="48" spans="1:6" ht="13.5" thickBot="1">
      <c r="A48" s="103" t="s">
        <v>94</v>
      </c>
      <c r="B48" s="91"/>
      <c r="C48" s="170"/>
      <c r="D48" s="170"/>
      <c r="E48" s="170"/>
      <c r="F48" s="139">
        <f>SUM(B48:E48)</f>
        <v>0</v>
      </c>
    </row>
    <row r="49" spans="1:6" ht="13.5" thickBot="1">
      <c r="A49" s="103" t="s">
        <v>95</v>
      </c>
      <c r="B49" s="91"/>
      <c r="C49" s="170"/>
      <c r="D49" s="170"/>
      <c r="E49" s="170"/>
      <c r="F49" s="139">
        <f>SUM(B49:E49)</f>
        <v>0</v>
      </c>
    </row>
    <row r="50" spans="1:6" ht="13.5" thickBot="1">
      <c r="A50" s="103" t="s">
        <v>201</v>
      </c>
      <c r="B50" s="91"/>
      <c r="C50" s="170"/>
      <c r="D50" s="170"/>
      <c r="E50" s="170"/>
      <c r="F50" s="139">
        <f>SUM(B50:E50)</f>
        <v>0</v>
      </c>
    </row>
    <row r="51" spans="1:6" ht="13.5" thickBot="1">
      <c r="A51" s="103" t="s">
        <v>92</v>
      </c>
      <c r="B51" s="91"/>
      <c r="C51" s="170"/>
      <c r="D51" s="170"/>
      <c r="E51" s="170"/>
      <c r="F51" s="139">
        <f>SUM(B51:E51)</f>
        <v>0</v>
      </c>
    </row>
    <row r="52" spans="1:6" ht="13.5" thickBot="1">
      <c r="A52" s="102" t="s">
        <v>202</v>
      </c>
      <c r="B52" s="94"/>
      <c r="C52" s="94"/>
      <c r="D52" s="94"/>
      <c r="E52" s="94"/>
      <c r="F52" s="94"/>
    </row>
    <row r="53" spans="1:6" ht="13.5" thickBot="1">
      <c r="A53" s="103" t="s">
        <v>96</v>
      </c>
      <c r="B53" s="170"/>
      <c r="C53" s="170"/>
      <c r="D53" s="170"/>
      <c r="E53" s="170"/>
      <c r="F53" s="139">
        <f>SUM(B53:E53)</f>
        <v>0</v>
      </c>
    </row>
    <row r="54" spans="1:6" ht="13.5" thickBot="1">
      <c r="A54" s="103" t="s">
        <v>97</v>
      </c>
      <c r="B54" s="170"/>
      <c r="C54" s="170"/>
      <c r="D54" s="170"/>
      <c r="E54" s="170"/>
      <c r="F54" s="139">
        <f>SUM(B54:E54)</f>
        <v>0</v>
      </c>
    </row>
    <row r="55" spans="1:6" ht="13.5" thickBot="1">
      <c r="A55" s="103" t="s">
        <v>98</v>
      </c>
      <c r="B55" s="170"/>
      <c r="C55" s="170"/>
      <c r="D55" s="170"/>
      <c r="E55" s="170"/>
      <c r="F55" s="139">
        <f>SUM(B55:E55)</f>
        <v>0</v>
      </c>
    </row>
    <row r="56" spans="1:6" ht="13.5" thickBot="1">
      <c r="A56" s="103" t="s">
        <v>95</v>
      </c>
      <c r="B56" s="170"/>
      <c r="C56" s="170"/>
      <c r="D56" s="170"/>
      <c r="E56" s="170"/>
      <c r="F56" s="139">
        <f>SUM(B56:E56)</f>
        <v>0</v>
      </c>
    </row>
    <row r="57" spans="1:6" ht="13.5" thickBot="1">
      <c r="A57" s="103" t="s">
        <v>92</v>
      </c>
      <c r="B57" s="170"/>
      <c r="C57" s="170"/>
      <c r="D57" s="170"/>
      <c r="E57" s="170"/>
      <c r="F57" s="139">
        <f>SUM(B57:E57)</f>
        <v>0</v>
      </c>
    </row>
    <row r="58" spans="2:6" ht="11.25" customHeight="1" thickBot="1">
      <c r="B58" s="97"/>
      <c r="C58" s="144"/>
      <c r="D58" s="144"/>
      <c r="E58" s="144"/>
      <c r="F58" s="171"/>
    </row>
    <row r="59" spans="1:6" ht="13.5" thickTop="1">
      <c r="A59" s="104" t="s">
        <v>99</v>
      </c>
      <c r="B59" s="126">
        <f>SUM(B8:B57)</f>
        <v>0</v>
      </c>
      <c r="C59" s="126">
        <f>SUM(C8:C57)</f>
        <v>0</v>
      </c>
      <c r="D59" s="126">
        <f>SUM(D8:D57)</f>
        <v>0</v>
      </c>
      <c r="E59" s="126">
        <f>SUM(E8:E57)</f>
        <v>0</v>
      </c>
      <c r="F59" s="139">
        <f>SUM(B59:E59)</f>
        <v>0</v>
      </c>
    </row>
    <row r="60" spans="1:6" ht="12.75">
      <c r="A60" s="159"/>
      <c r="B60" s="160"/>
      <c r="C60" s="160"/>
      <c r="D60" s="160"/>
      <c r="E60" s="160"/>
      <c r="F60" s="160"/>
    </row>
    <row r="61" spans="3:6" ht="12.75">
      <c r="C61" s="98" t="s">
        <v>216</v>
      </c>
      <c r="F61" s="136" t="s">
        <v>181</v>
      </c>
    </row>
  </sheetData>
  <sheetProtection password="CE28" sheet="1" objects="1" scenarios="1"/>
  <mergeCells count="4">
    <mergeCell ref="A4:F4"/>
    <mergeCell ref="A1:F1"/>
    <mergeCell ref="A2:F2"/>
    <mergeCell ref="A3:F3"/>
  </mergeCells>
  <printOptions/>
  <pageMargins left="1" right="0.5" top="0.39" bottom="0.39" header="0.5" footer="0.5"/>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A1:F38"/>
  <sheetViews>
    <sheetView showGridLines="0" showZeros="0" zoomScale="90" zoomScaleNormal="90" workbookViewId="0" topLeftCell="A1">
      <pane ySplit="5" topLeftCell="BM6" activePane="bottomLeft" state="frozen"/>
      <selection pane="topLeft" activeCell="A1" sqref="A1"/>
      <selection pane="bottomLeft" activeCell="B9" sqref="B9"/>
    </sheetView>
  </sheetViews>
  <sheetFormatPr defaultColWidth="9.140625" defaultRowHeight="12.75"/>
  <cols>
    <col min="1" max="1" width="37.7109375" style="99" customWidth="1"/>
    <col min="2" max="3" width="13.57421875" style="124" customWidth="1"/>
    <col min="4" max="4" width="13.57421875" style="99" customWidth="1"/>
    <col min="5" max="5" width="13.57421875" style="124" customWidth="1"/>
    <col min="6" max="6" width="13.57421875" style="99" customWidth="1"/>
    <col min="7" max="16384" width="9.140625" style="99" customWidth="1"/>
  </cols>
  <sheetData>
    <row r="1" spans="1:6" ht="43.5" customHeight="1">
      <c r="A1" s="385" t="s">
        <v>143</v>
      </c>
      <c r="B1" s="385"/>
      <c r="C1" s="385"/>
      <c r="D1" s="385"/>
      <c r="E1" s="385"/>
      <c r="F1" s="385"/>
    </row>
    <row r="2" spans="1:6" ht="18.75" customHeight="1">
      <c r="A2" s="386" t="str">
        <f>CONCATENATE("Local Government:  ",'Unit Mix'!F6)</f>
        <v>Local Government:  </v>
      </c>
      <c r="B2" s="386"/>
      <c r="C2" s="386"/>
      <c r="D2" s="386"/>
      <c r="E2" s="386"/>
      <c r="F2" s="386"/>
    </row>
    <row r="3" spans="1:6" ht="18" customHeight="1">
      <c r="A3" s="387" t="str">
        <f>CONCATENATE("Main Street Area:  ",'Unit Mix'!F8)</f>
        <v>Main Street Area:  </v>
      </c>
      <c r="B3" s="387"/>
      <c r="C3" s="387"/>
      <c r="D3" s="387"/>
      <c r="E3" s="387"/>
      <c r="F3" s="387"/>
    </row>
    <row r="4" spans="1:6" ht="12.75">
      <c r="A4" s="388"/>
      <c r="B4" s="388"/>
      <c r="C4" s="388"/>
      <c r="D4" s="388"/>
      <c r="E4" s="388"/>
      <c r="F4" s="388"/>
    </row>
    <row r="5" spans="1:6" ht="25.5">
      <c r="A5" s="109" t="s">
        <v>54</v>
      </c>
      <c r="B5" s="110" t="s">
        <v>197</v>
      </c>
      <c r="C5" s="284" t="s">
        <v>225</v>
      </c>
      <c r="D5" s="111" t="s">
        <v>55</v>
      </c>
      <c r="E5" s="111" t="s">
        <v>56</v>
      </c>
      <c r="F5" s="110" t="s">
        <v>11</v>
      </c>
    </row>
    <row r="6" spans="1:6" ht="12.75">
      <c r="A6" s="107"/>
      <c r="B6" s="108"/>
      <c r="C6" s="108"/>
      <c r="D6" s="108"/>
      <c r="E6" s="108"/>
      <c r="F6" s="108"/>
    </row>
    <row r="7" spans="1:6" ht="12.75">
      <c r="A7" s="102" t="s">
        <v>100</v>
      </c>
      <c r="B7" s="108"/>
      <c r="C7" s="108"/>
      <c r="D7" s="108"/>
      <c r="E7" s="108"/>
      <c r="F7" s="108"/>
    </row>
    <row r="8" spans="1:6" ht="13.5" thickBot="1">
      <c r="A8" s="112" t="s">
        <v>101</v>
      </c>
      <c r="B8" s="108"/>
      <c r="C8" s="108"/>
      <c r="D8" s="108"/>
      <c r="E8" s="108"/>
      <c r="F8" s="108"/>
    </row>
    <row r="9" spans="1:6" ht="13.5" thickBot="1">
      <c r="A9" s="146" t="s">
        <v>102</v>
      </c>
      <c r="B9" s="150"/>
      <c r="C9" s="168"/>
      <c r="D9" s="150"/>
      <c r="E9" s="150"/>
      <c r="F9" s="148">
        <f>SUM(B9:E9)</f>
        <v>0</v>
      </c>
    </row>
    <row r="10" spans="1:6" ht="13.5" thickBot="1">
      <c r="A10" s="146" t="s">
        <v>103</v>
      </c>
      <c r="B10" s="150"/>
      <c r="C10" s="168"/>
      <c r="D10" s="150"/>
      <c r="E10" s="150"/>
      <c r="F10" s="148">
        <f>SUM(B10:E10)</f>
        <v>0</v>
      </c>
    </row>
    <row r="11" spans="1:6" ht="13.5" thickBot="1">
      <c r="A11" s="146" t="s">
        <v>104</v>
      </c>
      <c r="B11" s="150"/>
      <c r="C11" s="168"/>
      <c r="D11" s="150"/>
      <c r="E11" s="150"/>
      <c r="F11" s="148">
        <f>SUM(B11:E11)</f>
        <v>0</v>
      </c>
    </row>
    <row r="12" spans="1:6" ht="13.5" thickBot="1">
      <c r="A12" s="146" t="s">
        <v>105</v>
      </c>
      <c r="B12" s="150"/>
      <c r="C12" s="168"/>
      <c r="D12" s="150"/>
      <c r="E12" s="150"/>
      <c r="F12" s="148">
        <f>SUM(B12:E12)</f>
        <v>0</v>
      </c>
    </row>
    <row r="13" spans="1:6" ht="13.5" thickBot="1">
      <c r="A13" s="146" t="s">
        <v>142</v>
      </c>
      <c r="B13" s="150"/>
      <c r="C13" s="168"/>
      <c r="D13" s="150"/>
      <c r="E13" s="150"/>
      <c r="F13" s="148">
        <v>0</v>
      </c>
    </row>
    <row r="14" spans="1:6" ht="13.5" thickBot="1">
      <c r="A14" s="146" t="s">
        <v>106</v>
      </c>
      <c r="B14" s="150"/>
      <c r="C14" s="168"/>
      <c r="D14" s="150"/>
      <c r="E14" s="150"/>
      <c r="F14" s="148">
        <f aca="true" t="shared" si="0" ref="F14:F20">SUM(B14:E14)</f>
        <v>0</v>
      </c>
    </row>
    <row r="15" spans="1:6" ht="13.5" thickBot="1">
      <c r="A15" s="146" t="s">
        <v>107</v>
      </c>
      <c r="B15" s="150"/>
      <c r="C15" s="168"/>
      <c r="D15" s="150"/>
      <c r="E15" s="150"/>
      <c r="F15" s="148">
        <f t="shared" si="0"/>
        <v>0</v>
      </c>
    </row>
    <row r="16" spans="1:6" ht="13.5" thickBot="1">
      <c r="A16" s="146" t="s">
        <v>108</v>
      </c>
      <c r="B16" s="150"/>
      <c r="C16" s="168"/>
      <c r="D16" s="150"/>
      <c r="E16" s="150"/>
      <c r="F16" s="148">
        <f t="shared" si="0"/>
        <v>0</v>
      </c>
    </row>
    <row r="17" spans="1:6" ht="13.5" thickBot="1">
      <c r="A17" s="146" t="s">
        <v>109</v>
      </c>
      <c r="B17" s="150"/>
      <c r="C17" s="168"/>
      <c r="D17" s="150"/>
      <c r="E17" s="150"/>
      <c r="F17" s="148">
        <f t="shared" si="0"/>
        <v>0</v>
      </c>
    </row>
    <row r="18" spans="1:6" ht="13.5" thickBot="1">
      <c r="A18" s="146" t="s">
        <v>209</v>
      </c>
      <c r="B18" s="150"/>
      <c r="C18" s="168"/>
      <c r="D18" s="150"/>
      <c r="E18" s="150"/>
      <c r="F18" s="148">
        <f t="shared" si="0"/>
        <v>0</v>
      </c>
    </row>
    <row r="19" spans="1:6" ht="13.5" thickBot="1">
      <c r="A19" s="146" t="s">
        <v>110</v>
      </c>
      <c r="B19" s="150"/>
      <c r="C19" s="168"/>
      <c r="D19" s="150"/>
      <c r="E19" s="150"/>
      <c r="F19" s="148">
        <f t="shared" si="0"/>
        <v>0</v>
      </c>
    </row>
    <row r="20" spans="1:6" ht="13.5" thickBot="1">
      <c r="A20" s="146" t="s">
        <v>92</v>
      </c>
      <c r="B20" s="150"/>
      <c r="C20" s="168"/>
      <c r="D20" s="150"/>
      <c r="E20" s="150"/>
      <c r="F20" s="148">
        <f t="shared" si="0"/>
        <v>0</v>
      </c>
    </row>
    <row r="21" spans="1:6" ht="13.5" thickBot="1">
      <c r="A21" s="112" t="s">
        <v>111</v>
      </c>
      <c r="B21" s="119"/>
      <c r="C21" s="133"/>
      <c r="D21" s="119"/>
      <c r="E21" s="119"/>
      <c r="F21" s="133"/>
    </row>
    <row r="22" spans="1:6" ht="13.5" thickBot="1">
      <c r="A22" s="146" t="s">
        <v>112</v>
      </c>
      <c r="B22" s="150"/>
      <c r="C22" s="168"/>
      <c r="D22" s="150"/>
      <c r="E22" s="150"/>
      <c r="F22" s="148">
        <f>SUM(B22:E22)</f>
        <v>0</v>
      </c>
    </row>
    <row r="23" spans="1:6" ht="13.5" thickBot="1">
      <c r="A23" s="112" t="s">
        <v>113</v>
      </c>
      <c r="B23" s="119"/>
      <c r="C23" s="133"/>
      <c r="D23" s="119"/>
      <c r="E23" s="119"/>
      <c r="F23" s="133"/>
    </row>
    <row r="24" spans="1:6" ht="13.5" thickBot="1">
      <c r="A24" s="146" t="s">
        <v>114</v>
      </c>
      <c r="B24" s="150"/>
      <c r="C24" s="168"/>
      <c r="D24" s="150"/>
      <c r="E24" s="150"/>
      <c r="F24" s="148">
        <f>SUM(B24:E24)</f>
        <v>0</v>
      </c>
    </row>
    <row r="25" spans="1:6" ht="13.5" thickBot="1">
      <c r="A25" s="112" t="s">
        <v>115</v>
      </c>
      <c r="B25" s="119"/>
      <c r="C25" s="133"/>
      <c r="D25" s="119"/>
      <c r="E25" s="118"/>
      <c r="F25" s="133"/>
    </row>
    <row r="26" spans="1:6" ht="13.5" thickBot="1">
      <c r="A26" s="113" t="s">
        <v>116</v>
      </c>
      <c r="B26" s="150"/>
      <c r="C26" s="168"/>
      <c r="D26" s="150"/>
      <c r="E26" s="150"/>
      <c r="F26" s="148">
        <f>SUM(B26:E26)</f>
        <v>0</v>
      </c>
    </row>
    <row r="27" spans="1:6" ht="13.5" thickBot="1">
      <c r="A27" s="113" t="s">
        <v>117</v>
      </c>
      <c r="B27" s="150"/>
      <c r="C27" s="168"/>
      <c r="D27" s="150"/>
      <c r="E27" s="150"/>
      <c r="F27" s="148">
        <f>SUM(B27:E27)</f>
        <v>0</v>
      </c>
    </row>
    <row r="28" spans="1:6" ht="13.5" thickBot="1">
      <c r="A28" s="107"/>
      <c r="B28" s="134"/>
      <c r="C28" s="149"/>
      <c r="D28" s="129"/>
      <c r="E28" s="129"/>
      <c r="F28" s="135"/>
    </row>
    <row r="29" spans="1:6" ht="13.5" thickTop="1">
      <c r="A29" s="112" t="s">
        <v>118</v>
      </c>
      <c r="B29" s="126">
        <f>SUM(B9:B27)</f>
        <v>0</v>
      </c>
      <c r="C29" s="126">
        <f>SUM(C9:C27)</f>
        <v>0</v>
      </c>
      <c r="D29" s="126">
        <f>SUM(D9:D27)</f>
        <v>0</v>
      </c>
      <c r="E29" s="126">
        <f>SUM(E9:E27)</f>
        <v>0</v>
      </c>
      <c r="F29" s="126">
        <f>SUM(D29,E29)</f>
        <v>0</v>
      </c>
    </row>
    <row r="30" spans="2:6" ht="13.5" thickBot="1">
      <c r="B30" s="128"/>
      <c r="C30" s="128"/>
      <c r="D30" s="128"/>
      <c r="E30" s="128"/>
      <c r="F30" s="128"/>
    </row>
    <row r="31" spans="2:6" ht="14.25" thickBot="1" thickTop="1">
      <c r="B31" s="134"/>
      <c r="C31" s="135"/>
      <c r="D31" s="134"/>
      <c r="E31" s="134"/>
      <c r="F31" s="135"/>
    </row>
    <row r="32" spans="1:6" ht="13.5" thickTop="1">
      <c r="A32" s="112" t="s">
        <v>119</v>
      </c>
      <c r="B32" s="126">
        <f>B29+'Constr S&amp;U p1'!B59</f>
        <v>0</v>
      </c>
      <c r="C32" s="126">
        <f>C29+'Constr S&amp;U p1'!C59</f>
        <v>0</v>
      </c>
      <c r="D32" s="126">
        <f>D29+'Constr S&amp;U p1'!D59</f>
        <v>0</v>
      </c>
      <c r="E32" s="126">
        <f>E29+'Constr S&amp;U p1'!E59</f>
        <v>0</v>
      </c>
      <c r="F32" s="126">
        <f>F29+'Constr S&amp;U p1'!F59</f>
        <v>0</v>
      </c>
    </row>
    <row r="33" spans="1:6" ht="105.75" customHeight="1">
      <c r="A33" s="161"/>
      <c r="B33" s="162"/>
      <c r="C33" s="162"/>
      <c r="D33" s="162"/>
      <c r="E33" s="162"/>
      <c r="F33" s="162"/>
    </row>
    <row r="34" spans="2:6" ht="12.75">
      <c r="B34" s="119" t="s">
        <v>217</v>
      </c>
      <c r="C34" s="120"/>
      <c r="D34" s="105"/>
      <c r="E34" s="105"/>
      <c r="F34" s="136" t="s">
        <v>181</v>
      </c>
    </row>
    <row r="35" spans="2:6" ht="14.25" customHeight="1">
      <c r="B35" s="121"/>
      <c r="C35" s="122"/>
      <c r="D35" s="106"/>
      <c r="E35" s="106"/>
      <c r="F35" s="122"/>
    </row>
    <row r="36" spans="2:5" ht="18" customHeight="1">
      <c r="B36" s="108"/>
      <c r="C36" s="99"/>
      <c r="D36" s="37"/>
      <c r="E36" s="37"/>
    </row>
    <row r="37" spans="2:5" ht="12.75">
      <c r="B37" s="108"/>
      <c r="C37" s="123"/>
      <c r="D37" s="37"/>
      <c r="E37" s="37"/>
    </row>
    <row r="38" spans="4:5" ht="12.75">
      <c r="D38" s="37"/>
      <c r="E38" s="37"/>
    </row>
  </sheetData>
  <sheetProtection sheet="1" objects="1" scenarios="1"/>
  <mergeCells count="4">
    <mergeCell ref="A4:F4"/>
    <mergeCell ref="A1:F1"/>
    <mergeCell ref="A2:F2"/>
    <mergeCell ref="A3:F3"/>
  </mergeCells>
  <printOptions/>
  <pageMargins left="1" right="0.5" top="1" bottom="1" header="0.5" footer="0.5"/>
  <pageSetup fitToHeight="1" fitToWidth="1" horizontalDpi="600" verticalDpi="600" orientation="portrait" scale="85" r:id="rId1"/>
</worksheet>
</file>

<file path=xl/worksheets/sheet5.xml><?xml version="1.0" encoding="utf-8"?>
<worksheet xmlns="http://schemas.openxmlformats.org/spreadsheetml/2006/main" xmlns:r="http://schemas.openxmlformats.org/officeDocument/2006/relationships">
  <sheetPr>
    <pageSetUpPr fitToPage="1"/>
  </sheetPr>
  <dimension ref="A1:F60"/>
  <sheetViews>
    <sheetView showGridLines="0" zoomScale="92" zoomScaleNormal="92" workbookViewId="0" topLeftCell="A1">
      <pane ySplit="10" topLeftCell="BM11" activePane="bottomLeft" state="frozen"/>
      <selection pane="topLeft" activeCell="A1" sqref="A1"/>
      <selection pane="bottomLeft" activeCell="C5" sqref="C5:E5"/>
    </sheetView>
  </sheetViews>
  <sheetFormatPr defaultColWidth="9.140625" defaultRowHeight="12.75"/>
  <cols>
    <col min="1" max="1" width="34.7109375" style="37" customWidth="1"/>
    <col min="2" max="5" width="13.57421875" style="105" customWidth="1"/>
    <col min="6" max="6" width="14.57421875" style="105" customWidth="1"/>
    <col min="7" max="16384" width="9.140625" style="37" customWidth="1"/>
  </cols>
  <sheetData>
    <row r="1" spans="1:6" s="99" customFormat="1" ht="38.25" customHeight="1">
      <c r="A1" s="392" t="s">
        <v>143</v>
      </c>
      <c r="B1" s="392"/>
      <c r="C1" s="392"/>
      <c r="D1" s="392"/>
      <c r="E1" s="392"/>
      <c r="F1" s="392"/>
    </row>
    <row r="2" spans="1:6" s="99" customFormat="1" ht="18.75" customHeight="1">
      <c r="A2" s="386" t="str">
        <f>CONCATENATE("Local Government:  ",'Unit Mix'!F6)</f>
        <v>Local Government:  </v>
      </c>
      <c r="B2" s="386"/>
      <c r="C2" s="386"/>
      <c r="D2" s="386"/>
      <c r="E2" s="386"/>
      <c r="F2" s="386"/>
    </row>
    <row r="3" spans="1:6" s="99" customFormat="1" ht="18.75" customHeight="1">
      <c r="A3" s="387" t="str">
        <f>CONCATENATE("Main Street Area:  ",'Unit Mix'!F8)</f>
        <v>Main Street Area:  </v>
      </c>
      <c r="B3" s="387"/>
      <c r="C3" s="387"/>
      <c r="D3" s="387"/>
      <c r="E3" s="387"/>
      <c r="F3" s="387"/>
    </row>
    <row r="4" spans="1:6" s="99" customFormat="1" ht="9" customHeight="1" thickBot="1">
      <c r="A4" s="387"/>
      <c r="B4" s="387"/>
      <c r="C4" s="387"/>
      <c r="D4" s="387"/>
      <c r="E4" s="387"/>
      <c r="F4" s="387"/>
    </row>
    <row r="5" spans="1:5" ht="16.5" customHeight="1" thickBot="1">
      <c r="A5" s="136"/>
      <c r="B5" s="136" t="s">
        <v>147</v>
      </c>
      <c r="C5" s="389"/>
      <c r="D5" s="390"/>
      <c r="E5" s="391"/>
    </row>
    <row r="6" spans="1:5" ht="16.5" customHeight="1" thickBot="1">
      <c r="A6" s="136"/>
      <c r="B6" s="136" t="s">
        <v>148</v>
      </c>
      <c r="C6" s="389"/>
      <c r="D6" s="390"/>
      <c r="E6" s="391"/>
    </row>
    <row r="7" spans="1:5" ht="16.5" customHeight="1" thickBot="1">
      <c r="A7" s="137"/>
      <c r="B7" s="137" t="s">
        <v>149</v>
      </c>
      <c r="C7" s="389"/>
      <c r="D7" s="390"/>
      <c r="E7" s="391"/>
    </row>
    <row r="8" spans="1:5" ht="16.5" customHeight="1" thickBot="1">
      <c r="A8" s="136"/>
      <c r="B8" s="136" t="s">
        <v>146</v>
      </c>
      <c r="C8" s="389"/>
      <c r="D8" s="390"/>
      <c r="E8" s="391"/>
    </row>
    <row r="9" ht="6" customHeight="1"/>
    <row r="10" spans="1:6" s="287" customFormat="1" ht="27.75" customHeight="1">
      <c r="A10" s="286" t="s">
        <v>120</v>
      </c>
      <c r="B10" s="284" t="s">
        <v>197</v>
      </c>
      <c r="C10" s="284" t="s">
        <v>225</v>
      </c>
      <c r="D10" s="284" t="s">
        <v>55</v>
      </c>
      <c r="E10" s="284" t="s">
        <v>56</v>
      </c>
      <c r="F10" s="284" t="s">
        <v>11</v>
      </c>
    </row>
    <row r="11" spans="1:6" ht="13.5" thickBot="1">
      <c r="A11" s="112" t="s">
        <v>208</v>
      </c>
      <c r="B11" s="119"/>
      <c r="C11" s="119"/>
      <c r="D11" s="119"/>
      <c r="E11" s="119"/>
      <c r="F11" s="119"/>
    </row>
    <row r="12" spans="1:6" ht="13.5" thickBot="1">
      <c r="A12" s="146" t="s">
        <v>121</v>
      </c>
      <c r="B12" s="150"/>
      <c r="C12" s="116"/>
      <c r="D12" s="116"/>
      <c r="E12" s="116"/>
      <c r="F12" s="114">
        <f>SUM(B12:E12)</f>
        <v>0</v>
      </c>
    </row>
    <row r="13" spans="1:6" ht="13.5" thickBot="1">
      <c r="A13" s="103" t="s">
        <v>203</v>
      </c>
      <c r="B13" s="150"/>
      <c r="C13" s="152"/>
      <c r="D13" s="152"/>
      <c r="E13" s="116"/>
      <c r="F13" s="114">
        <f>SUM(B13:E13)</f>
        <v>0</v>
      </c>
    </row>
    <row r="14" spans="1:6" ht="12.75">
      <c r="A14" s="131" t="s">
        <v>122</v>
      </c>
      <c r="B14" s="126">
        <f>SUM(B12:B12)</f>
        <v>0</v>
      </c>
      <c r="C14" s="125">
        <f>SUM(C12:C12)</f>
        <v>0</v>
      </c>
      <c r="D14" s="125">
        <f>SUM(D12:D12)</f>
        <v>0</v>
      </c>
      <c r="E14" s="125">
        <f>SUM(E12:E12)</f>
        <v>0</v>
      </c>
      <c r="F14" s="114">
        <f>SUM(B14:E14)</f>
        <v>0</v>
      </c>
    </row>
    <row r="15" spans="1:6" ht="12.75">
      <c r="A15" s="107"/>
      <c r="B15" s="115"/>
      <c r="C15" s="115"/>
      <c r="D15" s="115"/>
      <c r="E15" s="115"/>
      <c r="F15" s="118"/>
    </row>
    <row r="16" spans="1:6" ht="13.5" thickBot="1">
      <c r="A16" s="112" t="s">
        <v>123</v>
      </c>
      <c r="B16" s="119"/>
      <c r="C16" s="119"/>
      <c r="D16" s="119"/>
      <c r="E16" s="119"/>
      <c r="F16" s="119"/>
    </row>
    <row r="17" spans="1:6" ht="13.5" thickBot="1">
      <c r="A17" s="103" t="s">
        <v>124</v>
      </c>
      <c r="B17" s="116"/>
      <c r="C17" s="150"/>
      <c r="D17" s="152"/>
      <c r="E17" s="116"/>
      <c r="F17" s="114">
        <f>SUM(B17:E17)</f>
        <v>0</v>
      </c>
    </row>
    <row r="18" spans="1:6" ht="13.5" thickBot="1">
      <c r="A18" s="113" t="s">
        <v>125</v>
      </c>
      <c r="B18" s="116"/>
      <c r="C18" s="150"/>
      <c r="D18" s="152"/>
      <c r="E18" s="116"/>
      <c r="F18" s="114">
        <f>SUM(B18:E18)</f>
        <v>0</v>
      </c>
    </row>
    <row r="19" spans="1:6" ht="13.5" thickBot="1">
      <c r="A19" s="103" t="s">
        <v>126</v>
      </c>
      <c r="B19" s="147"/>
      <c r="C19" s="150"/>
      <c r="D19" s="152"/>
      <c r="E19" s="116"/>
      <c r="F19" s="114">
        <f>SUM(B19:E19)</f>
        <v>0</v>
      </c>
    </row>
    <row r="20" spans="1:6" ht="12.75">
      <c r="A20" s="132" t="s">
        <v>122</v>
      </c>
      <c r="B20" s="117">
        <f>SUM(B17:B19)</f>
        <v>0</v>
      </c>
      <c r="C20" s="153">
        <f>SUM(C17:C19)</f>
        <v>0</v>
      </c>
      <c r="D20" s="117">
        <f>SUM(D17:D19)</f>
        <v>0</v>
      </c>
      <c r="E20" s="117">
        <f>SUM(E17:E19)</f>
        <v>0</v>
      </c>
      <c r="F20" s="114">
        <f>SUM(B20:E20)</f>
        <v>0</v>
      </c>
    </row>
    <row r="21" spans="1:6" ht="13.5" thickBot="1">
      <c r="A21" s="112"/>
      <c r="B21" s="127"/>
      <c r="C21" s="127"/>
      <c r="D21" s="127"/>
      <c r="E21" s="127"/>
      <c r="F21" s="129"/>
    </row>
    <row r="22" spans="1:6" ht="13.5" thickTop="1">
      <c r="A22" s="112" t="s">
        <v>127</v>
      </c>
      <c r="B22" s="126">
        <f>SUM(B20,B14)</f>
        <v>0</v>
      </c>
      <c r="C22" s="126">
        <f>SUM(C20,C14)</f>
        <v>0</v>
      </c>
      <c r="D22" s="126">
        <f>SUM(D20,D14)</f>
        <v>0</v>
      </c>
      <c r="E22" s="126">
        <f>SUM(E20,E14)</f>
        <v>0</v>
      </c>
      <c r="F22" s="114">
        <f>SUM(B22:E22)</f>
        <v>0</v>
      </c>
    </row>
    <row r="23" spans="1:6" ht="12.75">
      <c r="A23" s="107"/>
      <c r="B23" s="119"/>
      <c r="C23" s="119"/>
      <c r="D23" s="119"/>
      <c r="E23" s="119"/>
      <c r="F23" s="119"/>
    </row>
    <row r="24" spans="1:6" ht="13.5" thickBot="1">
      <c r="A24" s="112" t="s">
        <v>128</v>
      </c>
      <c r="B24" s="119"/>
      <c r="C24" s="119"/>
      <c r="D24" s="119"/>
      <c r="E24" s="119"/>
      <c r="F24" s="119"/>
    </row>
    <row r="25" spans="1:6" ht="13.5" thickBot="1">
      <c r="A25" s="113" t="s">
        <v>129</v>
      </c>
      <c r="B25" s="116"/>
      <c r="C25" s="150"/>
      <c r="D25" s="152"/>
      <c r="E25" s="116"/>
      <c r="F25" s="114">
        <f aca="true" t="shared" si="0" ref="F25:F30">SUM(B25:E25)</f>
        <v>0</v>
      </c>
    </row>
    <row r="26" spans="1:6" ht="13.5" thickBot="1">
      <c r="A26" s="103" t="s">
        <v>164</v>
      </c>
      <c r="B26" s="116"/>
      <c r="C26" s="150"/>
      <c r="D26" s="152"/>
      <c r="E26" s="116"/>
      <c r="F26" s="114">
        <f t="shared" si="0"/>
        <v>0</v>
      </c>
    </row>
    <row r="27" spans="1:6" ht="13.5" thickBot="1">
      <c r="A27" s="113" t="s">
        <v>126</v>
      </c>
      <c r="B27" s="116"/>
      <c r="C27" s="150"/>
      <c r="D27" s="152"/>
      <c r="E27" s="116"/>
      <c r="F27" s="114">
        <f t="shared" si="0"/>
        <v>0</v>
      </c>
    </row>
    <row r="28" spans="1:6" ht="13.5" thickBot="1">
      <c r="A28" s="113" t="s">
        <v>126</v>
      </c>
      <c r="B28" s="116"/>
      <c r="C28" s="150"/>
      <c r="D28" s="152"/>
      <c r="E28" s="116"/>
      <c r="F28" s="114">
        <f t="shared" si="0"/>
        <v>0</v>
      </c>
    </row>
    <row r="29" spans="1:6" ht="13.5" thickBot="1">
      <c r="A29" s="113" t="s">
        <v>126</v>
      </c>
      <c r="B29" s="116"/>
      <c r="C29" s="150"/>
      <c r="D29" s="152"/>
      <c r="E29" s="116"/>
      <c r="F29" s="114">
        <f t="shared" si="0"/>
        <v>0</v>
      </c>
    </row>
    <row r="30" spans="1:6" ht="12.75">
      <c r="A30" s="132" t="s">
        <v>122</v>
      </c>
      <c r="B30" s="117">
        <f>SUM(B25:B29)</f>
        <v>0</v>
      </c>
      <c r="C30" s="153">
        <f>SUM(C25:C29)</f>
        <v>0</v>
      </c>
      <c r="D30" s="117">
        <f>SUM(D25:D29)</f>
        <v>0</v>
      </c>
      <c r="E30" s="117">
        <f>SUM(E25:E29)</f>
        <v>0</v>
      </c>
      <c r="F30" s="114">
        <f t="shared" si="0"/>
        <v>0</v>
      </c>
    </row>
    <row r="31" spans="1:6" ht="13.5" thickBot="1">
      <c r="A31" s="107"/>
      <c r="B31" s="127"/>
      <c r="C31" s="127"/>
      <c r="D31" s="127"/>
      <c r="E31" s="127"/>
      <c r="F31" s="129"/>
    </row>
    <row r="32" spans="1:6" ht="13.5" thickTop="1">
      <c r="A32" s="112" t="s">
        <v>130</v>
      </c>
      <c r="B32" s="126">
        <f>SUM(B30,B22)</f>
        <v>0</v>
      </c>
      <c r="C32" s="126">
        <f>SUM(C30,C22)</f>
        <v>0</v>
      </c>
      <c r="D32" s="126">
        <f>SUM(D30,D22)</f>
        <v>0</v>
      </c>
      <c r="E32" s="126">
        <f>SUM(E30,E22)</f>
        <v>0</v>
      </c>
      <c r="F32" s="114">
        <f>SUM(B32:E32)</f>
        <v>0</v>
      </c>
    </row>
    <row r="33" spans="1:6" ht="12.75">
      <c r="A33" s="112"/>
      <c r="B33" s="119"/>
      <c r="C33" s="119"/>
      <c r="D33" s="119"/>
      <c r="E33" s="119"/>
      <c r="F33" s="119"/>
    </row>
    <row r="34" spans="1:6" ht="12.75">
      <c r="A34" s="107"/>
      <c r="B34" s="119"/>
      <c r="C34" s="119"/>
      <c r="D34" s="119"/>
      <c r="E34" s="119"/>
      <c r="F34" s="119"/>
    </row>
    <row r="35" spans="1:6" ht="13.5" thickBot="1">
      <c r="A35" s="112" t="s">
        <v>131</v>
      </c>
      <c r="B35" s="119"/>
      <c r="C35" s="119"/>
      <c r="D35" s="119"/>
      <c r="E35" s="119"/>
      <c r="F35" s="119"/>
    </row>
    <row r="36" spans="1:6" ht="13.5" thickBot="1">
      <c r="A36" s="113" t="s">
        <v>132</v>
      </c>
      <c r="B36" s="116"/>
      <c r="C36" s="147"/>
      <c r="D36" s="150"/>
      <c r="E36" s="150"/>
      <c r="F36" s="114">
        <f aca="true" t="shared" si="1" ref="F36:F46">SUM(B36:E36)</f>
        <v>0</v>
      </c>
    </row>
    <row r="37" spans="1:6" ht="13.5" thickBot="1">
      <c r="A37" s="113" t="s">
        <v>133</v>
      </c>
      <c r="B37" s="116"/>
      <c r="C37" s="147"/>
      <c r="D37" s="150"/>
      <c r="E37" s="150"/>
      <c r="F37" s="114">
        <f t="shared" si="1"/>
        <v>0</v>
      </c>
    </row>
    <row r="38" spans="1:6" ht="13.5" thickBot="1">
      <c r="A38" s="113" t="s">
        <v>134</v>
      </c>
      <c r="B38" s="116"/>
      <c r="C38" s="147"/>
      <c r="D38" s="150"/>
      <c r="E38" s="150"/>
      <c r="F38" s="114">
        <f t="shared" si="1"/>
        <v>0</v>
      </c>
    </row>
    <row r="39" spans="1:6" ht="13.5" thickBot="1">
      <c r="A39" s="103" t="s">
        <v>135</v>
      </c>
      <c r="B39" s="116"/>
      <c r="C39" s="147"/>
      <c r="D39" s="150"/>
      <c r="E39" s="150"/>
      <c r="F39" s="114">
        <f t="shared" si="1"/>
        <v>0</v>
      </c>
    </row>
    <row r="40" spans="1:6" ht="13.5" thickBot="1">
      <c r="A40" s="113" t="s">
        <v>136</v>
      </c>
      <c r="B40" s="116"/>
      <c r="C40" s="116"/>
      <c r="D40" s="150"/>
      <c r="E40" s="150"/>
      <c r="F40" s="114">
        <f t="shared" si="1"/>
        <v>0</v>
      </c>
    </row>
    <row r="41" spans="1:6" ht="13.5" thickBot="1">
      <c r="A41" s="113" t="s">
        <v>137</v>
      </c>
      <c r="B41" s="116"/>
      <c r="C41" s="116"/>
      <c r="D41" s="150"/>
      <c r="E41" s="150"/>
      <c r="F41" s="114">
        <f t="shared" si="1"/>
        <v>0</v>
      </c>
    </row>
    <row r="42" spans="1:6" ht="13.5" thickBot="1">
      <c r="A42" s="113" t="s">
        <v>138</v>
      </c>
      <c r="B42" s="116"/>
      <c r="C42" s="116"/>
      <c r="D42" s="150"/>
      <c r="E42" s="150"/>
      <c r="F42" s="114">
        <f t="shared" si="1"/>
        <v>0</v>
      </c>
    </row>
    <row r="43" spans="1:6" ht="13.5" thickBot="1">
      <c r="A43" s="113" t="s">
        <v>92</v>
      </c>
      <c r="B43" s="116"/>
      <c r="C43" s="147"/>
      <c r="D43" s="150"/>
      <c r="E43" s="150"/>
      <c r="F43" s="114">
        <f t="shared" si="1"/>
        <v>0</v>
      </c>
    </row>
    <row r="44" spans="1:6" ht="13.5" thickBot="1">
      <c r="A44" s="113" t="s">
        <v>139</v>
      </c>
      <c r="B44" s="117"/>
      <c r="C44" s="151"/>
      <c r="D44" s="150"/>
      <c r="E44" s="150"/>
      <c r="F44" s="114">
        <f t="shared" si="1"/>
        <v>0</v>
      </c>
    </row>
    <row r="45" spans="1:6" ht="13.5" thickBot="1">
      <c r="A45" s="113" t="s">
        <v>92</v>
      </c>
      <c r="B45" s="116"/>
      <c r="C45" s="147"/>
      <c r="D45" s="150"/>
      <c r="E45" s="150"/>
      <c r="F45" s="114">
        <f t="shared" si="1"/>
        <v>0</v>
      </c>
    </row>
    <row r="46" spans="1:6" ht="13.5" thickBot="1">
      <c r="A46" s="113" t="s">
        <v>139</v>
      </c>
      <c r="B46" s="117"/>
      <c r="C46" s="151"/>
      <c r="D46" s="150"/>
      <c r="E46" s="150"/>
      <c r="F46" s="114">
        <f t="shared" si="1"/>
        <v>0</v>
      </c>
    </row>
    <row r="47" spans="1:6" ht="13.5" thickBot="1">
      <c r="A47" s="107"/>
      <c r="B47" s="128"/>
      <c r="C47" s="128"/>
      <c r="D47" s="127"/>
      <c r="E47" s="127"/>
      <c r="F47" s="134"/>
    </row>
    <row r="48" spans="1:6" ht="13.5" thickTop="1">
      <c r="A48" s="112" t="s">
        <v>140</v>
      </c>
      <c r="B48" s="126">
        <f>SUM(B36:B47)</f>
        <v>0</v>
      </c>
      <c r="C48" s="126">
        <f>SUM(C36:C47)</f>
        <v>0</v>
      </c>
      <c r="D48" s="126">
        <f>SUM(D36:D47)</f>
        <v>0</v>
      </c>
      <c r="E48" s="126">
        <f>SUM(E36:E47)</f>
        <v>0</v>
      </c>
      <c r="F48" s="114">
        <f>SUM(B48:E48)</f>
        <v>0</v>
      </c>
    </row>
    <row r="49" spans="1:6" ht="12.75">
      <c r="A49" s="107"/>
      <c r="B49" s="119"/>
      <c r="C49" s="119"/>
      <c r="D49" s="119"/>
      <c r="E49" s="119"/>
      <c r="F49" s="119"/>
    </row>
    <row r="50" spans="1:6" ht="12.75">
      <c r="A50" s="107"/>
      <c r="B50" s="119"/>
      <c r="C50" s="119"/>
      <c r="D50" s="119"/>
      <c r="E50" s="119"/>
      <c r="F50" s="119"/>
    </row>
    <row r="51" spans="1:6" ht="13.5" thickBot="1">
      <c r="A51" s="107"/>
      <c r="B51" s="129"/>
      <c r="C51" s="129"/>
      <c r="D51" s="129"/>
      <c r="E51" s="129"/>
      <c r="F51" s="129"/>
    </row>
    <row r="52" spans="1:6" ht="13.5" thickTop="1">
      <c r="A52" s="112" t="s">
        <v>141</v>
      </c>
      <c r="B52" s="126">
        <f>SUM(B48,B32)</f>
        <v>0</v>
      </c>
      <c r="C52" s="126">
        <f>SUM(C48,C32)</f>
        <v>0</v>
      </c>
      <c r="D52" s="126">
        <f>SUM(D48,D32)</f>
        <v>0</v>
      </c>
      <c r="E52" s="126">
        <f>SUM(E48,E32)</f>
        <v>0</v>
      </c>
      <c r="F52" s="114">
        <f>SUM(B52:E52)</f>
        <v>0</v>
      </c>
    </row>
    <row r="53" spans="1:6" ht="12.75">
      <c r="A53" s="161"/>
      <c r="B53" s="163"/>
      <c r="C53" s="163"/>
      <c r="D53" s="163"/>
      <c r="E53" s="163"/>
      <c r="F53" s="163"/>
    </row>
    <row r="54" spans="1:6" ht="12.75">
      <c r="A54" s="87"/>
      <c r="C54" s="105" t="s">
        <v>218</v>
      </c>
      <c r="F54" s="136" t="s">
        <v>181</v>
      </c>
    </row>
    <row r="55" ht="12.75">
      <c r="A55" s="87"/>
    </row>
    <row r="56" ht="12.75">
      <c r="A56" s="87"/>
    </row>
    <row r="57" ht="12.75">
      <c r="A57" s="87"/>
    </row>
    <row r="58" ht="12.75">
      <c r="A58" s="87"/>
    </row>
    <row r="59" spans="1:3" ht="12.75">
      <c r="A59" s="87"/>
      <c r="C59" s="130"/>
    </row>
    <row r="60" ht="12.75">
      <c r="A60" s="87"/>
    </row>
  </sheetData>
  <sheetProtection sheet="1" objects="1" scenarios="1"/>
  <mergeCells count="8">
    <mergeCell ref="C8:E8"/>
    <mergeCell ref="A1:F1"/>
    <mergeCell ref="A2:F2"/>
    <mergeCell ref="A3:F3"/>
    <mergeCell ref="A4:F4"/>
    <mergeCell ref="C5:E5"/>
    <mergeCell ref="C6:E6"/>
    <mergeCell ref="C7:E7"/>
  </mergeCells>
  <printOptions/>
  <pageMargins left="1" right="0.42" top="1" bottom="0.8" header="0.5" footer="0.5"/>
  <pageSetup fitToHeight="2" fitToWidth="1" horizontalDpi="600" verticalDpi="600" orientation="portrait" scale="86" r:id="rId1"/>
</worksheet>
</file>

<file path=xl/worksheets/sheet6.xml><?xml version="1.0" encoding="utf-8"?>
<worksheet xmlns="http://schemas.openxmlformats.org/spreadsheetml/2006/main" xmlns:r="http://schemas.openxmlformats.org/officeDocument/2006/relationships">
  <sheetPr>
    <pageSetUpPr fitToPage="1"/>
  </sheetPr>
  <dimension ref="A1:G61"/>
  <sheetViews>
    <sheetView showGridLines="0" showZeros="0" zoomScale="85" zoomScaleNormal="85" workbookViewId="0" topLeftCell="A1">
      <pane ySplit="5" topLeftCell="BM6" activePane="bottomLeft" state="frozen"/>
      <selection pane="topLeft" activeCell="A1" sqref="A1"/>
      <selection pane="bottomLeft" activeCell="B10" sqref="B10"/>
    </sheetView>
  </sheetViews>
  <sheetFormatPr defaultColWidth="9.140625" defaultRowHeight="12.75"/>
  <cols>
    <col min="1" max="1" width="35.57421875" style="86" customWidth="1"/>
    <col min="2" max="3" width="12.8515625" style="98" customWidth="1"/>
    <col min="4" max="4" width="12.8515625" style="88" customWidth="1"/>
    <col min="5" max="5" width="13.8515625" style="88" customWidth="1"/>
    <col min="6" max="6" width="12.8515625" style="88" customWidth="1"/>
    <col min="7" max="16384" width="9.140625" style="86" customWidth="1"/>
  </cols>
  <sheetData>
    <row r="1" spans="1:6" s="99" customFormat="1" ht="48" customHeight="1">
      <c r="A1" s="385" t="s">
        <v>144</v>
      </c>
      <c r="B1" s="385"/>
      <c r="C1" s="385"/>
      <c r="D1" s="385"/>
      <c r="E1" s="385"/>
      <c r="F1" s="385"/>
    </row>
    <row r="2" spans="1:6" ht="12.75">
      <c r="A2" s="386" t="str">
        <f>CONCATENATE("Local Government:  ",'Unit Mix'!F6)</f>
        <v>Local Government:  </v>
      </c>
      <c r="B2" s="386"/>
      <c r="C2" s="386"/>
      <c r="D2" s="386"/>
      <c r="E2" s="386"/>
      <c r="F2" s="386"/>
    </row>
    <row r="3" spans="1:6" ht="12.75">
      <c r="A3" s="387" t="str">
        <f>CONCATENATE("Main Street Area:  ",'Unit Mix'!F8)</f>
        <v>Main Street Area:  </v>
      </c>
      <c r="B3" s="387"/>
      <c r="C3" s="387"/>
      <c r="D3" s="387"/>
      <c r="E3" s="387"/>
      <c r="F3" s="387"/>
    </row>
    <row r="4" spans="1:6" ht="12.75">
      <c r="A4" s="337"/>
      <c r="B4" s="337"/>
      <c r="C4" s="337"/>
      <c r="D4" s="337"/>
      <c r="E4" s="337"/>
      <c r="F4" s="337"/>
    </row>
    <row r="5" spans="1:6" s="285" customFormat="1" ht="25.5">
      <c r="A5" s="278" t="s">
        <v>54</v>
      </c>
      <c r="B5" s="284" t="s">
        <v>197</v>
      </c>
      <c r="C5" s="284" t="s">
        <v>225</v>
      </c>
      <c r="D5" s="284" t="s">
        <v>55</v>
      </c>
      <c r="E5" s="284" t="s">
        <v>56</v>
      </c>
      <c r="F5" s="284" t="s">
        <v>11</v>
      </c>
    </row>
    <row r="6" spans="1:6" ht="12.75">
      <c r="A6" s="101"/>
      <c r="B6" s="89"/>
      <c r="C6" s="89"/>
      <c r="D6" s="89"/>
      <c r="E6" s="89"/>
      <c r="F6" s="89"/>
    </row>
    <row r="7" spans="1:3" ht="13.5" thickBot="1">
      <c r="A7" s="102" t="s">
        <v>57</v>
      </c>
      <c r="B7" s="88"/>
      <c r="C7" s="88"/>
    </row>
    <row r="8" spans="1:6" ht="13.5" thickBot="1">
      <c r="A8" s="308" t="s">
        <v>58</v>
      </c>
      <c r="B8" s="288"/>
      <c r="C8" s="169"/>
      <c r="D8" s="169"/>
      <c r="E8" s="169"/>
      <c r="F8" s="139">
        <v>0</v>
      </c>
    </row>
    <row r="9" spans="1:6" ht="13.5" thickBot="1">
      <c r="A9" s="102" t="s">
        <v>59</v>
      </c>
      <c r="B9" s="92"/>
      <c r="C9" s="93"/>
      <c r="D9" s="93"/>
      <c r="E9" s="93"/>
      <c r="F9" s="93"/>
    </row>
    <row r="10" spans="1:6" ht="13.5" thickBot="1">
      <c r="A10" s="138" t="s">
        <v>60</v>
      </c>
      <c r="B10" s="170"/>
      <c r="C10" s="170"/>
      <c r="D10" s="170"/>
      <c r="E10" s="170"/>
      <c r="F10" s="139">
        <v>0</v>
      </c>
    </row>
    <row r="11" spans="1:6" ht="13.5" thickBot="1">
      <c r="A11" s="138" t="s">
        <v>61</v>
      </c>
      <c r="B11" s="170"/>
      <c r="C11" s="170"/>
      <c r="D11" s="170"/>
      <c r="E11" s="170"/>
      <c r="F11" s="139">
        <v>0</v>
      </c>
    </row>
    <row r="12" spans="1:6" ht="13.5" thickBot="1">
      <c r="A12" s="102" t="s">
        <v>62</v>
      </c>
      <c r="B12" s="94"/>
      <c r="C12" s="94"/>
      <c r="D12" s="94"/>
      <c r="E12" s="94"/>
      <c r="F12" s="94"/>
    </row>
    <row r="13" spans="1:6" ht="13.5" thickBot="1">
      <c r="A13" s="138" t="s">
        <v>63</v>
      </c>
      <c r="B13" s="309"/>
      <c r="C13" s="170"/>
      <c r="D13" s="170"/>
      <c r="E13" s="170"/>
      <c r="F13" s="139">
        <v>0</v>
      </c>
    </row>
    <row r="14" spans="1:6" ht="13.5" thickBot="1">
      <c r="A14" s="138" t="s">
        <v>198</v>
      </c>
      <c r="B14" s="170"/>
      <c r="C14" s="309"/>
      <c r="D14" s="170"/>
      <c r="E14" s="170"/>
      <c r="F14" s="139">
        <v>0</v>
      </c>
    </row>
    <row r="15" spans="1:6" ht="13.5" thickBot="1">
      <c r="A15" s="138" t="s">
        <v>64</v>
      </c>
      <c r="B15" s="318"/>
      <c r="C15" s="170"/>
      <c r="D15" s="170"/>
      <c r="E15" s="170"/>
      <c r="F15" s="139">
        <v>0</v>
      </c>
    </row>
    <row r="16" spans="1:6" ht="13.5" thickBot="1">
      <c r="A16" s="102" t="s">
        <v>65</v>
      </c>
      <c r="B16" s="92"/>
      <c r="C16" s="92"/>
      <c r="D16" s="92"/>
      <c r="E16" s="92"/>
      <c r="F16" s="92"/>
    </row>
    <row r="17" spans="1:6" ht="13.5" thickBot="1">
      <c r="A17" s="138" t="s">
        <v>66</v>
      </c>
      <c r="B17" s="309"/>
      <c r="C17" s="170"/>
      <c r="D17" s="170"/>
      <c r="E17" s="170"/>
      <c r="F17" s="139">
        <v>0</v>
      </c>
    </row>
    <row r="18" spans="1:6" ht="13.5" thickBot="1">
      <c r="A18" s="138" t="s">
        <v>204</v>
      </c>
      <c r="B18" s="170"/>
      <c r="C18" s="309"/>
      <c r="D18" s="170"/>
      <c r="E18" s="170"/>
      <c r="F18" s="139">
        <v>0</v>
      </c>
    </row>
    <row r="19" spans="1:6" ht="13.5" thickBot="1">
      <c r="A19" s="138" t="s">
        <v>67</v>
      </c>
      <c r="B19" s="319"/>
      <c r="C19" s="170"/>
      <c r="D19" s="170"/>
      <c r="E19" s="170"/>
      <c r="F19" s="139">
        <v>0</v>
      </c>
    </row>
    <row r="20" spans="1:6" ht="13.5" thickBot="1">
      <c r="A20" s="138" t="s">
        <v>68</v>
      </c>
      <c r="B20" s="288"/>
      <c r="C20" s="170"/>
      <c r="D20" s="170"/>
      <c r="E20" s="170"/>
      <c r="F20" s="139">
        <v>0</v>
      </c>
    </row>
    <row r="21" spans="1:6" ht="13.5" thickBot="1">
      <c r="A21" s="138" t="s">
        <v>69</v>
      </c>
      <c r="B21" s="317"/>
      <c r="C21" s="170"/>
      <c r="D21" s="170"/>
      <c r="E21" s="170"/>
      <c r="F21" s="139">
        <v>0</v>
      </c>
    </row>
    <row r="22" spans="1:6" ht="13.5" thickBot="1">
      <c r="A22" s="102" t="s">
        <v>70</v>
      </c>
      <c r="B22" s="92"/>
      <c r="C22" s="92"/>
      <c r="D22" s="92"/>
      <c r="E22" s="92"/>
      <c r="F22" s="92"/>
    </row>
    <row r="23" spans="1:6" ht="13.5" thickBot="1">
      <c r="A23" s="138" t="s">
        <v>71</v>
      </c>
      <c r="B23" s="170"/>
      <c r="C23" s="170"/>
      <c r="D23" s="170"/>
      <c r="E23" s="170"/>
      <c r="F23" s="139">
        <v>0</v>
      </c>
    </row>
    <row r="24" spans="1:6" ht="13.5" thickBot="1">
      <c r="A24" s="138" t="s">
        <v>199</v>
      </c>
      <c r="B24" s="170"/>
      <c r="C24" s="170"/>
      <c r="D24" s="170"/>
      <c r="E24" s="170"/>
      <c r="F24" s="139">
        <v>0</v>
      </c>
    </row>
    <row r="25" spans="1:7" ht="13.5" thickBot="1">
      <c r="A25" s="138" t="s">
        <v>200</v>
      </c>
      <c r="B25" s="170"/>
      <c r="C25" s="169"/>
      <c r="D25" s="169"/>
      <c r="E25" s="169"/>
      <c r="F25" s="139">
        <v>0</v>
      </c>
      <c r="G25" s="95"/>
    </row>
    <row r="26" spans="1:7" ht="13.5" thickBot="1">
      <c r="A26" s="102" t="s">
        <v>72</v>
      </c>
      <c r="B26" s="94"/>
      <c r="C26" s="96"/>
      <c r="D26" s="96"/>
      <c r="E26" s="96"/>
      <c r="F26" s="96"/>
      <c r="G26" s="95"/>
    </row>
    <row r="27" spans="1:7" ht="13.5" thickBot="1">
      <c r="A27" s="138" t="s">
        <v>73</v>
      </c>
      <c r="B27" s="170"/>
      <c r="C27" s="311"/>
      <c r="D27" s="169"/>
      <c r="E27" s="169"/>
      <c r="F27" s="139">
        <v>0</v>
      </c>
      <c r="G27" s="95"/>
    </row>
    <row r="28" spans="1:7" ht="13.5" thickBot="1">
      <c r="A28" s="138" t="s">
        <v>74</v>
      </c>
      <c r="B28" s="315"/>
      <c r="C28" s="169"/>
      <c r="D28" s="169"/>
      <c r="E28" s="169"/>
      <c r="F28" s="139">
        <v>0</v>
      </c>
      <c r="G28" s="95"/>
    </row>
    <row r="29" spans="1:7" ht="13.5" thickBot="1">
      <c r="A29" s="138" t="s">
        <v>75</v>
      </c>
      <c r="B29" s="170"/>
      <c r="C29" s="312"/>
      <c r="D29" s="169"/>
      <c r="E29" s="169"/>
      <c r="F29" s="139">
        <v>0</v>
      </c>
      <c r="G29" s="95"/>
    </row>
    <row r="30" spans="1:7" ht="13.5" thickBot="1">
      <c r="A30" s="138" t="s">
        <v>76</v>
      </c>
      <c r="B30" s="310"/>
      <c r="C30" s="169"/>
      <c r="D30" s="169"/>
      <c r="E30" s="169"/>
      <c r="F30" s="139">
        <v>0</v>
      </c>
      <c r="G30" s="95"/>
    </row>
    <row r="31" spans="1:7" ht="13.5" thickBot="1">
      <c r="A31" s="138" t="s">
        <v>77</v>
      </c>
      <c r="B31" s="170"/>
      <c r="C31" s="169"/>
      <c r="D31" s="169"/>
      <c r="E31" s="169"/>
      <c r="F31" s="139">
        <v>0</v>
      </c>
      <c r="G31" s="95"/>
    </row>
    <row r="32" spans="1:7" ht="13.5" thickBot="1">
      <c r="A32" s="138" t="s">
        <v>78</v>
      </c>
      <c r="B32" s="170"/>
      <c r="C32" s="169"/>
      <c r="D32" s="169"/>
      <c r="E32" s="169"/>
      <c r="F32" s="139">
        <v>0</v>
      </c>
      <c r="G32" s="95"/>
    </row>
    <row r="33" spans="1:7" ht="13.5" thickBot="1">
      <c r="A33" s="138" t="s">
        <v>79</v>
      </c>
      <c r="B33" s="170"/>
      <c r="C33" s="169"/>
      <c r="D33" s="169"/>
      <c r="E33" s="169"/>
      <c r="F33" s="139">
        <v>0</v>
      </c>
      <c r="G33" s="95"/>
    </row>
    <row r="34" spans="1:7" ht="13.5" thickBot="1">
      <c r="A34" s="102" t="s">
        <v>80</v>
      </c>
      <c r="B34" s="94"/>
      <c r="C34" s="96"/>
      <c r="D34" s="96"/>
      <c r="E34" s="96"/>
      <c r="F34" s="96"/>
      <c r="G34" s="95"/>
    </row>
    <row r="35" spans="1:7" ht="13.5" thickBot="1">
      <c r="A35" s="138" t="s">
        <v>81</v>
      </c>
      <c r="B35" s="170"/>
      <c r="C35" s="169"/>
      <c r="D35" s="169"/>
      <c r="E35" s="169"/>
      <c r="F35" s="139">
        <v>0</v>
      </c>
      <c r="G35" s="95"/>
    </row>
    <row r="36" spans="1:7" ht="13.5" thickBot="1">
      <c r="A36" s="138" t="s">
        <v>82</v>
      </c>
      <c r="B36" s="319"/>
      <c r="C36" s="169"/>
      <c r="D36" s="169"/>
      <c r="E36" s="169"/>
      <c r="F36" s="139">
        <v>0</v>
      </c>
      <c r="G36" s="95"/>
    </row>
    <row r="37" spans="1:6" ht="13.5" thickBot="1">
      <c r="A37" s="102" t="s">
        <v>83</v>
      </c>
      <c r="B37" s="94"/>
      <c r="C37" s="94"/>
      <c r="D37" s="94"/>
      <c r="E37" s="94"/>
      <c r="F37" s="94"/>
    </row>
    <row r="38" spans="1:6" ht="13.5" thickBot="1">
      <c r="A38" s="138" t="s">
        <v>84</v>
      </c>
      <c r="B38" s="170"/>
      <c r="C38" s="170"/>
      <c r="D38" s="170"/>
      <c r="E38" s="170"/>
      <c r="F38" s="139">
        <v>0</v>
      </c>
    </row>
    <row r="39" spans="1:6" ht="13.5" thickBot="1">
      <c r="A39" s="138" t="s">
        <v>85</v>
      </c>
      <c r="B39" s="170"/>
      <c r="C39" s="170"/>
      <c r="D39" s="170"/>
      <c r="E39" s="170"/>
      <c r="F39" s="139">
        <v>0</v>
      </c>
    </row>
    <row r="40" spans="1:6" ht="13.5" thickBot="1">
      <c r="A40" s="138" t="s">
        <v>86</v>
      </c>
      <c r="B40" s="170"/>
      <c r="C40" s="170"/>
      <c r="D40" s="170"/>
      <c r="E40" s="170"/>
      <c r="F40" s="139">
        <v>0</v>
      </c>
    </row>
    <row r="41" spans="1:6" ht="13.5" thickBot="1">
      <c r="A41" s="138" t="s">
        <v>87</v>
      </c>
      <c r="B41" s="170"/>
      <c r="C41" s="170"/>
      <c r="D41" s="170"/>
      <c r="E41" s="170"/>
      <c r="F41" s="139">
        <v>0</v>
      </c>
    </row>
    <row r="42" spans="1:6" ht="13.5" thickBot="1">
      <c r="A42" s="138" t="s">
        <v>88</v>
      </c>
      <c r="B42" s="309"/>
      <c r="C42" s="309"/>
      <c r="D42" s="170"/>
      <c r="E42" s="170"/>
      <c r="F42" s="139">
        <v>0</v>
      </c>
    </row>
    <row r="43" spans="1:6" ht="13.5" thickBot="1">
      <c r="A43" s="138" t="s">
        <v>89</v>
      </c>
      <c r="B43" s="170"/>
      <c r="C43" s="170"/>
      <c r="D43" s="170"/>
      <c r="E43" s="170"/>
      <c r="F43" s="139">
        <v>0</v>
      </c>
    </row>
    <row r="44" spans="1:6" ht="13.5" thickBot="1">
      <c r="A44" s="138" t="s">
        <v>90</v>
      </c>
      <c r="B44" s="320"/>
      <c r="C44" s="170"/>
      <c r="D44" s="170"/>
      <c r="E44" s="170"/>
      <c r="F44" s="139">
        <v>0</v>
      </c>
    </row>
    <row r="45" spans="1:6" ht="13.5" thickBot="1">
      <c r="A45" s="138" t="s">
        <v>91</v>
      </c>
      <c r="B45" s="170"/>
      <c r="C45" s="170"/>
      <c r="D45" s="170"/>
      <c r="E45" s="170"/>
      <c r="F45" s="139">
        <v>0</v>
      </c>
    </row>
    <row r="46" spans="1:6" ht="13.5" thickBot="1">
      <c r="A46" s="138" t="s">
        <v>92</v>
      </c>
      <c r="B46" s="310"/>
      <c r="C46" s="310"/>
      <c r="D46" s="170"/>
      <c r="E46" s="170"/>
      <c r="F46" s="139">
        <v>0</v>
      </c>
    </row>
    <row r="47" spans="1:6" ht="13.5" thickBot="1">
      <c r="A47" s="102" t="s">
        <v>93</v>
      </c>
      <c r="B47" s="92"/>
      <c r="C47" s="92"/>
      <c r="D47" s="92"/>
      <c r="E47" s="92"/>
      <c r="F47" s="92"/>
    </row>
    <row r="48" spans="1:6" ht="13.5" thickBot="1">
      <c r="A48" s="138" t="s">
        <v>94</v>
      </c>
      <c r="B48" s="288"/>
      <c r="C48" s="170"/>
      <c r="D48" s="170"/>
      <c r="E48" s="170"/>
      <c r="F48" s="139">
        <v>0</v>
      </c>
    </row>
    <row r="49" spans="1:6" ht="13.5" thickBot="1">
      <c r="A49" s="138" t="s">
        <v>95</v>
      </c>
      <c r="B49" s="316"/>
      <c r="C49" s="170"/>
      <c r="D49" s="170"/>
      <c r="E49" s="170"/>
      <c r="F49" s="139">
        <v>0</v>
      </c>
    </row>
    <row r="50" spans="1:6" ht="13.5" thickBot="1">
      <c r="A50" s="138" t="s">
        <v>201</v>
      </c>
      <c r="B50" s="288"/>
      <c r="C50" s="170"/>
      <c r="D50" s="170"/>
      <c r="E50" s="170"/>
      <c r="F50" s="139">
        <v>0</v>
      </c>
    </row>
    <row r="51" spans="1:6" ht="13.5" thickBot="1">
      <c r="A51" s="138" t="s">
        <v>92</v>
      </c>
      <c r="B51" s="317"/>
      <c r="C51" s="170"/>
      <c r="D51" s="170"/>
      <c r="E51" s="170"/>
      <c r="F51" s="139">
        <v>0</v>
      </c>
    </row>
    <row r="52" spans="1:6" ht="13.5" thickBot="1">
      <c r="A52" s="102" t="s">
        <v>202</v>
      </c>
      <c r="B52" s="94"/>
      <c r="C52" s="94"/>
      <c r="D52" s="94"/>
      <c r="E52" s="94"/>
      <c r="F52" s="94"/>
    </row>
    <row r="53" spans="1:6" ht="13.5" thickBot="1">
      <c r="A53" s="103" t="s">
        <v>96</v>
      </c>
      <c r="B53" s="170"/>
      <c r="C53" s="170"/>
      <c r="D53" s="170"/>
      <c r="E53" s="170"/>
      <c r="F53" s="139">
        <v>0</v>
      </c>
    </row>
    <row r="54" spans="1:6" ht="13.5" thickBot="1">
      <c r="A54" s="103" t="s">
        <v>97</v>
      </c>
      <c r="B54" s="170"/>
      <c r="C54" s="170"/>
      <c r="D54" s="170"/>
      <c r="E54" s="170"/>
      <c r="F54" s="139">
        <v>0</v>
      </c>
    </row>
    <row r="55" spans="1:6" ht="13.5" thickBot="1">
      <c r="A55" s="103" t="s">
        <v>98</v>
      </c>
      <c r="B55" s="170"/>
      <c r="C55" s="170"/>
      <c r="D55" s="170"/>
      <c r="E55" s="170"/>
      <c r="F55" s="139">
        <v>0</v>
      </c>
    </row>
    <row r="56" spans="1:6" ht="13.5" thickBot="1">
      <c r="A56" s="103" t="s">
        <v>95</v>
      </c>
      <c r="B56" s="170"/>
      <c r="C56" s="170"/>
      <c r="D56" s="170"/>
      <c r="E56" s="170"/>
      <c r="F56" s="139">
        <v>0</v>
      </c>
    </row>
    <row r="57" spans="1:6" ht="13.5" thickBot="1">
      <c r="A57" s="103" t="s">
        <v>92</v>
      </c>
      <c r="B57" s="170"/>
      <c r="C57" s="170"/>
      <c r="D57" s="170"/>
      <c r="E57" s="170"/>
      <c r="F57" s="139">
        <v>0</v>
      </c>
    </row>
    <row r="58" spans="2:6" ht="11.25" customHeight="1" thickBot="1">
      <c r="B58" s="97"/>
      <c r="C58" s="144"/>
      <c r="D58" s="144"/>
      <c r="E58" s="144"/>
      <c r="F58" s="171"/>
    </row>
    <row r="59" spans="1:6" ht="13.5" thickTop="1">
      <c r="A59" s="104" t="s">
        <v>99</v>
      </c>
      <c r="B59" s="126">
        <v>0</v>
      </c>
      <c r="C59" s="126">
        <v>0</v>
      </c>
      <c r="D59" s="126">
        <v>0</v>
      </c>
      <c r="E59" s="126">
        <v>0</v>
      </c>
      <c r="F59" s="139">
        <v>0</v>
      </c>
    </row>
    <row r="60" spans="1:6" ht="12.75">
      <c r="A60" s="159"/>
      <c r="B60" s="160"/>
      <c r="C60" s="160"/>
      <c r="D60" s="160"/>
      <c r="E60" s="160"/>
      <c r="F60" s="160"/>
    </row>
    <row r="61" spans="3:6" ht="12.75">
      <c r="C61" s="98" t="s">
        <v>219</v>
      </c>
      <c r="F61" s="136" t="s">
        <v>181</v>
      </c>
    </row>
  </sheetData>
  <sheetProtection sheet="1" objects="1" scenarios="1"/>
  <mergeCells count="4">
    <mergeCell ref="A4:F4"/>
    <mergeCell ref="A1:F1"/>
    <mergeCell ref="A2:F2"/>
    <mergeCell ref="A3:F3"/>
  </mergeCells>
  <printOptions/>
  <pageMargins left="1.5" right="0.4" top="0.75" bottom="0.5" header="0.5" footer="0.5"/>
  <pageSetup fitToHeight="1" fitToWidth="1" horizontalDpi="600" verticalDpi="600" orientation="portrait" scale="76" r:id="rId1"/>
</worksheet>
</file>

<file path=xl/worksheets/sheet7.xml><?xml version="1.0" encoding="utf-8"?>
<worksheet xmlns="http://schemas.openxmlformats.org/spreadsheetml/2006/main" xmlns:r="http://schemas.openxmlformats.org/officeDocument/2006/relationships">
  <sheetPr>
    <pageSetUpPr fitToPage="1"/>
  </sheetPr>
  <dimension ref="A1:F38"/>
  <sheetViews>
    <sheetView showGridLines="0" showZeros="0" zoomScale="85" zoomScaleNormal="85" workbookViewId="0" topLeftCell="A1">
      <pane ySplit="5" topLeftCell="BM6" activePane="bottomLeft" state="frozen"/>
      <selection pane="topLeft" activeCell="A1" sqref="A1"/>
      <selection pane="bottomLeft" activeCell="B9" sqref="B9"/>
    </sheetView>
  </sheetViews>
  <sheetFormatPr defaultColWidth="9.140625" defaultRowHeight="12.75"/>
  <cols>
    <col min="1" max="1" width="37.7109375" style="99" customWidth="1"/>
    <col min="2" max="3" width="13.57421875" style="124" customWidth="1"/>
    <col min="4" max="4" width="13.57421875" style="99" customWidth="1"/>
    <col min="5" max="5" width="13.57421875" style="124" customWidth="1"/>
    <col min="6" max="6" width="13.57421875" style="99" customWidth="1"/>
    <col min="7" max="16384" width="9.140625" style="99" customWidth="1"/>
  </cols>
  <sheetData>
    <row r="1" spans="1:6" ht="43.5" customHeight="1">
      <c r="A1" s="385" t="s">
        <v>144</v>
      </c>
      <c r="B1" s="385"/>
      <c r="C1" s="385"/>
      <c r="D1" s="385"/>
      <c r="E1" s="385"/>
      <c r="F1" s="385"/>
    </row>
    <row r="2" spans="1:6" ht="18.75" customHeight="1">
      <c r="A2" s="386" t="str">
        <f>CONCATENATE("Local Government:  ",'Unit Mix'!F6)</f>
        <v>Local Government:  </v>
      </c>
      <c r="B2" s="386"/>
      <c r="C2" s="386"/>
      <c r="D2" s="386"/>
      <c r="E2" s="386"/>
      <c r="F2" s="386"/>
    </row>
    <row r="3" spans="1:6" ht="18" customHeight="1">
      <c r="A3" s="387" t="str">
        <f>CONCATENATE("Main Street Area:  ",'Unit Mix'!F8)</f>
        <v>Main Street Area:  </v>
      </c>
      <c r="B3" s="387"/>
      <c r="C3" s="387"/>
      <c r="D3" s="387"/>
      <c r="E3" s="387"/>
      <c r="F3" s="387"/>
    </row>
    <row r="4" spans="1:6" ht="12.75">
      <c r="A4" s="388"/>
      <c r="B4" s="388"/>
      <c r="C4" s="388"/>
      <c r="D4" s="388"/>
      <c r="E4" s="388"/>
      <c r="F4" s="388"/>
    </row>
    <row r="5" spans="1:6" ht="25.5">
      <c r="A5" s="109" t="s">
        <v>54</v>
      </c>
      <c r="B5" s="110" t="s">
        <v>197</v>
      </c>
      <c r="C5" s="110" t="s">
        <v>225</v>
      </c>
      <c r="D5" s="111" t="s">
        <v>55</v>
      </c>
      <c r="E5" s="111" t="s">
        <v>56</v>
      </c>
      <c r="F5" s="110" t="s">
        <v>11</v>
      </c>
    </row>
    <row r="6" spans="1:6" ht="12.75">
      <c r="A6" s="107"/>
      <c r="B6" s="108"/>
      <c r="C6" s="108"/>
      <c r="D6" s="108"/>
      <c r="E6" s="108"/>
      <c r="F6" s="108"/>
    </row>
    <row r="7" spans="1:6" ht="12.75">
      <c r="A7" s="102" t="s">
        <v>100</v>
      </c>
      <c r="B7" s="108"/>
      <c r="C7" s="108"/>
      <c r="D7" s="108"/>
      <c r="E7" s="108"/>
      <c r="F7" s="108"/>
    </row>
    <row r="8" spans="1:6" ht="13.5" thickBot="1">
      <c r="A8" s="112" t="s">
        <v>101</v>
      </c>
      <c r="B8" s="108"/>
      <c r="C8" s="108"/>
      <c r="D8" s="108"/>
      <c r="E8" s="108"/>
      <c r="F8" s="108"/>
    </row>
    <row r="9" spans="1:6" ht="13.5" thickBot="1">
      <c r="A9" s="146" t="s">
        <v>102</v>
      </c>
      <c r="B9" s="150"/>
      <c r="C9" s="168"/>
      <c r="D9" s="150"/>
      <c r="E9" s="150"/>
      <c r="F9" s="148">
        <v>0</v>
      </c>
    </row>
    <row r="10" spans="1:6" ht="13.5" thickBot="1">
      <c r="A10" s="146" t="s">
        <v>103</v>
      </c>
      <c r="B10" s="150"/>
      <c r="C10" s="168"/>
      <c r="D10" s="150"/>
      <c r="E10" s="150"/>
      <c r="F10" s="148">
        <v>0</v>
      </c>
    </row>
    <row r="11" spans="1:6" ht="13.5" thickBot="1">
      <c r="A11" s="146" t="s">
        <v>104</v>
      </c>
      <c r="B11" s="150"/>
      <c r="C11" s="168"/>
      <c r="D11" s="150"/>
      <c r="E11" s="150"/>
      <c r="F11" s="148">
        <v>0</v>
      </c>
    </row>
    <row r="12" spans="1:6" ht="13.5" thickBot="1">
      <c r="A12" s="146" t="s">
        <v>105</v>
      </c>
      <c r="B12" s="150"/>
      <c r="C12" s="168"/>
      <c r="D12" s="150"/>
      <c r="E12" s="150"/>
      <c r="F12" s="148">
        <v>0</v>
      </c>
    </row>
    <row r="13" spans="1:6" ht="13.5" thickBot="1">
      <c r="A13" s="146" t="s">
        <v>142</v>
      </c>
      <c r="B13" s="150"/>
      <c r="C13" s="168"/>
      <c r="D13" s="150"/>
      <c r="E13" s="150"/>
      <c r="F13" s="148">
        <v>0</v>
      </c>
    </row>
    <row r="14" spans="1:6" ht="13.5" thickBot="1">
      <c r="A14" s="146" t="s">
        <v>106</v>
      </c>
      <c r="B14" s="150"/>
      <c r="C14" s="168"/>
      <c r="D14" s="150"/>
      <c r="E14" s="150"/>
      <c r="F14" s="148">
        <v>0</v>
      </c>
    </row>
    <row r="15" spans="1:6" ht="13.5" thickBot="1">
      <c r="A15" s="146" t="s">
        <v>107</v>
      </c>
      <c r="B15" s="150"/>
      <c r="C15" s="168"/>
      <c r="D15" s="150"/>
      <c r="E15" s="150"/>
      <c r="F15" s="148">
        <v>0</v>
      </c>
    </row>
    <row r="16" spans="1:6" ht="13.5" thickBot="1">
      <c r="A16" s="146" t="s">
        <v>108</v>
      </c>
      <c r="B16" s="306"/>
      <c r="C16" s="168"/>
      <c r="D16" s="150"/>
      <c r="E16" s="150"/>
      <c r="F16" s="148">
        <v>0</v>
      </c>
    </row>
    <row r="17" spans="1:6" ht="13.5" thickBot="1">
      <c r="A17" s="146" t="s">
        <v>109</v>
      </c>
      <c r="B17" s="150"/>
      <c r="C17" s="313"/>
      <c r="D17" s="150"/>
      <c r="E17" s="150"/>
      <c r="F17" s="148">
        <v>0</v>
      </c>
    </row>
    <row r="18" spans="1:6" ht="13.5" thickBot="1">
      <c r="A18" s="146" t="s">
        <v>209</v>
      </c>
      <c r="B18" s="315"/>
      <c r="C18" s="168"/>
      <c r="D18" s="150"/>
      <c r="E18" s="150"/>
      <c r="F18" s="148">
        <v>0</v>
      </c>
    </row>
    <row r="19" spans="1:6" ht="13.5" thickBot="1">
      <c r="A19" s="146" t="s">
        <v>110</v>
      </c>
      <c r="B19" s="150"/>
      <c r="C19" s="314"/>
      <c r="D19" s="150"/>
      <c r="E19" s="150"/>
      <c r="F19" s="148">
        <v>0</v>
      </c>
    </row>
    <row r="20" spans="1:6" ht="13.5" thickBot="1">
      <c r="A20" s="146" t="s">
        <v>92</v>
      </c>
      <c r="B20" s="307"/>
      <c r="C20" s="168"/>
      <c r="D20" s="150"/>
      <c r="E20" s="150"/>
      <c r="F20" s="148">
        <v>0</v>
      </c>
    </row>
    <row r="21" spans="1:6" ht="13.5" thickBot="1">
      <c r="A21" s="112" t="s">
        <v>111</v>
      </c>
      <c r="B21" s="119"/>
      <c r="C21" s="133"/>
      <c r="D21" s="119"/>
      <c r="E21" s="119"/>
      <c r="F21" s="133"/>
    </row>
    <row r="22" spans="1:6" ht="13.5" thickBot="1">
      <c r="A22" s="146" t="s">
        <v>112</v>
      </c>
      <c r="B22" s="150"/>
      <c r="C22" s="168"/>
      <c r="D22" s="150"/>
      <c r="E22" s="150"/>
      <c r="F22" s="148">
        <v>0</v>
      </c>
    </row>
    <row r="23" spans="1:6" ht="13.5" thickBot="1">
      <c r="A23" s="112" t="s">
        <v>113</v>
      </c>
      <c r="B23" s="119"/>
      <c r="C23" s="133"/>
      <c r="D23" s="119"/>
      <c r="E23" s="119"/>
      <c r="F23" s="133"/>
    </row>
    <row r="24" spans="1:6" ht="13.5" thickBot="1">
      <c r="A24" s="146" t="s">
        <v>114</v>
      </c>
      <c r="B24" s="150"/>
      <c r="C24" s="168"/>
      <c r="D24" s="150"/>
      <c r="E24" s="150"/>
      <c r="F24" s="148">
        <v>0</v>
      </c>
    </row>
    <row r="25" spans="1:6" ht="13.5" thickBot="1">
      <c r="A25" s="112" t="s">
        <v>115</v>
      </c>
      <c r="B25" s="119"/>
      <c r="C25" s="133"/>
      <c r="D25" s="119"/>
      <c r="E25" s="118"/>
      <c r="F25" s="133"/>
    </row>
    <row r="26" spans="1:6" ht="13.5" thickBot="1">
      <c r="A26" s="146" t="s">
        <v>116</v>
      </c>
      <c r="B26" s="288"/>
      <c r="C26" s="168"/>
      <c r="D26" s="150"/>
      <c r="E26" s="150"/>
      <c r="F26" s="148">
        <v>0</v>
      </c>
    </row>
    <row r="27" spans="1:6" ht="13.5" thickBot="1">
      <c r="A27" s="146" t="s">
        <v>117</v>
      </c>
      <c r="B27" s="317"/>
      <c r="C27" s="168"/>
      <c r="D27" s="150"/>
      <c r="E27" s="150"/>
      <c r="F27" s="148">
        <v>0</v>
      </c>
    </row>
    <row r="28" spans="1:6" ht="13.5" thickBot="1">
      <c r="A28" s="107"/>
      <c r="B28" s="129"/>
      <c r="C28" s="149"/>
      <c r="D28" s="129"/>
      <c r="E28" s="129"/>
      <c r="F28" s="135"/>
    </row>
    <row r="29" spans="1:6" ht="13.5" thickTop="1">
      <c r="A29" s="112" t="s">
        <v>118</v>
      </c>
      <c r="B29" s="126">
        <v>0</v>
      </c>
      <c r="C29" s="126">
        <v>0</v>
      </c>
      <c r="D29" s="126">
        <v>0</v>
      </c>
      <c r="E29" s="126">
        <v>0</v>
      </c>
      <c r="F29" s="126">
        <v>0</v>
      </c>
    </row>
    <row r="30" spans="2:6" ht="13.5" thickBot="1">
      <c r="B30" s="128"/>
      <c r="C30" s="128"/>
      <c r="D30" s="128"/>
      <c r="E30" s="128"/>
      <c r="F30" s="128"/>
    </row>
    <row r="31" spans="2:6" ht="14.25" thickBot="1" thickTop="1">
      <c r="B31" s="134"/>
      <c r="C31" s="135"/>
      <c r="D31" s="134"/>
      <c r="E31" s="134"/>
      <c r="F31" s="135"/>
    </row>
    <row r="32" spans="1:6" ht="13.5" thickTop="1">
      <c r="A32" s="112" t="s">
        <v>119</v>
      </c>
      <c r="B32" s="126">
        <v>0</v>
      </c>
      <c r="C32" s="126">
        <v>0</v>
      </c>
      <c r="D32" s="126">
        <v>0</v>
      </c>
      <c r="E32" s="126">
        <v>0</v>
      </c>
      <c r="F32" s="126">
        <v>0</v>
      </c>
    </row>
    <row r="33" spans="1:6" ht="105.75" customHeight="1">
      <c r="A33" s="161"/>
      <c r="B33" s="162"/>
      <c r="C33" s="162"/>
      <c r="D33" s="162"/>
      <c r="E33" s="162"/>
      <c r="F33" s="162"/>
    </row>
    <row r="34" spans="2:6" ht="12.75">
      <c r="B34" s="119"/>
      <c r="C34" s="120" t="s">
        <v>220</v>
      </c>
      <c r="D34" s="105"/>
      <c r="E34" s="105"/>
      <c r="F34" s="136" t="s">
        <v>181</v>
      </c>
    </row>
    <row r="35" spans="2:6" ht="14.25" customHeight="1">
      <c r="B35" s="121"/>
      <c r="C35" s="122"/>
      <c r="D35" s="106"/>
      <c r="E35" s="106"/>
      <c r="F35" s="122"/>
    </row>
    <row r="36" spans="2:5" ht="18" customHeight="1">
      <c r="B36" s="108"/>
      <c r="C36" s="99"/>
      <c r="D36" s="37"/>
      <c r="E36" s="37"/>
    </row>
    <row r="37" spans="2:5" ht="12.75">
      <c r="B37" s="108"/>
      <c r="C37" s="123"/>
      <c r="D37" s="37"/>
      <c r="E37" s="37"/>
    </row>
    <row r="38" spans="4:5" ht="12.75">
      <c r="D38" s="37"/>
      <c r="E38" s="37"/>
    </row>
  </sheetData>
  <sheetProtection sheet="1" objects="1" scenarios="1"/>
  <mergeCells count="4">
    <mergeCell ref="A4:F4"/>
    <mergeCell ref="A1:F1"/>
    <mergeCell ref="A2:F2"/>
    <mergeCell ref="A3:F3"/>
  </mergeCells>
  <printOptions/>
  <pageMargins left="1.5" right="0.5" top="1" bottom="1" header="0.5" footer="0.5"/>
  <pageSetup fitToHeight="1" fitToWidth="1" horizontalDpi="600" verticalDpi="600" orientation="portrait" scale="72" r:id="rId1"/>
</worksheet>
</file>

<file path=xl/worksheets/sheet8.xml><?xml version="1.0" encoding="utf-8"?>
<worksheet xmlns="http://schemas.openxmlformats.org/spreadsheetml/2006/main" xmlns:r="http://schemas.openxmlformats.org/officeDocument/2006/relationships">
  <sheetPr>
    <pageSetUpPr fitToPage="1"/>
  </sheetPr>
  <dimension ref="A1:F60"/>
  <sheetViews>
    <sheetView showGridLines="0" zoomScale="90" zoomScaleNormal="90" workbookViewId="0" topLeftCell="A1">
      <pane ySplit="10" topLeftCell="BM11" activePane="bottomLeft" state="frozen"/>
      <selection pane="topLeft" activeCell="A1" sqref="A1"/>
      <selection pane="bottomLeft" activeCell="B12" sqref="B12"/>
    </sheetView>
  </sheetViews>
  <sheetFormatPr defaultColWidth="9.140625" defaultRowHeight="12.75"/>
  <cols>
    <col min="1" max="1" width="34.7109375" style="37" customWidth="1"/>
    <col min="2" max="5" width="13.57421875" style="105" customWidth="1"/>
    <col min="6" max="6" width="14.57421875" style="105" customWidth="1"/>
    <col min="7" max="16384" width="9.140625" style="37" customWidth="1"/>
  </cols>
  <sheetData>
    <row r="1" spans="1:6" s="99" customFormat="1" ht="38.25" customHeight="1">
      <c r="A1" s="392" t="s">
        <v>144</v>
      </c>
      <c r="B1" s="392"/>
      <c r="C1" s="392"/>
      <c r="D1" s="392"/>
      <c r="E1" s="392"/>
      <c r="F1" s="392"/>
    </row>
    <row r="2" spans="1:6" s="99" customFormat="1" ht="18.75" customHeight="1">
      <c r="A2" s="386" t="str">
        <f>CONCATENATE("Local Government:  ",'Unit Mix'!F6)</f>
        <v>Local Government:  </v>
      </c>
      <c r="B2" s="386"/>
      <c r="C2" s="386"/>
      <c r="D2" s="386"/>
      <c r="E2" s="386"/>
      <c r="F2" s="386"/>
    </row>
    <row r="3" spans="1:6" s="99" customFormat="1" ht="18.75" customHeight="1">
      <c r="A3" s="387" t="str">
        <f>CONCATENATE("Main Street Area:  ",'Unit Mix'!F8)</f>
        <v>Main Street Area:  </v>
      </c>
      <c r="B3" s="387"/>
      <c r="C3" s="387"/>
      <c r="D3" s="387"/>
      <c r="E3" s="387"/>
      <c r="F3" s="387"/>
    </row>
    <row r="4" spans="1:6" s="99" customFormat="1" ht="9" customHeight="1">
      <c r="A4" s="387"/>
      <c r="B4" s="387"/>
      <c r="C4" s="387"/>
      <c r="D4" s="387"/>
      <c r="E4" s="387"/>
      <c r="F4" s="387"/>
    </row>
    <row r="5" spans="1:5" ht="16.5" customHeight="1">
      <c r="A5" s="136"/>
      <c r="B5" s="136"/>
      <c r="C5" s="81" t="str">
        <f>CONCATENATE("Name of Person that Completed S&amp;U: ",'Constr S&amp;U p3'!C5)</f>
        <v>Name of Person that Completed S&amp;U: </v>
      </c>
      <c r="D5"/>
      <c r="E5"/>
    </row>
    <row r="6" spans="1:5" ht="16.5" customHeight="1">
      <c r="A6" s="136"/>
      <c r="B6" s="136"/>
      <c r="C6" s="81" t="str">
        <f>CONCATENATE("Organization Name:  ",'Constr S&amp;U p3'!C6)</f>
        <v>Organization Name:  </v>
      </c>
      <c r="D6"/>
      <c r="E6"/>
    </row>
    <row r="7" spans="1:5" ht="16.5" customHeight="1">
      <c r="A7" s="137"/>
      <c r="B7" s="137"/>
      <c r="C7" s="81" t="str">
        <f>CONCATENATE("Email:  ",'Constr S&amp;U p3'!C7)</f>
        <v>Email:  </v>
      </c>
      <c r="D7"/>
      <c r="E7"/>
    </row>
    <row r="8" spans="1:5" ht="16.5" customHeight="1">
      <c r="A8" s="136"/>
      <c r="B8" s="136"/>
      <c r="C8" s="81" t="str">
        <f>CONCATENATE("Phone:  ",'Constr S&amp;U p3'!C8:E8)</f>
        <v>Phone:  </v>
      </c>
      <c r="D8"/>
      <c r="E8"/>
    </row>
    <row r="9" ht="6" customHeight="1"/>
    <row r="10" spans="1:6" s="287" customFormat="1" ht="27.75" customHeight="1">
      <c r="A10" s="286" t="s">
        <v>120</v>
      </c>
      <c r="B10" s="284" t="s">
        <v>197</v>
      </c>
      <c r="C10" s="284" t="s">
        <v>225</v>
      </c>
      <c r="D10" s="284" t="s">
        <v>55</v>
      </c>
      <c r="E10" s="284" t="s">
        <v>56</v>
      </c>
      <c r="F10" s="284" t="s">
        <v>11</v>
      </c>
    </row>
    <row r="11" spans="1:6" ht="13.5" thickBot="1">
      <c r="A11" s="112" t="s">
        <v>208</v>
      </c>
      <c r="B11" s="119"/>
      <c r="C11" s="119"/>
      <c r="D11" s="119"/>
      <c r="E11" s="119"/>
      <c r="F11" s="119"/>
    </row>
    <row r="12" spans="1:6" ht="13.5" thickBot="1">
      <c r="A12" s="146" t="s">
        <v>121</v>
      </c>
      <c r="B12" s="150"/>
      <c r="C12" s="116"/>
      <c r="D12" s="116"/>
      <c r="E12" s="116"/>
      <c r="F12" s="114">
        <f>SUM(B12:E12)</f>
        <v>0</v>
      </c>
    </row>
    <row r="13" spans="1:6" ht="13.5" thickBot="1">
      <c r="A13" s="103" t="s">
        <v>203</v>
      </c>
      <c r="B13" s="150"/>
      <c r="C13" s="152"/>
      <c r="D13" s="152"/>
      <c r="E13" s="116"/>
      <c r="F13" s="114">
        <f>SUM(B13:E13)</f>
        <v>0</v>
      </c>
    </row>
    <row r="14" spans="1:6" ht="12.75">
      <c r="A14" s="131" t="s">
        <v>122</v>
      </c>
      <c r="B14" s="126">
        <f>SUM(B12:B12)</f>
        <v>0</v>
      </c>
      <c r="C14" s="125">
        <f>SUM(C12:C12)</f>
        <v>0</v>
      </c>
      <c r="D14" s="125">
        <f>SUM(D12:D12)</f>
        <v>0</v>
      </c>
      <c r="E14" s="125">
        <f>SUM(E12:E12)</f>
        <v>0</v>
      </c>
      <c r="F14" s="114">
        <f>SUM(B14:E14)</f>
        <v>0</v>
      </c>
    </row>
    <row r="15" spans="1:6" ht="12.75">
      <c r="A15" s="107"/>
      <c r="B15" s="115"/>
      <c r="C15" s="115"/>
      <c r="D15" s="115"/>
      <c r="E15" s="115"/>
      <c r="F15" s="118"/>
    </row>
    <row r="16" spans="1:6" ht="13.5" thickBot="1">
      <c r="A16" s="112" t="s">
        <v>123</v>
      </c>
      <c r="B16" s="119"/>
      <c r="C16" s="119"/>
      <c r="D16" s="119"/>
      <c r="E16" s="119"/>
      <c r="F16" s="119"/>
    </row>
    <row r="17" spans="1:6" ht="13.5" thickBot="1">
      <c r="A17" s="103" t="s">
        <v>124</v>
      </c>
      <c r="B17" s="116"/>
      <c r="C17" s="150"/>
      <c r="D17" s="152"/>
      <c r="E17" s="116"/>
      <c r="F17" s="114">
        <f>SUM(B17:E17)</f>
        <v>0</v>
      </c>
    </row>
    <row r="18" spans="1:6" ht="13.5" thickBot="1">
      <c r="A18" s="113" t="s">
        <v>125</v>
      </c>
      <c r="B18" s="116"/>
      <c r="C18" s="150"/>
      <c r="D18" s="152"/>
      <c r="E18" s="116"/>
      <c r="F18" s="114">
        <f>SUM(B18:E18)</f>
        <v>0</v>
      </c>
    </row>
    <row r="19" spans="1:6" ht="13.5" thickBot="1">
      <c r="A19" s="103" t="s">
        <v>126</v>
      </c>
      <c r="B19" s="147"/>
      <c r="C19" s="150"/>
      <c r="D19" s="152"/>
      <c r="E19" s="116"/>
      <c r="F19" s="114">
        <f>SUM(B19:E19)</f>
        <v>0</v>
      </c>
    </row>
    <row r="20" spans="1:6" ht="12.75">
      <c r="A20" s="132" t="s">
        <v>122</v>
      </c>
      <c r="B20" s="117">
        <f>SUM(B17:B19)</f>
        <v>0</v>
      </c>
      <c r="C20" s="153">
        <f>SUM(C17:C19)</f>
        <v>0</v>
      </c>
      <c r="D20" s="117">
        <f>SUM(D17:D19)</f>
        <v>0</v>
      </c>
      <c r="E20" s="117">
        <f>SUM(E17:E19)</f>
        <v>0</v>
      </c>
      <c r="F20" s="114">
        <f>SUM(B20:E20)</f>
        <v>0</v>
      </c>
    </row>
    <row r="21" spans="1:6" ht="13.5" thickBot="1">
      <c r="A21" s="112"/>
      <c r="B21" s="127"/>
      <c r="C21" s="127"/>
      <c r="D21" s="127"/>
      <c r="E21" s="127"/>
      <c r="F21" s="129"/>
    </row>
    <row r="22" spans="1:6" ht="13.5" thickTop="1">
      <c r="A22" s="112" t="s">
        <v>127</v>
      </c>
      <c r="B22" s="126">
        <f>SUM(B20,B14)</f>
        <v>0</v>
      </c>
      <c r="C22" s="126">
        <f>SUM(C20,C14)</f>
        <v>0</v>
      </c>
      <c r="D22" s="126">
        <f>SUM(D20,D14)</f>
        <v>0</v>
      </c>
      <c r="E22" s="126">
        <f>SUM(E20,E14)</f>
        <v>0</v>
      </c>
      <c r="F22" s="114">
        <f>SUM(B22:E22)</f>
        <v>0</v>
      </c>
    </row>
    <row r="23" spans="1:6" ht="12.75">
      <c r="A23" s="107"/>
      <c r="B23" s="119"/>
      <c r="C23" s="119"/>
      <c r="D23" s="119"/>
      <c r="E23" s="119"/>
      <c r="F23" s="119"/>
    </row>
    <row r="24" spans="1:6" ht="13.5" thickBot="1">
      <c r="A24" s="112" t="s">
        <v>128</v>
      </c>
      <c r="B24" s="119"/>
      <c r="C24" s="119"/>
      <c r="D24" s="119"/>
      <c r="E24" s="119"/>
      <c r="F24" s="119"/>
    </row>
    <row r="25" spans="1:6" ht="13.5" thickBot="1">
      <c r="A25" s="113" t="s">
        <v>129</v>
      </c>
      <c r="B25" s="116"/>
      <c r="C25" s="150"/>
      <c r="D25" s="152"/>
      <c r="E25" s="116"/>
      <c r="F25" s="114">
        <f aca="true" t="shared" si="0" ref="F25:F30">SUM(B25:E25)</f>
        <v>0</v>
      </c>
    </row>
    <row r="26" spans="1:6" ht="13.5" thickBot="1">
      <c r="A26" s="103" t="s">
        <v>164</v>
      </c>
      <c r="B26" s="116"/>
      <c r="C26" s="150"/>
      <c r="D26" s="152"/>
      <c r="E26" s="116"/>
      <c r="F26" s="114">
        <f t="shared" si="0"/>
        <v>0</v>
      </c>
    </row>
    <row r="27" spans="1:6" ht="13.5" thickBot="1">
      <c r="A27" s="113" t="s">
        <v>126</v>
      </c>
      <c r="B27" s="116"/>
      <c r="C27" s="150"/>
      <c r="D27" s="152"/>
      <c r="E27" s="116"/>
      <c r="F27" s="114">
        <f t="shared" si="0"/>
        <v>0</v>
      </c>
    </row>
    <row r="28" spans="1:6" ht="13.5" thickBot="1">
      <c r="A28" s="113" t="s">
        <v>126</v>
      </c>
      <c r="B28" s="116"/>
      <c r="C28" s="150"/>
      <c r="D28" s="152"/>
      <c r="E28" s="116"/>
      <c r="F28" s="114">
        <f t="shared" si="0"/>
        <v>0</v>
      </c>
    </row>
    <row r="29" spans="1:6" ht="13.5" thickBot="1">
      <c r="A29" s="113" t="s">
        <v>126</v>
      </c>
      <c r="B29" s="116"/>
      <c r="C29" s="150"/>
      <c r="D29" s="152"/>
      <c r="E29" s="116"/>
      <c r="F29" s="114">
        <f t="shared" si="0"/>
        <v>0</v>
      </c>
    </row>
    <row r="30" spans="1:6" ht="12.75">
      <c r="A30" s="132" t="s">
        <v>122</v>
      </c>
      <c r="B30" s="117">
        <f>SUM(B25:B29)</f>
        <v>0</v>
      </c>
      <c r="C30" s="153">
        <f>SUM(C25:C29)</f>
        <v>0</v>
      </c>
      <c r="D30" s="117">
        <f>SUM(D25:D29)</f>
        <v>0</v>
      </c>
      <c r="E30" s="117">
        <f>SUM(E25:E29)</f>
        <v>0</v>
      </c>
      <c r="F30" s="114">
        <f t="shared" si="0"/>
        <v>0</v>
      </c>
    </row>
    <row r="31" spans="1:6" ht="13.5" thickBot="1">
      <c r="A31" s="107"/>
      <c r="B31" s="127"/>
      <c r="C31" s="127"/>
      <c r="D31" s="127"/>
      <c r="E31" s="127"/>
      <c r="F31" s="129"/>
    </row>
    <row r="32" spans="1:6" ht="13.5" thickTop="1">
      <c r="A32" s="112" t="s">
        <v>130</v>
      </c>
      <c r="B32" s="126">
        <f>SUM(B30,B22)</f>
        <v>0</v>
      </c>
      <c r="C32" s="126">
        <f>SUM(C30,C22)</f>
        <v>0</v>
      </c>
      <c r="D32" s="126">
        <f>SUM(D30,D22)</f>
        <v>0</v>
      </c>
      <c r="E32" s="126">
        <f>SUM(E30,E22)</f>
        <v>0</v>
      </c>
      <c r="F32" s="114">
        <f>SUM(B32:E32)</f>
        <v>0</v>
      </c>
    </row>
    <row r="33" spans="1:6" ht="12.75">
      <c r="A33" s="112"/>
      <c r="B33" s="119"/>
      <c r="C33" s="119"/>
      <c r="D33" s="119"/>
      <c r="E33" s="119"/>
      <c r="F33" s="119"/>
    </row>
    <row r="34" spans="1:6" ht="12.75">
      <c r="A34" s="107"/>
      <c r="B34" s="119"/>
      <c r="C34" s="119"/>
      <c r="D34" s="119"/>
      <c r="E34" s="119"/>
      <c r="F34" s="119"/>
    </row>
    <row r="35" spans="1:6" ht="13.5" thickBot="1">
      <c r="A35" s="112" t="s">
        <v>131</v>
      </c>
      <c r="B35" s="119"/>
      <c r="C35" s="119"/>
      <c r="D35" s="119"/>
      <c r="E35" s="119"/>
      <c r="F35" s="119"/>
    </row>
    <row r="36" spans="1:6" ht="13.5" thickBot="1">
      <c r="A36" s="113" t="s">
        <v>132</v>
      </c>
      <c r="B36" s="116"/>
      <c r="C36" s="147"/>
      <c r="D36" s="150"/>
      <c r="E36" s="150"/>
      <c r="F36" s="114">
        <f aca="true" t="shared" si="1" ref="F36:F46">SUM(B36:E36)</f>
        <v>0</v>
      </c>
    </row>
    <row r="37" spans="1:6" ht="13.5" thickBot="1">
      <c r="A37" s="113" t="s">
        <v>133</v>
      </c>
      <c r="B37" s="116"/>
      <c r="C37" s="147"/>
      <c r="D37" s="150"/>
      <c r="E37" s="150"/>
      <c r="F37" s="114">
        <f t="shared" si="1"/>
        <v>0</v>
      </c>
    </row>
    <row r="38" spans="1:6" ht="13.5" thickBot="1">
      <c r="A38" s="113" t="s">
        <v>134</v>
      </c>
      <c r="B38" s="116"/>
      <c r="C38" s="147"/>
      <c r="D38" s="150"/>
      <c r="E38" s="150"/>
      <c r="F38" s="114">
        <f t="shared" si="1"/>
        <v>0</v>
      </c>
    </row>
    <row r="39" spans="1:6" ht="13.5" thickBot="1">
      <c r="A39" s="103" t="s">
        <v>135</v>
      </c>
      <c r="B39" s="116"/>
      <c r="C39" s="147"/>
      <c r="D39" s="150"/>
      <c r="E39" s="150"/>
      <c r="F39" s="114">
        <f t="shared" si="1"/>
        <v>0</v>
      </c>
    </row>
    <row r="40" spans="1:6" ht="13.5" thickBot="1">
      <c r="A40" s="113" t="s">
        <v>136</v>
      </c>
      <c r="B40" s="116"/>
      <c r="C40" s="116"/>
      <c r="D40" s="150"/>
      <c r="E40" s="150"/>
      <c r="F40" s="114">
        <f t="shared" si="1"/>
        <v>0</v>
      </c>
    </row>
    <row r="41" spans="1:6" ht="13.5" thickBot="1">
      <c r="A41" s="113" t="s">
        <v>137</v>
      </c>
      <c r="B41" s="116"/>
      <c r="C41" s="116"/>
      <c r="D41" s="150"/>
      <c r="E41" s="150"/>
      <c r="F41" s="114">
        <f t="shared" si="1"/>
        <v>0</v>
      </c>
    </row>
    <row r="42" spans="1:6" ht="13.5" thickBot="1">
      <c r="A42" s="113" t="s">
        <v>138</v>
      </c>
      <c r="B42" s="116"/>
      <c r="C42" s="116"/>
      <c r="D42" s="150"/>
      <c r="E42" s="150"/>
      <c r="F42" s="114">
        <f t="shared" si="1"/>
        <v>0</v>
      </c>
    </row>
    <row r="43" spans="1:6" ht="13.5" thickBot="1">
      <c r="A43" s="113" t="s">
        <v>92</v>
      </c>
      <c r="B43" s="116"/>
      <c r="C43" s="147"/>
      <c r="D43" s="150"/>
      <c r="E43" s="150"/>
      <c r="F43" s="114">
        <f t="shared" si="1"/>
        <v>0</v>
      </c>
    </row>
    <row r="44" spans="1:6" ht="13.5" thickBot="1">
      <c r="A44" s="113" t="s">
        <v>139</v>
      </c>
      <c r="B44" s="117"/>
      <c r="C44" s="151"/>
      <c r="D44" s="150"/>
      <c r="E44" s="150"/>
      <c r="F44" s="114">
        <f t="shared" si="1"/>
        <v>0</v>
      </c>
    </row>
    <row r="45" spans="1:6" ht="13.5" thickBot="1">
      <c r="A45" s="113" t="s">
        <v>92</v>
      </c>
      <c r="B45" s="116"/>
      <c r="C45" s="147"/>
      <c r="D45" s="150"/>
      <c r="E45" s="150"/>
      <c r="F45" s="114">
        <f t="shared" si="1"/>
        <v>0</v>
      </c>
    </row>
    <row r="46" spans="1:6" ht="13.5" thickBot="1">
      <c r="A46" s="113" t="s">
        <v>139</v>
      </c>
      <c r="B46" s="117"/>
      <c r="C46" s="151"/>
      <c r="D46" s="150"/>
      <c r="E46" s="150"/>
      <c r="F46" s="114">
        <f t="shared" si="1"/>
        <v>0</v>
      </c>
    </row>
    <row r="47" spans="1:6" ht="13.5" thickBot="1">
      <c r="A47" s="107"/>
      <c r="B47" s="128"/>
      <c r="C47" s="128"/>
      <c r="D47" s="127"/>
      <c r="E47" s="127"/>
      <c r="F47" s="134"/>
    </row>
    <row r="48" spans="1:6" ht="13.5" thickTop="1">
      <c r="A48" s="112" t="s">
        <v>140</v>
      </c>
      <c r="B48" s="126">
        <f>SUM(B36:B47)</f>
        <v>0</v>
      </c>
      <c r="C48" s="126">
        <f>SUM(C36:C47)</f>
        <v>0</v>
      </c>
      <c r="D48" s="126">
        <f>SUM(D36:D47)</f>
        <v>0</v>
      </c>
      <c r="E48" s="126">
        <f>SUM(E36:E47)</f>
        <v>0</v>
      </c>
      <c r="F48" s="114">
        <f>SUM(B48:E48)</f>
        <v>0</v>
      </c>
    </row>
    <row r="49" spans="1:6" ht="12.75">
      <c r="A49" s="107"/>
      <c r="B49" s="119"/>
      <c r="C49" s="119"/>
      <c r="D49" s="119"/>
      <c r="E49" s="119"/>
      <c r="F49" s="119"/>
    </row>
    <row r="50" spans="1:6" ht="12.75">
      <c r="A50" s="107"/>
      <c r="B50" s="119"/>
      <c r="C50" s="119"/>
      <c r="D50" s="119"/>
      <c r="E50" s="119"/>
      <c r="F50" s="119"/>
    </row>
    <row r="51" spans="1:6" ht="13.5" thickBot="1">
      <c r="A51" s="107"/>
      <c r="B51" s="129"/>
      <c r="C51" s="129"/>
      <c r="D51" s="129"/>
      <c r="E51" s="129"/>
      <c r="F51" s="129"/>
    </row>
    <row r="52" spans="1:6" ht="13.5" thickTop="1">
      <c r="A52" s="112" t="s">
        <v>141</v>
      </c>
      <c r="B52" s="126">
        <f>SUM(B48,B32)</f>
        <v>0</v>
      </c>
      <c r="C52" s="126">
        <f>SUM(C48,C32)</f>
        <v>0</v>
      </c>
      <c r="D52" s="126">
        <f>SUM(D48,D32)</f>
        <v>0</v>
      </c>
      <c r="E52" s="126">
        <f>SUM(E48,E32)</f>
        <v>0</v>
      </c>
      <c r="F52" s="114">
        <f>SUM(B52:E52)</f>
        <v>0</v>
      </c>
    </row>
    <row r="53" spans="1:6" ht="12.75">
      <c r="A53" s="161"/>
      <c r="B53" s="163"/>
      <c r="C53" s="163"/>
      <c r="D53" s="163"/>
      <c r="E53" s="163"/>
      <c r="F53" s="163"/>
    </row>
    <row r="54" spans="1:6" ht="12.75">
      <c r="A54" s="87"/>
      <c r="C54" s="105" t="s">
        <v>221</v>
      </c>
      <c r="F54" s="136" t="s">
        <v>181</v>
      </c>
    </row>
    <row r="55" ht="12.75">
      <c r="A55" s="87"/>
    </row>
    <row r="56" ht="12.75">
      <c r="A56" s="87"/>
    </row>
    <row r="57" ht="12.75">
      <c r="A57" s="87"/>
    </row>
    <row r="58" ht="12.75">
      <c r="A58" s="87"/>
    </row>
    <row r="59" spans="1:3" ht="12.75">
      <c r="A59" s="87"/>
      <c r="C59" s="130"/>
    </row>
    <row r="60" ht="12.75">
      <c r="A60" s="87"/>
    </row>
  </sheetData>
  <sheetProtection sheet="1" objects="1" scenarios="1"/>
  <mergeCells count="4">
    <mergeCell ref="A4:F4"/>
    <mergeCell ref="A1:F1"/>
    <mergeCell ref="A2:F2"/>
    <mergeCell ref="A3:F3"/>
  </mergeCells>
  <printOptions/>
  <pageMargins left="1.5" right="0.75" top="1" bottom="1" header="0.5" footer="0.5"/>
  <pageSetup fitToHeight="2" fitToWidth="1" horizontalDpi="600" verticalDpi="600" orientation="portrait" scale="72" r:id="rId1"/>
</worksheet>
</file>

<file path=xl/worksheets/sheet9.xml><?xml version="1.0" encoding="utf-8"?>
<worksheet xmlns="http://schemas.openxmlformats.org/spreadsheetml/2006/main" xmlns:r="http://schemas.openxmlformats.org/officeDocument/2006/relationships">
  <sheetPr>
    <pageSetUpPr fitToPage="1"/>
  </sheetPr>
  <dimension ref="B2:N68"/>
  <sheetViews>
    <sheetView showGridLines="0" workbookViewId="0" topLeftCell="A1">
      <selection activeCell="G28" sqref="G28:L28"/>
    </sheetView>
  </sheetViews>
  <sheetFormatPr defaultColWidth="9.140625" defaultRowHeight="12.75"/>
  <cols>
    <col min="1" max="2" width="2.57421875" style="0" customWidth="1"/>
    <col min="3" max="3" width="22.8515625" style="0" bestFit="1" customWidth="1"/>
    <col min="4" max="4" width="22.8515625" style="0" customWidth="1"/>
    <col min="5" max="5" width="8.7109375" style="0" customWidth="1"/>
    <col min="6" max="6" width="2.57421875" style="0" customWidth="1"/>
    <col min="7" max="11" width="6.140625" style="0" customWidth="1"/>
    <col min="12" max="12" width="6.57421875" style="0" customWidth="1"/>
    <col min="13" max="14" width="2.57421875" style="0" customWidth="1"/>
  </cols>
  <sheetData>
    <row r="1" ht="13.5" thickBot="1"/>
    <row r="2" spans="2:13" ht="12.75">
      <c r="B2" s="15"/>
      <c r="C2" s="16"/>
      <c r="D2" s="16"/>
      <c r="E2" s="16"/>
      <c r="F2" s="16"/>
      <c r="G2" s="16"/>
      <c r="H2" s="16"/>
      <c r="I2" s="16"/>
      <c r="J2" s="16"/>
      <c r="K2" s="16"/>
      <c r="L2" s="16"/>
      <c r="M2" s="17"/>
    </row>
    <row r="3" spans="2:13" ht="12.75">
      <c r="B3" s="3"/>
      <c r="C3" s="396" t="s">
        <v>257</v>
      </c>
      <c r="D3" s="395"/>
      <c r="E3" s="395"/>
      <c r="F3" s="395"/>
      <c r="G3" s="395"/>
      <c r="H3" s="395"/>
      <c r="I3" s="395"/>
      <c r="J3" s="395"/>
      <c r="K3" s="395"/>
      <c r="L3" s="395"/>
      <c r="M3" s="4"/>
    </row>
    <row r="4" spans="2:14" ht="12.75">
      <c r="B4" s="3"/>
      <c r="C4" s="415" t="s">
        <v>256</v>
      </c>
      <c r="D4" s="416"/>
      <c r="E4" s="416"/>
      <c r="F4" s="416"/>
      <c r="G4" s="416"/>
      <c r="H4" s="416"/>
      <c r="I4" s="416"/>
      <c r="J4" s="416"/>
      <c r="K4" s="416"/>
      <c r="L4" s="416"/>
      <c r="M4" s="19"/>
      <c r="N4" s="20"/>
    </row>
    <row r="5" spans="2:13" ht="12.75">
      <c r="B5" s="3"/>
      <c r="C5" s="417"/>
      <c r="D5" s="417"/>
      <c r="E5" s="417"/>
      <c r="F5" s="417"/>
      <c r="G5" s="417"/>
      <c r="H5" s="417"/>
      <c r="I5" s="417"/>
      <c r="J5" s="417"/>
      <c r="K5" s="417"/>
      <c r="L5" s="417"/>
      <c r="M5" s="4"/>
    </row>
    <row r="6" spans="2:13" ht="13.5" thickBot="1">
      <c r="B6" s="3"/>
      <c r="F6" s="18"/>
      <c r="G6" s="18"/>
      <c r="H6" s="18"/>
      <c r="I6" s="18"/>
      <c r="J6" s="18"/>
      <c r="K6" s="18"/>
      <c r="L6" s="18"/>
      <c r="M6" s="4"/>
    </row>
    <row r="7" spans="2:13" ht="14.25" thickBot="1" thickTop="1">
      <c r="B7" s="3"/>
      <c r="C7" s="348" t="s">
        <v>7</v>
      </c>
      <c r="D7" s="351" t="s">
        <v>262</v>
      </c>
      <c r="F7" s="18"/>
      <c r="M7" s="4"/>
    </row>
    <row r="8" spans="2:13" ht="14.25" thickBot="1" thickTop="1">
      <c r="B8" s="3"/>
      <c r="C8" s="348" t="s">
        <v>8</v>
      </c>
      <c r="D8" s="351" t="s">
        <v>262</v>
      </c>
      <c r="F8" s="18"/>
      <c r="M8" s="4"/>
    </row>
    <row r="9" spans="2:13" ht="14.25" thickBot="1" thickTop="1">
      <c r="B9" s="3"/>
      <c r="F9" s="18"/>
      <c r="M9" s="4"/>
    </row>
    <row r="10" spans="2:13" ht="12.75">
      <c r="B10" s="3"/>
      <c r="C10" s="27" t="s">
        <v>9</v>
      </c>
      <c r="D10" s="27" t="s">
        <v>10</v>
      </c>
      <c r="E10" s="24" t="s">
        <v>11</v>
      </c>
      <c r="F10" s="18"/>
      <c r="G10" s="406" t="s">
        <v>258</v>
      </c>
      <c r="H10" s="407"/>
      <c r="I10" s="407"/>
      <c r="J10" s="407"/>
      <c r="K10" s="407"/>
      <c r="L10" s="408"/>
      <c r="M10" s="4"/>
    </row>
    <row r="11" spans="2:13" ht="12.75">
      <c r="B11" s="3"/>
      <c r="C11" s="23" t="s">
        <v>12</v>
      </c>
      <c r="D11" s="23" t="s">
        <v>238</v>
      </c>
      <c r="E11" s="322">
        <v>90055</v>
      </c>
      <c r="F11" s="18"/>
      <c r="G11" s="409"/>
      <c r="H11" s="410"/>
      <c r="I11" s="410"/>
      <c r="J11" s="410"/>
      <c r="K11" s="410"/>
      <c r="L11" s="411"/>
      <c r="M11" s="4"/>
    </row>
    <row r="12" spans="2:13" ht="12.75" customHeight="1">
      <c r="B12" s="3"/>
      <c r="C12" s="349"/>
      <c r="D12" s="34" t="s">
        <v>239</v>
      </c>
      <c r="E12" s="25">
        <v>119151</v>
      </c>
      <c r="F12" s="18"/>
      <c r="G12" s="409"/>
      <c r="H12" s="410"/>
      <c r="I12" s="410"/>
      <c r="J12" s="410"/>
      <c r="K12" s="410"/>
      <c r="L12" s="411"/>
      <c r="M12" s="4"/>
    </row>
    <row r="13" spans="2:13" ht="12.75">
      <c r="B13" s="3"/>
      <c r="C13" s="349"/>
      <c r="D13" s="34" t="s">
        <v>240</v>
      </c>
      <c r="E13" s="25">
        <v>156143</v>
      </c>
      <c r="F13" s="18"/>
      <c r="G13" s="409"/>
      <c r="H13" s="410"/>
      <c r="I13" s="410"/>
      <c r="J13" s="410"/>
      <c r="K13" s="410"/>
      <c r="L13" s="411"/>
      <c r="M13" s="4"/>
    </row>
    <row r="14" spans="2:13" ht="13.5" thickBot="1">
      <c r="B14" s="3"/>
      <c r="C14" s="349"/>
      <c r="D14" s="34" t="s">
        <v>241</v>
      </c>
      <c r="E14" s="25">
        <v>187314</v>
      </c>
      <c r="F14" s="18"/>
      <c r="G14" s="412"/>
      <c r="H14" s="413"/>
      <c r="I14" s="413"/>
      <c r="J14" s="413"/>
      <c r="K14" s="413"/>
      <c r="L14" s="414"/>
      <c r="M14" s="4"/>
    </row>
    <row r="15" spans="2:13" ht="13.5" thickBot="1">
      <c r="B15" s="3"/>
      <c r="C15" s="349"/>
      <c r="D15" s="34" t="s">
        <v>242</v>
      </c>
      <c r="E15" s="25">
        <v>221356</v>
      </c>
      <c r="F15" s="18"/>
      <c r="G15" s="323"/>
      <c r="H15" s="323"/>
      <c r="I15" s="323"/>
      <c r="J15" s="323"/>
      <c r="K15" s="323"/>
      <c r="L15" s="323"/>
      <c r="M15" s="4"/>
    </row>
    <row r="16" spans="2:13" ht="12.75">
      <c r="B16" s="3"/>
      <c r="C16" s="349"/>
      <c r="D16" s="34" t="s">
        <v>243</v>
      </c>
      <c r="E16" s="25">
        <v>244131</v>
      </c>
      <c r="F16" s="18"/>
      <c r="G16" s="406" t="s">
        <v>259</v>
      </c>
      <c r="H16" s="407"/>
      <c r="I16" s="407"/>
      <c r="J16" s="407"/>
      <c r="K16" s="407"/>
      <c r="L16" s="408"/>
      <c r="M16" s="4"/>
    </row>
    <row r="17" spans="2:13" ht="12.75">
      <c r="B17" s="3"/>
      <c r="C17" s="349"/>
      <c r="D17" s="34" t="s">
        <v>244</v>
      </c>
      <c r="E17" s="25">
        <v>263139</v>
      </c>
      <c r="F17" s="18"/>
      <c r="G17" s="409"/>
      <c r="H17" s="410"/>
      <c r="I17" s="410"/>
      <c r="J17" s="410"/>
      <c r="K17" s="410"/>
      <c r="L17" s="411"/>
      <c r="M17" s="4"/>
    </row>
    <row r="18" spans="2:13" ht="12.75">
      <c r="B18" s="3"/>
      <c r="C18" s="349"/>
      <c r="D18" s="34" t="s">
        <v>245</v>
      </c>
      <c r="E18" s="25">
        <v>51460</v>
      </c>
      <c r="F18" s="18"/>
      <c r="G18" s="409"/>
      <c r="H18" s="410"/>
      <c r="I18" s="410"/>
      <c r="J18" s="410"/>
      <c r="K18" s="410"/>
      <c r="L18" s="411"/>
      <c r="M18" s="4"/>
    </row>
    <row r="19" spans="2:13" ht="12.75">
      <c r="B19" s="3"/>
      <c r="C19" s="349"/>
      <c r="D19" s="34" t="s">
        <v>246</v>
      </c>
      <c r="E19" s="25">
        <v>68086</v>
      </c>
      <c r="F19" s="18"/>
      <c r="G19" s="409"/>
      <c r="H19" s="410"/>
      <c r="I19" s="410"/>
      <c r="J19" s="410"/>
      <c r="K19" s="410"/>
      <c r="L19" s="411"/>
      <c r="M19" s="4"/>
    </row>
    <row r="20" spans="2:13" ht="13.5" thickBot="1">
      <c r="B20" s="3"/>
      <c r="C20" s="349"/>
      <c r="D20" s="34" t="s">
        <v>247</v>
      </c>
      <c r="E20" s="25">
        <v>89224</v>
      </c>
      <c r="F20" s="18"/>
      <c r="G20" s="412"/>
      <c r="H20" s="413"/>
      <c r="I20" s="413"/>
      <c r="J20" s="413"/>
      <c r="K20" s="413"/>
      <c r="L20" s="414"/>
      <c r="M20" s="4"/>
    </row>
    <row r="21" spans="2:13" ht="13.5" thickBot="1">
      <c r="B21" s="3"/>
      <c r="C21" s="349"/>
      <c r="D21" s="34" t="s">
        <v>248</v>
      </c>
      <c r="E21" s="25">
        <v>107037</v>
      </c>
      <c r="F21" s="18"/>
      <c r="G21" s="323"/>
      <c r="H21" s="323"/>
      <c r="I21" s="323"/>
      <c r="J21" s="323"/>
      <c r="K21" s="323"/>
      <c r="L21" s="323"/>
      <c r="M21" s="4"/>
    </row>
    <row r="22" spans="2:13" ht="12.75">
      <c r="B22" s="3"/>
      <c r="C22" s="349"/>
      <c r="D22" s="34" t="s">
        <v>249</v>
      </c>
      <c r="E22" s="25">
        <v>126489</v>
      </c>
      <c r="F22" s="18"/>
      <c r="G22" s="397" t="s">
        <v>264</v>
      </c>
      <c r="H22" s="398"/>
      <c r="I22" s="398"/>
      <c r="J22" s="398"/>
      <c r="K22" s="398"/>
      <c r="L22" s="399"/>
      <c r="M22" s="4"/>
    </row>
    <row r="23" spans="2:13" ht="12.75">
      <c r="B23" s="3"/>
      <c r="C23" s="349"/>
      <c r="D23" s="34" t="s">
        <v>250</v>
      </c>
      <c r="E23" s="25">
        <v>139503</v>
      </c>
      <c r="F23" s="18"/>
      <c r="G23" s="400"/>
      <c r="H23" s="401"/>
      <c r="I23" s="401"/>
      <c r="J23" s="401"/>
      <c r="K23" s="401"/>
      <c r="L23" s="402"/>
      <c r="M23" s="4"/>
    </row>
    <row r="24" spans="2:13" ht="12.75">
      <c r="B24" s="3"/>
      <c r="C24" s="350"/>
      <c r="D24" s="35" t="s">
        <v>251</v>
      </c>
      <c r="E24" s="26">
        <v>150365</v>
      </c>
      <c r="F24" s="18"/>
      <c r="G24" s="400"/>
      <c r="H24" s="401"/>
      <c r="I24" s="401"/>
      <c r="J24" s="401"/>
      <c r="K24" s="401"/>
      <c r="L24" s="402"/>
      <c r="M24" s="4"/>
    </row>
    <row r="25" spans="2:13" ht="12.75">
      <c r="B25" s="3"/>
      <c r="F25" s="18"/>
      <c r="G25" s="400"/>
      <c r="H25" s="401"/>
      <c r="I25" s="401"/>
      <c r="J25" s="401"/>
      <c r="K25" s="401"/>
      <c r="L25" s="402"/>
      <c r="M25" s="4"/>
    </row>
    <row r="26" spans="2:13" ht="13.5" thickBot="1">
      <c r="B26" s="3"/>
      <c r="F26" s="18"/>
      <c r="G26" s="403"/>
      <c r="H26" s="404"/>
      <c r="I26" s="404"/>
      <c r="J26" s="404"/>
      <c r="K26" s="404"/>
      <c r="L26" s="405"/>
      <c r="M26" s="4"/>
    </row>
    <row r="27" spans="2:13" ht="12.75">
      <c r="B27" s="3"/>
      <c r="F27" s="18"/>
      <c r="M27" s="4"/>
    </row>
    <row r="28" spans="2:13" ht="12.75">
      <c r="B28" s="3"/>
      <c r="F28" s="18"/>
      <c r="G28" s="394"/>
      <c r="H28" s="395"/>
      <c r="I28" s="395"/>
      <c r="J28" s="395"/>
      <c r="K28" s="395"/>
      <c r="L28" s="395"/>
      <c r="M28" s="4"/>
    </row>
    <row r="29" spans="2:13" ht="12.75">
      <c r="B29" s="3"/>
      <c r="F29" s="18"/>
      <c r="M29" s="4"/>
    </row>
    <row r="30" spans="2:13" ht="12.75">
      <c r="B30" s="3"/>
      <c r="F30" s="18"/>
      <c r="M30" s="4"/>
    </row>
    <row r="31" spans="2:13" ht="12.75">
      <c r="B31" s="3"/>
      <c r="F31" s="18"/>
      <c r="G31" s="18"/>
      <c r="H31" s="18"/>
      <c r="I31" s="18"/>
      <c r="J31" s="18"/>
      <c r="K31" s="18"/>
      <c r="L31" s="18"/>
      <c r="M31" s="4"/>
    </row>
    <row r="32" spans="2:13" ht="12.75">
      <c r="B32" s="3"/>
      <c r="F32" s="18"/>
      <c r="G32" s="18"/>
      <c r="H32" s="18"/>
      <c r="I32" s="18"/>
      <c r="J32" s="18"/>
      <c r="K32" s="18"/>
      <c r="L32" s="18"/>
      <c r="M32" s="4"/>
    </row>
    <row r="33" spans="2:13" ht="12.75">
      <c r="B33" s="3"/>
      <c r="F33" s="18"/>
      <c r="G33" s="18"/>
      <c r="H33" s="18"/>
      <c r="I33" s="18"/>
      <c r="J33" s="18"/>
      <c r="K33" s="18"/>
      <c r="L33" s="18"/>
      <c r="M33" s="4"/>
    </row>
    <row r="34" spans="2:13" ht="12.75">
      <c r="B34" s="3"/>
      <c r="F34" s="18"/>
      <c r="G34" s="18"/>
      <c r="H34" s="18"/>
      <c r="I34" s="18"/>
      <c r="J34" s="18"/>
      <c r="K34" s="18"/>
      <c r="L34" s="18"/>
      <c r="M34" s="4"/>
    </row>
    <row r="35" spans="2:13" ht="12.75">
      <c r="B35" s="3"/>
      <c r="F35" s="18"/>
      <c r="G35" s="18"/>
      <c r="H35" s="18"/>
      <c r="I35" s="18"/>
      <c r="J35" s="18"/>
      <c r="K35" s="18"/>
      <c r="L35" s="18"/>
      <c r="M35" s="4"/>
    </row>
    <row r="36" spans="2:13" ht="12.75">
      <c r="B36" s="3"/>
      <c r="F36" s="18"/>
      <c r="G36" s="18"/>
      <c r="H36" s="18"/>
      <c r="I36" s="18"/>
      <c r="J36" s="18"/>
      <c r="K36" s="18"/>
      <c r="L36" s="18"/>
      <c r="M36" s="4"/>
    </row>
    <row r="37" spans="2:13" ht="12.75">
      <c r="B37" s="3"/>
      <c r="F37" s="18"/>
      <c r="G37" s="18"/>
      <c r="H37" s="18"/>
      <c r="I37" s="18"/>
      <c r="J37" s="18"/>
      <c r="K37" s="18"/>
      <c r="L37" s="18"/>
      <c r="M37" s="4"/>
    </row>
    <row r="38" spans="2:13" ht="12.75">
      <c r="B38" s="3"/>
      <c r="F38" s="18"/>
      <c r="G38" s="18"/>
      <c r="H38" s="18"/>
      <c r="I38" s="18"/>
      <c r="J38" s="18"/>
      <c r="K38" s="18"/>
      <c r="L38" s="18"/>
      <c r="M38" s="4"/>
    </row>
    <row r="39" spans="2:13" ht="12.75">
      <c r="B39" s="3"/>
      <c r="F39" s="18"/>
      <c r="G39" s="18"/>
      <c r="H39" s="18"/>
      <c r="I39" s="18"/>
      <c r="J39" s="18"/>
      <c r="K39" s="18"/>
      <c r="L39" s="18"/>
      <c r="M39" s="4"/>
    </row>
    <row r="40" spans="2:13" ht="12.75">
      <c r="B40" s="3"/>
      <c r="F40" s="18"/>
      <c r="G40" s="18"/>
      <c r="H40" s="18"/>
      <c r="I40" s="18"/>
      <c r="J40" s="18"/>
      <c r="K40" s="18"/>
      <c r="L40" s="18"/>
      <c r="M40" s="4"/>
    </row>
    <row r="41" spans="2:13" ht="12.75">
      <c r="B41" s="3"/>
      <c r="F41" s="18"/>
      <c r="G41" s="18"/>
      <c r="H41" s="18"/>
      <c r="I41" s="18"/>
      <c r="J41" s="18"/>
      <c r="K41" s="18"/>
      <c r="L41" s="18"/>
      <c r="M41" s="4"/>
    </row>
    <row r="42" spans="2:13" ht="12.75">
      <c r="B42" s="3"/>
      <c r="F42" s="18"/>
      <c r="G42" s="18"/>
      <c r="H42" s="18"/>
      <c r="I42" s="18"/>
      <c r="J42" s="18"/>
      <c r="K42" s="18"/>
      <c r="L42" s="18"/>
      <c r="M42" s="4"/>
    </row>
    <row r="43" spans="2:13" ht="12.75">
      <c r="B43" s="3"/>
      <c r="F43" s="18"/>
      <c r="G43" s="18"/>
      <c r="H43" s="18"/>
      <c r="I43" s="18"/>
      <c r="J43" s="18"/>
      <c r="K43" s="18"/>
      <c r="L43" s="18"/>
      <c r="M43" s="4"/>
    </row>
    <row r="44" spans="2:13" ht="12.75">
      <c r="B44" s="3"/>
      <c r="F44" s="18"/>
      <c r="G44" s="18"/>
      <c r="H44" s="18"/>
      <c r="I44" s="18"/>
      <c r="J44" s="18"/>
      <c r="K44" s="18"/>
      <c r="L44" s="18"/>
      <c r="M44" s="4"/>
    </row>
    <row r="45" spans="2:13" ht="12.75">
      <c r="B45" s="3"/>
      <c r="F45" s="18"/>
      <c r="G45" s="18"/>
      <c r="H45" s="18"/>
      <c r="I45" s="18"/>
      <c r="J45" s="18"/>
      <c r="K45" s="18"/>
      <c r="L45" s="18"/>
      <c r="M45" s="4"/>
    </row>
    <row r="46" spans="2:13" ht="12.75">
      <c r="B46" s="3"/>
      <c r="F46" s="18"/>
      <c r="G46" s="18"/>
      <c r="H46" s="18"/>
      <c r="I46" s="18"/>
      <c r="J46" s="18"/>
      <c r="K46" s="18"/>
      <c r="L46" s="18"/>
      <c r="M46" s="4"/>
    </row>
    <row r="47" spans="2:13" ht="12.75">
      <c r="B47" s="3"/>
      <c r="F47" s="18"/>
      <c r="G47" s="18"/>
      <c r="H47" s="18"/>
      <c r="I47" s="18"/>
      <c r="J47" s="18"/>
      <c r="K47" s="18"/>
      <c r="L47" s="18"/>
      <c r="M47" s="4"/>
    </row>
    <row r="48" spans="2:13" ht="12.75">
      <c r="B48" s="3"/>
      <c r="F48" s="18"/>
      <c r="G48" s="18"/>
      <c r="H48" s="18"/>
      <c r="I48" s="18"/>
      <c r="J48" s="18"/>
      <c r="K48" s="18"/>
      <c r="L48" s="18"/>
      <c r="M48" s="4"/>
    </row>
    <row r="49" spans="2:13" ht="12.75">
      <c r="B49" s="3"/>
      <c r="F49" s="18"/>
      <c r="G49" s="18"/>
      <c r="H49" s="18"/>
      <c r="I49" s="18"/>
      <c r="J49" s="18"/>
      <c r="K49" s="18"/>
      <c r="L49" s="18"/>
      <c r="M49" s="4"/>
    </row>
    <row r="50" spans="2:13" ht="12.75">
      <c r="B50" s="3"/>
      <c r="F50" s="18"/>
      <c r="G50" s="18"/>
      <c r="H50" s="18"/>
      <c r="I50" s="18"/>
      <c r="J50" s="18"/>
      <c r="K50" s="18"/>
      <c r="L50" s="18"/>
      <c r="M50" s="4"/>
    </row>
    <row r="51" spans="2:13" ht="12.75">
      <c r="B51" s="3"/>
      <c r="F51" s="18"/>
      <c r="G51" s="18"/>
      <c r="H51" s="18"/>
      <c r="I51" s="18"/>
      <c r="J51" s="18"/>
      <c r="K51" s="18"/>
      <c r="L51" s="18"/>
      <c r="M51" s="4"/>
    </row>
    <row r="52" spans="2:13" ht="12.75">
      <c r="B52" s="3"/>
      <c r="F52" s="18"/>
      <c r="G52" s="18"/>
      <c r="H52" s="18"/>
      <c r="I52" s="18"/>
      <c r="J52" s="18"/>
      <c r="K52" s="18"/>
      <c r="L52" s="18"/>
      <c r="M52" s="4"/>
    </row>
    <row r="53" spans="2:13" ht="12.75">
      <c r="B53" s="3"/>
      <c r="F53" s="18"/>
      <c r="G53" s="18"/>
      <c r="H53" s="18"/>
      <c r="I53" s="18"/>
      <c r="J53" s="18"/>
      <c r="K53" s="18"/>
      <c r="L53" s="18"/>
      <c r="M53" s="4"/>
    </row>
    <row r="54" spans="2:13" ht="12.75">
      <c r="B54" s="3"/>
      <c r="F54" s="18"/>
      <c r="G54" s="18"/>
      <c r="H54" s="18"/>
      <c r="I54" s="18"/>
      <c r="J54" s="18"/>
      <c r="K54" s="18"/>
      <c r="L54" s="18"/>
      <c r="M54" s="4"/>
    </row>
    <row r="55" spans="2:13" ht="12.75">
      <c r="B55" s="3"/>
      <c r="F55" s="18"/>
      <c r="G55" s="18"/>
      <c r="H55" s="18"/>
      <c r="I55" s="18"/>
      <c r="J55" s="18"/>
      <c r="K55" s="18"/>
      <c r="L55" s="18"/>
      <c r="M55" s="4"/>
    </row>
    <row r="56" spans="2:13" ht="12.75">
      <c r="B56" s="3"/>
      <c r="F56" s="18"/>
      <c r="G56" s="18"/>
      <c r="H56" s="18"/>
      <c r="I56" s="18"/>
      <c r="J56" s="18"/>
      <c r="K56" s="18"/>
      <c r="L56" s="18"/>
      <c r="M56" s="4"/>
    </row>
    <row r="57" spans="2:13" ht="12.75">
      <c r="B57" s="3"/>
      <c r="F57" s="18"/>
      <c r="G57" s="18"/>
      <c r="H57" s="18"/>
      <c r="I57" s="18"/>
      <c r="J57" s="18"/>
      <c r="K57" s="18"/>
      <c r="L57" s="18"/>
      <c r="M57" s="4"/>
    </row>
    <row r="58" spans="2:13" ht="12.75">
      <c r="B58" s="3"/>
      <c r="F58" s="18"/>
      <c r="G58" s="18"/>
      <c r="H58" s="18"/>
      <c r="I58" s="18"/>
      <c r="J58" s="18"/>
      <c r="K58" s="18"/>
      <c r="L58" s="18"/>
      <c r="M58" s="4"/>
    </row>
    <row r="59" spans="2:13" ht="12.75">
      <c r="B59" s="3"/>
      <c r="F59" s="18"/>
      <c r="G59" s="18"/>
      <c r="H59" s="18"/>
      <c r="I59" s="18"/>
      <c r="J59" s="18"/>
      <c r="K59" s="18"/>
      <c r="L59" s="18"/>
      <c r="M59" s="4"/>
    </row>
    <row r="60" spans="2:13" ht="12.75">
      <c r="B60" s="3"/>
      <c r="F60" s="18"/>
      <c r="G60" s="18"/>
      <c r="H60" s="18"/>
      <c r="I60" s="18"/>
      <c r="J60" s="18"/>
      <c r="K60" s="18"/>
      <c r="L60" s="18"/>
      <c r="M60" s="4"/>
    </row>
    <row r="61" spans="2:13" ht="12.75">
      <c r="B61" s="3"/>
      <c r="F61" s="18"/>
      <c r="G61" s="18"/>
      <c r="H61" s="18"/>
      <c r="I61" s="18"/>
      <c r="J61" s="18"/>
      <c r="K61" s="18"/>
      <c r="L61" s="18"/>
      <c r="M61" s="4"/>
    </row>
    <row r="62" spans="2:13" ht="12.75">
      <c r="B62" s="3"/>
      <c r="F62" s="18"/>
      <c r="G62" s="18"/>
      <c r="H62" s="18"/>
      <c r="I62" s="18"/>
      <c r="J62" s="18"/>
      <c r="K62" s="18"/>
      <c r="L62" s="18"/>
      <c r="M62" s="4"/>
    </row>
    <row r="63" spans="2:13" ht="12.75">
      <c r="B63" s="3"/>
      <c r="F63" s="18"/>
      <c r="G63" s="18"/>
      <c r="H63" s="18"/>
      <c r="I63" s="18"/>
      <c r="J63" s="18"/>
      <c r="K63" s="18"/>
      <c r="L63" s="18"/>
      <c r="M63" s="4"/>
    </row>
    <row r="64" spans="2:13" ht="12.75">
      <c r="B64" s="3"/>
      <c r="F64" s="18"/>
      <c r="G64" s="18"/>
      <c r="H64" s="18"/>
      <c r="I64" s="18"/>
      <c r="J64" s="18"/>
      <c r="K64" s="18"/>
      <c r="L64" s="18"/>
      <c r="M64" s="4"/>
    </row>
    <row r="65" spans="2:13" ht="12.75">
      <c r="B65" s="3"/>
      <c r="F65" s="18"/>
      <c r="G65" s="18"/>
      <c r="H65" s="18"/>
      <c r="I65" s="18"/>
      <c r="J65" s="18"/>
      <c r="K65" s="18"/>
      <c r="L65" s="18"/>
      <c r="M65" s="4"/>
    </row>
    <row r="66" spans="2:13" ht="12.75">
      <c r="B66" s="3"/>
      <c r="F66" s="18"/>
      <c r="G66" s="18"/>
      <c r="H66" s="18"/>
      <c r="I66" s="18"/>
      <c r="J66" s="18"/>
      <c r="K66" s="18"/>
      <c r="L66" s="18"/>
      <c r="M66" s="4"/>
    </row>
    <row r="67" spans="2:13" ht="13.5" thickBot="1">
      <c r="B67" s="5"/>
      <c r="C67" s="13"/>
      <c r="D67" s="13"/>
      <c r="E67" s="13"/>
      <c r="F67" s="13"/>
      <c r="G67" s="13"/>
      <c r="H67" s="13"/>
      <c r="I67" s="13"/>
      <c r="J67" s="13"/>
      <c r="K67" s="13"/>
      <c r="L67" s="13"/>
      <c r="M67" s="6"/>
    </row>
    <row r="68" spans="4:13" s="87" customFormat="1" ht="15.75">
      <c r="D68" s="393" t="s">
        <v>261</v>
      </c>
      <c r="E68" s="393"/>
      <c r="F68" s="393"/>
      <c r="M68" s="136" t="s">
        <v>260</v>
      </c>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sheetData>
  <mergeCells count="8">
    <mergeCell ref="D68:F68"/>
    <mergeCell ref="G28:L28"/>
    <mergeCell ref="C3:L3"/>
    <mergeCell ref="G22:L26"/>
    <mergeCell ref="G16:L20"/>
    <mergeCell ref="G10:L14"/>
    <mergeCell ref="C4:L4"/>
    <mergeCell ref="C5:L5"/>
  </mergeCells>
  <printOptions horizontalCentered="1"/>
  <pageMargins left="0.5" right="0.5" top="0.5" bottom="0.75"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Harly</dc:creator>
  <cp:keywords/>
  <dc:description/>
  <cp:lastModifiedBy>Dennis L. Vearrier</cp:lastModifiedBy>
  <cp:lastPrinted>2006-09-27T18:58:17Z</cp:lastPrinted>
  <dcterms:created xsi:type="dcterms:W3CDTF">1997-12-18T22:01:35Z</dcterms:created>
  <dcterms:modified xsi:type="dcterms:W3CDTF">2006-09-28T19:31:43Z</dcterms:modified>
  <cp:category/>
  <cp:version/>
  <cp:contentType/>
  <cp:contentStatus/>
</cp:coreProperties>
</file>