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90" windowWidth="19035" windowHeight="13035" activeTab="1"/>
  </bookViews>
  <sheets>
    <sheet name="Month PTile Chart" sheetId="1" r:id="rId1"/>
    <sheet name="Month PTile" sheetId="2" r:id="rId2"/>
    <sheet name="Hourly PTile Pivot" sheetId="3" r:id="rId3"/>
    <sheet name="Hourly Ptile" sheetId="4" r:id="rId4"/>
  </sheets>
  <definedNames/>
  <calcPr fullCalcOnLoad="1"/>
</workbook>
</file>

<file path=xl/sharedStrings.xml><?xml version="1.0" encoding="utf-8"?>
<sst xmlns="http://schemas.openxmlformats.org/spreadsheetml/2006/main" count="75" uniqueCount="37">
  <si>
    <t>Prop_Load_Inc</t>
  </si>
  <si>
    <t>Prop_Load_Dec</t>
  </si>
  <si>
    <t>Prop_Wind_Inc</t>
  </si>
  <si>
    <t>Prop_Wind_Dec</t>
  </si>
  <si>
    <t>Cal_Year_Nbr</t>
  </si>
  <si>
    <t>Cal_Month_Nbr</t>
  </si>
  <si>
    <t>Hour_Nbr</t>
  </si>
  <si>
    <t>Data</t>
  </si>
  <si>
    <t>Hour</t>
  </si>
  <si>
    <t>Prop Load Inc</t>
  </si>
  <si>
    <t>Prop Load Dec</t>
  </si>
  <si>
    <t>Prop Wind Inc</t>
  </si>
  <si>
    <t>Prop Wind Dec</t>
  </si>
  <si>
    <r>
      <t xml:space="preserve">Maximum Monthly 99.5 Percentile 10 Minute Regulation
</t>
    </r>
    <r>
      <rPr>
        <sz val="12"/>
        <rFont val="Arial"/>
        <family val="2"/>
      </rPr>
      <t>(10/1/07 to 5/1/08 - 7 Months)</t>
    </r>
  </si>
  <si>
    <t>Maximum</t>
  </si>
  <si>
    <t>Proportional Load</t>
  </si>
  <si>
    <t>Proportional Wind</t>
  </si>
  <si>
    <t>Month</t>
  </si>
  <si>
    <t>Max</t>
  </si>
  <si>
    <t>Load Following Inc</t>
  </si>
  <si>
    <t>Regulation
Inc</t>
  </si>
  <si>
    <t>Load
Following Dec</t>
  </si>
  <si>
    <t>Regulation
Dec</t>
  </si>
  <si>
    <t>Load Inc</t>
  </si>
  <si>
    <t>Load Dec</t>
  </si>
  <si>
    <t>Wind Inc</t>
  </si>
  <si>
    <t>Wind Dec</t>
  </si>
  <si>
    <t>Avg Wind</t>
  </si>
  <si>
    <t>Max Wind</t>
  </si>
  <si>
    <t>H</t>
  </si>
  <si>
    <r>
      <t xml:space="preserve">99.5 Percentile for each month based on Perfect Schedule
</t>
    </r>
    <r>
      <rPr>
        <sz val="12"/>
        <rFont val="Arial"/>
        <family val="2"/>
      </rPr>
      <t>(ignores top 20 to 22 values depending on days in the month)</t>
    </r>
  </si>
  <si>
    <t>10% Max Wind</t>
  </si>
  <si>
    <t>Max Load</t>
  </si>
  <si>
    <t>5% Max Load</t>
  </si>
  <si>
    <t>Average</t>
  </si>
  <si>
    <r>
      <t xml:space="preserve">GI impact for each month
</t>
    </r>
    <r>
      <rPr>
        <sz val="12"/>
        <rFont val="Arial"/>
        <family val="2"/>
      </rPr>
      <t>(Estimate minus Perfect Schedule)</t>
    </r>
  </si>
  <si>
    <r>
      <t xml:space="preserve">99.5 Percentile for each month based on Estimated Schedule (includes GI)
</t>
    </r>
    <r>
      <rPr>
        <sz val="12"/>
        <rFont val="Arial"/>
        <family val="2"/>
      </rPr>
      <t>(ignores top 20 to 22 values depending on days in the month)</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</si>
</sst>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hh:mm"/>
    <numFmt numFmtId="165" formatCode="mm/dd/yy\ hh:mm:ss"/>
    <numFmt numFmtId="166" formatCode="mm/dd/yy\ hh:mm"/>
    <numFmt numFmtId="167" formatCode="0.0"/>
    <numFmt numFmtId="168" formatCode="#,##0.0"/>
    <numFmt numFmtId="169" formatCode="m/d/yyyy\ h:mm:ss"/>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mmmm\-yy;@"/>
  </numFmts>
  <fonts count="10">
    <font>
      <sz val="10"/>
      <name val="Arial"/>
      <family val="0"/>
    </font>
    <font>
      <sz val="8"/>
      <name val="Arial"/>
      <family val="0"/>
    </font>
    <font>
      <b/>
      <sz val="10"/>
      <name val="Arial"/>
      <family val="2"/>
    </font>
    <font>
      <b/>
      <sz val="16"/>
      <name val="Arial"/>
      <family val="2"/>
    </font>
    <font>
      <sz val="8"/>
      <name val="Tahoma"/>
      <family val="2"/>
    </font>
    <font>
      <sz val="12"/>
      <name val="Arial"/>
      <family val="2"/>
    </font>
    <font>
      <u val="single"/>
      <sz val="10"/>
      <color indexed="12"/>
      <name val="Arial"/>
      <family val="0"/>
    </font>
    <font>
      <u val="single"/>
      <sz val="10"/>
      <color indexed="36"/>
      <name val="Arial"/>
      <family val="0"/>
    </font>
    <font>
      <b/>
      <sz val="14"/>
      <name val="Arial"/>
      <family val="2"/>
    </font>
    <font>
      <b/>
      <sz val="12"/>
      <name val="Arial"/>
      <family val="2"/>
    </font>
  </fonts>
  <fills count="3">
    <fill>
      <patternFill/>
    </fill>
    <fill>
      <patternFill patternType="gray125"/>
    </fill>
    <fill>
      <patternFill patternType="solid">
        <fgColor indexed="22"/>
        <bgColor indexed="64"/>
      </patternFill>
    </fill>
  </fills>
  <borders count="51">
    <border>
      <left/>
      <right/>
      <top/>
      <bottom/>
      <diagonal/>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style="medium"/>
      <right>
        <color indexed="63"/>
      </right>
      <top style="thin">
        <color indexed="8"/>
      </top>
      <bottom>
        <color indexed="63"/>
      </bottom>
    </border>
    <border>
      <left style="thin"/>
      <right style="medium"/>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medium"/>
      <right>
        <color indexed="63"/>
      </right>
      <top>
        <color indexed="63"/>
      </top>
      <bottom>
        <color indexed="63"/>
      </bottom>
    </border>
    <border>
      <left style="thin">
        <color indexed="8"/>
      </left>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color indexed="8"/>
      </left>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medium"/>
      <right style="thin"/>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168" fontId="0" fillId="0" borderId="0" xfId="0" applyNumberFormat="1" applyAlignment="1">
      <alignment/>
    </xf>
    <xf numFmtId="0" fontId="0" fillId="0" borderId="3" xfId="0" applyBorder="1" applyAlignment="1">
      <alignment/>
    </xf>
    <xf numFmtId="0" fontId="0" fillId="0" borderId="4" xfId="0" applyBorder="1" applyAlignment="1">
      <alignment/>
    </xf>
    <xf numFmtId="0" fontId="2" fillId="0" borderId="3"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3" xfId="0" applyBorder="1" applyAlignment="1">
      <alignment horizontal="center"/>
    </xf>
    <xf numFmtId="0" fontId="0" fillId="0" borderId="7" xfId="0" applyBorder="1" applyAlignment="1">
      <alignment horizontal="center"/>
    </xf>
    <xf numFmtId="168" fontId="0" fillId="0" borderId="2" xfId="0" applyNumberFormat="1" applyBorder="1" applyAlignment="1">
      <alignment horizontal="right" indent="1"/>
    </xf>
    <xf numFmtId="168" fontId="0" fillId="0" borderId="5" xfId="0" applyNumberFormat="1" applyBorder="1" applyAlignment="1">
      <alignment horizontal="right" indent="1"/>
    </xf>
    <xf numFmtId="168" fontId="0" fillId="0" borderId="6" xfId="0" applyNumberFormat="1" applyBorder="1" applyAlignment="1">
      <alignment horizontal="right" indent="1"/>
    </xf>
    <xf numFmtId="168" fontId="0" fillId="0" borderId="8" xfId="0" applyNumberFormat="1" applyBorder="1" applyAlignment="1">
      <alignment horizontal="right" indent="1"/>
    </xf>
    <xf numFmtId="168" fontId="0" fillId="0" borderId="0" xfId="0" applyNumberFormat="1" applyBorder="1" applyAlignment="1">
      <alignment horizontal="right" indent="1"/>
    </xf>
    <xf numFmtId="168" fontId="0" fillId="0" borderId="9" xfId="0" applyNumberFormat="1" applyBorder="1" applyAlignment="1">
      <alignment horizontal="right" indent="1"/>
    </xf>
    <xf numFmtId="168" fontId="0" fillId="2" borderId="0" xfId="0" applyNumberFormat="1" applyFill="1" applyBorder="1" applyAlignment="1">
      <alignment horizontal="right" indent="1"/>
    </xf>
    <xf numFmtId="0" fontId="2" fillId="0" borderId="10" xfId="0" applyFont="1" applyBorder="1" applyAlignment="1">
      <alignment/>
    </xf>
    <xf numFmtId="168" fontId="2" fillId="0" borderId="11" xfId="0" applyNumberFormat="1" applyFont="1" applyBorder="1" applyAlignment="1">
      <alignment/>
    </xf>
    <xf numFmtId="168" fontId="2" fillId="0" borderId="12" xfId="0" applyNumberFormat="1" applyFont="1" applyBorder="1" applyAlignment="1">
      <alignment/>
    </xf>
    <xf numFmtId="0" fontId="0" fillId="0" borderId="13" xfId="0" applyBorder="1" applyAlignment="1">
      <alignment horizontal="center"/>
    </xf>
    <xf numFmtId="168" fontId="0" fillId="2" borderId="14" xfId="0" applyNumberFormat="1" applyFill="1" applyBorder="1" applyAlignment="1">
      <alignment horizontal="right" indent="1"/>
    </xf>
    <xf numFmtId="168" fontId="0" fillId="0" borderId="15" xfId="0" applyNumberFormat="1" applyBorder="1" applyAlignment="1">
      <alignment horizontal="right" indent="1"/>
    </xf>
    <xf numFmtId="168" fontId="0" fillId="0" borderId="16" xfId="0" applyNumberFormat="1" applyBorder="1" applyAlignment="1">
      <alignment horizontal="right" indent="1"/>
    </xf>
    <xf numFmtId="168" fontId="0" fillId="0" borderId="0" xfId="0" applyNumberFormat="1" applyAlignment="1">
      <alignment horizontal="right" indent="1"/>
    </xf>
    <xf numFmtId="0" fontId="2" fillId="0" borderId="0" xfId="0" applyFont="1" applyAlignment="1">
      <alignment horizontal="center" wrapText="1"/>
    </xf>
    <xf numFmtId="0" fontId="9" fillId="0" borderId="0" xfId="0" applyFont="1" applyAlignment="1">
      <alignment horizontal="center"/>
    </xf>
    <xf numFmtId="0" fontId="2" fillId="0" borderId="17" xfId="0" applyFont="1" applyBorder="1" applyAlignment="1">
      <alignment horizontal="center" wrapText="1"/>
    </xf>
    <xf numFmtId="168" fontId="0" fillId="0" borderId="17" xfId="0" applyNumberFormat="1" applyBorder="1" applyAlignment="1">
      <alignment horizontal="right" indent="1"/>
    </xf>
    <xf numFmtId="0" fontId="2" fillId="0" borderId="18" xfId="0" applyFont="1" applyBorder="1" applyAlignment="1">
      <alignment horizontal="center" wrapText="1"/>
    </xf>
    <xf numFmtId="0" fontId="2" fillId="0" borderId="19" xfId="0" applyFont="1" applyBorder="1" applyAlignment="1">
      <alignment horizontal="center" wrapText="1"/>
    </xf>
    <xf numFmtId="168" fontId="0" fillId="0" borderId="18" xfId="0" applyNumberFormat="1" applyBorder="1" applyAlignment="1">
      <alignment horizontal="right" indent="1"/>
    </xf>
    <xf numFmtId="168" fontId="0" fillId="0" borderId="19" xfId="0" applyNumberFormat="1" applyBorder="1" applyAlignment="1">
      <alignment horizontal="right" indent="1"/>
    </xf>
    <xf numFmtId="0" fontId="2" fillId="0" borderId="20" xfId="0" applyFont="1" applyBorder="1" applyAlignment="1">
      <alignment horizontal="center" wrapText="1"/>
    </xf>
    <xf numFmtId="168" fontId="0" fillId="0" borderId="20" xfId="0" applyNumberFormat="1" applyBorder="1" applyAlignment="1">
      <alignment horizontal="right" indent="1"/>
    </xf>
    <xf numFmtId="0" fontId="2" fillId="0" borderId="21" xfId="0" applyFont="1" applyBorder="1" applyAlignment="1">
      <alignment/>
    </xf>
    <xf numFmtId="175" fontId="0" fillId="0" borderId="21" xfId="0" applyNumberFormat="1" applyBorder="1" applyAlignment="1">
      <alignment horizontal="right" indent="1"/>
    </xf>
    <xf numFmtId="0" fontId="8" fillId="0" borderId="22" xfId="0" applyFont="1" applyBorder="1" applyAlignment="1">
      <alignment horizontal="center" wrapText="1"/>
    </xf>
    <xf numFmtId="175" fontId="0" fillId="0" borderId="23" xfId="0" applyNumberFormat="1" applyBorder="1" applyAlignment="1">
      <alignment horizontal="right" indent="1"/>
    </xf>
    <xf numFmtId="168" fontId="0" fillId="0" borderId="24" xfId="0" applyNumberFormat="1" applyBorder="1" applyAlignment="1">
      <alignment horizontal="right" indent="1"/>
    </xf>
    <xf numFmtId="168" fontId="0" fillId="0" borderId="25" xfId="0" applyNumberFormat="1" applyBorder="1" applyAlignment="1">
      <alignment horizontal="right" indent="1"/>
    </xf>
    <xf numFmtId="168" fontId="0" fillId="0" borderId="26" xfId="0" applyNumberFormat="1" applyBorder="1" applyAlignment="1">
      <alignment horizontal="right" indent="1"/>
    </xf>
    <xf numFmtId="0" fontId="0" fillId="0" borderId="27" xfId="0" applyBorder="1" applyAlignment="1">
      <alignment horizontal="right" indent="1"/>
    </xf>
    <xf numFmtId="168" fontId="0" fillId="0" borderId="28" xfId="0" applyNumberFormat="1" applyBorder="1" applyAlignment="1">
      <alignment horizontal="right" indent="1"/>
    </xf>
    <xf numFmtId="168" fontId="2" fillId="0" borderId="29" xfId="0" applyNumberFormat="1" applyFont="1" applyBorder="1" applyAlignment="1">
      <alignment horizontal="right" indent="1"/>
    </xf>
    <xf numFmtId="168" fontId="2" fillId="0" borderId="30" xfId="0" applyNumberFormat="1" applyFont="1" applyBorder="1" applyAlignment="1">
      <alignment horizontal="right" indent="1"/>
    </xf>
    <xf numFmtId="168" fontId="2" fillId="0" borderId="31" xfId="0" applyNumberFormat="1" applyFont="1" applyBorder="1" applyAlignment="1">
      <alignment horizontal="right" indent="1"/>
    </xf>
    <xf numFmtId="168" fontId="2" fillId="0" borderId="32" xfId="0" applyNumberFormat="1" applyFont="1" applyBorder="1" applyAlignment="1">
      <alignment horizontal="right" indent="1"/>
    </xf>
    <xf numFmtId="0" fontId="8" fillId="0" borderId="0" xfId="0" applyFont="1" applyBorder="1" applyAlignment="1">
      <alignment horizontal="center" vertical="center"/>
    </xf>
    <xf numFmtId="0" fontId="9" fillId="0" borderId="0" xfId="0" applyFont="1" applyBorder="1" applyAlignment="1">
      <alignment horizontal="center"/>
    </xf>
    <xf numFmtId="0" fontId="2" fillId="0" borderId="0" xfId="0" applyFont="1" applyBorder="1" applyAlignment="1">
      <alignment horizontal="center" wrapText="1"/>
    </xf>
    <xf numFmtId="168" fontId="2" fillId="0" borderId="0" xfId="0" applyNumberFormat="1" applyFont="1" applyBorder="1" applyAlignment="1">
      <alignment horizontal="right" indent="1"/>
    </xf>
    <xf numFmtId="0" fontId="2" fillId="0" borderId="33" xfId="0" applyFont="1" applyBorder="1" applyAlignment="1">
      <alignment horizontal="center" wrapText="1"/>
    </xf>
    <xf numFmtId="0" fontId="2" fillId="0" borderId="34" xfId="0" applyFont="1" applyBorder="1" applyAlignment="1">
      <alignment horizontal="center" wrapText="1"/>
    </xf>
    <xf numFmtId="0" fontId="2" fillId="0" borderId="34" xfId="0" applyFont="1" applyBorder="1" applyAlignment="1">
      <alignment horizontal="center"/>
    </xf>
    <xf numFmtId="0" fontId="2" fillId="0" borderId="35" xfId="0" applyFont="1" applyBorder="1" applyAlignment="1">
      <alignment horizontal="center"/>
    </xf>
    <xf numFmtId="168" fontId="0" fillId="0" borderId="36" xfId="0" applyNumberFormat="1" applyBorder="1" applyAlignment="1">
      <alignment horizontal="right" indent="1"/>
    </xf>
    <xf numFmtId="168" fontId="0" fillId="0" borderId="37" xfId="0" applyNumberFormat="1" applyBorder="1" applyAlignment="1">
      <alignment horizontal="right" indent="1"/>
    </xf>
    <xf numFmtId="168" fontId="0" fillId="0" borderId="38" xfId="0" applyNumberFormat="1" applyBorder="1" applyAlignment="1">
      <alignment horizontal="right" indent="1"/>
    </xf>
    <xf numFmtId="0" fontId="2" fillId="0" borderId="39" xfId="0" applyFont="1" applyBorder="1" applyAlignment="1">
      <alignment horizontal="center"/>
    </xf>
    <xf numFmtId="168" fontId="0" fillId="0" borderId="21" xfId="0" applyNumberFormat="1" applyBorder="1" applyAlignment="1">
      <alignment horizontal="right" indent="1"/>
    </xf>
    <xf numFmtId="168" fontId="0" fillId="0" borderId="40" xfId="0" applyNumberFormat="1" applyBorder="1" applyAlignment="1">
      <alignment horizontal="right" indent="1"/>
    </xf>
    <xf numFmtId="0" fontId="2" fillId="0" borderId="0" xfId="0" applyFont="1" applyBorder="1" applyAlignment="1">
      <alignment horizontal="center"/>
    </xf>
    <xf numFmtId="0" fontId="2" fillId="0" borderId="39" xfId="0" applyFont="1" applyBorder="1" applyAlignment="1">
      <alignment/>
    </xf>
    <xf numFmtId="175" fontId="0" fillId="0" borderId="40" xfId="0" applyNumberFormat="1" applyBorder="1" applyAlignment="1">
      <alignment horizontal="right" indent="1"/>
    </xf>
    <xf numFmtId="0" fontId="8" fillId="0" borderId="41" xfId="0" applyFont="1" applyBorder="1" applyAlignment="1">
      <alignment horizontal="center" vertical="center" wrapText="1"/>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9" fillId="0" borderId="44" xfId="0" applyFont="1" applyBorder="1" applyAlignment="1">
      <alignment horizontal="center"/>
    </xf>
    <xf numFmtId="0" fontId="9" fillId="0" borderId="45" xfId="0" applyFont="1" applyBorder="1" applyAlignment="1">
      <alignment horizontal="center"/>
    </xf>
    <xf numFmtId="0" fontId="9" fillId="0" borderId="46" xfId="0" applyFont="1" applyBorder="1" applyAlignment="1">
      <alignment horizontal="center"/>
    </xf>
    <xf numFmtId="0" fontId="9" fillId="0" borderId="47" xfId="0" applyFont="1" applyBorder="1" applyAlignment="1">
      <alignment horizontal="center"/>
    </xf>
    <xf numFmtId="0" fontId="3" fillId="0" borderId="48" xfId="0" applyFont="1" applyBorder="1" applyAlignment="1">
      <alignment horizontal="center" wrapText="1"/>
    </xf>
    <xf numFmtId="0" fontId="3" fillId="0" borderId="49" xfId="0" applyFont="1" applyBorder="1" applyAlignment="1">
      <alignment horizontal="center"/>
    </xf>
    <xf numFmtId="0" fontId="3" fillId="0" borderId="5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Increasing Capacity Reserves Requirement with Increasing Wind</a:t>
            </a:r>
          </a:p>
        </c:rich>
      </c:tx>
      <c:layout/>
      <c:spPr>
        <a:noFill/>
        <a:ln>
          <a:noFill/>
        </a:ln>
      </c:spPr>
    </c:title>
    <c:plotArea>
      <c:layout>
        <c:manualLayout>
          <c:xMode val="edge"/>
          <c:yMode val="edge"/>
          <c:x val="0.0185"/>
          <c:y val="0.15025"/>
          <c:w val="0.97075"/>
          <c:h val="0.83375"/>
        </c:manualLayout>
      </c:layout>
      <c:lineChart>
        <c:grouping val="standard"/>
        <c:varyColors val="0"/>
        <c:ser>
          <c:idx val="3"/>
          <c:order val="0"/>
          <c:tx>
            <c:strRef>
              <c:f>'Month PTile'!$J$27</c:f>
              <c:strCache>
                <c:ptCount val="1"/>
                <c:pt idx="0">
                  <c:v>5% Max Load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80"/>
              </a:solidFill>
              <a:ln>
                <a:solidFill>
                  <a:srgbClr val="800080"/>
                </a:solidFill>
              </a:ln>
            </c:spPr>
          </c:marker>
          <c:cat>
            <c:strRef>
              <c:f>'Month PTile'!$A$6:$A$24</c:f>
              <c:strCache>
                <c:ptCount val="19"/>
                <c:pt idx="0">
                  <c:v>38991</c:v>
                </c:pt>
                <c:pt idx="1">
                  <c:v>39022</c:v>
                </c:pt>
                <c:pt idx="2">
                  <c:v>39052</c:v>
                </c:pt>
                <c:pt idx="3">
                  <c:v>39083</c:v>
                </c:pt>
                <c:pt idx="4">
                  <c:v>39114</c:v>
                </c:pt>
                <c:pt idx="5">
                  <c:v>39142</c:v>
                </c:pt>
                <c:pt idx="6">
                  <c:v>39173</c:v>
                </c:pt>
                <c:pt idx="7">
                  <c:v>39203</c:v>
                </c:pt>
                <c:pt idx="8">
                  <c:v>39234</c:v>
                </c:pt>
                <c:pt idx="9">
                  <c:v>39264</c:v>
                </c:pt>
                <c:pt idx="10">
                  <c:v>39295</c:v>
                </c:pt>
                <c:pt idx="11">
                  <c:v>39326</c:v>
                </c:pt>
                <c:pt idx="12">
                  <c:v>39356</c:v>
                </c:pt>
                <c:pt idx="13">
                  <c:v>39387</c:v>
                </c:pt>
                <c:pt idx="14">
                  <c:v>39417</c:v>
                </c:pt>
                <c:pt idx="15">
                  <c:v>39448</c:v>
                </c:pt>
                <c:pt idx="16">
                  <c:v>39479</c:v>
                </c:pt>
                <c:pt idx="17">
                  <c:v>39508</c:v>
                </c:pt>
                <c:pt idx="18">
                  <c:v>39539</c:v>
                </c:pt>
              </c:strCache>
            </c:strRef>
          </c:cat>
          <c:val>
            <c:numRef>
              <c:f>'Month PTile'!$J$28:$J$46</c:f>
              <c:numCache>
                <c:ptCount val="19"/>
                <c:pt idx="0">
                  <c:v>387.7258333333335</c:v>
                </c:pt>
                <c:pt idx="1">
                  <c:v>426.7441666666665</c:v>
                </c:pt>
                <c:pt idx="2">
                  <c:v>411.355</c:v>
                </c:pt>
                <c:pt idx="3">
                  <c:v>455.70500000000004</c:v>
                </c:pt>
                <c:pt idx="4">
                  <c:v>426.4416666666665</c:v>
                </c:pt>
                <c:pt idx="5">
                  <c:v>388.89</c:v>
                </c:pt>
                <c:pt idx="6">
                  <c:v>379.9258333333335</c:v>
                </c:pt>
                <c:pt idx="7">
                  <c:v>348.06234797544647</c:v>
                </c:pt>
                <c:pt idx="8">
                  <c:v>398.6695833333335</c:v>
                </c:pt>
                <c:pt idx="9">
                  <c:v>359.59875</c:v>
                </c:pt>
                <c:pt idx="10">
                  <c:v>353.1716666666665</c:v>
                </c:pt>
                <c:pt idx="11">
                  <c:v>330.43458333333353</c:v>
                </c:pt>
                <c:pt idx="12">
                  <c:v>373.9608333333335</c:v>
                </c:pt>
                <c:pt idx="13">
                  <c:v>418.1116666666665</c:v>
                </c:pt>
                <c:pt idx="14">
                  <c:v>470.84416666666647</c:v>
                </c:pt>
                <c:pt idx="15">
                  <c:v>521.23625</c:v>
                </c:pt>
                <c:pt idx="16">
                  <c:v>450.6883333333335</c:v>
                </c:pt>
                <c:pt idx="17">
                  <c:v>444.325</c:v>
                </c:pt>
                <c:pt idx="18">
                  <c:v>445.23166666666646</c:v>
                </c:pt>
              </c:numCache>
            </c:numRef>
          </c:val>
          <c:smooth val="0"/>
        </c:ser>
        <c:ser>
          <c:idx val="7"/>
          <c:order val="1"/>
          <c:tx>
            <c:strRef>
              <c:f>'Month PTile'!$B$27</c:f>
              <c:strCache>
                <c:ptCount val="1"/>
                <c:pt idx="0">
                  <c:v>Load Inc</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'Month PTile'!$A$6:$A$24</c:f>
              <c:strCache>
                <c:ptCount val="19"/>
                <c:pt idx="0">
                  <c:v>38991</c:v>
                </c:pt>
                <c:pt idx="1">
                  <c:v>39022</c:v>
                </c:pt>
                <c:pt idx="2">
                  <c:v>39052</c:v>
                </c:pt>
                <c:pt idx="3">
                  <c:v>39083</c:v>
                </c:pt>
                <c:pt idx="4">
                  <c:v>39114</c:v>
                </c:pt>
                <c:pt idx="5">
                  <c:v>39142</c:v>
                </c:pt>
                <c:pt idx="6">
                  <c:v>39173</c:v>
                </c:pt>
                <c:pt idx="7">
                  <c:v>39203</c:v>
                </c:pt>
                <c:pt idx="8">
                  <c:v>39234</c:v>
                </c:pt>
                <c:pt idx="9">
                  <c:v>39264</c:v>
                </c:pt>
                <c:pt idx="10">
                  <c:v>39295</c:v>
                </c:pt>
                <c:pt idx="11">
                  <c:v>39326</c:v>
                </c:pt>
                <c:pt idx="12">
                  <c:v>39356</c:v>
                </c:pt>
                <c:pt idx="13">
                  <c:v>39387</c:v>
                </c:pt>
                <c:pt idx="14">
                  <c:v>39417</c:v>
                </c:pt>
                <c:pt idx="15">
                  <c:v>39448</c:v>
                </c:pt>
                <c:pt idx="16">
                  <c:v>39479</c:v>
                </c:pt>
                <c:pt idx="17">
                  <c:v>39508</c:v>
                </c:pt>
                <c:pt idx="18">
                  <c:v>39539</c:v>
                </c:pt>
              </c:strCache>
            </c:strRef>
          </c:cat>
          <c:val>
            <c:numRef>
              <c:f>'Month PTile'!$B$28:$B$46</c:f>
              <c:numCache>
                <c:ptCount val="19"/>
                <c:pt idx="0">
                  <c:v>272.131631651812</c:v>
                </c:pt>
                <c:pt idx="1">
                  <c:v>276.698536580704</c:v>
                </c:pt>
                <c:pt idx="2">
                  <c:v>279.068988186371</c:v>
                </c:pt>
                <c:pt idx="3">
                  <c:v>289.672815737183</c:v>
                </c:pt>
                <c:pt idx="4">
                  <c:v>290.04986921802197</c:v>
                </c:pt>
                <c:pt idx="5">
                  <c:v>294.18859289434704</c:v>
                </c:pt>
                <c:pt idx="6">
                  <c:v>260.7571323452666</c:v>
                </c:pt>
                <c:pt idx="7">
                  <c:v>252.60370654900942</c:v>
                </c:pt>
                <c:pt idx="8">
                  <c:v>245.86542497445092</c:v>
                </c:pt>
                <c:pt idx="9">
                  <c:v>237.3318888888887</c:v>
                </c:pt>
                <c:pt idx="10">
                  <c:v>211.5630443357631</c:v>
                </c:pt>
                <c:pt idx="11">
                  <c:v>225.59523836530337</c:v>
                </c:pt>
                <c:pt idx="12">
                  <c:v>318.03708287571203</c:v>
                </c:pt>
                <c:pt idx="13">
                  <c:v>318.694379166666</c:v>
                </c:pt>
                <c:pt idx="14">
                  <c:v>304.16753396249703</c:v>
                </c:pt>
                <c:pt idx="15">
                  <c:v>316.020858490898</c:v>
                </c:pt>
                <c:pt idx="16">
                  <c:v>325.141809029171</c:v>
                </c:pt>
                <c:pt idx="17">
                  <c:v>305.816602704813</c:v>
                </c:pt>
                <c:pt idx="18">
                  <c:v>300.58942425042</c:v>
                </c:pt>
              </c:numCache>
            </c:numRef>
          </c:val>
          <c:smooth val="0"/>
        </c:ser>
        <c:ser>
          <c:idx val="0"/>
          <c:order val="2"/>
          <c:tx>
            <c:strRef>
              <c:f>'Month PTile'!$C$27</c:f>
              <c:strCache>
                <c:ptCount val="1"/>
                <c:pt idx="0">
                  <c:v>Load Dec</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FFFF"/>
              </a:solidFill>
              <a:ln>
                <a:solidFill>
                  <a:srgbClr val="00FFFF"/>
                </a:solidFill>
              </a:ln>
            </c:spPr>
          </c:marker>
          <c:cat>
            <c:strRef>
              <c:f>'Month PTile'!$A$6:$A$24</c:f>
              <c:strCache>
                <c:ptCount val="19"/>
                <c:pt idx="0">
                  <c:v>38991</c:v>
                </c:pt>
                <c:pt idx="1">
                  <c:v>39022</c:v>
                </c:pt>
                <c:pt idx="2">
                  <c:v>39052</c:v>
                </c:pt>
                <c:pt idx="3">
                  <c:v>39083</c:v>
                </c:pt>
                <c:pt idx="4">
                  <c:v>39114</c:v>
                </c:pt>
                <c:pt idx="5">
                  <c:v>39142</c:v>
                </c:pt>
                <c:pt idx="6">
                  <c:v>39173</c:v>
                </c:pt>
                <c:pt idx="7">
                  <c:v>39203</c:v>
                </c:pt>
                <c:pt idx="8">
                  <c:v>39234</c:v>
                </c:pt>
                <c:pt idx="9">
                  <c:v>39264</c:v>
                </c:pt>
                <c:pt idx="10">
                  <c:v>39295</c:v>
                </c:pt>
                <c:pt idx="11">
                  <c:v>39326</c:v>
                </c:pt>
                <c:pt idx="12">
                  <c:v>39356</c:v>
                </c:pt>
                <c:pt idx="13">
                  <c:v>39387</c:v>
                </c:pt>
                <c:pt idx="14">
                  <c:v>39417</c:v>
                </c:pt>
                <c:pt idx="15">
                  <c:v>39448</c:v>
                </c:pt>
                <c:pt idx="16">
                  <c:v>39479</c:v>
                </c:pt>
                <c:pt idx="17">
                  <c:v>39508</c:v>
                </c:pt>
                <c:pt idx="18">
                  <c:v>39539</c:v>
                </c:pt>
              </c:strCache>
            </c:strRef>
          </c:cat>
          <c:val>
            <c:numRef>
              <c:f>'Month PTile'!$C$28:$C$46</c:f>
              <c:numCache>
                <c:ptCount val="19"/>
                <c:pt idx="0">
                  <c:v>248.090827187734</c:v>
                </c:pt>
                <c:pt idx="1">
                  <c:v>267.886494889076</c:v>
                </c:pt>
                <c:pt idx="2">
                  <c:v>264.608179342858</c:v>
                </c:pt>
                <c:pt idx="3">
                  <c:v>265.560007061623</c:v>
                </c:pt>
                <c:pt idx="4">
                  <c:v>281.734441951543</c:v>
                </c:pt>
                <c:pt idx="5">
                  <c:v>261.306180047145</c:v>
                </c:pt>
                <c:pt idx="6">
                  <c:v>264.416513859283</c:v>
                </c:pt>
                <c:pt idx="7">
                  <c:v>251.654348338071</c:v>
                </c:pt>
                <c:pt idx="8">
                  <c:v>302.68385593153</c:v>
                </c:pt>
                <c:pt idx="9">
                  <c:v>286.06965347222</c:v>
                </c:pt>
                <c:pt idx="10">
                  <c:v>248.1335025945024</c:v>
                </c:pt>
                <c:pt idx="11">
                  <c:v>253.4578879876147</c:v>
                </c:pt>
                <c:pt idx="12">
                  <c:v>233.54161916811972</c:v>
                </c:pt>
                <c:pt idx="13">
                  <c:v>258.382633351234</c:v>
                </c:pt>
                <c:pt idx="14">
                  <c:v>297.200994748998</c:v>
                </c:pt>
                <c:pt idx="15">
                  <c:v>296.774236111112</c:v>
                </c:pt>
                <c:pt idx="16">
                  <c:v>286.946447916667</c:v>
                </c:pt>
                <c:pt idx="17">
                  <c:v>281.98647310518203</c:v>
                </c:pt>
                <c:pt idx="18">
                  <c:v>278.065262805783</c:v>
                </c:pt>
              </c:numCache>
            </c:numRef>
          </c:val>
          <c:smooth val="0"/>
        </c:ser>
        <c:ser>
          <c:idx val="2"/>
          <c:order val="3"/>
          <c:tx>
            <c:strRef>
              <c:f>'Month PTile'!$H$27</c:f>
              <c:strCache>
                <c:ptCount val="1"/>
                <c:pt idx="0">
                  <c:v>10% Max Wind</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800000"/>
              </a:solidFill>
              <a:ln>
                <a:solidFill>
                  <a:srgbClr val="800000"/>
                </a:solidFill>
              </a:ln>
            </c:spPr>
          </c:marker>
          <c:cat>
            <c:strRef>
              <c:f>'Month PTile'!$A$6:$A$24</c:f>
              <c:strCache>
                <c:ptCount val="19"/>
                <c:pt idx="0">
                  <c:v>38991</c:v>
                </c:pt>
                <c:pt idx="1">
                  <c:v>39022</c:v>
                </c:pt>
                <c:pt idx="2">
                  <c:v>39052</c:v>
                </c:pt>
                <c:pt idx="3">
                  <c:v>39083</c:v>
                </c:pt>
                <c:pt idx="4">
                  <c:v>39114</c:v>
                </c:pt>
                <c:pt idx="5">
                  <c:v>39142</c:v>
                </c:pt>
                <c:pt idx="6">
                  <c:v>39173</c:v>
                </c:pt>
                <c:pt idx="7">
                  <c:v>39203</c:v>
                </c:pt>
                <c:pt idx="8">
                  <c:v>39234</c:v>
                </c:pt>
                <c:pt idx="9">
                  <c:v>39264</c:v>
                </c:pt>
                <c:pt idx="10">
                  <c:v>39295</c:v>
                </c:pt>
                <c:pt idx="11">
                  <c:v>39326</c:v>
                </c:pt>
                <c:pt idx="12">
                  <c:v>39356</c:v>
                </c:pt>
                <c:pt idx="13">
                  <c:v>39387</c:v>
                </c:pt>
                <c:pt idx="14">
                  <c:v>39417</c:v>
                </c:pt>
                <c:pt idx="15">
                  <c:v>39448</c:v>
                </c:pt>
                <c:pt idx="16">
                  <c:v>39479</c:v>
                </c:pt>
                <c:pt idx="17">
                  <c:v>39508</c:v>
                </c:pt>
                <c:pt idx="18">
                  <c:v>39539</c:v>
                </c:pt>
              </c:strCache>
            </c:strRef>
          </c:cat>
          <c:val>
            <c:numRef>
              <c:f>'Month PTile'!$H$28:$H$46</c:f>
              <c:numCache>
                <c:ptCount val="19"/>
                <c:pt idx="0">
                  <c:v>67.7166666666667</c:v>
                </c:pt>
                <c:pt idx="1">
                  <c:v>69.62</c:v>
                </c:pt>
                <c:pt idx="2">
                  <c:v>65.624</c:v>
                </c:pt>
                <c:pt idx="3">
                  <c:v>67.8677777777778</c:v>
                </c:pt>
                <c:pt idx="4">
                  <c:v>69.73666666666671</c:v>
                </c:pt>
                <c:pt idx="5">
                  <c:v>68.0452777777778</c:v>
                </c:pt>
                <c:pt idx="6">
                  <c:v>68.3892857142857</c:v>
                </c:pt>
                <c:pt idx="7">
                  <c:v>66.8933333333333</c:v>
                </c:pt>
                <c:pt idx="8">
                  <c:v>68.2416666666667</c:v>
                </c:pt>
                <c:pt idx="9">
                  <c:v>62.694166666666696</c:v>
                </c:pt>
                <c:pt idx="10">
                  <c:v>65.225</c:v>
                </c:pt>
                <c:pt idx="11">
                  <c:v>73.8841666666667</c:v>
                </c:pt>
                <c:pt idx="12">
                  <c:v>96.4716666666667</c:v>
                </c:pt>
                <c:pt idx="13">
                  <c:v>112.63499999999999</c:v>
                </c:pt>
                <c:pt idx="14">
                  <c:v>117.544166666667</c:v>
                </c:pt>
                <c:pt idx="15">
                  <c:v>121.41099999999999</c:v>
                </c:pt>
                <c:pt idx="16">
                  <c:v>125.44166666666699</c:v>
                </c:pt>
                <c:pt idx="17">
                  <c:v>126.4725</c:v>
                </c:pt>
                <c:pt idx="18">
                  <c:v>127.821</c:v>
                </c:pt>
              </c:numCache>
            </c:numRef>
          </c:val>
          <c:smooth val="0"/>
        </c:ser>
        <c:ser>
          <c:idx val="1"/>
          <c:order val="4"/>
          <c:tx>
            <c:strRef>
              <c:f>'Month PTile'!$D$27</c:f>
              <c:strCache>
                <c:ptCount val="1"/>
                <c:pt idx="0">
                  <c:v>Wind Inc</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'Month PTile'!$A$6:$A$24</c:f>
              <c:strCache>
                <c:ptCount val="19"/>
                <c:pt idx="0">
                  <c:v>38991</c:v>
                </c:pt>
                <c:pt idx="1">
                  <c:v>39022</c:v>
                </c:pt>
                <c:pt idx="2">
                  <c:v>39052</c:v>
                </c:pt>
                <c:pt idx="3">
                  <c:v>39083</c:v>
                </c:pt>
                <c:pt idx="4">
                  <c:v>39114</c:v>
                </c:pt>
                <c:pt idx="5">
                  <c:v>39142</c:v>
                </c:pt>
                <c:pt idx="6">
                  <c:v>39173</c:v>
                </c:pt>
                <c:pt idx="7">
                  <c:v>39203</c:v>
                </c:pt>
                <c:pt idx="8">
                  <c:v>39234</c:v>
                </c:pt>
                <c:pt idx="9">
                  <c:v>39264</c:v>
                </c:pt>
                <c:pt idx="10">
                  <c:v>39295</c:v>
                </c:pt>
                <c:pt idx="11">
                  <c:v>39326</c:v>
                </c:pt>
                <c:pt idx="12">
                  <c:v>39356</c:v>
                </c:pt>
                <c:pt idx="13">
                  <c:v>39387</c:v>
                </c:pt>
                <c:pt idx="14">
                  <c:v>39417</c:v>
                </c:pt>
                <c:pt idx="15">
                  <c:v>39448</c:v>
                </c:pt>
                <c:pt idx="16">
                  <c:v>39479</c:v>
                </c:pt>
                <c:pt idx="17">
                  <c:v>39508</c:v>
                </c:pt>
                <c:pt idx="18">
                  <c:v>39539</c:v>
                </c:pt>
              </c:strCache>
            </c:strRef>
          </c:cat>
          <c:val>
            <c:numRef>
              <c:f>'Month PTile'!$D$28:$D$46</c:f>
              <c:numCache>
                <c:ptCount val="19"/>
                <c:pt idx="0">
                  <c:v>41.567800334865204</c:v>
                </c:pt>
                <c:pt idx="1">
                  <c:v>69.9410756892987</c:v>
                </c:pt>
                <c:pt idx="2">
                  <c:v>64.8924845466226</c:v>
                </c:pt>
                <c:pt idx="3">
                  <c:v>57.5959832909475</c:v>
                </c:pt>
                <c:pt idx="4">
                  <c:v>62.34857345465011</c:v>
                </c:pt>
                <c:pt idx="5">
                  <c:v>58.4538784722223</c:v>
                </c:pt>
                <c:pt idx="6">
                  <c:v>60.493008398679</c:v>
                </c:pt>
                <c:pt idx="7">
                  <c:v>63.5171848217461</c:v>
                </c:pt>
                <c:pt idx="8">
                  <c:v>59.3949435640454</c:v>
                </c:pt>
                <c:pt idx="9">
                  <c:v>59.819054857609</c:v>
                </c:pt>
                <c:pt idx="10">
                  <c:v>55.3227955465011</c:v>
                </c:pt>
                <c:pt idx="11">
                  <c:v>53.7083906249986</c:v>
                </c:pt>
                <c:pt idx="12">
                  <c:v>79.4524456449809</c:v>
                </c:pt>
                <c:pt idx="13">
                  <c:v>96.56455763767909</c:v>
                </c:pt>
                <c:pt idx="14">
                  <c:v>110.0156666666663</c:v>
                </c:pt>
                <c:pt idx="15">
                  <c:v>123.0280833333333</c:v>
                </c:pt>
                <c:pt idx="16">
                  <c:v>101.2655278126219</c:v>
                </c:pt>
                <c:pt idx="17">
                  <c:v>130.21601608784232</c:v>
                </c:pt>
                <c:pt idx="18">
                  <c:v>108.44213549339739</c:v>
                </c:pt>
              </c:numCache>
            </c:numRef>
          </c:val>
          <c:smooth val="0"/>
        </c:ser>
        <c:ser>
          <c:idx val="8"/>
          <c:order val="5"/>
          <c:tx>
            <c:strRef>
              <c:f>'Month PTile'!$E$27</c:f>
              <c:strCache>
                <c:ptCount val="1"/>
                <c:pt idx="0">
                  <c:v>Wind Dec</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FF00"/>
              </a:solidFill>
              <a:ln>
                <a:solidFill>
                  <a:srgbClr val="00FF00"/>
                </a:solidFill>
              </a:ln>
            </c:spPr>
          </c:marker>
          <c:cat>
            <c:strRef>
              <c:f>'Month PTile'!$A$6:$A$24</c:f>
              <c:strCache>
                <c:ptCount val="19"/>
                <c:pt idx="0">
                  <c:v>38991</c:v>
                </c:pt>
                <c:pt idx="1">
                  <c:v>39022</c:v>
                </c:pt>
                <c:pt idx="2">
                  <c:v>39052</c:v>
                </c:pt>
                <c:pt idx="3">
                  <c:v>39083</c:v>
                </c:pt>
                <c:pt idx="4">
                  <c:v>39114</c:v>
                </c:pt>
                <c:pt idx="5">
                  <c:v>39142</c:v>
                </c:pt>
                <c:pt idx="6">
                  <c:v>39173</c:v>
                </c:pt>
                <c:pt idx="7">
                  <c:v>39203</c:v>
                </c:pt>
                <c:pt idx="8">
                  <c:v>39234</c:v>
                </c:pt>
                <c:pt idx="9">
                  <c:v>39264</c:v>
                </c:pt>
                <c:pt idx="10">
                  <c:v>39295</c:v>
                </c:pt>
                <c:pt idx="11">
                  <c:v>39326</c:v>
                </c:pt>
                <c:pt idx="12">
                  <c:v>39356</c:v>
                </c:pt>
                <c:pt idx="13">
                  <c:v>39387</c:v>
                </c:pt>
                <c:pt idx="14">
                  <c:v>39417</c:v>
                </c:pt>
                <c:pt idx="15">
                  <c:v>39448</c:v>
                </c:pt>
                <c:pt idx="16">
                  <c:v>39479</c:v>
                </c:pt>
                <c:pt idx="17">
                  <c:v>39508</c:v>
                </c:pt>
                <c:pt idx="18">
                  <c:v>39539</c:v>
                </c:pt>
              </c:strCache>
            </c:strRef>
          </c:cat>
          <c:val>
            <c:numRef>
              <c:f>'Month PTile'!$E$28:$E$46</c:f>
              <c:numCache>
                <c:ptCount val="19"/>
                <c:pt idx="0">
                  <c:v>41.9279423500882</c:v>
                </c:pt>
                <c:pt idx="1">
                  <c:v>75.01534988869349</c:v>
                </c:pt>
                <c:pt idx="2">
                  <c:v>59.844477875162</c:v>
                </c:pt>
                <c:pt idx="3">
                  <c:v>57.0737696573682</c:v>
                </c:pt>
                <c:pt idx="4">
                  <c:v>59.4843688701488</c:v>
                </c:pt>
                <c:pt idx="5">
                  <c:v>59.4396554232801</c:v>
                </c:pt>
                <c:pt idx="6">
                  <c:v>64.1586419763806</c:v>
                </c:pt>
                <c:pt idx="7">
                  <c:v>66.1997935185194</c:v>
                </c:pt>
                <c:pt idx="8">
                  <c:v>63.1111487837572</c:v>
                </c:pt>
                <c:pt idx="9">
                  <c:v>58.749718189379095</c:v>
                </c:pt>
                <c:pt idx="10">
                  <c:v>50.648486618903604</c:v>
                </c:pt>
                <c:pt idx="11">
                  <c:v>58.014704166666505</c:v>
                </c:pt>
                <c:pt idx="12">
                  <c:v>90.4395750901911</c:v>
                </c:pt>
                <c:pt idx="13">
                  <c:v>90.7928990010086</c:v>
                </c:pt>
                <c:pt idx="14">
                  <c:v>109.6208949216155</c:v>
                </c:pt>
                <c:pt idx="15">
                  <c:v>118.1013575887782</c:v>
                </c:pt>
                <c:pt idx="16">
                  <c:v>103.79398200431851</c:v>
                </c:pt>
                <c:pt idx="17">
                  <c:v>133.8010802730189</c:v>
                </c:pt>
                <c:pt idx="18">
                  <c:v>117.70473094335729</c:v>
                </c:pt>
              </c:numCache>
            </c:numRef>
          </c:val>
          <c:smooth val="0"/>
        </c:ser>
        <c:marker val="1"/>
        <c:axId val="64713351"/>
        <c:axId val="45549248"/>
      </c:lineChart>
      <c:catAx>
        <c:axId val="64713351"/>
        <c:scaling>
          <c:orientation val="minMax"/>
        </c:scaling>
        <c:axPos val="b"/>
        <c:delete val="0"/>
        <c:numFmt formatCode="General" sourceLinked="1"/>
        <c:majorTickMark val="out"/>
        <c:minorTickMark val="none"/>
        <c:tickLblPos val="nextTo"/>
        <c:txPr>
          <a:bodyPr vert="horz" rot="-3600000"/>
          <a:lstStyle/>
          <a:p>
            <a:pPr>
              <a:defRPr lang="en-US" cap="none" sz="1000" b="0" i="0" u="none" baseline="0">
                <a:latin typeface="Arial"/>
                <a:ea typeface="Arial"/>
                <a:cs typeface="Arial"/>
              </a:defRPr>
            </a:pPr>
          </a:p>
        </c:txPr>
        <c:crossAx val="45549248"/>
        <c:crosses val="autoZero"/>
        <c:auto val="1"/>
        <c:lblOffset val="40"/>
        <c:noMultiLvlLbl val="0"/>
      </c:catAx>
      <c:valAx>
        <c:axId val="45549248"/>
        <c:scaling>
          <c:orientation val="minMax"/>
        </c:scaling>
        <c:axPos val="l"/>
        <c:title>
          <c:tx>
            <c:rich>
              <a:bodyPr vert="horz" rot="-5400000" anchor="ctr"/>
              <a:lstStyle/>
              <a:p>
                <a:pPr algn="ctr">
                  <a:defRPr/>
                </a:pPr>
                <a:r>
                  <a:rPr lang="en-US" cap="none" sz="1000" b="1" i="0" u="none" baseline="0">
                    <a:latin typeface="Arial"/>
                    <a:ea typeface="Arial"/>
                    <a:cs typeface="Arial"/>
                  </a:rPr>
                  <a:t>MW</a:t>
                </a:r>
              </a:p>
            </c:rich>
          </c:tx>
          <c:layout>
            <c:manualLayout>
              <c:xMode val="factor"/>
              <c:yMode val="factor"/>
              <c:x val="-0.0035"/>
              <c:y val="0.0005"/>
            </c:manualLayout>
          </c:layout>
          <c:overlay val="0"/>
          <c:spPr>
            <a:noFill/>
            <a:ln>
              <a:noFill/>
            </a:ln>
          </c:spPr>
        </c:title>
        <c:majorGridlines/>
        <c:delete val="0"/>
        <c:numFmt formatCode="General" sourceLinked="1"/>
        <c:majorTickMark val="out"/>
        <c:minorTickMark val="none"/>
        <c:tickLblPos val="nextTo"/>
        <c:crossAx val="64713351"/>
        <c:crossesAt val="1"/>
        <c:crossBetween val="between"/>
        <c:dispUnits/>
        <c:majorUnit val="50"/>
        <c:minorUnit val="10"/>
      </c:valAx>
      <c:spPr>
        <a:solidFill>
          <a:srgbClr val="C0C0C0"/>
        </a:solidFill>
        <a:ln w="12700">
          <a:solidFill>
            <a:srgbClr val="808080"/>
          </a:solidFill>
        </a:ln>
      </c:spPr>
    </c:plotArea>
    <c:legend>
      <c:legendPos val="t"/>
      <c:layout>
        <c:manualLayout>
          <c:xMode val="edge"/>
          <c:yMode val="edge"/>
          <c:x val="0.191"/>
          <c:y val="0.093"/>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9"/>
  <sheetViews>
    <sheetView workbookViewId="0"/>
  </sheetViews>
  <pageMargins left="0.75" right="0.75" top="1" bottom="1" header="0.5" footer="0.5"/>
  <pageSetup horizontalDpi="600" verticalDpi="600" orientation="landscape"/>
  <headerFooter>
    <oddFooter>&amp;R&amp;9Printed &amp;D &amp;T</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0</xdr:rowOff>
    </xdr:from>
    <xdr:to>
      <xdr:col>9</xdr:col>
      <xdr:colOff>809625</xdr:colOff>
      <xdr:row>1</xdr:row>
      <xdr:rowOff>38100</xdr:rowOff>
    </xdr:to>
    <xdr:pic>
      <xdr:nvPicPr>
        <xdr:cNvPr id="1" name="Picture 2"/>
        <xdr:cNvPicPr preferRelativeResize="1">
          <a:picLocks noChangeAspect="1"/>
        </xdr:cNvPicPr>
      </xdr:nvPicPr>
      <xdr:blipFill>
        <a:blip r:embed="rId1"/>
        <a:stretch>
          <a:fillRect/>
        </a:stretch>
      </xdr:blipFill>
      <xdr:spPr>
        <a:xfrm>
          <a:off x="438150" y="0"/>
          <a:ext cx="8382000" cy="885825"/>
        </a:xfrm>
        <a:prstGeom prst="rect">
          <a:avLst/>
        </a:prstGeom>
        <a:noFill/>
        <a:ln w="9525" cmpd="sng">
          <a:noFill/>
        </a:ln>
      </xdr:spPr>
    </xdr:pic>
    <xdr:clientData/>
  </xdr:twoCellAnchor>
  <xdr:twoCellAnchor>
    <xdr:from>
      <xdr:col>0</xdr:col>
      <xdr:colOff>619125</xdr:colOff>
      <xdr:row>1</xdr:row>
      <xdr:rowOff>9525</xdr:rowOff>
    </xdr:from>
    <xdr:to>
      <xdr:col>9</xdr:col>
      <xdr:colOff>514350</xdr:colOff>
      <xdr:row>1</xdr:row>
      <xdr:rowOff>800100</xdr:rowOff>
    </xdr:to>
    <xdr:sp>
      <xdr:nvSpPr>
        <xdr:cNvPr id="2" name="TextBox 3"/>
        <xdr:cNvSpPr txBox="1">
          <a:spLocks noChangeArrowheads="1"/>
        </xdr:cNvSpPr>
      </xdr:nvSpPr>
      <xdr:spPr>
        <a:xfrm>
          <a:off x="619125" y="857250"/>
          <a:ext cx="7905750"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information is being posted in response to customer requests at the July 1, 2008 Wind Integration Team Customer Conference Call as sponsored by Transmission Services.  This information has been posted in Excel format to allow customers to explore the formulas behind the evolving Reserves Forecast Methodology for Wind Integration.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M136"/>
  <sheetViews>
    <sheetView tabSelected="1" workbookViewId="0" topLeftCell="A1">
      <selection activeCell="L2" sqref="L2"/>
    </sheetView>
  </sheetViews>
  <sheetFormatPr defaultColWidth="9.140625" defaultRowHeight="12.75"/>
  <cols>
    <col min="1" max="1" width="14.8515625" style="0" customWidth="1"/>
    <col min="2" max="5" width="14.7109375" style="0" customWidth="1"/>
    <col min="6" max="6" width="2.28125" style="0" customWidth="1"/>
    <col min="7" max="10" width="14.7109375" style="0" customWidth="1"/>
    <col min="11" max="11" width="2.57421875" style="0" customWidth="1"/>
    <col min="12" max="16" width="15.140625" style="0" customWidth="1"/>
  </cols>
  <sheetData>
    <row r="1" ht="66.75" customHeight="1"/>
    <row r="2" ht="68.25" customHeight="1" thickBot="1"/>
    <row r="3" spans="1:13" ht="48.75" customHeight="1" thickBot="1">
      <c r="A3" s="68" t="s">
        <v>30</v>
      </c>
      <c r="B3" s="69"/>
      <c r="C3" s="69"/>
      <c r="D3" s="69"/>
      <c r="E3" s="69"/>
      <c r="F3" s="69"/>
      <c r="G3" s="69"/>
      <c r="H3" s="69"/>
      <c r="I3" s="69"/>
      <c r="J3" s="70"/>
      <c r="K3" s="51"/>
      <c r="L3" s="51"/>
      <c r="M3" s="51"/>
    </row>
    <row r="4" spans="1:13" ht="18">
      <c r="A4" s="40"/>
      <c r="B4" s="71" t="s">
        <v>15</v>
      </c>
      <c r="C4" s="72"/>
      <c r="D4" s="72"/>
      <c r="E4" s="73"/>
      <c r="F4" s="29"/>
      <c r="G4" s="74" t="s">
        <v>16</v>
      </c>
      <c r="H4" s="72"/>
      <c r="I4" s="72"/>
      <c r="J4" s="73"/>
      <c r="K4" s="52"/>
      <c r="L4" s="52"/>
      <c r="M4" s="52"/>
    </row>
    <row r="5" spans="1:11" s="1" customFormat="1" ht="25.5">
      <c r="A5" s="38" t="s">
        <v>17</v>
      </c>
      <c r="B5" s="36" t="s">
        <v>19</v>
      </c>
      <c r="C5" s="30" t="s">
        <v>20</v>
      </c>
      <c r="D5" s="30" t="s">
        <v>21</v>
      </c>
      <c r="E5" s="33" t="s">
        <v>22</v>
      </c>
      <c r="F5" s="28"/>
      <c r="G5" s="32" t="s">
        <v>19</v>
      </c>
      <c r="H5" s="30" t="s">
        <v>20</v>
      </c>
      <c r="I5" s="30" t="s">
        <v>21</v>
      </c>
      <c r="J5" s="33" t="s">
        <v>22</v>
      </c>
      <c r="K5" s="53"/>
    </row>
    <row r="6" spans="1:11" ht="12.75">
      <c r="A6" s="39">
        <v>38991</v>
      </c>
      <c r="B6" s="37">
        <v>170.102459925345</v>
      </c>
      <c r="C6" s="31">
        <v>102.029171726467</v>
      </c>
      <c r="D6" s="31">
        <v>-153.291578874242</v>
      </c>
      <c r="E6" s="35">
        <v>-94.799248313492</v>
      </c>
      <c r="F6" s="27"/>
      <c r="G6" s="34">
        <v>26.127490195976</v>
      </c>
      <c r="H6" s="31">
        <v>15.4403101388892</v>
      </c>
      <c r="I6" s="31">
        <v>-26.4386104056437</v>
      </c>
      <c r="J6" s="35">
        <v>-15.4893319444445</v>
      </c>
      <c r="K6" s="17"/>
    </row>
    <row r="7" spans="1:11" ht="12.75">
      <c r="A7" s="39">
        <v>39022</v>
      </c>
      <c r="B7" s="37">
        <v>171.968536580704</v>
      </c>
      <c r="C7" s="31">
        <v>104.73</v>
      </c>
      <c r="D7" s="31">
        <v>-162.40990058352</v>
      </c>
      <c r="E7" s="35">
        <v>-105.476594305556</v>
      </c>
      <c r="F7" s="27"/>
      <c r="G7" s="34">
        <v>46.2135443998384</v>
      </c>
      <c r="H7" s="31">
        <v>23.7275312894603</v>
      </c>
      <c r="I7" s="31">
        <v>-51.4170270103074</v>
      </c>
      <c r="J7" s="35">
        <v>-23.5983228783861</v>
      </c>
      <c r="K7" s="17"/>
    </row>
    <row r="8" spans="1:11" ht="12.75">
      <c r="A8" s="39">
        <v>39052</v>
      </c>
      <c r="B8" s="37">
        <v>173.608989553607</v>
      </c>
      <c r="C8" s="31">
        <v>105.459998632764</v>
      </c>
      <c r="D8" s="31">
        <v>-160.894399017246</v>
      </c>
      <c r="E8" s="35">
        <v>-103.713780325612</v>
      </c>
      <c r="F8" s="27"/>
      <c r="G8" s="34">
        <v>44.8674024216524</v>
      </c>
      <c r="H8" s="31">
        <v>20.0250821249702</v>
      </c>
      <c r="I8" s="31">
        <v>-41.4457010582011</v>
      </c>
      <c r="J8" s="35">
        <v>-18.3987768169609</v>
      </c>
      <c r="K8" s="17"/>
    </row>
    <row r="9" spans="1:11" ht="12.75">
      <c r="A9" s="39">
        <v>39083</v>
      </c>
      <c r="B9" s="37">
        <v>182.267660968664</v>
      </c>
      <c r="C9" s="31">
        <v>107.405154768519</v>
      </c>
      <c r="D9" s="31">
        <v>-162.343047140515</v>
      </c>
      <c r="E9" s="35">
        <v>-103.216959921108</v>
      </c>
      <c r="F9" s="27"/>
      <c r="G9" s="34">
        <v>38.6346432466733</v>
      </c>
      <c r="H9" s="31">
        <v>18.9613400442742</v>
      </c>
      <c r="I9" s="31">
        <v>-35.5756927650252</v>
      </c>
      <c r="J9" s="35">
        <v>-21.498076892343</v>
      </c>
      <c r="K9" s="17"/>
    </row>
    <row r="10" spans="1:11" ht="12.75">
      <c r="A10" s="39">
        <v>39114</v>
      </c>
      <c r="B10" s="37">
        <v>179.017635498083</v>
      </c>
      <c r="C10" s="31">
        <v>111.032233719939</v>
      </c>
      <c r="D10" s="31">
        <v>-172.742638888891</v>
      </c>
      <c r="E10" s="35">
        <v>-108.991803062652</v>
      </c>
      <c r="F10" s="27"/>
      <c r="G10" s="34">
        <v>42.6215128062404</v>
      </c>
      <c r="H10" s="31">
        <v>19.7270606484097</v>
      </c>
      <c r="I10" s="31">
        <v>-39.4626994956501</v>
      </c>
      <c r="J10" s="35">
        <v>-20.0216693744987</v>
      </c>
      <c r="K10" s="17"/>
    </row>
    <row r="11" spans="1:11" ht="12.75">
      <c r="A11" s="39">
        <v>39142</v>
      </c>
      <c r="B11" s="37">
        <v>180.461172514621</v>
      </c>
      <c r="C11" s="31">
        <v>113.727420379726</v>
      </c>
      <c r="D11" s="31">
        <v>-160.851757824923</v>
      </c>
      <c r="E11" s="35">
        <v>-100.454422222222</v>
      </c>
      <c r="F11" s="27"/>
      <c r="G11" s="34">
        <v>37.9575925925926</v>
      </c>
      <c r="H11" s="31">
        <v>20.4962858796297</v>
      </c>
      <c r="I11" s="31">
        <v>-38.5560205026455</v>
      </c>
      <c r="J11" s="35">
        <v>-20.8836349206346</v>
      </c>
      <c r="K11" s="17"/>
    </row>
    <row r="12" spans="1:11" ht="12.75">
      <c r="A12" s="39">
        <v>39173</v>
      </c>
      <c r="B12" s="37">
        <v>164.413466411672</v>
      </c>
      <c r="C12" s="31">
        <v>96.3436659335946</v>
      </c>
      <c r="D12" s="31">
        <v>-157.369142368292</v>
      </c>
      <c r="E12" s="35">
        <v>-107.047371490991</v>
      </c>
      <c r="F12" s="27"/>
      <c r="G12" s="34">
        <v>40.1201388888889</v>
      </c>
      <c r="H12" s="31">
        <v>20.3728695097901</v>
      </c>
      <c r="I12" s="31">
        <v>-42.592666803079</v>
      </c>
      <c r="J12" s="35">
        <v>-21.5659751733016</v>
      </c>
      <c r="K12" s="17"/>
    </row>
    <row r="13" spans="1:11" ht="12.75">
      <c r="A13" s="39">
        <v>39203</v>
      </c>
      <c r="B13" s="37">
        <v>157.159722222223</v>
      </c>
      <c r="C13" s="31">
        <v>95.4439843267864</v>
      </c>
      <c r="D13" s="31">
        <v>-144.212110719024</v>
      </c>
      <c r="E13" s="35">
        <v>-107.442237619047</v>
      </c>
      <c r="F13" s="27"/>
      <c r="G13" s="34">
        <v>40.6779737106347</v>
      </c>
      <c r="H13" s="31">
        <v>22.8392111111114</v>
      </c>
      <c r="I13" s="31">
        <v>-44.7995185185186</v>
      </c>
      <c r="J13" s="35">
        <v>-21.4002750000008</v>
      </c>
      <c r="K13" s="17"/>
    </row>
    <row r="14" spans="1:11" ht="12.75">
      <c r="A14" s="39">
        <v>39234</v>
      </c>
      <c r="B14" s="37">
        <v>149.335694444445</v>
      </c>
      <c r="C14" s="31">
        <v>96.5297305300059</v>
      </c>
      <c r="D14" s="31">
        <v>-197.814794290089</v>
      </c>
      <c r="E14" s="35">
        <v>-104.869061641441</v>
      </c>
      <c r="F14" s="27"/>
      <c r="G14" s="34">
        <v>37.9354840708725</v>
      </c>
      <c r="H14" s="31">
        <v>21.4594594931729</v>
      </c>
      <c r="I14" s="31">
        <v>-42.5082222222221</v>
      </c>
      <c r="J14" s="35">
        <v>-20.6029265615351</v>
      </c>
      <c r="K14" s="17"/>
    </row>
    <row r="15" spans="1:11" ht="12.75">
      <c r="A15" s="39">
        <v>39264</v>
      </c>
      <c r="B15" s="37">
        <v>146.806805555556</v>
      </c>
      <c r="C15" s="31">
        <v>90.5250833333327</v>
      </c>
      <c r="D15" s="31">
        <v>-180.139930555554</v>
      </c>
      <c r="E15" s="35">
        <v>-105.929722916666</v>
      </c>
      <c r="F15" s="27"/>
      <c r="G15" s="34">
        <v>37.8621798576107</v>
      </c>
      <c r="H15" s="31">
        <v>21.9568749999983</v>
      </c>
      <c r="I15" s="31">
        <v>-38.5457598560445</v>
      </c>
      <c r="J15" s="35">
        <v>-20.2039583333346</v>
      </c>
      <c r="K15" s="17"/>
    </row>
    <row r="16" spans="1:11" ht="12.75">
      <c r="A16" s="39">
        <v>39295</v>
      </c>
      <c r="B16" s="37">
        <v>133.352569444443</v>
      </c>
      <c r="C16" s="31">
        <v>78.2104748913201</v>
      </c>
      <c r="D16" s="31">
        <v>-161.309444444445</v>
      </c>
      <c r="E16" s="35">
        <v>-86.8240581500574</v>
      </c>
      <c r="F16" s="27"/>
      <c r="G16" s="34">
        <v>34.3576885807259</v>
      </c>
      <c r="H16" s="31">
        <v>20.9651069657752</v>
      </c>
      <c r="I16" s="31">
        <v>-33.1866582325543</v>
      </c>
      <c r="J16" s="35">
        <v>-17.4618283863493</v>
      </c>
      <c r="K16" s="17"/>
    </row>
    <row r="17" spans="1:11" ht="12.75">
      <c r="A17" s="39">
        <v>39326</v>
      </c>
      <c r="B17" s="37">
        <v>135.319333333333</v>
      </c>
      <c r="C17" s="31">
        <v>90.2759050319704</v>
      </c>
      <c r="D17" s="31">
        <v>-164.307361111109</v>
      </c>
      <c r="E17" s="35">
        <v>-89.1505268765057</v>
      </c>
      <c r="F17" s="27"/>
      <c r="G17" s="34">
        <v>35.2331041666667</v>
      </c>
      <c r="H17" s="31">
        <v>18.4752864583319</v>
      </c>
      <c r="I17" s="31">
        <v>-38.0246527777779</v>
      </c>
      <c r="J17" s="35">
        <v>-19.9900513888886</v>
      </c>
      <c r="K17" s="17"/>
    </row>
    <row r="18" spans="1:11" ht="12.75">
      <c r="A18" s="39">
        <v>39356</v>
      </c>
      <c r="B18" s="37">
        <v>205.803450027596</v>
      </c>
      <c r="C18" s="31">
        <v>112.233632848116</v>
      </c>
      <c r="D18" s="31">
        <v>-138.526916666667</v>
      </c>
      <c r="E18" s="35">
        <v>-95.0147025014527</v>
      </c>
      <c r="F18" s="27"/>
      <c r="G18" s="34">
        <v>52.3469949287014</v>
      </c>
      <c r="H18" s="31">
        <v>27.1054507162795</v>
      </c>
      <c r="I18" s="31">
        <v>-63.0273263888888</v>
      </c>
      <c r="J18" s="35">
        <v>-27.4122487013023</v>
      </c>
      <c r="K18" s="17"/>
    </row>
    <row r="19" spans="1:11" ht="12.75">
      <c r="A19" s="39">
        <v>39387</v>
      </c>
      <c r="B19" s="37">
        <v>211.4265</v>
      </c>
      <c r="C19" s="31">
        <v>107.267879166666</v>
      </c>
      <c r="D19" s="31">
        <v>-158.342</v>
      </c>
      <c r="E19" s="35">
        <v>-100.040633351234</v>
      </c>
      <c r="F19" s="27"/>
      <c r="G19" s="34">
        <v>64.5548611111111</v>
      </c>
      <c r="H19" s="31">
        <v>32.009696526568</v>
      </c>
      <c r="I19" s="31">
        <v>-61.8620656676755</v>
      </c>
      <c r="J19" s="35">
        <v>-28.9308333333331</v>
      </c>
      <c r="K19" s="17"/>
    </row>
    <row r="20" spans="1:11" ht="12.75">
      <c r="A20" s="39">
        <v>39417</v>
      </c>
      <c r="B20" s="37">
        <v>183.811480257259</v>
      </c>
      <c r="C20" s="31">
        <v>120.356053705238</v>
      </c>
      <c r="D20" s="31">
        <v>-188.760000000002</v>
      </c>
      <c r="E20" s="35">
        <v>-108.440994748996</v>
      </c>
      <c r="F20" s="27"/>
      <c r="G20" s="34">
        <v>74.4506666666666</v>
      </c>
      <c r="H20" s="31">
        <v>35.5649999999997</v>
      </c>
      <c r="I20" s="31">
        <v>-74.9963532549487</v>
      </c>
      <c r="J20" s="35">
        <v>-34.6245416666668</v>
      </c>
      <c r="K20" s="17"/>
    </row>
    <row r="21" spans="1:11" ht="12.75">
      <c r="A21" s="39">
        <v>39448</v>
      </c>
      <c r="B21" s="37">
        <v>194.433194444442</v>
      </c>
      <c r="C21" s="31">
        <v>121.587664046456</v>
      </c>
      <c r="D21" s="31">
        <v>-180.647569444446</v>
      </c>
      <c r="E21" s="35">
        <v>-116.126666666666</v>
      </c>
      <c r="F21" s="27"/>
      <c r="G21" s="34">
        <v>85.8280833333333</v>
      </c>
      <c r="H21" s="31">
        <v>37.2</v>
      </c>
      <c r="I21" s="31">
        <v>-79.2827777777778</v>
      </c>
      <c r="J21" s="35">
        <v>-38.8185798110004</v>
      </c>
      <c r="K21" s="17"/>
    </row>
    <row r="22" spans="1:11" ht="12.75">
      <c r="A22" s="39">
        <v>39479</v>
      </c>
      <c r="B22" s="37">
        <v>196.439861111111</v>
      </c>
      <c r="C22" s="31">
        <v>128.70194791806</v>
      </c>
      <c r="D22" s="31">
        <v>-178.643229166667</v>
      </c>
      <c r="E22" s="35">
        <v>-108.30321875</v>
      </c>
      <c r="F22" s="27"/>
      <c r="G22" s="34">
        <v>70.1296944792886</v>
      </c>
      <c r="H22" s="31">
        <v>31.1358333333333</v>
      </c>
      <c r="I22" s="31">
        <v>-71.0664695043184</v>
      </c>
      <c r="J22" s="35">
        <v>-32.7275125000001</v>
      </c>
      <c r="K22" s="17"/>
    </row>
    <row r="23" spans="1:11" ht="12.75">
      <c r="A23" s="39">
        <v>39508</v>
      </c>
      <c r="B23" s="37">
        <v>189.662361111112</v>
      </c>
      <c r="C23" s="31">
        <v>116.154241593701</v>
      </c>
      <c r="D23" s="31">
        <v>-176.399380451358</v>
      </c>
      <c r="E23" s="35">
        <v>-105.587092653824</v>
      </c>
      <c r="F23" s="27"/>
      <c r="G23" s="34">
        <v>85.8195160878417</v>
      </c>
      <c r="H23" s="31">
        <v>44.3965000000006</v>
      </c>
      <c r="I23" s="31">
        <v>-90.9491203703705</v>
      </c>
      <c r="J23" s="35">
        <v>-42.8519599026484</v>
      </c>
      <c r="K23" s="17"/>
    </row>
    <row r="24" spans="1:11" ht="13.5" thickBot="1">
      <c r="A24" s="41">
        <v>39539</v>
      </c>
      <c r="B24" s="42">
        <v>183.561298008334</v>
      </c>
      <c r="C24" s="43">
        <v>117.028126242086</v>
      </c>
      <c r="D24" s="43">
        <v>-172.332638888888</v>
      </c>
      <c r="E24" s="44">
        <v>-105.732623916895</v>
      </c>
      <c r="F24" s="27"/>
      <c r="G24" s="46">
        <v>73.0853119091656</v>
      </c>
      <c r="H24" s="43">
        <v>35.3568235842318</v>
      </c>
      <c r="I24" s="43">
        <v>-79.5966110389298</v>
      </c>
      <c r="J24" s="44">
        <v>-38.1081199044275</v>
      </c>
      <c r="K24" s="17"/>
    </row>
    <row r="25" spans="1:13" ht="13.5" thickBot="1">
      <c r="A25" s="45" t="s">
        <v>18</v>
      </c>
      <c r="B25" s="47">
        <f>MAX(B18:B24)</f>
        <v>211.4265</v>
      </c>
      <c r="C25" s="48">
        <f aca="true" t="shared" si="0" ref="C25:H25">MAX(C18:C24)</f>
        <v>128.70194791806</v>
      </c>
      <c r="D25" s="48">
        <f>MIN(D18:D24)</f>
        <v>-188.760000000002</v>
      </c>
      <c r="E25" s="49">
        <f>MIN(E18:E24)</f>
        <v>-116.126666666666</v>
      </c>
      <c r="F25" s="27"/>
      <c r="G25" s="50">
        <f t="shared" si="0"/>
        <v>85.8280833333333</v>
      </c>
      <c r="H25" s="48">
        <f t="shared" si="0"/>
        <v>44.3965000000006</v>
      </c>
      <c r="I25" s="48">
        <f>MIN(I18:I24)</f>
        <v>-90.9491203703705</v>
      </c>
      <c r="J25" s="49">
        <f>MIN(J18:J24)</f>
        <v>-42.8519599026484</v>
      </c>
      <c r="K25" s="54"/>
      <c r="L25" s="54"/>
      <c r="M25" s="54"/>
    </row>
    <row r="26" ht="13.5" thickBot="1"/>
    <row r="27" spans="1:12" ht="12.75">
      <c r="A27" s="66" t="s">
        <v>17</v>
      </c>
      <c r="B27" s="55" t="s">
        <v>23</v>
      </c>
      <c r="C27" s="56" t="s">
        <v>24</v>
      </c>
      <c r="D27" s="57" t="s">
        <v>25</v>
      </c>
      <c r="E27" s="58" t="s">
        <v>26</v>
      </c>
      <c r="G27" s="55" t="s">
        <v>28</v>
      </c>
      <c r="H27" s="56" t="s">
        <v>31</v>
      </c>
      <c r="I27" s="57" t="s">
        <v>32</v>
      </c>
      <c r="J27" s="58" t="s">
        <v>33</v>
      </c>
      <c r="L27" s="62" t="s">
        <v>27</v>
      </c>
    </row>
    <row r="28" spans="1:12" ht="12.75">
      <c r="A28" s="39">
        <v>38991</v>
      </c>
      <c r="B28" s="34">
        <f aca="true" t="shared" si="1" ref="B28:B46">SUM(B6:C6)</f>
        <v>272.131631651812</v>
      </c>
      <c r="C28" s="31">
        <f aca="true" t="shared" si="2" ref="C28:C46">-SUM(D6:E6)</f>
        <v>248.090827187734</v>
      </c>
      <c r="D28" s="31">
        <f aca="true" t="shared" si="3" ref="D28:D46">SUM(G6:H6)</f>
        <v>41.567800334865204</v>
      </c>
      <c r="E28" s="35">
        <f aca="true" t="shared" si="4" ref="E28:E46">-SUM(I6:J6)</f>
        <v>41.9279423500882</v>
      </c>
      <c r="G28" s="34">
        <v>677.166666666667</v>
      </c>
      <c r="H28" s="31">
        <f>G28/10</f>
        <v>67.7166666666667</v>
      </c>
      <c r="I28" s="31">
        <v>7754.51666666667</v>
      </c>
      <c r="J28" s="35">
        <f>I28/20</f>
        <v>387.7258333333335</v>
      </c>
      <c r="L28" s="63">
        <v>168.024657947666</v>
      </c>
    </row>
    <row r="29" spans="1:12" ht="12.75">
      <c r="A29" s="39">
        <v>39022</v>
      </c>
      <c r="B29" s="34">
        <f t="shared" si="1"/>
        <v>276.698536580704</v>
      </c>
      <c r="C29" s="31">
        <f t="shared" si="2"/>
        <v>267.886494889076</v>
      </c>
      <c r="D29" s="31">
        <f t="shared" si="3"/>
        <v>69.9410756892987</v>
      </c>
      <c r="E29" s="35">
        <f t="shared" si="4"/>
        <v>75.01534988869349</v>
      </c>
      <c r="G29" s="34">
        <v>696.2</v>
      </c>
      <c r="H29" s="31">
        <f aca="true" t="shared" si="5" ref="H29:H46">G29/10</f>
        <v>69.62</v>
      </c>
      <c r="I29" s="31">
        <v>8534.88333333333</v>
      </c>
      <c r="J29" s="35">
        <f aca="true" t="shared" si="6" ref="J29:J46">I29/20</f>
        <v>426.7441666666665</v>
      </c>
      <c r="L29" s="63">
        <v>285.697635133911</v>
      </c>
    </row>
    <row r="30" spans="1:12" ht="12.75">
      <c r="A30" s="39">
        <v>39052</v>
      </c>
      <c r="B30" s="34">
        <f t="shared" si="1"/>
        <v>279.068988186371</v>
      </c>
      <c r="C30" s="31">
        <f t="shared" si="2"/>
        <v>264.608179342858</v>
      </c>
      <c r="D30" s="31">
        <f t="shared" si="3"/>
        <v>64.8924845466226</v>
      </c>
      <c r="E30" s="35">
        <f t="shared" si="4"/>
        <v>59.844477875162</v>
      </c>
      <c r="G30" s="34">
        <v>656.24</v>
      </c>
      <c r="H30" s="31">
        <f t="shared" si="5"/>
        <v>65.624</v>
      </c>
      <c r="I30" s="31">
        <v>8227.1</v>
      </c>
      <c r="J30" s="35">
        <f t="shared" si="6"/>
        <v>411.355</v>
      </c>
      <c r="L30" s="63">
        <v>119.483667861777</v>
      </c>
    </row>
    <row r="31" spans="1:12" ht="12.75">
      <c r="A31" s="39">
        <v>39083</v>
      </c>
      <c r="B31" s="34">
        <f t="shared" si="1"/>
        <v>289.672815737183</v>
      </c>
      <c r="C31" s="31">
        <f t="shared" si="2"/>
        <v>265.560007061623</v>
      </c>
      <c r="D31" s="31">
        <f t="shared" si="3"/>
        <v>57.5959832909475</v>
      </c>
      <c r="E31" s="35">
        <f t="shared" si="4"/>
        <v>57.0737696573682</v>
      </c>
      <c r="G31" s="34">
        <v>678.677777777778</v>
      </c>
      <c r="H31" s="31">
        <f t="shared" si="5"/>
        <v>67.8677777777778</v>
      </c>
      <c r="I31" s="31">
        <v>9114.1</v>
      </c>
      <c r="J31" s="35">
        <f t="shared" si="6"/>
        <v>455.70500000000004</v>
      </c>
      <c r="L31" s="63">
        <v>167.873226192005</v>
      </c>
    </row>
    <row r="32" spans="1:12" ht="12.75">
      <c r="A32" s="39">
        <v>39114</v>
      </c>
      <c r="B32" s="34">
        <f t="shared" si="1"/>
        <v>290.04986921802197</v>
      </c>
      <c r="C32" s="31">
        <f t="shared" si="2"/>
        <v>281.734441951543</v>
      </c>
      <c r="D32" s="31">
        <f t="shared" si="3"/>
        <v>62.34857345465011</v>
      </c>
      <c r="E32" s="35">
        <f t="shared" si="4"/>
        <v>59.4843688701488</v>
      </c>
      <c r="G32" s="34">
        <v>697.366666666667</v>
      </c>
      <c r="H32" s="31">
        <f t="shared" si="5"/>
        <v>69.73666666666671</v>
      </c>
      <c r="I32" s="31">
        <v>8528.83333333333</v>
      </c>
      <c r="J32" s="35">
        <f t="shared" si="6"/>
        <v>426.4416666666665</v>
      </c>
      <c r="L32" s="63">
        <v>200.983049984513</v>
      </c>
    </row>
    <row r="33" spans="1:12" ht="12.75">
      <c r="A33" s="39">
        <v>39142</v>
      </c>
      <c r="B33" s="34">
        <f t="shared" si="1"/>
        <v>294.18859289434704</v>
      </c>
      <c r="C33" s="31">
        <f t="shared" si="2"/>
        <v>261.306180047145</v>
      </c>
      <c r="D33" s="31">
        <f t="shared" si="3"/>
        <v>58.4538784722223</v>
      </c>
      <c r="E33" s="35">
        <f t="shared" si="4"/>
        <v>59.4396554232801</v>
      </c>
      <c r="G33" s="34">
        <v>680.452777777778</v>
      </c>
      <c r="H33" s="31">
        <f t="shared" si="5"/>
        <v>68.0452777777778</v>
      </c>
      <c r="I33" s="31">
        <v>7777.8</v>
      </c>
      <c r="J33" s="35">
        <f t="shared" si="6"/>
        <v>388.89</v>
      </c>
      <c r="L33" s="63">
        <v>246.41392785026</v>
      </c>
    </row>
    <row r="34" spans="1:12" ht="12.75">
      <c r="A34" s="39">
        <v>39173</v>
      </c>
      <c r="B34" s="34">
        <f t="shared" si="1"/>
        <v>260.7571323452666</v>
      </c>
      <c r="C34" s="31">
        <f t="shared" si="2"/>
        <v>264.416513859283</v>
      </c>
      <c r="D34" s="31">
        <f t="shared" si="3"/>
        <v>60.493008398679</v>
      </c>
      <c r="E34" s="35">
        <f t="shared" si="4"/>
        <v>64.1586419763806</v>
      </c>
      <c r="G34" s="34">
        <v>683.892857142857</v>
      </c>
      <c r="H34" s="31">
        <f t="shared" si="5"/>
        <v>68.3892857142857</v>
      </c>
      <c r="I34" s="31">
        <v>7598.51666666667</v>
      </c>
      <c r="J34" s="35">
        <f t="shared" si="6"/>
        <v>379.9258333333335</v>
      </c>
      <c r="L34" s="63">
        <v>258.197228807795</v>
      </c>
    </row>
    <row r="35" spans="1:12" ht="12.75">
      <c r="A35" s="39">
        <v>39203</v>
      </c>
      <c r="B35" s="34">
        <f t="shared" si="1"/>
        <v>252.60370654900942</v>
      </c>
      <c r="C35" s="31">
        <f t="shared" si="2"/>
        <v>251.654348338071</v>
      </c>
      <c r="D35" s="31">
        <f t="shared" si="3"/>
        <v>63.5171848217461</v>
      </c>
      <c r="E35" s="35">
        <f t="shared" si="4"/>
        <v>66.1997935185194</v>
      </c>
      <c r="G35" s="34">
        <v>668.933333333333</v>
      </c>
      <c r="H35" s="31">
        <f t="shared" si="5"/>
        <v>66.8933333333333</v>
      </c>
      <c r="I35" s="31">
        <v>6961.24695950893</v>
      </c>
      <c r="J35" s="35">
        <f t="shared" si="6"/>
        <v>348.06234797544647</v>
      </c>
      <c r="L35" s="63">
        <v>241.871211991772</v>
      </c>
    </row>
    <row r="36" spans="1:12" ht="12.75">
      <c r="A36" s="39">
        <v>39234</v>
      </c>
      <c r="B36" s="34">
        <f t="shared" si="1"/>
        <v>245.86542497445092</v>
      </c>
      <c r="C36" s="31">
        <f t="shared" si="2"/>
        <v>302.68385593153</v>
      </c>
      <c r="D36" s="31">
        <f t="shared" si="3"/>
        <v>59.3949435640454</v>
      </c>
      <c r="E36" s="35">
        <f t="shared" si="4"/>
        <v>63.1111487837572</v>
      </c>
      <c r="G36" s="34">
        <v>682.416666666667</v>
      </c>
      <c r="H36" s="31">
        <f t="shared" si="5"/>
        <v>68.2416666666667</v>
      </c>
      <c r="I36" s="31">
        <v>7973.39166666667</v>
      </c>
      <c r="J36" s="35">
        <f t="shared" si="6"/>
        <v>398.6695833333335</v>
      </c>
      <c r="L36" s="63">
        <v>281.136225887948</v>
      </c>
    </row>
    <row r="37" spans="1:12" ht="12.75">
      <c r="A37" s="39">
        <v>39264</v>
      </c>
      <c r="B37" s="34">
        <f t="shared" si="1"/>
        <v>237.3318888888887</v>
      </c>
      <c r="C37" s="31">
        <f t="shared" si="2"/>
        <v>286.06965347222</v>
      </c>
      <c r="D37" s="31">
        <f t="shared" si="3"/>
        <v>59.819054857609</v>
      </c>
      <c r="E37" s="35">
        <f t="shared" si="4"/>
        <v>58.749718189379095</v>
      </c>
      <c r="G37" s="34">
        <v>626.941666666667</v>
      </c>
      <c r="H37" s="31">
        <f t="shared" si="5"/>
        <v>62.694166666666696</v>
      </c>
      <c r="I37" s="31">
        <v>7191.975</v>
      </c>
      <c r="J37" s="35">
        <f t="shared" si="6"/>
        <v>359.59875</v>
      </c>
      <c r="L37" s="63">
        <v>211.84555763766</v>
      </c>
    </row>
    <row r="38" spans="1:12" ht="12.75">
      <c r="A38" s="39">
        <v>39295</v>
      </c>
      <c r="B38" s="34">
        <f t="shared" si="1"/>
        <v>211.5630443357631</v>
      </c>
      <c r="C38" s="31">
        <f t="shared" si="2"/>
        <v>248.1335025945024</v>
      </c>
      <c r="D38" s="31">
        <f t="shared" si="3"/>
        <v>55.3227955465011</v>
      </c>
      <c r="E38" s="35">
        <f t="shared" si="4"/>
        <v>50.648486618903604</v>
      </c>
      <c r="G38" s="34">
        <v>652.25</v>
      </c>
      <c r="H38" s="31">
        <f t="shared" si="5"/>
        <v>65.225</v>
      </c>
      <c r="I38" s="31">
        <v>7063.43333333333</v>
      </c>
      <c r="J38" s="35">
        <f t="shared" si="6"/>
        <v>353.1716666666665</v>
      </c>
      <c r="L38" s="63">
        <v>223.191386785876</v>
      </c>
    </row>
    <row r="39" spans="1:12" ht="12.75">
      <c r="A39" s="39">
        <v>39326</v>
      </c>
      <c r="B39" s="34">
        <f t="shared" si="1"/>
        <v>225.59523836530337</v>
      </c>
      <c r="C39" s="31">
        <f t="shared" si="2"/>
        <v>253.4578879876147</v>
      </c>
      <c r="D39" s="31">
        <f t="shared" si="3"/>
        <v>53.7083906249986</v>
      </c>
      <c r="E39" s="35">
        <f t="shared" si="4"/>
        <v>58.014704166666505</v>
      </c>
      <c r="G39" s="34">
        <v>738.841666666667</v>
      </c>
      <c r="H39" s="31">
        <f t="shared" si="5"/>
        <v>73.8841666666667</v>
      </c>
      <c r="I39" s="31">
        <v>6608.69166666667</v>
      </c>
      <c r="J39" s="35">
        <f t="shared" si="6"/>
        <v>330.43458333333353</v>
      </c>
      <c r="L39" s="63">
        <v>245.26550611786</v>
      </c>
    </row>
    <row r="40" spans="1:12" ht="12.75">
      <c r="A40" s="39">
        <v>39356</v>
      </c>
      <c r="B40" s="34">
        <f t="shared" si="1"/>
        <v>318.03708287571203</v>
      </c>
      <c r="C40" s="31">
        <f t="shared" si="2"/>
        <v>233.54161916811972</v>
      </c>
      <c r="D40" s="31">
        <f t="shared" si="3"/>
        <v>79.4524456449809</v>
      </c>
      <c r="E40" s="35">
        <f t="shared" si="4"/>
        <v>90.4395750901911</v>
      </c>
      <c r="G40" s="34">
        <v>964.716666666667</v>
      </c>
      <c r="H40" s="31">
        <f t="shared" si="5"/>
        <v>96.4716666666667</v>
      </c>
      <c r="I40" s="31">
        <v>7479.21666666667</v>
      </c>
      <c r="J40" s="35">
        <f t="shared" si="6"/>
        <v>373.9608333333335</v>
      </c>
      <c r="L40" s="63">
        <v>257.91912560666</v>
      </c>
    </row>
    <row r="41" spans="1:12" ht="12.75">
      <c r="A41" s="39">
        <v>39387</v>
      </c>
      <c r="B41" s="34">
        <f t="shared" si="1"/>
        <v>318.694379166666</v>
      </c>
      <c r="C41" s="31">
        <f t="shared" si="2"/>
        <v>258.382633351234</v>
      </c>
      <c r="D41" s="31">
        <f t="shared" si="3"/>
        <v>96.56455763767909</v>
      </c>
      <c r="E41" s="35">
        <f t="shared" si="4"/>
        <v>90.7928990010086</v>
      </c>
      <c r="G41" s="34">
        <v>1126.35</v>
      </c>
      <c r="H41" s="31">
        <f t="shared" si="5"/>
        <v>112.63499999999999</v>
      </c>
      <c r="I41" s="31">
        <v>8362.23333333333</v>
      </c>
      <c r="J41" s="35">
        <f t="shared" si="6"/>
        <v>418.1116666666665</v>
      </c>
      <c r="L41" s="63">
        <v>215.880969162912</v>
      </c>
    </row>
    <row r="42" spans="1:12" ht="12.75">
      <c r="A42" s="39">
        <v>39417</v>
      </c>
      <c r="B42" s="34">
        <f t="shared" si="1"/>
        <v>304.16753396249703</v>
      </c>
      <c r="C42" s="31">
        <f t="shared" si="2"/>
        <v>297.200994748998</v>
      </c>
      <c r="D42" s="31">
        <f t="shared" si="3"/>
        <v>110.0156666666663</v>
      </c>
      <c r="E42" s="35">
        <f t="shared" si="4"/>
        <v>109.6208949216155</v>
      </c>
      <c r="G42" s="34">
        <v>1175.44166666667</v>
      </c>
      <c r="H42" s="31">
        <f t="shared" si="5"/>
        <v>117.544166666667</v>
      </c>
      <c r="I42" s="31">
        <v>9416.88333333333</v>
      </c>
      <c r="J42" s="35">
        <f t="shared" si="6"/>
        <v>470.84416666666647</v>
      </c>
      <c r="L42" s="63">
        <v>443.589897694627</v>
      </c>
    </row>
    <row r="43" spans="1:12" ht="12.75">
      <c r="A43" s="39">
        <v>39448</v>
      </c>
      <c r="B43" s="34">
        <f t="shared" si="1"/>
        <v>316.020858490898</v>
      </c>
      <c r="C43" s="31">
        <f t="shared" si="2"/>
        <v>296.774236111112</v>
      </c>
      <c r="D43" s="31">
        <f t="shared" si="3"/>
        <v>123.0280833333333</v>
      </c>
      <c r="E43" s="35">
        <f t="shared" si="4"/>
        <v>118.1013575887782</v>
      </c>
      <c r="G43" s="34">
        <v>1214.11</v>
      </c>
      <c r="H43" s="31">
        <f t="shared" si="5"/>
        <v>121.41099999999999</v>
      </c>
      <c r="I43" s="31">
        <v>10424.725</v>
      </c>
      <c r="J43" s="35">
        <f t="shared" si="6"/>
        <v>521.23625</v>
      </c>
      <c r="L43" s="63">
        <v>404.474981443502</v>
      </c>
    </row>
    <row r="44" spans="1:12" ht="12.75">
      <c r="A44" s="39">
        <v>39479</v>
      </c>
      <c r="B44" s="34">
        <f t="shared" si="1"/>
        <v>325.141809029171</v>
      </c>
      <c r="C44" s="31">
        <f t="shared" si="2"/>
        <v>286.946447916667</v>
      </c>
      <c r="D44" s="31">
        <f t="shared" si="3"/>
        <v>101.2655278126219</v>
      </c>
      <c r="E44" s="35">
        <f t="shared" si="4"/>
        <v>103.79398200431851</v>
      </c>
      <c r="G44" s="34">
        <v>1254.41666666667</v>
      </c>
      <c r="H44" s="31">
        <f t="shared" si="5"/>
        <v>125.44166666666699</v>
      </c>
      <c r="I44" s="31">
        <v>9013.76666666667</v>
      </c>
      <c r="J44" s="35">
        <f t="shared" si="6"/>
        <v>450.6883333333335</v>
      </c>
      <c r="L44" s="63">
        <v>420.029436094649</v>
      </c>
    </row>
    <row r="45" spans="1:12" ht="12.75">
      <c r="A45" s="39">
        <v>39508</v>
      </c>
      <c r="B45" s="34">
        <f t="shared" si="1"/>
        <v>305.816602704813</v>
      </c>
      <c r="C45" s="31">
        <f t="shared" si="2"/>
        <v>281.98647310518203</v>
      </c>
      <c r="D45" s="31">
        <f t="shared" si="3"/>
        <v>130.21601608784232</v>
      </c>
      <c r="E45" s="35">
        <f t="shared" si="4"/>
        <v>133.8010802730189</v>
      </c>
      <c r="G45" s="34">
        <v>1264.725</v>
      </c>
      <c r="H45" s="31">
        <f t="shared" si="5"/>
        <v>126.4725</v>
      </c>
      <c r="I45" s="31">
        <v>8886.5</v>
      </c>
      <c r="J45" s="35">
        <f t="shared" si="6"/>
        <v>444.325</v>
      </c>
      <c r="L45" s="63">
        <v>513.691315334362</v>
      </c>
    </row>
    <row r="46" spans="1:12" ht="13.5" thickBot="1">
      <c r="A46" s="67">
        <v>39539</v>
      </c>
      <c r="B46" s="59">
        <f t="shared" si="1"/>
        <v>300.58942425042</v>
      </c>
      <c r="C46" s="60">
        <f t="shared" si="2"/>
        <v>278.065262805783</v>
      </c>
      <c r="D46" s="60">
        <f t="shared" si="3"/>
        <v>108.44213549339739</v>
      </c>
      <c r="E46" s="61">
        <f t="shared" si="4"/>
        <v>117.70473094335729</v>
      </c>
      <c r="G46" s="59">
        <v>1278.21</v>
      </c>
      <c r="H46" s="60">
        <f t="shared" si="5"/>
        <v>127.821</v>
      </c>
      <c r="I46" s="60">
        <v>8904.63333333333</v>
      </c>
      <c r="J46" s="61">
        <f t="shared" si="6"/>
        <v>445.23166666666646</v>
      </c>
      <c r="L46" s="64">
        <v>575.753926303096</v>
      </c>
    </row>
    <row r="47" ht="13.5" thickBot="1"/>
    <row r="48" spans="1:10" ht="37.5" customHeight="1" thickBot="1">
      <c r="A48" s="68" t="s">
        <v>36</v>
      </c>
      <c r="B48" s="69"/>
      <c r="C48" s="69"/>
      <c r="D48" s="69"/>
      <c r="E48" s="69"/>
      <c r="F48" s="69"/>
      <c r="G48" s="69"/>
      <c r="H48" s="69"/>
      <c r="I48" s="69"/>
      <c r="J48" s="70"/>
    </row>
    <row r="49" spans="1:10" ht="18">
      <c r="A49" s="40"/>
      <c r="B49" s="71" t="s">
        <v>15</v>
      </c>
      <c r="C49" s="72"/>
      <c r="D49" s="72"/>
      <c r="E49" s="73"/>
      <c r="F49" s="29"/>
      <c r="G49" s="74" t="s">
        <v>16</v>
      </c>
      <c r="H49" s="72"/>
      <c r="I49" s="72"/>
      <c r="J49" s="73"/>
    </row>
    <row r="50" spans="1:10" ht="25.5">
      <c r="A50" s="38" t="s">
        <v>17</v>
      </c>
      <c r="B50" s="36" t="s">
        <v>19</v>
      </c>
      <c r="C50" s="30" t="s">
        <v>20</v>
      </c>
      <c r="D50" s="30" t="s">
        <v>21</v>
      </c>
      <c r="E50" s="33" t="s">
        <v>22</v>
      </c>
      <c r="F50" s="28"/>
      <c r="G50" s="32" t="s">
        <v>19</v>
      </c>
      <c r="H50" s="30" t="s">
        <v>20</v>
      </c>
      <c r="I50" s="30" t="s">
        <v>21</v>
      </c>
      <c r="J50" s="33" t="s">
        <v>22</v>
      </c>
    </row>
    <row r="51" spans="1:10" ht="12.75">
      <c r="A51" s="39">
        <v>38991</v>
      </c>
      <c r="B51" s="37">
        <v>213.490170454546</v>
      </c>
      <c r="C51" s="31">
        <v>75.764484750045</v>
      </c>
      <c r="D51" s="31">
        <v>-746.393277777778</v>
      </c>
      <c r="E51" s="35">
        <v>-153.382168613454</v>
      </c>
      <c r="F51" s="27"/>
      <c r="G51" s="34">
        <v>53.0072299885063</v>
      </c>
      <c r="H51" s="31">
        <v>13.4700529133779</v>
      </c>
      <c r="I51" s="31">
        <v>-210.973148148148</v>
      </c>
      <c r="J51" s="35">
        <v>-30.6556201773956</v>
      </c>
    </row>
    <row r="52" spans="1:10" ht="12.75">
      <c r="A52" s="39">
        <v>39022</v>
      </c>
      <c r="B52" s="37">
        <v>199.96525</v>
      </c>
      <c r="C52" s="31">
        <v>76.0232446535662</v>
      </c>
      <c r="D52" s="31">
        <v>-1171.37333333333</v>
      </c>
      <c r="E52" s="35">
        <v>-143.295814657394</v>
      </c>
      <c r="F52" s="27"/>
      <c r="G52" s="34">
        <v>97.2850547740749</v>
      </c>
      <c r="H52" s="31">
        <v>19.2318055555552</v>
      </c>
      <c r="I52" s="31">
        <v>-268.396944444445</v>
      </c>
      <c r="J52" s="35">
        <v>-39.0483333333333</v>
      </c>
    </row>
    <row r="53" spans="1:10" ht="12.75">
      <c r="A53" s="39">
        <v>39052</v>
      </c>
      <c r="B53" s="37">
        <v>202.606666666667</v>
      </c>
      <c r="C53" s="31">
        <v>42.4999999999999</v>
      </c>
      <c r="D53" s="31">
        <v>-1174.80833333333</v>
      </c>
      <c r="E53" s="35">
        <v>-134.673235882597</v>
      </c>
      <c r="F53" s="27"/>
      <c r="G53" s="34">
        <v>40.0380555555556</v>
      </c>
      <c r="H53" s="31">
        <v>7.19362659165054</v>
      </c>
      <c r="I53" s="31">
        <v>-267.547301587302</v>
      </c>
      <c r="J53" s="35">
        <v>-28.196593589924</v>
      </c>
    </row>
    <row r="54" spans="1:10" ht="12.75">
      <c r="A54" s="39">
        <v>39083</v>
      </c>
      <c r="B54" s="37">
        <v>167.028333333333</v>
      </c>
      <c r="C54" s="31">
        <v>53.4612159969814</v>
      </c>
      <c r="D54" s="31">
        <v>-1415.7375</v>
      </c>
      <c r="E54" s="35">
        <v>-149.937077373306</v>
      </c>
      <c r="F54" s="27"/>
      <c r="G54" s="34">
        <v>17.5521885902357</v>
      </c>
      <c r="H54" s="31">
        <v>7.10921256573683</v>
      </c>
      <c r="I54" s="31">
        <v>-261.955307927499</v>
      </c>
      <c r="J54" s="35">
        <v>-28.4459553946373</v>
      </c>
    </row>
    <row r="55" spans="1:10" ht="12.75">
      <c r="A55" s="39">
        <v>39114</v>
      </c>
      <c r="B55" s="37">
        <v>328.018333333333</v>
      </c>
      <c r="C55" s="31">
        <v>81.2873333333337</v>
      </c>
      <c r="D55" s="31">
        <v>-1191.33833333333</v>
      </c>
      <c r="E55" s="35">
        <v>-160.352465247705</v>
      </c>
      <c r="F55" s="27"/>
      <c r="G55" s="34">
        <v>30.4017296296296</v>
      </c>
      <c r="H55" s="31">
        <v>8.09236356658845</v>
      </c>
      <c r="I55" s="31">
        <v>-249.835555555556</v>
      </c>
      <c r="J55" s="35">
        <v>-33.7013095238094</v>
      </c>
    </row>
    <row r="56" spans="1:10" ht="12.75">
      <c r="A56" s="39">
        <v>39142</v>
      </c>
      <c r="B56" s="37">
        <v>305.5375</v>
      </c>
      <c r="C56" s="31">
        <v>65.9400000000001</v>
      </c>
      <c r="D56" s="31">
        <v>-1441.33</v>
      </c>
      <c r="E56" s="35">
        <v>-162.901428662008</v>
      </c>
      <c r="F56" s="27"/>
      <c r="G56" s="34">
        <v>104.985666666667</v>
      </c>
      <c r="H56" s="31">
        <v>14.5624285714285</v>
      </c>
      <c r="I56" s="31">
        <v>-227.222222222222</v>
      </c>
      <c r="J56" s="35">
        <v>-38.7912499999998</v>
      </c>
    </row>
    <row r="57" spans="1:10" ht="12.75">
      <c r="A57" s="39">
        <v>39173</v>
      </c>
      <c r="B57" s="37">
        <v>431.175</v>
      </c>
      <c r="C57" s="31">
        <v>109.149833333333</v>
      </c>
      <c r="D57" s="31">
        <v>-676.799166666667</v>
      </c>
      <c r="E57" s="35">
        <v>-146.734154218696</v>
      </c>
      <c r="F57" s="27"/>
      <c r="G57" s="34">
        <v>135.333333333333</v>
      </c>
      <c r="H57" s="31">
        <v>28.1514015151515</v>
      </c>
      <c r="I57" s="31">
        <v>-195.3325</v>
      </c>
      <c r="J57" s="35">
        <v>-48.4870952380949</v>
      </c>
    </row>
    <row r="58" spans="1:10" ht="12.75">
      <c r="A58" s="39">
        <v>39203</v>
      </c>
      <c r="B58" s="37">
        <v>407.960277777778</v>
      </c>
      <c r="C58" s="31">
        <v>103.42630952381</v>
      </c>
      <c r="D58" s="31">
        <v>-658.086166666667</v>
      </c>
      <c r="E58" s="35">
        <v>-141.233419540871</v>
      </c>
      <c r="F58" s="27"/>
      <c r="G58" s="34">
        <v>100.68</v>
      </c>
      <c r="H58" s="31">
        <v>26.8378754578756</v>
      </c>
      <c r="I58" s="31">
        <v>-196.798</v>
      </c>
      <c r="J58" s="35">
        <v>-50.0750000000001</v>
      </c>
    </row>
    <row r="59" spans="1:10" ht="12.75">
      <c r="A59" s="39">
        <v>39234</v>
      </c>
      <c r="B59" s="37">
        <v>441.981666666667</v>
      </c>
      <c r="C59" s="31">
        <v>117.49</v>
      </c>
      <c r="D59" s="31">
        <v>-672.981666666667</v>
      </c>
      <c r="E59" s="35">
        <v>-166.008274866792</v>
      </c>
      <c r="F59" s="27"/>
      <c r="G59" s="34">
        <v>90.321746031746</v>
      </c>
      <c r="H59" s="31">
        <v>19.1133333333337</v>
      </c>
      <c r="I59" s="31">
        <v>-191.915595733554</v>
      </c>
      <c r="J59" s="35">
        <v>-57.7667499999998</v>
      </c>
    </row>
    <row r="60" spans="1:10" ht="12.75">
      <c r="A60" s="39">
        <v>39264</v>
      </c>
      <c r="B60" s="37">
        <v>673.835833333333</v>
      </c>
      <c r="C60" s="31">
        <v>104.620833333333</v>
      </c>
      <c r="D60" s="31">
        <v>-724.526666666667</v>
      </c>
      <c r="E60" s="35">
        <v>-120.172388723497</v>
      </c>
      <c r="F60" s="27"/>
      <c r="G60" s="34">
        <v>104.723333333333</v>
      </c>
      <c r="H60" s="31">
        <v>24.9337500827706</v>
      </c>
      <c r="I60" s="31">
        <v>-174.0375</v>
      </c>
      <c r="J60" s="35">
        <v>-43.4658333333337</v>
      </c>
    </row>
    <row r="61" spans="1:10" ht="12.75">
      <c r="A61" s="39">
        <v>39295</v>
      </c>
      <c r="B61" s="37">
        <v>331.728333333333</v>
      </c>
      <c r="C61" s="31">
        <v>94.1035936702815</v>
      </c>
      <c r="D61" s="31">
        <v>-604.944166666667</v>
      </c>
      <c r="E61" s="35">
        <v>-138.286666666667</v>
      </c>
      <c r="F61" s="27"/>
      <c r="G61" s="34">
        <v>98.0948333333333</v>
      </c>
      <c r="H61" s="31">
        <v>22.9955423661469</v>
      </c>
      <c r="I61" s="31">
        <v>-172.562666666667</v>
      </c>
      <c r="J61" s="35">
        <v>-43.7250000000004</v>
      </c>
    </row>
    <row r="62" spans="1:10" ht="12.75">
      <c r="A62" s="39">
        <v>39326</v>
      </c>
      <c r="B62" s="37">
        <v>395.316666666667</v>
      </c>
      <c r="C62" s="31">
        <v>117.274247929715</v>
      </c>
      <c r="D62" s="31">
        <v>-630.965833333333</v>
      </c>
      <c r="E62" s="35">
        <v>-135.409166666666</v>
      </c>
      <c r="F62" s="27"/>
      <c r="G62" s="34">
        <v>110.861666666667</v>
      </c>
      <c r="H62" s="31">
        <v>26.3666666666667</v>
      </c>
      <c r="I62" s="31">
        <v>-243.256111111111</v>
      </c>
      <c r="J62" s="35">
        <v>-38.5558333333332</v>
      </c>
    </row>
    <row r="63" spans="1:10" ht="12.75">
      <c r="A63" s="39">
        <v>39356</v>
      </c>
      <c r="B63" s="37">
        <v>244.871666666667</v>
      </c>
      <c r="C63" s="31">
        <v>89.5836966051816</v>
      </c>
      <c r="D63" s="31">
        <v>-626.23061997541</v>
      </c>
      <c r="E63" s="35">
        <v>-123.685581494054</v>
      </c>
      <c r="F63" s="27"/>
      <c r="G63" s="34">
        <v>204.322162078303</v>
      </c>
      <c r="H63" s="31">
        <v>44.6674999999996</v>
      </c>
      <c r="I63" s="31">
        <v>-360.845666666667</v>
      </c>
      <c r="J63" s="35">
        <v>-41.6300000000002</v>
      </c>
    </row>
    <row r="64" spans="1:10" ht="12.75">
      <c r="A64" s="39">
        <v>39387</v>
      </c>
      <c r="B64" s="37">
        <v>377.239166666667</v>
      </c>
      <c r="C64" s="31">
        <v>82.6416666666666</v>
      </c>
      <c r="D64" s="31">
        <v>-891.726074385368</v>
      </c>
      <c r="E64" s="35">
        <v>-135.242170978525</v>
      </c>
      <c r="F64" s="27"/>
      <c r="G64" s="34">
        <v>128.25</v>
      </c>
      <c r="H64" s="31">
        <v>45.6891666666668</v>
      </c>
      <c r="I64" s="31">
        <v>-391.016666666667</v>
      </c>
      <c r="J64" s="35">
        <v>-44.066293381218</v>
      </c>
    </row>
    <row r="65" spans="1:10" ht="12.75">
      <c r="A65" s="39">
        <v>39417</v>
      </c>
      <c r="B65" s="37">
        <v>480.964166666667</v>
      </c>
      <c r="C65" s="31">
        <v>94.6649999999998</v>
      </c>
      <c r="D65" s="31">
        <v>-1199.24166666667</v>
      </c>
      <c r="E65" s="35">
        <v>-139.087090327668</v>
      </c>
      <c r="F65" s="27"/>
      <c r="G65" s="34">
        <v>174.896222096956</v>
      </c>
      <c r="H65" s="31">
        <v>48.1223888888887</v>
      </c>
      <c r="I65" s="31">
        <v>-416.613333333333</v>
      </c>
      <c r="J65" s="35">
        <v>-57.3000000000005</v>
      </c>
    </row>
    <row r="66" spans="1:10" ht="12.75">
      <c r="A66" s="39">
        <v>39448</v>
      </c>
      <c r="B66" s="37">
        <v>151.234796367937</v>
      </c>
      <c r="C66" s="31">
        <v>67.3741666666663</v>
      </c>
      <c r="D66" s="31">
        <v>-1028.7725</v>
      </c>
      <c r="E66" s="35">
        <v>-168.130406670197</v>
      </c>
      <c r="F66" s="27"/>
      <c r="G66" s="34">
        <v>122.798333333333</v>
      </c>
      <c r="H66" s="31">
        <v>51.7603471709572</v>
      </c>
      <c r="I66" s="31">
        <v>-430.8825</v>
      </c>
      <c r="J66" s="35">
        <v>-53.6412500000004</v>
      </c>
    </row>
    <row r="67" spans="1:10" ht="12.75">
      <c r="A67" s="39">
        <v>39479</v>
      </c>
      <c r="B67" s="37">
        <v>188.995833333334</v>
      </c>
      <c r="C67" s="31">
        <v>45.9814999999996</v>
      </c>
      <c r="D67" s="31">
        <v>-905.118333333333</v>
      </c>
      <c r="E67" s="35">
        <v>-152.345666666666</v>
      </c>
      <c r="F67" s="27"/>
      <c r="G67" s="34">
        <v>94.3266666666666</v>
      </c>
      <c r="H67" s="31">
        <v>31.5513333333333</v>
      </c>
      <c r="I67" s="31">
        <v>-433.045833333333</v>
      </c>
      <c r="J67" s="35">
        <v>-47.6149910292809</v>
      </c>
    </row>
    <row r="68" spans="1:10" ht="12.75">
      <c r="A68" s="39">
        <v>39508</v>
      </c>
      <c r="B68" s="37">
        <v>252.788968182101</v>
      </c>
      <c r="C68" s="31">
        <v>67.3913500014784</v>
      </c>
      <c r="D68" s="31">
        <v>-818.591666666667</v>
      </c>
      <c r="E68" s="35">
        <v>-147.236852047605</v>
      </c>
      <c r="F68" s="27"/>
      <c r="G68" s="34">
        <v>200.179166666667</v>
      </c>
      <c r="H68" s="31">
        <v>67.2849999999997</v>
      </c>
      <c r="I68" s="31">
        <v>-490.260833333333</v>
      </c>
      <c r="J68" s="35">
        <v>-64.1541666666665</v>
      </c>
    </row>
    <row r="69" spans="1:10" ht="13.5" thickBot="1">
      <c r="A69" s="41">
        <v>39539</v>
      </c>
      <c r="B69" s="42">
        <v>286.6225</v>
      </c>
      <c r="C69" s="43">
        <v>95.0873631339276</v>
      </c>
      <c r="D69" s="43">
        <v>-715.773333333333</v>
      </c>
      <c r="E69" s="44">
        <v>-143.545059558534</v>
      </c>
      <c r="F69" s="27"/>
      <c r="G69" s="46">
        <v>283.371574850539</v>
      </c>
      <c r="H69" s="43">
        <v>57.9550000000005</v>
      </c>
      <c r="I69" s="43">
        <v>-516.055833333333</v>
      </c>
      <c r="J69" s="44">
        <v>-64.4199999999997</v>
      </c>
    </row>
    <row r="70" spans="1:10" ht="13.5" thickBot="1">
      <c r="A70" s="45" t="s">
        <v>18</v>
      </c>
      <c r="B70" s="47">
        <f>MAX(B63:B69)</f>
        <v>480.964166666667</v>
      </c>
      <c r="C70" s="48">
        <f>MAX(C63:C69)</f>
        <v>95.0873631339276</v>
      </c>
      <c r="D70" s="48">
        <f>MIN(D63:D69)</f>
        <v>-1199.24166666667</v>
      </c>
      <c r="E70" s="49">
        <f>MIN(E63:E69)</f>
        <v>-168.130406670197</v>
      </c>
      <c r="F70" s="27"/>
      <c r="G70" s="50">
        <f>MAX(G63:G69)</f>
        <v>283.371574850539</v>
      </c>
      <c r="H70" s="48">
        <f>MAX(H63:H69)</f>
        <v>67.2849999999997</v>
      </c>
      <c r="I70" s="48">
        <f>MIN(I63:I69)</f>
        <v>-516.055833333333</v>
      </c>
      <c r="J70" s="49">
        <f>MIN(J63:J69)</f>
        <v>-64.4199999999997</v>
      </c>
    </row>
    <row r="71" ht="13.5" thickBot="1"/>
    <row r="72" spans="1:10" ht="12.75">
      <c r="A72" s="66" t="s">
        <v>17</v>
      </c>
      <c r="B72" s="55" t="s">
        <v>23</v>
      </c>
      <c r="C72" s="56" t="s">
        <v>24</v>
      </c>
      <c r="D72" s="57" t="s">
        <v>25</v>
      </c>
      <c r="E72" s="58" t="s">
        <v>26</v>
      </c>
      <c r="G72" s="53"/>
      <c r="H72" s="53"/>
      <c r="I72" s="65"/>
      <c r="J72" s="65"/>
    </row>
    <row r="73" spans="1:10" ht="12.75">
      <c r="A73" s="39">
        <v>38991</v>
      </c>
      <c r="B73" s="34">
        <f aca="true" t="shared" si="7" ref="B73:B91">SUM(B51:C51)</f>
        <v>289.254655204591</v>
      </c>
      <c r="C73" s="31">
        <f aca="true" t="shared" si="8" ref="C73:C91">-SUM(D51:E51)</f>
        <v>899.7754463912321</v>
      </c>
      <c r="D73" s="31">
        <f aca="true" t="shared" si="9" ref="D73:D91">SUM(G51:H51)</f>
        <v>66.47728290188421</v>
      </c>
      <c r="E73" s="35">
        <f aca="true" t="shared" si="10" ref="E73:E91">-SUM(I51:J51)</f>
        <v>241.6287683255436</v>
      </c>
      <c r="G73" s="17"/>
      <c r="H73" s="17"/>
      <c r="I73" s="17"/>
      <c r="J73" s="17"/>
    </row>
    <row r="74" spans="1:10" ht="12.75">
      <c r="A74" s="39">
        <v>39022</v>
      </c>
      <c r="B74" s="34">
        <f t="shared" si="7"/>
        <v>275.9884946535662</v>
      </c>
      <c r="C74" s="31">
        <f t="shared" si="8"/>
        <v>1314.669147990724</v>
      </c>
      <c r="D74" s="31">
        <f t="shared" si="9"/>
        <v>116.51686032963009</v>
      </c>
      <c r="E74" s="35">
        <f t="shared" si="10"/>
        <v>307.4452777777783</v>
      </c>
      <c r="G74" s="17"/>
      <c r="H74" s="17"/>
      <c r="I74" s="17"/>
      <c r="J74" s="17"/>
    </row>
    <row r="75" spans="1:10" ht="12.75">
      <c r="A75" s="39">
        <v>39052</v>
      </c>
      <c r="B75" s="34">
        <f t="shared" si="7"/>
        <v>245.1066666666669</v>
      </c>
      <c r="C75" s="31">
        <f t="shared" si="8"/>
        <v>1309.481569215927</v>
      </c>
      <c r="D75" s="31">
        <f t="shared" si="9"/>
        <v>47.23168214720614</v>
      </c>
      <c r="E75" s="35">
        <f t="shared" si="10"/>
        <v>295.743895177226</v>
      </c>
      <c r="G75" s="17"/>
      <c r="H75" s="17"/>
      <c r="I75" s="17"/>
      <c r="J75" s="17"/>
    </row>
    <row r="76" spans="1:10" ht="12.75">
      <c r="A76" s="39">
        <v>39083</v>
      </c>
      <c r="B76" s="34">
        <f t="shared" si="7"/>
        <v>220.4895493303144</v>
      </c>
      <c r="C76" s="31">
        <f t="shared" si="8"/>
        <v>1565.674577373306</v>
      </c>
      <c r="D76" s="31">
        <f t="shared" si="9"/>
        <v>24.66140115597253</v>
      </c>
      <c r="E76" s="35">
        <f t="shared" si="10"/>
        <v>290.4012633221363</v>
      </c>
      <c r="G76" s="17"/>
      <c r="H76" s="17"/>
      <c r="I76" s="17"/>
      <c r="J76" s="17"/>
    </row>
    <row r="77" spans="1:10" ht="12.75">
      <c r="A77" s="39">
        <v>39114</v>
      </c>
      <c r="B77" s="34">
        <f t="shared" si="7"/>
        <v>409.3056666666667</v>
      </c>
      <c r="C77" s="31">
        <f t="shared" si="8"/>
        <v>1351.6907985810349</v>
      </c>
      <c r="D77" s="31">
        <f t="shared" si="9"/>
        <v>38.494093196218046</v>
      </c>
      <c r="E77" s="35">
        <f t="shared" si="10"/>
        <v>283.5368650793654</v>
      </c>
      <c r="G77" s="17"/>
      <c r="H77" s="17"/>
      <c r="I77" s="17"/>
      <c r="J77" s="17"/>
    </row>
    <row r="78" spans="1:10" ht="12.75">
      <c r="A78" s="39">
        <v>39142</v>
      </c>
      <c r="B78" s="34">
        <f t="shared" si="7"/>
        <v>371.47750000000013</v>
      </c>
      <c r="C78" s="31">
        <f t="shared" si="8"/>
        <v>1604.2314286620078</v>
      </c>
      <c r="D78" s="31">
        <f t="shared" si="9"/>
        <v>119.5480952380955</v>
      </c>
      <c r="E78" s="35">
        <f t="shared" si="10"/>
        <v>266.0134722222218</v>
      </c>
      <c r="G78" s="17"/>
      <c r="H78" s="17"/>
      <c r="I78" s="17"/>
      <c r="J78" s="17"/>
    </row>
    <row r="79" spans="1:10" ht="12.75">
      <c r="A79" s="39">
        <v>39173</v>
      </c>
      <c r="B79" s="34">
        <f t="shared" si="7"/>
        <v>540.324833333333</v>
      </c>
      <c r="C79" s="31">
        <f t="shared" si="8"/>
        <v>823.5333208853631</v>
      </c>
      <c r="D79" s="31">
        <f t="shared" si="9"/>
        <v>163.4847348484845</v>
      </c>
      <c r="E79" s="35">
        <f t="shared" si="10"/>
        <v>243.8195952380949</v>
      </c>
      <c r="G79" s="17"/>
      <c r="H79" s="17"/>
      <c r="I79" s="17"/>
      <c r="J79" s="17"/>
    </row>
    <row r="80" spans="1:10" ht="12.75">
      <c r="A80" s="39">
        <v>39203</v>
      </c>
      <c r="B80" s="34">
        <f t="shared" si="7"/>
        <v>511.386587301588</v>
      </c>
      <c r="C80" s="31">
        <f t="shared" si="8"/>
        <v>799.3195862075381</v>
      </c>
      <c r="D80" s="31">
        <f t="shared" si="9"/>
        <v>127.5178754578756</v>
      </c>
      <c r="E80" s="35">
        <f t="shared" si="10"/>
        <v>246.8730000000001</v>
      </c>
      <c r="G80" s="17"/>
      <c r="H80" s="17"/>
      <c r="I80" s="17"/>
      <c r="J80" s="17"/>
    </row>
    <row r="81" spans="1:10" ht="12.75">
      <c r="A81" s="39">
        <v>39234</v>
      </c>
      <c r="B81" s="34">
        <f t="shared" si="7"/>
        <v>559.471666666667</v>
      </c>
      <c r="C81" s="31">
        <f t="shared" si="8"/>
        <v>838.989941533459</v>
      </c>
      <c r="D81" s="31">
        <f t="shared" si="9"/>
        <v>109.4350793650797</v>
      </c>
      <c r="E81" s="35">
        <f t="shared" si="10"/>
        <v>249.6823457335538</v>
      </c>
      <c r="G81" s="17"/>
      <c r="H81" s="17"/>
      <c r="I81" s="17"/>
      <c r="J81" s="17"/>
    </row>
    <row r="82" spans="1:10" ht="12.75">
      <c r="A82" s="39">
        <v>39264</v>
      </c>
      <c r="B82" s="34">
        <f t="shared" si="7"/>
        <v>778.456666666666</v>
      </c>
      <c r="C82" s="31">
        <f t="shared" si="8"/>
        <v>844.699055390164</v>
      </c>
      <c r="D82" s="31">
        <f t="shared" si="9"/>
        <v>129.6570834161036</v>
      </c>
      <c r="E82" s="35">
        <f t="shared" si="10"/>
        <v>217.5033333333337</v>
      </c>
      <c r="G82" s="17"/>
      <c r="H82" s="17"/>
      <c r="I82" s="17"/>
      <c r="J82" s="17"/>
    </row>
    <row r="83" spans="1:10" ht="12.75">
      <c r="A83" s="39">
        <v>39295</v>
      </c>
      <c r="B83" s="34">
        <f t="shared" si="7"/>
        <v>425.8319270036145</v>
      </c>
      <c r="C83" s="31">
        <f t="shared" si="8"/>
        <v>743.230833333334</v>
      </c>
      <c r="D83" s="31">
        <f t="shared" si="9"/>
        <v>121.0903756994802</v>
      </c>
      <c r="E83" s="35">
        <f t="shared" si="10"/>
        <v>216.2876666666674</v>
      </c>
      <c r="G83" s="17"/>
      <c r="H83" s="17"/>
      <c r="I83" s="17"/>
      <c r="J83" s="17"/>
    </row>
    <row r="84" spans="1:10" ht="12.75">
      <c r="A84" s="39">
        <v>39326</v>
      </c>
      <c r="B84" s="34">
        <f t="shared" si="7"/>
        <v>512.590914596382</v>
      </c>
      <c r="C84" s="31">
        <f t="shared" si="8"/>
        <v>766.374999999999</v>
      </c>
      <c r="D84" s="31">
        <f t="shared" si="9"/>
        <v>137.2283333333337</v>
      </c>
      <c r="E84" s="35">
        <f t="shared" si="10"/>
        <v>281.8119444444442</v>
      </c>
      <c r="G84" s="17"/>
      <c r="H84" s="17"/>
      <c r="I84" s="17"/>
      <c r="J84" s="17"/>
    </row>
    <row r="85" spans="1:10" ht="12.75">
      <c r="A85" s="39">
        <v>39356</v>
      </c>
      <c r="B85" s="34">
        <f t="shared" si="7"/>
        <v>334.4553632718486</v>
      </c>
      <c r="C85" s="31">
        <f t="shared" si="8"/>
        <v>749.916201469464</v>
      </c>
      <c r="D85" s="31">
        <f t="shared" si="9"/>
        <v>248.9896620783026</v>
      </c>
      <c r="E85" s="35">
        <f t="shared" si="10"/>
        <v>402.4756666666672</v>
      </c>
      <c r="G85" s="17"/>
      <c r="H85" s="17"/>
      <c r="I85" s="17"/>
      <c r="J85" s="17"/>
    </row>
    <row r="86" spans="1:10" ht="12.75">
      <c r="A86" s="39">
        <v>39387</v>
      </c>
      <c r="B86" s="34">
        <f t="shared" si="7"/>
        <v>459.8808333333336</v>
      </c>
      <c r="C86" s="31">
        <f t="shared" si="8"/>
        <v>1026.968245363893</v>
      </c>
      <c r="D86" s="31">
        <f t="shared" si="9"/>
        <v>173.9391666666668</v>
      </c>
      <c r="E86" s="35">
        <f t="shared" si="10"/>
        <v>435.08296004788497</v>
      </c>
      <c r="G86" s="17"/>
      <c r="H86" s="17"/>
      <c r="I86" s="17"/>
      <c r="J86" s="17"/>
    </row>
    <row r="87" spans="1:10" ht="12.75">
      <c r="A87" s="39">
        <v>39417</v>
      </c>
      <c r="B87" s="34">
        <f t="shared" si="7"/>
        <v>575.6291666666668</v>
      </c>
      <c r="C87" s="31">
        <f t="shared" si="8"/>
        <v>1338.328756994338</v>
      </c>
      <c r="D87" s="31">
        <f t="shared" si="9"/>
        <v>223.0186109858447</v>
      </c>
      <c r="E87" s="35">
        <f t="shared" si="10"/>
        <v>473.9133333333335</v>
      </c>
      <c r="G87" s="17"/>
      <c r="H87" s="17"/>
      <c r="I87" s="17"/>
      <c r="J87" s="17"/>
    </row>
    <row r="88" spans="1:10" ht="12.75">
      <c r="A88" s="39">
        <v>39448</v>
      </c>
      <c r="B88" s="34">
        <f t="shared" si="7"/>
        <v>218.6089630346033</v>
      </c>
      <c r="C88" s="31">
        <f t="shared" si="8"/>
        <v>1196.9029066701971</v>
      </c>
      <c r="D88" s="31">
        <f t="shared" si="9"/>
        <v>174.5586805042902</v>
      </c>
      <c r="E88" s="35">
        <f t="shared" si="10"/>
        <v>484.5237500000004</v>
      </c>
      <c r="G88" s="17"/>
      <c r="H88" s="17"/>
      <c r="I88" s="17"/>
      <c r="J88" s="17"/>
    </row>
    <row r="89" spans="1:10" ht="12.75">
      <c r="A89" s="39">
        <v>39479</v>
      </c>
      <c r="B89" s="34">
        <f t="shared" si="7"/>
        <v>234.9773333333336</v>
      </c>
      <c r="C89" s="31">
        <f t="shared" si="8"/>
        <v>1057.463999999999</v>
      </c>
      <c r="D89" s="31">
        <f t="shared" si="9"/>
        <v>125.8779999999999</v>
      </c>
      <c r="E89" s="35">
        <f t="shared" si="10"/>
        <v>480.6608243626139</v>
      </c>
      <c r="G89" s="17"/>
      <c r="H89" s="17"/>
      <c r="I89" s="17"/>
      <c r="J89" s="17"/>
    </row>
    <row r="90" spans="1:10" ht="12.75">
      <c r="A90" s="39">
        <v>39508</v>
      </c>
      <c r="B90" s="34">
        <f t="shared" si="7"/>
        <v>320.1803181835794</v>
      </c>
      <c r="C90" s="31">
        <f t="shared" si="8"/>
        <v>965.828518714272</v>
      </c>
      <c r="D90" s="31">
        <f t="shared" si="9"/>
        <v>267.4641666666667</v>
      </c>
      <c r="E90" s="35">
        <f t="shared" si="10"/>
        <v>554.4149999999995</v>
      </c>
      <c r="G90" s="17"/>
      <c r="H90" s="17"/>
      <c r="I90" s="17"/>
      <c r="J90" s="17"/>
    </row>
    <row r="91" spans="1:10" ht="13.5" thickBot="1">
      <c r="A91" s="67">
        <v>39539</v>
      </c>
      <c r="B91" s="59">
        <f t="shared" si="7"/>
        <v>381.70986313392757</v>
      </c>
      <c r="C91" s="60">
        <f t="shared" si="8"/>
        <v>859.318392891867</v>
      </c>
      <c r="D91" s="60">
        <f t="shared" si="9"/>
        <v>341.3265748505395</v>
      </c>
      <c r="E91" s="61">
        <f t="shared" si="10"/>
        <v>580.4758333333327</v>
      </c>
      <c r="G91" s="17"/>
      <c r="H91" s="17"/>
      <c r="I91" s="17"/>
      <c r="J91" s="17"/>
    </row>
    <row r="92" ht="13.5" thickBot="1"/>
    <row r="93" spans="1:10" ht="38.25" customHeight="1" thickBot="1">
      <c r="A93" s="68" t="s">
        <v>35</v>
      </c>
      <c r="B93" s="69"/>
      <c r="C93" s="69"/>
      <c r="D93" s="69"/>
      <c r="E93" s="69"/>
      <c r="F93" s="69"/>
      <c r="G93" s="69"/>
      <c r="H93" s="69"/>
      <c r="I93" s="69"/>
      <c r="J93" s="70"/>
    </row>
    <row r="94" spans="1:10" ht="18">
      <c r="A94" s="40"/>
      <c r="B94" s="71" t="s">
        <v>15</v>
      </c>
      <c r="C94" s="72"/>
      <c r="D94" s="72"/>
      <c r="E94" s="73"/>
      <c r="F94" s="29"/>
      <c r="G94" s="74" t="s">
        <v>16</v>
      </c>
      <c r="H94" s="72"/>
      <c r="I94" s="72"/>
      <c r="J94" s="73"/>
    </row>
    <row r="95" spans="1:10" ht="25.5">
      <c r="A95" s="38" t="s">
        <v>17</v>
      </c>
      <c r="B95" s="36" t="s">
        <v>19</v>
      </c>
      <c r="C95" s="30" t="s">
        <v>20</v>
      </c>
      <c r="D95" s="30" t="s">
        <v>21</v>
      </c>
      <c r="E95" s="33" t="s">
        <v>22</v>
      </c>
      <c r="F95" s="28"/>
      <c r="G95" s="32" t="s">
        <v>19</v>
      </c>
      <c r="H95" s="30" t="s">
        <v>20</v>
      </c>
      <c r="I95" s="30" t="s">
        <v>21</v>
      </c>
      <c r="J95" s="33" t="s">
        <v>22</v>
      </c>
    </row>
    <row r="96" spans="1:10" ht="12.75">
      <c r="A96" s="39">
        <v>38991</v>
      </c>
      <c r="B96" s="37">
        <f aca="true" t="shared" si="11" ref="B96:E114">B51-B6</f>
        <v>43.387710529201</v>
      </c>
      <c r="C96" s="31">
        <f t="shared" si="11"/>
        <v>-26.264686976422</v>
      </c>
      <c r="D96" s="31">
        <f t="shared" si="11"/>
        <v>-593.1016989035361</v>
      </c>
      <c r="E96" s="35">
        <f t="shared" si="11"/>
        <v>-58.58292029996201</v>
      </c>
      <c r="F96" s="27"/>
      <c r="G96" s="34">
        <f aca="true" t="shared" si="12" ref="G96:J114">G51-G6</f>
        <v>26.8797397925303</v>
      </c>
      <c r="H96" s="31">
        <f t="shared" si="12"/>
        <v>-1.9702572255113004</v>
      </c>
      <c r="I96" s="31">
        <f t="shared" si="12"/>
        <v>-184.5345377425043</v>
      </c>
      <c r="J96" s="35">
        <f t="shared" si="12"/>
        <v>-15.166288232951102</v>
      </c>
    </row>
    <row r="97" spans="1:10" ht="12.75">
      <c r="A97" s="39">
        <v>39022</v>
      </c>
      <c r="B97" s="37">
        <f t="shared" si="11"/>
        <v>27.996713419295986</v>
      </c>
      <c r="C97" s="31">
        <f t="shared" si="11"/>
        <v>-28.70675534643381</v>
      </c>
      <c r="D97" s="31">
        <f t="shared" si="11"/>
        <v>-1008.9634327498101</v>
      </c>
      <c r="E97" s="35">
        <f t="shared" si="11"/>
        <v>-37.819220351838</v>
      </c>
      <c r="F97" s="27"/>
      <c r="G97" s="34">
        <f t="shared" si="12"/>
        <v>51.071510374236496</v>
      </c>
      <c r="H97" s="31">
        <f t="shared" si="12"/>
        <v>-4.495725733905097</v>
      </c>
      <c r="I97" s="31">
        <f t="shared" si="12"/>
        <v>-216.9799174341376</v>
      </c>
      <c r="J97" s="35">
        <f t="shared" si="12"/>
        <v>-15.450010454947197</v>
      </c>
    </row>
    <row r="98" spans="1:10" ht="12.75">
      <c r="A98" s="39">
        <v>39052</v>
      </c>
      <c r="B98" s="37">
        <f t="shared" si="11"/>
        <v>28.997677113060007</v>
      </c>
      <c r="C98" s="31">
        <f t="shared" si="11"/>
        <v>-62.9599986327641</v>
      </c>
      <c r="D98" s="31">
        <f t="shared" si="11"/>
        <v>-1013.913934316084</v>
      </c>
      <c r="E98" s="35">
        <f t="shared" si="11"/>
        <v>-30.95945555698499</v>
      </c>
      <c r="F98" s="27"/>
      <c r="G98" s="34">
        <f t="shared" si="12"/>
        <v>-4.829346866096799</v>
      </c>
      <c r="H98" s="31">
        <f t="shared" si="12"/>
        <v>-12.83145553331966</v>
      </c>
      <c r="I98" s="31">
        <f t="shared" si="12"/>
        <v>-226.1016005291009</v>
      </c>
      <c r="J98" s="35">
        <f t="shared" si="12"/>
        <v>-9.797816772963099</v>
      </c>
    </row>
    <row r="99" spans="1:10" ht="12.75">
      <c r="A99" s="39">
        <v>39083</v>
      </c>
      <c r="B99" s="37">
        <f t="shared" si="11"/>
        <v>-15.239327635330994</v>
      </c>
      <c r="C99" s="31">
        <f t="shared" si="11"/>
        <v>-53.943938771537596</v>
      </c>
      <c r="D99" s="31">
        <f t="shared" si="11"/>
        <v>-1253.394452859485</v>
      </c>
      <c r="E99" s="35">
        <f t="shared" si="11"/>
        <v>-46.72011745219801</v>
      </c>
      <c r="F99" s="27"/>
      <c r="G99" s="34">
        <f t="shared" si="12"/>
        <v>-21.082454656437598</v>
      </c>
      <c r="H99" s="31">
        <f t="shared" si="12"/>
        <v>-11.85212747853737</v>
      </c>
      <c r="I99" s="31">
        <f t="shared" si="12"/>
        <v>-226.3796151624738</v>
      </c>
      <c r="J99" s="35">
        <f t="shared" si="12"/>
        <v>-6.947878502294298</v>
      </c>
    </row>
    <row r="100" spans="1:10" ht="12.75">
      <c r="A100" s="39">
        <v>39114</v>
      </c>
      <c r="B100" s="37">
        <f t="shared" si="11"/>
        <v>149.00069783524998</v>
      </c>
      <c r="C100" s="31">
        <f t="shared" si="11"/>
        <v>-29.744900386605295</v>
      </c>
      <c r="D100" s="31">
        <f t="shared" si="11"/>
        <v>-1018.595694444439</v>
      </c>
      <c r="E100" s="35">
        <f t="shared" si="11"/>
        <v>-51.360662185053</v>
      </c>
      <c r="F100" s="27"/>
      <c r="G100" s="34">
        <f t="shared" si="12"/>
        <v>-12.219783176610804</v>
      </c>
      <c r="H100" s="31">
        <f t="shared" si="12"/>
        <v>-11.634697081821251</v>
      </c>
      <c r="I100" s="31">
        <f t="shared" si="12"/>
        <v>-210.3728560599059</v>
      </c>
      <c r="J100" s="35">
        <f t="shared" si="12"/>
        <v>-13.6796401493107</v>
      </c>
    </row>
    <row r="101" spans="1:10" ht="12.75">
      <c r="A101" s="39">
        <v>39142</v>
      </c>
      <c r="B101" s="37">
        <f t="shared" si="11"/>
        <v>125.07632748537901</v>
      </c>
      <c r="C101" s="31">
        <f t="shared" si="11"/>
        <v>-47.7874203797259</v>
      </c>
      <c r="D101" s="31">
        <f t="shared" si="11"/>
        <v>-1280.478242175077</v>
      </c>
      <c r="E101" s="35">
        <f t="shared" si="11"/>
        <v>-62.447006439785994</v>
      </c>
      <c r="F101" s="27"/>
      <c r="G101" s="34">
        <f t="shared" si="12"/>
        <v>67.0280740740744</v>
      </c>
      <c r="H101" s="31">
        <f t="shared" si="12"/>
        <v>-5.933857308201199</v>
      </c>
      <c r="I101" s="31">
        <f t="shared" si="12"/>
        <v>-188.6662017195765</v>
      </c>
      <c r="J101" s="35">
        <f t="shared" si="12"/>
        <v>-17.9076150793652</v>
      </c>
    </row>
    <row r="102" spans="1:10" ht="12.75">
      <c r="A102" s="39">
        <v>39173</v>
      </c>
      <c r="B102" s="37">
        <f t="shared" si="11"/>
        <v>266.761533588328</v>
      </c>
      <c r="C102" s="31">
        <f t="shared" si="11"/>
        <v>12.806167399738413</v>
      </c>
      <c r="D102" s="31">
        <f t="shared" si="11"/>
        <v>-519.430024298375</v>
      </c>
      <c r="E102" s="35">
        <f t="shared" si="11"/>
        <v>-39.68678272770501</v>
      </c>
      <c r="F102" s="27"/>
      <c r="G102" s="34">
        <f t="shared" si="12"/>
        <v>95.2131944444441</v>
      </c>
      <c r="H102" s="31">
        <f t="shared" si="12"/>
        <v>7.778532005361399</v>
      </c>
      <c r="I102" s="31">
        <f t="shared" si="12"/>
        <v>-152.739833196921</v>
      </c>
      <c r="J102" s="35">
        <f t="shared" si="12"/>
        <v>-26.921120064793303</v>
      </c>
    </row>
    <row r="103" spans="1:10" ht="12.75">
      <c r="A103" s="39">
        <v>39203</v>
      </c>
      <c r="B103" s="37">
        <f t="shared" si="11"/>
        <v>250.800555555555</v>
      </c>
      <c r="C103" s="31">
        <f t="shared" si="11"/>
        <v>7.982325197023599</v>
      </c>
      <c r="D103" s="31">
        <f t="shared" si="11"/>
        <v>-513.874055947643</v>
      </c>
      <c r="E103" s="35">
        <f t="shared" si="11"/>
        <v>-33.791181921824005</v>
      </c>
      <c r="F103" s="27"/>
      <c r="G103" s="34">
        <f t="shared" si="12"/>
        <v>60.002026289365304</v>
      </c>
      <c r="H103" s="31">
        <f t="shared" si="12"/>
        <v>3.998664346764201</v>
      </c>
      <c r="I103" s="31">
        <f t="shared" si="12"/>
        <v>-151.9984814814814</v>
      </c>
      <c r="J103" s="35">
        <f t="shared" si="12"/>
        <v>-28.674724999999302</v>
      </c>
    </row>
    <row r="104" spans="1:10" ht="12.75">
      <c r="A104" s="39">
        <v>39234</v>
      </c>
      <c r="B104" s="37">
        <f t="shared" si="11"/>
        <v>292.645972222222</v>
      </c>
      <c r="C104" s="31">
        <f t="shared" si="11"/>
        <v>20.96026946999409</v>
      </c>
      <c r="D104" s="31">
        <f t="shared" si="11"/>
        <v>-475.166872376578</v>
      </c>
      <c r="E104" s="35">
        <f t="shared" si="11"/>
        <v>-61.139213225351</v>
      </c>
      <c r="F104" s="27"/>
      <c r="G104" s="34">
        <f t="shared" si="12"/>
        <v>52.386261960873505</v>
      </c>
      <c r="H104" s="31">
        <f t="shared" si="12"/>
        <v>-2.3461261598392014</v>
      </c>
      <c r="I104" s="31">
        <f t="shared" si="12"/>
        <v>-149.4073735113319</v>
      </c>
      <c r="J104" s="35">
        <f t="shared" si="12"/>
        <v>-37.1638234384647</v>
      </c>
    </row>
    <row r="105" spans="1:10" ht="12.75">
      <c r="A105" s="39">
        <v>39264</v>
      </c>
      <c r="B105" s="37">
        <f t="shared" si="11"/>
        <v>527.029027777777</v>
      </c>
      <c r="C105" s="31">
        <f t="shared" si="11"/>
        <v>14.095750000000294</v>
      </c>
      <c r="D105" s="31">
        <f t="shared" si="11"/>
        <v>-544.386736111113</v>
      </c>
      <c r="E105" s="35">
        <f t="shared" si="11"/>
        <v>-14.242665806830999</v>
      </c>
      <c r="F105" s="27"/>
      <c r="G105" s="34">
        <f t="shared" si="12"/>
        <v>66.8611534757223</v>
      </c>
      <c r="H105" s="31">
        <f t="shared" si="12"/>
        <v>2.9768750827723025</v>
      </c>
      <c r="I105" s="31">
        <f t="shared" si="12"/>
        <v>-135.4917401439555</v>
      </c>
      <c r="J105" s="35">
        <f t="shared" si="12"/>
        <v>-23.261874999999097</v>
      </c>
    </row>
    <row r="106" spans="1:10" ht="12.75">
      <c r="A106" s="39">
        <v>39295</v>
      </c>
      <c r="B106" s="37">
        <f t="shared" si="11"/>
        <v>198.37576388889002</v>
      </c>
      <c r="C106" s="31">
        <f t="shared" si="11"/>
        <v>15.893118778961394</v>
      </c>
      <c r="D106" s="31">
        <f t="shared" si="11"/>
        <v>-443.63472222222197</v>
      </c>
      <c r="E106" s="35">
        <f t="shared" si="11"/>
        <v>-51.462608516609606</v>
      </c>
      <c r="F106" s="27"/>
      <c r="G106" s="34">
        <f t="shared" si="12"/>
        <v>63.7371447526074</v>
      </c>
      <c r="H106" s="31">
        <f t="shared" si="12"/>
        <v>2.030435400371701</v>
      </c>
      <c r="I106" s="31">
        <f t="shared" si="12"/>
        <v>-139.37600843411272</v>
      </c>
      <c r="J106" s="35">
        <f t="shared" si="12"/>
        <v>-26.2631716136511</v>
      </c>
    </row>
    <row r="107" spans="1:10" ht="12.75">
      <c r="A107" s="39">
        <v>39326</v>
      </c>
      <c r="B107" s="37">
        <f t="shared" si="11"/>
        <v>259.99733333333404</v>
      </c>
      <c r="C107" s="31">
        <f t="shared" si="11"/>
        <v>26.998342897744607</v>
      </c>
      <c r="D107" s="31">
        <f t="shared" si="11"/>
        <v>-466.65847222222396</v>
      </c>
      <c r="E107" s="35">
        <f t="shared" si="11"/>
        <v>-46.258639790160316</v>
      </c>
      <c r="F107" s="27"/>
      <c r="G107" s="34">
        <f t="shared" si="12"/>
        <v>75.6285625000003</v>
      </c>
      <c r="H107" s="31">
        <f t="shared" si="12"/>
        <v>7.891380208334798</v>
      </c>
      <c r="I107" s="31">
        <f t="shared" si="12"/>
        <v>-205.2314583333331</v>
      </c>
      <c r="J107" s="35">
        <f t="shared" si="12"/>
        <v>-18.5657819444446</v>
      </c>
    </row>
    <row r="108" spans="1:10" ht="12.75">
      <c r="A108" s="39">
        <v>39356</v>
      </c>
      <c r="B108" s="37">
        <f t="shared" si="11"/>
        <v>39.06821663907101</v>
      </c>
      <c r="C108" s="31">
        <f t="shared" si="11"/>
        <v>-22.6499362429344</v>
      </c>
      <c r="D108" s="31">
        <f t="shared" si="11"/>
        <v>-487.703703308743</v>
      </c>
      <c r="E108" s="35">
        <f t="shared" si="11"/>
        <v>-28.670878992601303</v>
      </c>
      <c r="F108" s="27"/>
      <c r="G108" s="34">
        <f t="shared" si="12"/>
        <v>151.9751671496016</v>
      </c>
      <c r="H108" s="31">
        <f t="shared" si="12"/>
        <v>17.5620492837201</v>
      </c>
      <c r="I108" s="31">
        <f t="shared" si="12"/>
        <v>-297.8183402777782</v>
      </c>
      <c r="J108" s="35">
        <f t="shared" si="12"/>
        <v>-14.217751298697902</v>
      </c>
    </row>
    <row r="109" spans="1:10" ht="12.75">
      <c r="A109" s="39">
        <v>39387</v>
      </c>
      <c r="B109" s="37">
        <f t="shared" si="11"/>
        <v>165.812666666667</v>
      </c>
      <c r="C109" s="31">
        <f t="shared" si="11"/>
        <v>-24.62621249999941</v>
      </c>
      <c r="D109" s="31">
        <f t="shared" si="11"/>
        <v>-733.384074385368</v>
      </c>
      <c r="E109" s="35">
        <f t="shared" si="11"/>
        <v>-35.20153762729099</v>
      </c>
      <c r="F109" s="27"/>
      <c r="G109" s="34">
        <f t="shared" si="12"/>
        <v>63.695138888888906</v>
      </c>
      <c r="H109" s="31">
        <f t="shared" si="12"/>
        <v>13.6794701400988</v>
      </c>
      <c r="I109" s="31">
        <f t="shared" si="12"/>
        <v>-329.1546009989915</v>
      </c>
      <c r="J109" s="35">
        <f t="shared" si="12"/>
        <v>-15.135460047884902</v>
      </c>
    </row>
    <row r="110" spans="1:10" ht="12.75">
      <c r="A110" s="39">
        <v>39417</v>
      </c>
      <c r="B110" s="37">
        <f t="shared" si="11"/>
        <v>297.152686409408</v>
      </c>
      <c r="C110" s="31">
        <f t="shared" si="11"/>
        <v>-25.691053705238204</v>
      </c>
      <c r="D110" s="31">
        <f t="shared" si="11"/>
        <v>-1010.4816666666679</v>
      </c>
      <c r="E110" s="35">
        <f t="shared" si="11"/>
        <v>-30.64609557867199</v>
      </c>
      <c r="F110" s="27"/>
      <c r="G110" s="34">
        <f t="shared" si="12"/>
        <v>100.44555543028939</v>
      </c>
      <c r="H110" s="31">
        <f t="shared" si="12"/>
        <v>12.557388888889001</v>
      </c>
      <c r="I110" s="31">
        <f t="shared" si="12"/>
        <v>-341.6169800783843</v>
      </c>
      <c r="J110" s="35">
        <f t="shared" si="12"/>
        <v>-22.6754583333337</v>
      </c>
    </row>
    <row r="111" spans="1:10" ht="12.75">
      <c r="A111" s="39">
        <v>39448</v>
      </c>
      <c r="B111" s="37">
        <f t="shared" si="11"/>
        <v>-43.198398076504986</v>
      </c>
      <c r="C111" s="31">
        <f t="shared" si="11"/>
        <v>-54.2134973797897</v>
      </c>
      <c r="D111" s="31">
        <f t="shared" si="11"/>
        <v>-848.1249305555541</v>
      </c>
      <c r="E111" s="35">
        <f t="shared" si="11"/>
        <v>-52.00374000353101</v>
      </c>
      <c r="F111" s="27"/>
      <c r="G111" s="34">
        <f t="shared" si="12"/>
        <v>36.97024999999971</v>
      </c>
      <c r="H111" s="31">
        <f t="shared" si="12"/>
        <v>14.5603471709572</v>
      </c>
      <c r="I111" s="31">
        <f t="shared" si="12"/>
        <v>-351.5997222222222</v>
      </c>
      <c r="J111" s="35">
        <f t="shared" si="12"/>
        <v>-14.822670189</v>
      </c>
    </row>
    <row r="112" spans="1:10" ht="12.75">
      <c r="A112" s="39">
        <v>39479</v>
      </c>
      <c r="B112" s="37">
        <f t="shared" si="11"/>
        <v>-7.444027777776995</v>
      </c>
      <c r="C112" s="31">
        <f t="shared" si="11"/>
        <v>-82.7204479180604</v>
      </c>
      <c r="D112" s="31">
        <f t="shared" si="11"/>
        <v>-726.475104166666</v>
      </c>
      <c r="E112" s="35">
        <f t="shared" si="11"/>
        <v>-44.042447916666006</v>
      </c>
      <c r="F112" s="27"/>
      <c r="G112" s="34">
        <f t="shared" si="12"/>
        <v>24.196972187377995</v>
      </c>
      <c r="H112" s="31">
        <f t="shared" si="12"/>
        <v>0.41550000000000153</v>
      </c>
      <c r="I112" s="31">
        <f t="shared" si="12"/>
        <v>-361.9793638290146</v>
      </c>
      <c r="J112" s="35">
        <f t="shared" si="12"/>
        <v>-14.887478529280799</v>
      </c>
    </row>
    <row r="113" spans="1:10" ht="12.75">
      <c r="A113" s="39">
        <v>39508</v>
      </c>
      <c r="B113" s="37">
        <f t="shared" si="11"/>
        <v>63.126607070988996</v>
      </c>
      <c r="C113" s="31">
        <f t="shared" si="11"/>
        <v>-48.7628915922226</v>
      </c>
      <c r="D113" s="31">
        <f t="shared" si="11"/>
        <v>-642.192286215309</v>
      </c>
      <c r="E113" s="35">
        <f t="shared" si="11"/>
        <v>-41.649759393781</v>
      </c>
      <c r="F113" s="27"/>
      <c r="G113" s="34">
        <f t="shared" si="12"/>
        <v>114.35965057882528</v>
      </c>
      <c r="H113" s="31">
        <f t="shared" si="12"/>
        <v>22.888499999999098</v>
      </c>
      <c r="I113" s="31">
        <f t="shared" si="12"/>
        <v>-399.3117129629625</v>
      </c>
      <c r="J113" s="35">
        <f t="shared" si="12"/>
        <v>-21.302206764018095</v>
      </c>
    </row>
    <row r="114" spans="1:10" ht="13.5" thickBot="1">
      <c r="A114" s="41">
        <v>39539</v>
      </c>
      <c r="B114" s="42">
        <f t="shared" si="11"/>
        <v>103.061201991666</v>
      </c>
      <c r="C114" s="43">
        <f t="shared" si="11"/>
        <v>-21.940763108158407</v>
      </c>
      <c r="D114" s="43">
        <f t="shared" si="11"/>
        <v>-543.440694444445</v>
      </c>
      <c r="E114" s="44">
        <f t="shared" si="11"/>
        <v>-37.81243564163901</v>
      </c>
      <c r="F114" s="27"/>
      <c r="G114" s="46">
        <f t="shared" si="12"/>
        <v>210.2862629413734</v>
      </c>
      <c r="H114" s="43">
        <f t="shared" si="12"/>
        <v>22.598176415768705</v>
      </c>
      <c r="I114" s="43">
        <f t="shared" si="12"/>
        <v>-436.4592222944032</v>
      </c>
      <c r="J114" s="44">
        <f t="shared" si="12"/>
        <v>-26.311880095572207</v>
      </c>
    </row>
    <row r="115" spans="1:10" ht="13.5" thickBot="1">
      <c r="A115" s="45" t="s">
        <v>34</v>
      </c>
      <c r="B115" s="47">
        <f>AVERAGE(B108:B114)</f>
        <v>88.22556470335985</v>
      </c>
      <c r="C115" s="48">
        <f>AVERAGE(C108:C114)</f>
        <v>-40.08640034948616</v>
      </c>
      <c r="D115" s="48">
        <f>AVERAGE(D108:D114)</f>
        <v>-713.1146371061075</v>
      </c>
      <c r="E115" s="49">
        <f>AVERAGE(E108:E114)</f>
        <v>-38.57527073631161</v>
      </c>
      <c r="F115" s="27"/>
      <c r="G115" s="50">
        <f>AVERAGE(G108:G114)</f>
        <v>100.27557102519374</v>
      </c>
      <c r="H115" s="48">
        <f>AVERAGE(H108:H114)</f>
        <v>14.894490271347559</v>
      </c>
      <c r="I115" s="48">
        <f>AVERAGE(I108:I114)</f>
        <v>-359.7057060948224</v>
      </c>
      <c r="J115" s="49">
        <f>AVERAGE(J108:J114)</f>
        <v>-18.47898646539823</v>
      </c>
    </row>
    <row r="116" ht="13.5" thickBot="1"/>
    <row r="117" spans="1:5" ht="12.75">
      <c r="A117" s="66" t="s">
        <v>17</v>
      </c>
      <c r="B117" s="55" t="s">
        <v>23</v>
      </c>
      <c r="C117" s="56" t="s">
        <v>24</v>
      </c>
      <c r="D117" s="57" t="s">
        <v>25</v>
      </c>
      <c r="E117" s="58" t="s">
        <v>26</v>
      </c>
    </row>
    <row r="118" spans="1:5" ht="12.75">
      <c r="A118" s="39">
        <v>38991</v>
      </c>
      <c r="B118" s="34">
        <f aca="true" t="shared" si="13" ref="B118:B136">SUM(B96:C96)</f>
        <v>17.123023552779003</v>
      </c>
      <c r="C118" s="31">
        <f aca="true" t="shared" si="14" ref="C118:C136">-SUM(D96:E96)</f>
        <v>651.6846192034981</v>
      </c>
      <c r="D118" s="31">
        <f aca="true" t="shared" si="15" ref="D118:D136">SUM(G96:H96)</f>
        <v>24.909482567019</v>
      </c>
      <c r="E118" s="35">
        <f aca="true" t="shared" si="16" ref="E118:E136">-SUM(I96:J96)</f>
        <v>199.70082597545542</v>
      </c>
    </row>
    <row r="119" spans="1:5" ht="12.75">
      <c r="A119" s="39">
        <v>39022</v>
      </c>
      <c r="B119" s="34">
        <f t="shared" si="13"/>
        <v>-0.7100419271378229</v>
      </c>
      <c r="C119" s="31">
        <f t="shared" si="14"/>
        <v>1046.782653101648</v>
      </c>
      <c r="D119" s="31">
        <f t="shared" si="15"/>
        <v>46.5757846403314</v>
      </c>
      <c r="E119" s="35">
        <f t="shared" si="16"/>
        <v>232.4299278890848</v>
      </c>
    </row>
    <row r="120" spans="1:5" ht="12.75">
      <c r="A120" s="39">
        <v>39052</v>
      </c>
      <c r="B120" s="34">
        <f t="shared" si="13"/>
        <v>-33.96232151970409</v>
      </c>
      <c r="C120" s="31">
        <f t="shared" si="14"/>
        <v>1044.873389873069</v>
      </c>
      <c r="D120" s="31">
        <f t="shared" si="15"/>
        <v>-17.66080239941646</v>
      </c>
      <c r="E120" s="35">
        <f t="shared" si="16"/>
        <v>235.899417302064</v>
      </c>
    </row>
    <row r="121" spans="1:5" ht="12.75">
      <c r="A121" s="39">
        <v>39083</v>
      </c>
      <c r="B121" s="34">
        <f t="shared" si="13"/>
        <v>-69.1832664068686</v>
      </c>
      <c r="C121" s="31">
        <f t="shared" si="14"/>
        <v>1300.114570311683</v>
      </c>
      <c r="D121" s="31">
        <f t="shared" si="15"/>
        <v>-32.93458213497497</v>
      </c>
      <c r="E121" s="35">
        <f t="shared" si="16"/>
        <v>233.3274936647681</v>
      </c>
    </row>
    <row r="122" spans="1:5" ht="12.75">
      <c r="A122" s="39">
        <v>39114</v>
      </c>
      <c r="B122" s="34">
        <f t="shared" si="13"/>
        <v>119.25579744864469</v>
      </c>
      <c r="C122" s="31">
        <f t="shared" si="14"/>
        <v>1069.956356629492</v>
      </c>
      <c r="D122" s="31">
        <f t="shared" si="15"/>
        <v>-23.854480258432055</v>
      </c>
      <c r="E122" s="35">
        <f t="shared" si="16"/>
        <v>224.0524962092166</v>
      </c>
    </row>
    <row r="123" spans="1:5" ht="12.75">
      <c r="A123" s="39">
        <v>39142</v>
      </c>
      <c r="B123" s="34">
        <f t="shared" si="13"/>
        <v>77.28890710565311</v>
      </c>
      <c r="C123" s="31">
        <f t="shared" si="14"/>
        <v>1342.925248614863</v>
      </c>
      <c r="D123" s="31">
        <f t="shared" si="15"/>
        <v>61.0942167658732</v>
      </c>
      <c r="E123" s="35">
        <f t="shared" si="16"/>
        <v>206.5738167989417</v>
      </c>
    </row>
    <row r="124" spans="1:5" ht="12.75">
      <c r="A124" s="39">
        <v>39173</v>
      </c>
      <c r="B124" s="34">
        <f t="shared" si="13"/>
        <v>279.5677009880664</v>
      </c>
      <c r="C124" s="31">
        <f t="shared" si="14"/>
        <v>559.11680702608</v>
      </c>
      <c r="D124" s="31">
        <f t="shared" si="15"/>
        <v>102.9917264498055</v>
      </c>
      <c r="E124" s="35">
        <f t="shared" si="16"/>
        <v>179.66095326171433</v>
      </c>
    </row>
    <row r="125" spans="1:5" ht="12.75">
      <c r="A125" s="39">
        <v>39203</v>
      </c>
      <c r="B125" s="34">
        <f t="shared" si="13"/>
        <v>258.7828807525786</v>
      </c>
      <c r="C125" s="31">
        <f t="shared" si="14"/>
        <v>547.665237869467</v>
      </c>
      <c r="D125" s="31">
        <f t="shared" si="15"/>
        <v>64.0006906361295</v>
      </c>
      <c r="E125" s="35">
        <f t="shared" si="16"/>
        <v>180.67320648148072</v>
      </c>
    </row>
    <row r="126" spans="1:5" ht="12.75">
      <c r="A126" s="39">
        <v>39234</v>
      </c>
      <c r="B126" s="34">
        <f t="shared" si="13"/>
        <v>313.6062416922161</v>
      </c>
      <c r="C126" s="31">
        <f t="shared" si="14"/>
        <v>536.306085601929</v>
      </c>
      <c r="D126" s="31">
        <f t="shared" si="15"/>
        <v>50.0401358010343</v>
      </c>
      <c r="E126" s="35">
        <f t="shared" si="16"/>
        <v>186.57119694979662</v>
      </c>
    </row>
    <row r="127" spans="1:5" ht="12.75">
      <c r="A127" s="39">
        <v>39264</v>
      </c>
      <c r="B127" s="34">
        <f t="shared" si="13"/>
        <v>541.1247777777772</v>
      </c>
      <c r="C127" s="31">
        <f t="shared" si="14"/>
        <v>558.629401917944</v>
      </c>
      <c r="D127" s="31">
        <f t="shared" si="15"/>
        <v>69.83802855849461</v>
      </c>
      <c r="E127" s="35">
        <f t="shared" si="16"/>
        <v>158.7536151439546</v>
      </c>
    </row>
    <row r="128" spans="1:5" ht="12.75">
      <c r="A128" s="39">
        <v>39295</v>
      </c>
      <c r="B128" s="34">
        <f t="shared" si="13"/>
        <v>214.26888266785141</v>
      </c>
      <c r="C128" s="31">
        <f t="shared" si="14"/>
        <v>495.0973307388316</v>
      </c>
      <c r="D128" s="31">
        <f t="shared" si="15"/>
        <v>65.7675801529791</v>
      </c>
      <c r="E128" s="35">
        <f t="shared" si="16"/>
        <v>165.63918004776383</v>
      </c>
    </row>
    <row r="129" spans="1:5" ht="12.75">
      <c r="A129" s="39">
        <v>39326</v>
      </c>
      <c r="B129" s="34">
        <f t="shared" si="13"/>
        <v>286.9956762310786</v>
      </c>
      <c r="C129" s="31">
        <f t="shared" si="14"/>
        <v>512.9171120123842</v>
      </c>
      <c r="D129" s="31">
        <f t="shared" si="15"/>
        <v>83.5199427083351</v>
      </c>
      <c r="E129" s="35">
        <f t="shared" si="16"/>
        <v>223.79724027777772</v>
      </c>
    </row>
    <row r="130" spans="1:5" ht="12.75">
      <c r="A130" s="39">
        <v>39356</v>
      </c>
      <c r="B130" s="34">
        <f t="shared" si="13"/>
        <v>16.41828039613661</v>
      </c>
      <c r="C130" s="31">
        <f t="shared" si="14"/>
        <v>516.3745823013443</v>
      </c>
      <c r="D130" s="31">
        <f t="shared" si="15"/>
        <v>169.5372164333217</v>
      </c>
      <c r="E130" s="35">
        <f t="shared" si="16"/>
        <v>312.0360915764761</v>
      </c>
    </row>
    <row r="131" spans="1:5" ht="12.75">
      <c r="A131" s="39">
        <v>39387</v>
      </c>
      <c r="B131" s="34">
        <f t="shared" si="13"/>
        <v>141.1864541666676</v>
      </c>
      <c r="C131" s="31">
        <f t="shared" si="14"/>
        <v>768.585612012659</v>
      </c>
      <c r="D131" s="31">
        <f t="shared" si="15"/>
        <v>77.3746090289877</v>
      </c>
      <c r="E131" s="35">
        <f t="shared" si="16"/>
        <v>344.2900610468764</v>
      </c>
    </row>
    <row r="132" spans="1:5" ht="12.75">
      <c r="A132" s="39">
        <v>39417</v>
      </c>
      <c r="B132" s="34">
        <f t="shared" si="13"/>
        <v>271.4616327041698</v>
      </c>
      <c r="C132" s="31">
        <f t="shared" si="14"/>
        <v>1041.12776224534</v>
      </c>
      <c r="D132" s="31">
        <f t="shared" si="15"/>
        <v>113.0029443191784</v>
      </c>
      <c r="E132" s="35">
        <f t="shared" si="16"/>
        <v>364.292438411718</v>
      </c>
    </row>
    <row r="133" spans="1:5" ht="12.75">
      <c r="A133" s="39">
        <v>39448</v>
      </c>
      <c r="B133" s="34">
        <f t="shared" si="13"/>
        <v>-97.41189545629469</v>
      </c>
      <c r="C133" s="31">
        <f t="shared" si="14"/>
        <v>900.1286705590851</v>
      </c>
      <c r="D133" s="31">
        <f t="shared" si="15"/>
        <v>51.53059717095691</v>
      </c>
      <c r="E133" s="35">
        <f t="shared" si="16"/>
        <v>366.42239241122223</v>
      </c>
    </row>
    <row r="134" spans="1:5" ht="12.75">
      <c r="A134" s="39">
        <v>39479</v>
      </c>
      <c r="B134" s="34">
        <f t="shared" si="13"/>
        <v>-90.1644756958374</v>
      </c>
      <c r="C134" s="31">
        <f t="shared" si="14"/>
        <v>770.517552083332</v>
      </c>
      <c r="D134" s="31">
        <f t="shared" si="15"/>
        <v>24.612472187377996</v>
      </c>
      <c r="E134" s="35">
        <f t="shared" si="16"/>
        <v>376.86684235829534</v>
      </c>
    </row>
    <row r="135" spans="1:5" ht="12.75">
      <c r="A135" s="39">
        <v>39508</v>
      </c>
      <c r="B135" s="34">
        <f t="shared" si="13"/>
        <v>14.363715478766395</v>
      </c>
      <c r="C135" s="31">
        <f t="shared" si="14"/>
        <v>683.84204560909</v>
      </c>
      <c r="D135" s="31">
        <f t="shared" si="15"/>
        <v>137.24815057882438</v>
      </c>
      <c r="E135" s="35">
        <f t="shared" si="16"/>
        <v>420.61391972698055</v>
      </c>
    </row>
    <row r="136" spans="1:5" ht="13.5" thickBot="1">
      <c r="A136" s="67">
        <v>39539</v>
      </c>
      <c r="B136" s="59">
        <f t="shared" si="13"/>
        <v>81.12043888350759</v>
      </c>
      <c r="C136" s="60">
        <f t="shared" si="14"/>
        <v>581.253130086084</v>
      </c>
      <c r="D136" s="60">
        <f t="shared" si="15"/>
        <v>232.8844393571421</v>
      </c>
      <c r="E136" s="61">
        <f t="shared" si="16"/>
        <v>462.77110238997545</v>
      </c>
    </row>
  </sheetData>
  <mergeCells count="9">
    <mergeCell ref="B49:E49"/>
    <mergeCell ref="G49:J49"/>
    <mergeCell ref="A93:J93"/>
    <mergeCell ref="B94:E94"/>
    <mergeCell ref="G94:J94"/>
    <mergeCell ref="A3:J3"/>
    <mergeCell ref="B4:E4"/>
    <mergeCell ref="G4:J4"/>
    <mergeCell ref="A48:J48"/>
  </mergeCells>
  <printOptions horizontalCentered="1"/>
  <pageMargins left="0.36" right="0.31" top="1" bottom="1" header="0.5" footer="0.5"/>
  <pageSetup fitToHeight="0" fitToWidth="1" horizontalDpi="600" verticalDpi="600" orientation="landscape" scale="86" r:id="rId2"/>
  <headerFooter alignWithMargins="0">
    <oddFooter>&amp;R&amp;9Printed &amp;D &amp;T</oddFooter>
  </headerFooter>
  <drawing r:id="rId1"/>
</worksheet>
</file>

<file path=xl/worksheets/sheet2.xml><?xml version="1.0" encoding="utf-8"?>
<worksheet xmlns="http://schemas.openxmlformats.org/spreadsheetml/2006/main" xmlns:r="http://schemas.openxmlformats.org/officeDocument/2006/relationships">
  <dimension ref="A1:AD30"/>
  <sheetViews>
    <sheetView workbookViewId="0" topLeftCell="A1">
      <selection activeCell="A1" sqref="A1"/>
    </sheetView>
  </sheetViews>
  <sheetFormatPr defaultColWidth="9.140625" defaultRowHeight="12.75"/>
  <cols>
    <col min="1" max="1" width="8.8515625" style="0" customWidth="1"/>
    <col min="2" max="2" width="19.7109375" style="0" customWidth="1"/>
    <col min="3" max="4" width="20.00390625" style="0" customWidth="1"/>
    <col min="5" max="5" width="20.28125" style="0" customWidth="1"/>
    <col min="6" max="17" width="21.140625" style="0" customWidth="1"/>
    <col min="18" max="21" width="21.140625" style="0" bestFit="1" customWidth="1"/>
    <col min="22" max="25" width="21.140625" style="0" customWidth="1"/>
    <col min="26" max="29" width="21.140625" style="0" bestFit="1" customWidth="1"/>
    <col min="30" max="33" width="21.140625" style="0" customWidth="1"/>
    <col min="34" max="34" width="24.7109375" style="0" bestFit="1" customWidth="1"/>
    <col min="35" max="35" width="25.7109375" style="0" bestFit="1" customWidth="1"/>
    <col min="36" max="36" width="25.00390625" style="0" bestFit="1" customWidth="1"/>
    <col min="37" max="37" width="26.00390625" style="0" bestFit="1" customWidth="1"/>
    <col min="38" max="38" width="24.7109375" style="0" bestFit="1" customWidth="1"/>
    <col min="39" max="39" width="25.7109375" style="0" bestFit="1" customWidth="1"/>
    <col min="40" max="40" width="25.00390625" style="0" bestFit="1" customWidth="1"/>
    <col min="41" max="41" width="26.00390625" style="0" bestFit="1" customWidth="1"/>
    <col min="42" max="45" width="21.140625" style="0" bestFit="1" customWidth="1"/>
    <col min="46" max="46" width="22.7109375" style="0" bestFit="1" customWidth="1"/>
    <col min="47" max="47" width="23.57421875" style="0" bestFit="1" customWidth="1"/>
    <col min="48" max="48" width="23.00390625" style="0" bestFit="1" customWidth="1"/>
    <col min="49" max="49" width="23.8515625" style="0" bestFit="1" customWidth="1"/>
    <col min="50" max="53" width="21.140625" style="0" bestFit="1" customWidth="1"/>
    <col min="54" max="54" width="22.7109375" style="0" bestFit="1" customWidth="1"/>
    <col min="55" max="55" width="23.57421875" style="0" bestFit="1" customWidth="1"/>
    <col min="56" max="56" width="23.00390625" style="0" bestFit="1" customWidth="1"/>
    <col min="57" max="57" width="23.8515625" style="0" bestFit="1" customWidth="1"/>
    <col min="58" max="58" width="24.7109375" style="0" bestFit="1" customWidth="1"/>
    <col min="59" max="59" width="25.7109375" style="0" bestFit="1" customWidth="1"/>
    <col min="60" max="60" width="25.00390625" style="0" bestFit="1" customWidth="1"/>
    <col min="61" max="61" width="26.00390625" style="0" bestFit="1" customWidth="1"/>
  </cols>
  <sheetData>
    <row r="1" ht="12.75">
      <c r="A1" t="s">
        <v>29</v>
      </c>
    </row>
    <row r="2" ht="13.5" thickBot="1"/>
    <row r="3" spans="1:5" ht="42.75" customHeight="1">
      <c r="A3" s="75" t="s">
        <v>13</v>
      </c>
      <c r="B3" s="76"/>
      <c r="C3" s="76"/>
      <c r="D3" s="76"/>
      <c r="E3" s="77"/>
    </row>
    <row r="4" spans="1:5" ht="12.75" hidden="1">
      <c r="A4" s="5"/>
      <c r="B4" s="3" t="s">
        <v>7</v>
      </c>
      <c r="C4" s="2"/>
      <c r="D4" s="2"/>
      <c r="E4" s="6"/>
    </row>
    <row r="5" spans="1:5" ht="12.75">
      <c r="A5" s="7" t="s">
        <v>8</v>
      </c>
      <c r="B5" s="8" t="s">
        <v>9</v>
      </c>
      <c r="C5" s="9" t="s">
        <v>10</v>
      </c>
      <c r="D5" s="9" t="s">
        <v>11</v>
      </c>
      <c r="E5" s="10" t="s">
        <v>12</v>
      </c>
    </row>
    <row r="6" spans="1:5" ht="12.75">
      <c r="A6" s="11">
        <v>1</v>
      </c>
      <c r="B6" s="13">
        <v>220.752083333333</v>
      </c>
      <c r="C6" s="14">
        <v>-537.664008283091</v>
      </c>
      <c r="D6" s="14">
        <v>116.489647230532</v>
      </c>
      <c r="E6" s="15">
        <v>-154.601617664604</v>
      </c>
    </row>
    <row r="7" spans="1:5" ht="12.75">
      <c r="A7" s="12">
        <v>2</v>
      </c>
      <c r="B7" s="16">
        <v>85.5841954168676</v>
      </c>
      <c r="C7" s="17">
        <v>-194.637863293186</v>
      </c>
      <c r="D7" s="17">
        <v>128.852256944445</v>
      </c>
      <c r="E7" s="18">
        <v>-144.866816487872</v>
      </c>
    </row>
    <row r="8" spans="1:30" ht="12.75">
      <c r="A8" s="12">
        <v>3</v>
      </c>
      <c r="B8" s="16">
        <v>91.7520512139676</v>
      </c>
      <c r="C8" s="17">
        <v>-137.634427083334</v>
      </c>
      <c r="D8" s="17">
        <v>172.2608125</v>
      </c>
      <c r="E8" s="18">
        <v>-291.776493768876</v>
      </c>
      <c r="AD8" s="4"/>
    </row>
    <row r="9" spans="1:5" ht="12.75">
      <c r="A9" s="12">
        <v>4</v>
      </c>
      <c r="B9" s="16">
        <v>122.317361111113</v>
      </c>
      <c r="C9" s="17">
        <v>-209.704534722224</v>
      </c>
      <c r="D9" s="17">
        <v>134.27176985745</v>
      </c>
      <c r="E9" s="18">
        <v>-164.291564649753</v>
      </c>
    </row>
    <row r="10" spans="1:5" ht="12.75">
      <c r="A10" s="12">
        <v>5</v>
      </c>
      <c r="B10" s="16">
        <v>242.182166666665</v>
      </c>
      <c r="C10" s="17">
        <v>-222.168333333334</v>
      </c>
      <c r="D10" s="17">
        <v>112.084619444444</v>
      </c>
      <c r="E10" s="18">
        <v>-115.912330186096</v>
      </c>
    </row>
    <row r="11" spans="1:5" ht="12.75">
      <c r="A11" s="12">
        <v>6</v>
      </c>
      <c r="B11" s="16">
        <v>327.353833333333</v>
      </c>
      <c r="C11" s="17">
        <v>-365.617528084863</v>
      </c>
      <c r="D11" s="17">
        <v>127.3438125</v>
      </c>
      <c r="E11" s="18">
        <v>-155.614982638889</v>
      </c>
    </row>
    <row r="12" spans="1:5" ht="12.75">
      <c r="A12" s="12">
        <v>7</v>
      </c>
      <c r="B12" s="16">
        <v>323.673481944445</v>
      </c>
      <c r="C12" s="17">
        <v>-517.880837074326</v>
      </c>
      <c r="D12" s="17">
        <v>118.339638888889</v>
      </c>
      <c r="E12" s="18">
        <v>-107.751034722222</v>
      </c>
    </row>
    <row r="13" spans="1:5" ht="12.75">
      <c r="A13" s="12">
        <v>8</v>
      </c>
      <c r="B13" s="16">
        <v>237.844873964114</v>
      </c>
      <c r="C13" s="17">
        <v>-687.359630689486</v>
      </c>
      <c r="D13" s="17">
        <v>139.366009615282</v>
      </c>
      <c r="E13" s="18">
        <v>-132.550229861111</v>
      </c>
    </row>
    <row r="14" spans="1:5" ht="12.75">
      <c r="A14" s="12">
        <v>9</v>
      </c>
      <c r="B14" s="16">
        <v>249.63779513889</v>
      </c>
      <c r="C14" s="17">
        <v>-239.646451264716</v>
      </c>
      <c r="D14" s="17">
        <v>120.175699569434</v>
      </c>
      <c r="E14" s="18">
        <v>-143.389940262162</v>
      </c>
    </row>
    <row r="15" spans="1:5" ht="12.75">
      <c r="A15" s="12">
        <v>10</v>
      </c>
      <c r="B15" s="16">
        <v>258.35780790421</v>
      </c>
      <c r="C15" s="17">
        <v>-211.695138888892</v>
      </c>
      <c r="D15" s="17">
        <v>125.823275254983</v>
      </c>
      <c r="E15" s="18">
        <v>-109.683384027778</v>
      </c>
    </row>
    <row r="16" spans="1:5" ht="12.75">
      <c r="A16" s="12">
        <v>11</v>
      </c>
      <c r="B16" s="16">
        <v>202.774166666666</v>
      </c>
      <c r="C16" s="17">
        <v>-509.791352272027</v>
      </c>
      <c r="D16" s="17">
        <v>121.386807224933</v>
      </c>
      <c r="E16" s="18">
        <v>-190.302989583334</v>
      </c>
    </row>
    <row r="17" spans="1:5" ht="12.75">
      <c r="A17" s="12">
        <v>12</v>
      </c>
      <c r="B17" s="16">
        <v>238.458472222222</v>
      </c>
      <c r="C17" s="19">
        <v>-1703.17375</v>
      </c>
      <c r="D17" s="17">
        <v>135.07857671792</v>
      </c>
      <c r="E17" s="18">
        <v>-146.564281249999</v>
      </c>
    </row>
    <row r="18" spans="1:5" ht="12.75">
      <c r="A18" s="12">
        <v>13</v>
      </c>
      <c r="B18" s="16">
        <v>438.703055555555</v>
      </c>
      <c r="C18" s="17">
        <v>-181.228052083335</v>
      </c>
      <c r="D18" s="17">
        <v>166.995</v>
      </c>
      <c r="E18" s="18">
        <v>-198.795732545933</v>
      </c>
    </row>
    <row r="19" spans="1:5" ht="12.75">
      <c r="A19" s="12">
        <v>14</v>
      </c>
      <c r="B19" s="16">
        <v>487.173444444443</v>
      </c>
      <c r="C19" s="17">
        <v>-397.175776633785</v>
      </c>
      <c r="D19" s="17">
        <v>133.26475</v>
      </c>
      <c r="E19" s="18">
        <v>-129.433194444445</v>
      </c>
    </row>
    <row r="20" spans="1:5" ht="12.75">
      <c r="A20" s="12">
        <v>15</v>
      </c>
      <c r="B20" s="16">
        <v>412.900972222225</v>
      </c>
      <c r="C20" s="17">
        <v>-299.938078084159</v>
      </c>
      <c r="D20" s="17">
        <v>238.135833333333</v>
      </c>
      <c r="E20" s="18">
        <v>-302.8475</v>
      </c>
    </row>
    <row r="21" spans="1:5" ht="12.75">
      <c r="A21" s="12">
        <v>16</v>
      </c>
      <c r="B21" s="16">
        <v>321.284999999998</v>
      </c>
      <c r="C21" s="17">
        <v>-254.705356601408</v>
      </c>
      <c r="D21" s="17">
        <v>164.228354166667</v>
      </c>
      <c r="E21" s="18">
        <v>-135.628375444554</v>
      </c>
    </row>
    <row r="22" spans="1:5" ht="12.75">
      <c r="A22" s="12">
        <v>17</v>
      </c>
      <c r="B22" s="16">
        <v>342.094277777775</v>
      </c>
      <c r="C22" s="17">
        <v>-363.10177638889</v>
      </c>
      <c r="D22" s="17">
        <v>151.095053745509</v>
      </c>
      <c r="E22" s="18">
        <v>-152.762065972222</v>
      </c>
    </row>
    <row r="23" spans="1:5" ht="12.75">
      <c r="A23" s="12">
        <v>18</v>
      </c>
      <c r="B23" s="16">
        <v>269.117083333332</v>
      </c>
      <c r="C23" s="17">
        <v>-340.509583333335</v>
      </c>
      <c r="D23" s="17">
        <v>157.670503472221</v>
      </c>
      <c r="E23" s="18">
        <v>-121.84314560739</v>
      </c>
    </row>
    <row r="24" spans="1:5" ht="12.75">
      <c r="A24" s="12">
        <v>19</v>
      </c>
      <c r="B24" s="16">
        <v>199.948555555559</v>
      </c>
      <c r="C24" s="17">
        <v>-169.159777777775</v>
      </c>
      <c r="D24" s="17">
        <v>160.334685460098</v>
      </c>
      <c r="E24" s="18">
        <v>-140.496183780786</v>
      </c>
    </row>
    <row r="25" spans="1:5" ht="12.75">
      <c r="A25" s="12">
        <v>20</v>
      </c>
      <c r="B25" s="16">
        <v>207.480972222221</v>
      </c>
      <c r="C25" s="17">
        <v>-218.70272989373</v>
      </c>
      <c r="D25" s="17">
        <v>224.778259854368</v>
      </c>
      <c r="E25" s="18">
        <v>-194.409327845159</v>
      </c>
    </row>
    <row r="26" spans="1:5" ht="12.75">
      <c r="A26" s="12">
        <v>21</v>
      </c>
      <c r="B26" s="16">
        <v>187.60309873378</v>
      </c>
      <c r="C26" s="17">
        <v>-240.730605871201</v>
      </c>
      <c r="D26" s="17">
        <v>121.589336369412</v>
      </c>
      <c r="E26" s="18">
        <v>-146.329229166668</v>
      </c>
    </row>
    <row r="27" spans="1:5" ht="12.75">
      <c r="A27" s="12">
        <v>22</v>
      </c>
      <c r="B27" s="16">
        <v>219.285767361111</v>
      </c>
      <c r="C27" s="17">
        <v>-284.593833333333</v>
      </c>
      <c r="D27" s="17">
        <v>136.990642361109</v>
      </c>
      <c r="E27" s="18">
        <v>-110.7475</v>
      </c>
    </row>
    <row r="28" spans="1:5" ht="12.75">
      <c r="A28" s="12">
        <v>23</v>
      </c>
      <c r="B28" s="16">
        <v>267.797644017859</v>
      </c>
      <c r="C28" s="17">
        <v>-360.306324260807</v>
      </c>
      <c r="D28" s="17">
        <v>376.251354795873</v>
      </c>
      <c r="E28" s="18">
        <v>-393.853548611111</v>
      </c>
    </row>
    <row r="29" spans="1:5" ht="12.75">
      <c r="A29" s="23">
        <v>24</v>
      </c>
      <c r="B29" s="24">
        <v>4996.22333333333</v>
      </c>
      <c r="C29" s="25">
        <v>-269.520047004389</v>
      </c>
      <c r="D29" s="25">
        <v>184.840416666667</v>
      </c>
      <c r="E29" s="26">
        <v>-251.278409722222</v>
      </c>
    </row>
    <row r="30" spans="1:5" ht="13.5" thickBot="1">
      <c r="A30" s="20" t="s">
        <v>14</v>
      </c>
      <c r="B30" s="21">
        <f>MAX(B6:B28)</f>
        <v>487.173444444443</v>
      </c>
      <c r="C30" s="21">
        <f>MIN(C6:C16,C18:C29)</f>
        <v>-687.359630689486</v>
      </c>
      <c r="D30" s="21">
        <f>MAX(D6:D29)</f>
        <v>376.251354795873</v>
      </c>
      <c r="E30" s="22">
        <f>MIN(E6:E29)</f>
        <v>-393.853548611111</v>
      </c>
    </row>
  </sheetData>
  <mergeCells count="1">
    <mergeCell ref="A3:E3"/>
  </mergeCells>
  <printOptions horizontalCentered="1"/>
  <pageMargins left="0.75" right="0.75" top="1" bottom="1" header="0.5" footer="0.5"/>
  <pageSetup horizontalDpi="600" verticalDpi="600" orientation="landscape" r:id="rId2"/>
  <headerFooter alignWithMargins="0">
    <oddFooter>&amp;R&amp;9Printed &amp;D &amp;T</oddFooter>
  </headerFooter>
  <legacyDrawing r:id="rId1"/>
</worksheet>
</file>

<file path=xl/worksheets/sheet3.xml><?xml version="1.0" encoding="utf-8"?>
<worksheet xmlns="http://schemas.openxmlformats.org/spreadsheetml/2006/main" xmlns:r="http://schemas.openxmlformats.org/officeDocument/2006/relationships">
  <dimension ref="A1:G169"/>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3.421875" style="0" bestFit="1" customWidth="1"/>
    <col min="2" max="2" width="14.8515625" style="0" bestFit="1" customWidth="1"/>
    <col min="3" max="3" width="9.421875" style="0" bestFit="1" customWidth="1"/>
    <col min="4" max="4" width="14.7109375" style="0" bestFit="1" customWidth="1"/>
    <col min="5" max="5" width="15.421875" style="0" bestFit="1" customWidth="1"/>
    <col min="6" max="6" width="14.8515625" style="0" bestFit="1" customWidth="1"/>
    <col min="7" max="7" width="15.57421875" style="0" bestFit="1" customWidth="1"/>
  </cols>
  <sheetData>
    <row r="1" spans="1:7" s="1" customFormat="1" ht="12.75">
      <c r="A1" s="1" t="s">
        <v>4</v>
      </c>
      <c r="B1" s="1" t="s">
        <v>5</v>
      </c>
      <c r="C1" s="1" t="s">
        <v>6</v>
      </c>
      <c r="D1" s="1" t="s">
        <v>0</v>
      </c>
      <c r="E1" s="1" t="s">
        <v>1</v>
      </c>
      <c r="F1" s="1" t="s">
        <v>2</v>
      </c>
      <c r="G1" s="1" t="s">
        <v>3</v>
      </c>
    </row>
    <row r="2" spans="1:7" ht="12.75">
      <c r="A2">
        <v>2007</v>
      </c>
      <c r="B2">
        <v>10</v>
      </c>
      <c r="C2">
        <v>1</v>
      </c>
      <c r="D2">
        <v>66.2652222222235</v>
      </c>
      <c r="E2">
        <v>-119.977431602931</v>
      </c>
      <c r="F2">
        <v>50.3287328322196</v>
      </c>
      <c r="G2">
        <v>-53.4718648840956</v>
      </c>
    </row>
    <row r="3" spans="1:7" ht="12.75">
      <c r="A3">
        <v>2007</v>
      </c>
      <c r="B3">
        <v>10</v>
      </c>
      <c r="C3">
        <v>2</v>
      </c>
      <c r="D3">
        <v>69.1401230980163</v>
      </c>
      <c r="E3">
        <v>-140.423492098939</v>
      </c>
      <c r="F3">
        <v>52.8051666666681</v>
      </c>
      <c r="G3">
        <v>-94.0270267115155</v>
      </c>
    </row>
    <row r="4" spans="1:7" ht="12.75">
      <c r="A4">
        <v>2007</v>
      </c>
      <c r="B4">
        <v>10</v>
      </c>
      <c r="C4">
        <v>3</v>
      </c>
      <c r="D4">
        <v>53.4554367373146</v>
      </c>
      <c r="E4">
        <v>-115.667842578607</v>
      </c>
      <c r="F4">
        <v>56.1895201388889</v>
      </c>
      <c r="G4">
        <v>-53.2581559269409</v>
      </c>
    </row>
    <row r="5" spans="1:7" ht="12.75">
      <c r="A5">
        <v>2007</v>
      </c>
      <c r="B5">
        <v>10</v>
      </c>
      <c r="C5">
        <v>4</v>
      </c>
      <c r="D5">
        <v>100.379666666667</v>
      </c>
      <c r="E5">
        <v>-120.603863888889</v>
      </c>
      <c r="F5">
        <v>99.4960592862175</v>
      </c>
      <c r="G5">
        <v>-138.401805056147</v>
      </c>
    </row>
    <row r="6" spans="1:7" ht="12.75">
      <c r="A6">
        <v>2007</v>
      </c>
      <c r="B6">
        <v>10</v>
      </c>
      <c r="C6">
        <v>5</v>
      </c>
      <c r="D6">
        <v>202.43235219762</v>
      </c>
      <c r="E6">
        <v>-186.722319840871</v>
      </c>
      <c r="F6">
        <v>68.1026884087971</v>
      </c>
      <c r="G6">
        <v>-71.0366683227799</v>
      </c>
    </row>
    <row r="7" spans="1:7" ht="12.75">
      <c r="A7">
        <v>2007</v>
      </c>
      <c r="B7">
        <v>10</v>
      </c>
      <c r="C7">
        <v>6</v>
      </c>
      <c r="D7">
        <v>327.353833333333</v>
      </c>
      <c r="E7">
        <v>-204.831222222222</v>
      </c>
      <c r="F7">
        <v>41.8876136211266</v>
      </c>
      <c r="G7">
        <v>-57.154892361111</v>
      </c>
    </row>
    <row r="8" spans="1:7" ht="12.75">
      <c r="A8">
        <v>2007</v>
      </c>
      <c r="B8">
        <v>10</v>
      </c>
      <c r="C8">
        <v>7</v>
      </c>
      <c r="D8">
        <v>323.673481944445</v>
      </c>
      <c r="E8">
        <v>-202.181156907471</v>
      </c>
      <c r="F8">
        <v>74.3927816505146</v>
      </c>
      <c r="G8">
        <v>-62.3013743031627</v>
      </c>
    </row>
    <row r="9" spans="1:7" ht="12.75">
      <c r="A9">
        <v>2007</v>
      </c>
      <c r="B9">
        <v>10</v>
      </c>
      <c r="C9">
        <v>8</v>
      </c>
      <c r="D9">
        <v>170.894971967509</v>
      </c>
      <c r="E9">
        <v>-138.745666666666</v>
      </c>
      <c r="F9">
        <v>139.366009615282</v>
      </c>
      <c r="G9">
        <v>-132.550229861111</v>
      </c>
    </row>
    <row r="10" spans="1:7" ht="12.75">
      <c r="A10">
        <v>2007</v>
      </c>
      <c r="B10">
        <v>10</v>
      </c>
      <c r="C10">
        <v>9</v>
      </c>
      <c r="D10">
        <v>152.597525263115</v>
      </c>
      <c r="E10">
        <v>-145.25969236111</v>
      </c>
      <c r="F10">
        <v>47.4259449042166</v>
      </c>
      <c r="G10">
        <v>-97.4916090277778</v>
      </c>
    </row>
    <row r="11" spans="1:7" ht="12.75">
      <c r="A11">
        <v>2007</v>
      </c>
      <c r="B11">
        <v>10</v>
      </c>
      <c r="C11">
        <v>10</v>
      </c>
      <c r="D11">
        <v>94.4693739249809</v>
      </c>
      <c r="E11">
        <v>-140.340333333332</v>
      </c>
      <c r="F11">
        <v>38.4927569444442</v>
      </c>
      <c r="G11">
        <v>-52.0242185555586</v>
      </c>
    </row>
    <row r="12" spans="1:7" ht="12.75">
      <c r="A12">
        <v>2007</v>
      </c>
      <c r="B12">
        <v>10</v>
      </c>
      <c r="C12">
        <v>11</v>
      </c>
      <c r="D12">
        <v>110.979333333334</v>
      </c>
      <c r="E12">
        <v>-182.337084722223</v>
      </c>
      <c r="F12">
        <v>70.9831546464931</v>
      </c>
      <c r="G12">
        <v>-69.6305178786925</v>
      </c>
    </row>
    <row r="13" spans="1:7" ht="12.75">
      <c r="A13">
        <v>2007</v>
      </c>
      <c r="B13">
        <v>10</v>
      </c>
      <c r="C13">
        <v>12</v>
      </c>
      <c r="D13">
        <v>117.98766447517</v>
      </c>
      <c r="E13">
        <v>-148.327333333334</v>
      </c>
      <c r="F13">
        <v>55.5400372005839</v>
      </c>
      <c r="G13">
        <v>-59.680286328289</v>
      </c>
    </row>
    <row r="14" spans="1:7" ht="12.75">
      <c r="A14">
        <v>2007</v>
      </c>
      <c r="B14">
        <v>10</v>
      </c>
      <c r="C14">
        <v>13</v>
      </c>
      <c r="D14">
        <v>438.703055555555</v>
      </c>
      <c r="E14">
        <v>-180.772825299501</v>
      </c>
      <c r="F14">
        <v>53.3836111111116</v>
      </c>
      <c r="G14">
        <v>-72.3254513888889</v>
      </c>
    </row>
    <row r="15" spans="1:7" ht="12.75">
      <c r="A15">
        <v>2007</v>
      </c>
      <c r="B15">
        <v>10</v>
      </c>
      <c r="C15">
        <v>14</v>
      </c>
      <c r="D15">
        <v>487.173444444443</v>
      </c>
      <c r="E15">
        <v>-153.193722222222</v>
      </c>
      <c r="F15">
        <v>45.2906916666661</v>
      </c>
      <c r="G15">
        <v>-77.7921195098198</v>
      </c>
    </row>
    <row r="16" spans="1:7" ht="12.75">
      <c r="A16">
        <v>2007</v>
      </c>
      <c r="B16">
        <v>10</v>
      </c>
      <c r="C16">
        <v>15</v>
      </c>
      <c r="D16">
        <v>156.123371392028</v>
      </c>
      <c r="E16">
        <v>-179.817196020411</v>
      </c>
      <c r="F16">
        <v>62.7953998382434</v>
      </c>
      <c r="G16">
        <v>-62.1259152130187</v>
      </c>
    </row>
    <row r="17" spans="1:7" ht="12.75">
      <c r="A17">
        <v>2007</v>
      </c>
      <c r="B17">
        <v>10</v>
      </c>
      <c r="C17">
        <v>16</v>
      </c>
      <c r="D17">
        <v>203.553250000002</v>
      </c>
      <c r="E17">
        <v>-117.874418587689</v>
      </c>
      <c r="F17">
        <v>73.53960431183</v>
      </c>
      <c r="G17">
        <v>-45.9127413886474</v>
      </c>
    </row>
    <row r="18" spans="1:7" ht="12.75">
      <c r="A18">
        <v>2007</v>
      </c>
      <c r="B18">
        <v>10</v>
      </c>
      <c r="C18">
        <v>17</v>
      </c>
      <c r="D18">
        <v>138.23094305196</v>
      </c>
      <c r="E18">
        <v>-149.587596527778</v>
      </c>
      <c r="F18">
        <v>93.5887402777777</v>
      </c>
      <c r="G18">
        <v>-89.3048357982788</v>
      </c>
    </row>
    <row r="19" spans="1:7" ht="12.75">
      <c r="A19">
        <v>2007</v>
      </c>
      <c r="B19">
        <v>10</v>
      </c>
      <c r="C19">
        <v>18</v>
      </c>
      <c r="D19">
        <v>222.135753849686</v>
      </c>
      <c r="E19">
        <v>-147.47879895875</v>
      </c>
      <c r="F19">
        <v>98.7012538141074</v>
      </c>
      <c r="G19">
        <v>-98.6070218482872</v>
      </c>
    </row>
    <row r="20" spans="1:7" ht="12.75">
      <c r="A20">
        <v>2007</v>
      </c>
      <c r="B20">
        <v>10</v>
      </c>
      <c r="C20">
        <v>19</v>
      </c>
      <c r="D20">
        <v>199.948555555559</v>
      </c>
      <c r="E20">
        <v>-169.159777777775</v>
      </c>
      <c r="F20">
        <v>83.3756725781381</v>
      </c>
      <c r="G20">
        <v>-51.9470305555562</v>
      </c>
    </row>
    <row r="21" spans="1:7" ht="12.75">
      <c r="A21">
        <v>2007</v>
      </c>
      <c r="B21">
        <v>10</v>
      </c>
      <c r="C21">
        <v>20</v>
      </c>
      <c r="D21">
        <v>134.547162500001</v>
      </c>
      <c r="E21">
        <v>-93.9056493055553</v>
      </c>
      <c r="F21">
        <v>70.6958923611111</v>
      </c>
      <c r="G21">
        <v>-79.0006635835513</v>
      </c>
    </row>
    <row r="22" spans="1:7" ht="12.75">
      <c r="A22">
        <v>2007</v>
      </c>
      <c r="B22">
        <v>10</v>
      </c>
      <c r="C22">
        <v>21</v>
      </c>
      <c r="D22">
        <v>86.5027090277773</v>
      </c>
      <c r="E22">
        <v>-178.202555555556</v>
      </c>
      <c r="F22">
        <v>96.7334594907405</v>
      </c>
      <c r="G22">
        <v>-89.6377446937002</v>
      </c>
    </row>
    <row r="23" spans="1:7" ht="12.75">
      <c r="A23">
        <v>2007</v>
      </c>
      <c r="B23">
        <v>10</v>
      </c>
      <c r="C23">
        <v>22</v>
      </c>
      <c r="D23">
        <v>214.478896313346</v>
      </c>
      <c r="E23">
        <v>-224.698920833332</v>
      </c>
      <c r="F23">
        <v>129.206527777778</v>
      </c>
      <c r="G23">
        <v>-105.102408753812</v>
      </c>
    </row>
    <row r="24" spans="1:7" ht="12.75">
      <c r="A24">
        <v>2007</v>
      </c>
      <c r="B24">
        <v>10</v>
      </c>
      <c r="C24">
        <v>23</v>
      </c>
      <c r="D24">
        <v>163.64213125</v>
      </c>
      <c r="E24">
        <v>-235.462337499998</v>
      </c>
      <c r="F24">
        <v>50.4229872932498</v>
      </c>
      <c r="G24">
        <v>-65.4463462660998</v>
      </c>
    </row>
    <row r="25" spans="1:7" ht="12.75">
      <c r="A25">
        <v>2007</v>
      </c>
      <c r="B25">
        <v>10</v>
      </c>
      <c r="C25">
        <v>24</v>
      </c>
      <c r="D25">
        <v>129.2235</v>
      </c>
      <c r="E25">
        <v>-178.679695469773</v>
      </c>
      <c r="F25">
        <v>99.3458333333333</v>
      </c>
      <c r="G25">
        <v>-98.0454261384187</v>
      </c>
    </row>
    <row r="26" spans="1:7" ht="12.75">
      <c r="A26">
        <v>2007</v>
      </c>
      <c r="B26">
        <v>11</v>
      </c>
      <c r="C26">
        <v>1</v>
      </c>
      <c r="D26">
        <v>75.5624372668347</v>
      </c>
      <c r="E26">
        <v>-161.582027083334</v>
      </c>
      <c r="F26">
        <v>98.2815687499998</v>
      </c>
      <c r="G26">
        <v>-94.134035469972</v>
      </c>
    </row>
    <row r="27" spans="1:7" ht="12.75">
      <c r="A27">
        <v>2007</v>
      </c>
      <c r="B27">
        <v>11</v>
      </c>
      <c r="C27">
        <v>2</v>
      </c>
      <c r="D27">
        <v>61.4330976293921</v>
      </c>
      <c r="E27">
        <v>-194.637863293186</v>
      </c>
      <c r="F27">
        <v>56.8776555555567</v>
      </c>
      <c r="G27">
        <v>-78.7214178153998</v>
      </c>
    </row>
    <row r="28" spans="1:7" ht="12.75">
      <c r="A28">
        <v>2007</v>
      </c>
      <c r="B28">
        <v>11</v>
      </c>
      <c r="C28">
        <v>3</v>
      </c>
      <c r="D28">
        <v>75.1304166666672</v>
      </c>
      <c r="E28">
        <v>-93.4884960257053</v>
      </c>
      <c r="F28">
        <v>81.7394251950147</v>
      </c>
      <c r="G28">
        <v>-80.6393807503636</v>
      </c>
    </row>
    <row r="29" spans="1:7" ht="12.75">
      <c r="A29">
        <v>2007</v>
      </c>
      <c r="B29">
        <v>11</v>
      </c>
      <c r="C29">
        <v>4</v>
      </c>
      <c r="D29">
        <v>98.7358333333332</v>
      </c>
      <c r="E29">
        <v>-101.507549999999</v>
      </c>
      <c r="F29">
        <v>87.4561978656425</v>
      </c>
      <c r="G29">
        <v>-92.7781394332209</v>
      </c>
    </row>
    <row r="30" spans="1:7" ht="12.75">
      <c r="A30">
        <v>2007</v>
      </c>
      <c r="B30">
        <v>11</v>
      </c>
      <c r="C30">
        <v>5</v>
      </c>
      <c r="D30">
        <v>242.182166666665</v>
      </c>
      <c r="E30">
        <v>-143.561997793885</v>
      </c>
      <c r="F30">
        <v>112.084619444444</v>
      </c>
      <c r="G30">
        <v>-115.912330186096</v>
      </c>
    </row>
    <row r="31" spans="1:7" ht="12.75">
      <c r="A31">
        <v>2007</v>
      </c>
      <c r="B31">
        <v>11</v>
      </c>
      <c r="C31">
        <v>6</v>
      </c>
      <c r="D31">
        <v>316.980499999998</v>
      </c>
      <c r="E31">
        <v>-258.995125</v>
      </c>
      <c r="F31">
        <v>58.084611111111</v>
      </c>
      <c r="G31">
        <v>-53.540388888889</v>
      </c>
    </row>
    <row r="32" spans="1:7" ht="12.75">
      <c r="A32">
        <v>2007</v>
      </c>
      <c r="B32">
        <v>11</v>
      </c>
      <c r="C32">
        <v>7</v>
      </c>
      <c r="D32">
        <v>305.031506272536</v>
      </c>
      <c r="E32">
        <v>-265.832958333333</v>
      </c>
      <c r="F32">
        <v>87.5546597222221</v>
      </c>
      <c r="G32">
        <v>-72.1098383334611</v>
      </c>
    </row>
    <row r="33" spans="1:7" ht="12.75">
      <c r="A33">
        <v>2007</v>
      </c>
      <c r="B33">
        <v>11</v>
      </c>
      <c r="C33">
        <v>8</v>
      </c>
      <c r="D33">
        <v>169.13894107303</v>
      </c>
      <c r="E33">
        <v>-123.859333333334</v>
      </c>
      <c r="F33">
        <v>113.486895833333</v>
      </c>
      <c r="G33">
        <v>-107.994520984131</v>
      </c>
    </row>
    <row r="34" spans="1:7" ht="12.75">
      <c r="A34">
        <v>2007</v>
      </c>
      <c r="B34">
        <v>11</v>
      </c>
      <c r="C34">
        <v>9</v>
      </c>
      <c r="D34">
        <v>135.418790388098</v>
      </c>
      <c r="E34">
        <v>-239.646451264716</v>
      </c>
      <c r="F34">
        <v>60.0144589156841</v>
      </c>
      <c r="G34">
        <v>-91.964127163482</v>
      </c>
    </row>
    <row r="35" spans="1:7" ht="12.75">
      <c r="A35">
        <v>2007</v>
      </c>
      <c r="B35">
        <v>11</v>
      </c>
      <c r="C35">
        <v>10</v>
      </c>
      <c r="D35">
        <v>218.183371122654</v>
      </c>
      <c r="E35">
        <v>-169.658641666667</v>
      </c>
      <c r="F35">
        <v>73.9773611111111</v>
      </c>
      <c r="G35">
        <v>-71.7486846528171</v>
      </c>
    </row>
    <row r="36" spans="1:7" ht="12.75">
      <c r="A36">
        <v>2007</v>
      </c>
      <c r="B36">
        <v>11</v>
      </c>
      <c r="C36">
        <v>11</v>
      </c>
      <c r="D36">
        <v>127.242987500001</v>
      </c>
      <c r="E36">
        <v>-399.320461759012</v>
      </c>
      <c r="F36">
        <v>62.6608601021919</v>
      </c>
      <c r="G36">
        <v>-61.4430173187044</v>
      </c>
    </row>
    <row r="37" spans="1:7" ht="12.75">
      <c r="A37">
        <v>2007</v>
      </c>
      <c r="B37">
        <v>11</v>
      </c>
      <c r="C37">
        <v>12</v>
      </c>
      <c r="D37">
        <v>117.915933333333</v>
      </c>
      <c r="E37">
        <v>-169.988454166665</v>
      </c>
      <c r="F37">
        <v>58.3434316239318</v>
      </c>
      <c r="G37">
        <v>-77.956570337301</v>
      </c>
    </row>
    <row r="38" spans="1:7" ht="12.75">
      <c r="A38">
        <v>2007</v>
      </c>
      <c r="B38">
        <v>11</v>
      </c>
      <c r="C38">
        <v>13</v>
      </c>
      <c r="D38">
        <v>115.348333333332</v>
      </c>
      <c r="E38">
        <v>-150.749666666668</v>
      </c>
      <c r="F38">
        <v>68.0389129471578</v>
      </c>
      <c r="G38">
        <v>-57.243888888891</v>
      </c>
    </row>
    <row r="39" spans="1:7" ht="12.75">
      <c r="A39">
        <v>2007</v>
      </c>
      <c r="B39">
        <v>11</v>
      </c>
      <c r="C39">
        <v>14</v>
      </c>
      <c r="D39">
        <v>114.749651388888</v>
      </c>
      <c r="E39">
        <v>-297.273954474848</v>
      </c>
      <c r="F39">
        <v>105.435829861111</v>
      </c>
      <c r="G39">
        <v>-124.453472222222</v>
      </c>
    </row>
    <row r="40" spans="1:7" ht="12.75">
      <c r="A40">
        <v>2007</v>
      </c>
      <c r="B40">
        <v>11</v>
      </c>
      <c r="C40">
        <v>15</v>
      </c>
      <c r="D40">
        <v>88.9731742874213</v>
      </c>
      <c r="E40">
        <v>-144.789593526676</v>
      </c>
      <c r="F40">
        <v>86.1480282791634</v>
      </c>
      <c r="G40">
        <v>-87.7339437845383</v>
      </c>
    </row>
    <row r="41" spans="1:7" ht="12.75">
      <c r="A41">
        <v>2007</v>
      </c>
      <c r="B41">
        <v>11</v>
      </c>
      <c r="C41">
        <v>16</v>
      </c>
      <c r="D41">
        <v>172.759138888888</v>
      </c>
      <c r="E41">
        <v>-199.613416118212</v>
      </c>
      <c r="F41">
        <v>86.9639682539685</v>
      </c>
      <c r="G41">
        <v>-135.628375444554</v>
      </c>
    </row>
    <row r="42" spans="1:7" ht="12.75">
      <c r="A42">
        <v>2007</v>
      </c>
      <c r="B42">
        <v>11</v>
      </c>
      <c r="C42">
        <v>17</v>
      </c>
      <c r="D42">
        <v>327.110211747121</v>
      </c>
      <c r="E42">
        <v>-234.20764956382</v>
      </c>
      <c r="F42">
        <v>109.449354861111</v>
      </c>
      <c r="G42">
        <v>-96.8334889150532</v>
      </c>
    </row>
    <row r="43" spans="1:7" ht="12.75">
      <c r="A43">
        <v>2007</v>
      </c>
      <c r="B43">
        <v>11</v>
      </c>
      <c r="C43">
        <v>18</v>
      </c>
      <c r="D43">
        <v>207.88407272161</v>
      </c>
      <c r="E43">
        <v>-154.650770204279</v>
      </c>
      <c r="F43">
        <v>84.3705555555558</v>
      </c>
      <c r="G43">
        <v>-38.0213604166681</v>
      </c>
    </row>
    <row r="44" spans="1:7" ht="12.75">
      <c r="A44">
        <v>2007</v>
      </c>
      <c r="B44">
        <v>11</v>
      </c>
      <c r="C44">
        <v>19</v>
      </c>
      <c r="D44">
        <v>125.090638888891</v>
      </c>
      <c r="E44">
        <v>-104.901027777776</v>
      </c>
      <c r="F44">
        <v>65.711006101192</v>
      </c>
      <c r="G44">
        <v>-54.7583144479861</v>
      </c>
    </row>
    <row r="45" spans="1:7" ht="12.75">
      <c r="A45">
        <v>2007</v>
      </c>
      <c r="B45">
        <v>11</v>
      </c>
      <c r="C45">
        <v>20</v>
      </c>
      <c r="D45">
        <v>81.5555555555567</v>
      </c>
      <c r="E45">
        <v>-127.144912118704</v>
      </c>
      <c r="F45">
        <v>71.0104791507811</v>
      </c>
      <c r="G45">
        <v>-61.0971325166725</v>
      </c>
    </row>
    <row r="46" spans="1:7" ht="12.75">
      <c r="A46">
        <v>2007</v>
      </c>
      <c r="B46">
        <v>11</v>
      </c>
      <c r="C46">
        <v>21</v>
      </c>
      <c r="D46">
        <v>177.83493626253</v>
      </c>
      <c r="E46">
        <v>-202.659387666796</v>
      </c>
      <c r="F46">
        <v>56.8540296766101</v>
      </c>
      <c r="G46">
        <v>-62.7565277777777</v>
      </c>
    </row>
    <row r="47" spans="1:7" ht="12.75">
      <c r="A47">
        <v>2007</v>
      </c>
      <c r="B47">
        <v>11</v>
      </c>
      <c r="C47">
        <v>22</v>
      </c>
      <c r="D47">
        <v>193.742086967311</v>
      </c>
      <c r="E47">
        <v>-284.593833333333</v>
      </c>
      <c r="F47">
        <v>72.1637530185541</v>
      </c>
      <c r="G47">
        <v>-88.9371296296296</v>
      </c>
    </row>
    <row r="48" spans="1:7" ht="12.75">
      <c r="A48">
        <v>2007</v>
      </c>
      <c r="B48">
        <v>11</v>
      </c>
      <c r="C48">
        <v>23</v>
      </c>
      <c r="D48">
        <v>197.535208333335</v>
      </c>
      <c r="E48">
        <v>-223.226476929369</v>
      </c>
      <c r="F48">
        <v>151.427502314815</v>
      </c>
      <c r="G48">
        <v>-155.737863727962</v>
      </c>
    </row>
    <row r="49" spans="1:7" ht="12.75">
      <c r="A49">
        <v>2007</v>
      </c>
      <c r="B49">
        <v>11</v>
      </c>
      <c r="C49">
        <v>24</v>
      </c>
      <c r="D49">
        <v>128.272027777777</v>
      </c>
      <c r="E49">
        <v>-269.520047004389</v>
      </c>
      <c r="F49">
        <v>53.1805905370965</v>
      </c>
      <c r="G49">
        <v>-56.6849780092593</v>
      </c>
    </row>
    <row r="50" spans="1:7" ht="12.75">
      <c r="A50">
        <v>2007</v>
      </c>
      <c r="B50">
        <v>12</v>
      </c>
      <c r="C50">
        <v>1</v>
      </c>
      <c r="D50">
        <v>220.752083333333</v>
      </c>
      <c r="E50">
        <v>-537.664008283091</v>
      </c>
      <c r="F50">
        <v>116.489647230532</v>
      </c>
      <c r="G50">
        <v>-154.601617664604</v>
      </c>
    </row>
    <row r="51" spans="1:7" ht="12.75">
      <c r="A51">
        <v>2007</v>
      </c>
      <c r="B51">
        <v>12</v>
      </c>
      <c r="C51">
        <v>2</v>
      </c>
      <c r="D51">
        <v>79.9889240354404</v>
      </c>
      <c r="E51">
        <v>-126.061626946111</v>
      </c>
      <c r="F51">
        <v>102.839624181487</v>
      </c>
      <c r="G51">
        <v>-144.866816487872</v>
      </c>
    </row>
    <row r="52" spans="1:7" ht="12.75">
      <c r="A52">
        <v>2007</v>
      </c>
      <c r="B52">
        <v>12</v>
      </c>
      <c r="C52">
        <v>3</v>
      </c>
      <c r="D52">
        <v>61.3236111111109</v>
      </c>
      <c r="E52">
        <v>-137.634427083334</v>
      </c>
      <c r="F52">
        <v>66.1217349356627</v>
      </c>
      <c r="G52">
        <v>-69.5660282988531</v>
      </c>
    </row>
    <row r="53" spans="1:7" ht="12.75">
      <c r="A53">
        <v>2007</v>
      </c>
      <c r="B53">
        <v>12</v>
      </c>
      <c r="C53">
        <v>4</v>
      </c>
      <c r="D53">
        <v>90.2452777777763</v>
      </c>
      <c r="E53">
        <v>-209.704534722224</v>
      </c>
      <c r="F53">
        <v>98.1911806517613</v>
      </c>
      <c r="G53">
        <v>-67.6435339961033</v>
      </c>
    </row>
    <row r="54" spans="1:7" ht="12.75">
      <c r="A54">
        <v>2007</v>
      </c>
      <c r="B54">
        <v>12</v>
      </c>
      <c r="C54">
        <v>5</v>
      </c>
      <c r="D54">
        <v>203.975138888887</v>
      </c>
      <c r="E54">
        <v>-219.452103036287</v>
      </c>
      <c r="F54">
        <v>47.3843138608742</v>
      </c>
      <c r="G54">
        <v>-79.3201909722225</v>
      </c>
    </row>
    <row r="55" spans="1:7" ht="12.75">
      <c r="A55">
        <v>2007</v>
      </c>
      <c r="B55">
        <v>12</v>
      </c>
      <c r="C55">
        <v>6</v>
      </c>
      <c r="D55">
        <v>301.258866144181</v>
      </c>
      <c r="E55">
        <v>-286.877800825673</v>
      </c>
      <c r="F55">
        <v>91.9448496400146</v>
      </c>
      <c r="G55">
        <v>-155.614982638889</v>
      </c>
    </row>
    <row r="56" spans="1:7" ht="12.75">
      <c r="A56">
        <v>2007</v>
      </c>
      <c r="B56">
        <v>12</v>
      </c>
      <c r="C56">
        <v>7</v>
      </c>
      <c r="D56">
        <v>257.091388888888</v>
      </c>
      <c r="E56">
        <v>-517.880837074326</v>
      </c>
      <c r="F56">
        <v>118.339638888889</v>
      </c>
      <c r="G56">
        <v>-88.666763888889</v>
      </c>
    </row>
    <row r="57" spans="1:7" ht="12.75">
      <c r="A57">
        <v>2007</v>
      </c>
      <c r="B57">
        <v>12</v>
      </c>
      <c r="C57">
        <v>8</v>
      </c>
      <c r="D57">
        <v>200.276590277776</v>
      </c>
      <c r="E57">
        <v>-687.359630689486</v>
      </c>
      <c r="F57">
        <v>68.5998611111111</v>
      </c>
      <c r="G57">
        <v>-68.6834722222223</v>
      </c>
    </row>
    <row r="58" spans="1:7" ht="12.75">
      <c r="A58">
        <v>2007</v>
      </c>
      <c r="B58">
        <v>12</v>
      </c>
      <c r="C58">
        <v>9</v>
      </c>
      <c r="D58">
        <v>249.63779513889</v>
      </c>
      <c r="E58">
        <v>-177.899125539342</v>
      </c>
      <c r="F58">
        <v>56.0690911654253</v>
      </c>
      <c r="G58">
        <v>-48.7808531136055</v>
      </c>
    </row>
    <row r="59" spans="1:7" ht="12.75">
      <c r="A59">
        <v>2007</v>
      </c>
      <c r="B59">
        <v>12</v>
      </c>
      <c r="C59">
        <v>10</v>
      </c>
      <c r="D59">
        <v>213.285231072902</v>
      </c>
      <c r="E59">
        <v>-179.486934027778</v>
      </c>
      <c r="F59">
        <v>108.343580517588</v>
      </c>
      <c r="G59">
        <v>-109.683384027778</v>
      </c>
    </row>
    <row r="60" spans="1:7" ht="12.75">
      <c r="A60">
        <v>2007</v>
      </c>
      <c r="B60">
        <v>12</v>
      </c>
      <c r="C60">
        <v>11</v>
      </c>
      <c r="D60">
        <v>132.881817393428</v>
      </c>
      <c r="E60">
        <v>-128.783909945031</v>
      </c>
      <c r="F60">
        <v>121.386807224933</v>
      </c>
      <c r="G60">
        <v>-190.302989583334</v>
      </c>
    </row>
    <row r="61" spans="1:7" ht="12.75">
      <c r="A61">
        <v>2007</v>
      </c>
      <c r="B61">
        <v>12</v>
      </c>
      <c r="C61">
        <v>12</v>
      </c>
      <c r="D61">
        <v>156.08857142857</v>
      </c>
      <c r="E61">
        <v>-142.321416523067</v>
      </c>
      <c r="F61">
        <v>135.07857671792</v>
      </c>
      <c r="G61">
        <v>-146.564281249999</v>
      </c>
    </row>
    <row r="62" spans="1:7" ht="12.75">
      <c r="A62">
        <v>2007</v>
      </c>
      <c r="B62">
        <v>12</v>
      </c>
      <c r="C62">
        <v>13</v>
      </c>
      <c r="D62">
        <v>248.376138888887</v>
      </c>
      <c r="E62">
        <v>-168.983579861111</v>
      </c>
      <c r="F62">
        <v>66.2845173611108</v>
      </c>
      <c r="G62">
        <v>-52.0253447634521</v>
      </c>
    </row>
    <row r="63" spans="1:7" ht="12.75">
      <c r="A63">
        <v>2007</v>
      </c>
      <c r="B63">
        <v>12</v>
      </c>
      <c r="C63">
        <v>14</v>
      </c>
      <c r="D63">
        <v>306.018651356872</v>
      </c>
      <c r="E63">
        <v>-121.501652058602</v>
      </c>
      <c r="F63">
        <v>65.1201178822558</v>
      </c>
      <c r="G63">
        <v>-66.3309527828165</v>
      </c>
    </row>
    <row r="64" spans="1:7" ht="12.75">
      <c r="A64">
        <v>2007</v>
      </c>
      <c r="B64">
        <v>12</v>
      </c>
      <c r="C64">
        <v>15</v>
      </c>
      <c r="D64">
        <v>97.8472853095178</v>
      </c>
      <c r="E64">
        <v>-139.869969537391</v>
      </c>
      <c r="F64">
        <v>48.3908333333329</v>
      </c>
      <c r="G64">
        <v>-57.1523055555555</v>
      </c>
    </row>
    <row r="65" spans="1:7" ht="12.75">
      <c r="A65">
        <v>2007</v>
      </c>
      <c r="B65">
        <v>12</v>
      </c>
      <c r="C65">
        <v>16</v>
      </c>
      <c r="D65">
        <v>160.949983354609</v>
      </c>
      <c r="E65">
        <v>-169.363149305554</v>
      </c>
      <c r="F65">
        <v>63.0968514114224</v>
      </c>
      <c r="G65">
        <v>-51.3959722222214</v>
      </c>
    </row>
    <row r="66" spans="1:7" ht="12.75">
      <c r="A66">
        <v>2007</v>
      </c>
      <c r="B66">
        <v>12</v>
      </c>
      <c r="C66">
        <v>17</v>
      </c>
      <c r="D66">
        <v>342.094277777775</v>
      </c>
      <c r="E66">
        <v>-363.10177638889</v>
      </c>
      <c r="F66">
        <v>47.1181527777777</v>
      </c>
      <c r="G66">
        <v>-48.3147569444427</v>
      </c>
    </row>
    <row r="67" spans="1:7" ht="12.75">
      <c r="A67">
        <v>2007</v>
      </c>
      <c r="B67">
        <v>12</v>
      </c>
      <c r="C67">
        <v>18</v>
      </c>
      <c r="D67">
        <v>168.448750460182</v>
      </c>
      <c r="E67">
        <v>-160.951262711008</v>
      </c>
      <c r="F67">
        <v>79.7918154445485</v>
      </c>
      <c r="G67">
        <v>-103.37717711859</v>
      </c>
    </row>
    <row r="68" spans="1:7" ht="12.75">
      <c r="A68">
        <v>2007</v>
      </c>
      <c r="B68">
        <v>12</v>
      </c>
      <c r="C68">
        <v>19</v>
      </c>
      <c r="D68">
        <v>100.368333333334</v>
      </c>
      <c r="E68">
        <v>-115.586517361109</v>
      </c>
      <c r="F68">
        <v>130.598888888887</v>
      </c>
      <c r="G68">
        <v>-127.141120867277</v>
      </c>
    </row>
    <row r="69" spans="1:7" ht="12.75">
      <c r="A69">
        <v>2007</v>
      </c>
      <c r="B69">
        <v>12</v>
      </c>
      <c r="C69">
        <v>20</v>
      </c>
      <c r="D69">
        <v>200.15111111111</v>
      </c>
      <c r="E69">
        <v>-156.296722222223</v>
      </c>
      <c r="F69">
        <v>104.216792328043</v>
      </c>
      <c r="G69">
        <v>-102.442017559252</v>
      </c>
    </row>
    <row r="70" spans="1:7" ht="12.75">
      <c r="A70">
        <v>2007</v>
      </c>
      <c r="B70">
        <v>12</v>
      </c>
      <c r="C70">
        <v>21</v>
      </c>
      <c r="D70">
        <v>165.323714795935</v>
      </c>
      <c r="E70">
        <v>-178.389591127709</v>
      </c>
      <c r="F70">
        <v>95.4598611111111</v>
      </c>
      <c r="G70">
        <v>-85.3418055555555</v>
      </c>
    </row>
    <row r="71" spans="1:7" ht="12.75">
      <c r="A71">
        <v>2007</v>
      </c>
      <c r="B71">
        <v>12</v>
      </c>
      <c r="C71">
        <v>22</v>
      </c>
      <c r="D71">
        <v>219.027361111112</v>
      </c>
      <c r="E71">
        <v>-278.685222222221</v>
      </c>
      <c r="F71">
        <v>91.428954861111</v>
      </c>
      <c r="G71">
        <v>-103.908757756489</v>
      </c>
    </row>
    <row r="72" spans="1:7" ht="12.75">
      <c r="A72">
        <v>2007</v>
      </c>
      <c r="B72">
        <v>12</v>
      </c>
      <c r="C72">
        <v>23</v>
      </c>
      <c r="D72">
        <v>239.473611111111</v>
      </c>
      <c r="E72">
        <v>-261.96314236111</v>
      </c>
      <c r="F72">
        <v>97.3469526209817</v>
      </c>
      <c r="G72">
        <v>-106.207087775741</v>
      </c>
    </row>
    <row r="73" spans="1:7" ht="12.75">
      <c r="A73">
        <v>2007</v>
      </c>
      <c r="B73">
        <v>12</v>
      </c>
      <c r="C73">
        <v>24</v>
      </c>
      <c r="D73">
        <v>198.365190806685</v>
      </c>
      <c r="E73">
        <v>-242.102614583334</v>
      </c>
      <c r="F73">
        <v>97.079304532839</v>
      </c>
      <c r="G73">
        <v>-81.8041316275276</v>
      </c>
    </row>
    <row r="74" spans="1:7" ht="12.75">
      <c r="A74">
        <v>2008</v>
      </c>
      <c r="B74">
        <v>1</v>
      </c>
      <c r="C74">
        <v>1</v>
      </c>
      <c r="D74">
        <v>94.4013888888894</v>
      </c>
      <c r="E74">
        <v>-180.851662177705</v>
      </c>
      <c r="F74">
        <v>68.747159722222</v>
      </c>
      <c r="G74">
        <v>-62.4647168838342</v>
      </c>
    </row>
    <row r="75" spans="1:7" ht="12.75">
      <c r="A75">
        <v>2008</v>
      </c>
      <c r="B75">
        <v>1</v>
      </c>
      <c r="C75">
        <v>2</v>
      </c>
      <c r="D75">
        <v>85.5841954168676</v>
      </c>
      <c r="E75">
        <v>-99.0537461672718</v>
      </c>
      <c r="F75">
        <v>104.319336805555</v>
      </c>
      <c r="G75">
        <v>-120.644583333333</v>
      </c>
    </row>
    <row r="76" spans="1:7" ht="12.75">
      <c r="A76">
        <v>2008</v>
      </c>
      <c r="B76">
        <v>1</v>
      </c>
      <c r="C76">
        <v>3</v>
      </c>
      <c r="D76">
        <v>91.7520512139676</v>
      </c>
      <c r="E76">
        <v>-106.106710212285</v>
      </c>
      <c r="F76">
        <v>107.27667190277</v>
      </c>
      <c r="G76">
        <v>-73.9506058570386</v>
      </c>
    </row>
    <row r="77" spans="1:7" ht="12.75">
      <c r="A77">
        <v>2008</v>
      </c>
      <c r="B77">
        <v>1</v>
      </c>
      <c r="C77">
        <v>4</v>
      </c>
      <c r="D77">
        <v>122.317361111113</v>
      </c>
      <c r="E77">
        <v>-174.480472222225</v>
      </c>
      <c r="F77">
        <v>134.27176985745</v>
      </c>
      <c r="G77">
        <v>-100.753248472093</v>
      </c>
    </row>
    <row r="78" spans="1:7" ht="12.75">
      <c r="A78">
        <v>2008</v>
      </c>
      <c r="B78">
        <v>1</v>
      </c>
      <c r="C78">
        <v>5</v>
      </c>
      <c r="D78">
        <v>202.483055555557</v>
      </c>
      <c r="E78">
        <v>-216.966821561668</v>
      </c>
      <c r="F78">
        <v>54.5309722222225</v>
      </c>
      <c r="G78">
        <v>-52.6966450530837</v>
      </c>
    </row>
    <row r="79" spans="1:7" ht="12.75">
      <c r="A79">
        <v>2008</v>
      </c>
      <c r="B79">
        <v>1</v>
      </c>
      <c r="C79">
        <v>6</v>
      </c>
      <c r="D79">
        <v>306.619027777778</v>
      </c>
      <c r="E79">
        <v>-365.617528084863</v>
      </c>
      <c r="F79">
        <v>119.400409027778</v>
      </c>
      <c r="G79">
        <v>-103.413583333333</v>
      </c>
    </row>
    <row r="80" spans="1:7" ht="12.75">
      <c r="A80">
        <v>2008</v>
      </c>
      <c r="B80">
        <v>1</v>
      </c>
      <c r="C80">
        <v>7</v>
      </c>
      <c r="D80">
        <v>287.81993402778</v>
      </c>
      <c r="E80">
        <v>-318.356527777776</v>
      </c>
      <c r="F80">
        <v>78.0579884259259</v>
      </c>
      <c r="G80">
        <v>-81.2128958333332</v>
      </c>
    </row>
    <row r="81" spans="1:7" ht="12.75">
      <c r="A81">
        <v>2008</v>
      </c>
      <c r="B81">
        <v>1</v>
      </c>
      <c r="C81">
        <v>8</v>
      </c>
      <c r="D81">
        <v>200.137083333333</v>
      </c>
      <c r="E81">
        <v>-227.55307375296</v>
      </c>
      <c r="F81">
        <v>62.0847585206603</v>
      </c>
      <c r="G81">
        <v>-61.6422222222221</v>
      </c>
    </row>
    <row r="82" spans="1:7" ht="12.75">
      <c r="A82">
        <v>2008</v>
      </c>
      <c r="B82">
        <v>1</v>
      </c>
      <c r="C82">
        <v>9</v>
      </c>
      <c r="D82">
        <v>157.064722222222</v>
      </c>
      <c r="E82">
        <v>-224.001111111109</v>
      </c>
      <c r="F82">
        <v>120.175699569434</v>
      </c>
      <c r="G82">
        <v>-143.389940262162</v>
      </c>
    </row>
    <row r="83" spans="1:7" ht="12.75">
      <c r="A83">
        <v>2008</v>
      </c>
      <c r="B83">
        <v>1</v>
      </c>
      <c r="C83">
        <v>10</v>
      </c>
      <c r="D83">
        <v>170.759843171504</v>
      </c>
      <c r="E83">
        <v>-211.695138888892</v>
      </c>
      <c r="F83">
        <v>91.9009001322752</v>
      </c>
      <c r="G83">
        <v>-98.4433542932743</v>
      </c>
    </row>
    <row r="84" spans="1:7" ht="12.75">
      <c r="A84">
        <v>2008</v>
      </c>
      <c r="B84">
        <v>1</v>
      </c>
      <c r="C84">
        <v>11</v>
      </c>
      <c r="D84">
        <v>175.465833333335</v>
      </c>
      <c r="E84">
        <v>-509.791352272027</v>
      </c>
      <c r="F84">
        <v>102.109364583333</v>
      </c>
      <c r="G84">
        <v>-94.4921500715095</v>
      </c>
    </row>
    <row r="85" spans="1:7" ht="12.75">
      <c r="A85">
        <v>2008</v>
      </c>
      <c r="B85">
        <v>1</v>
      </c>
      <c r="C85">
        <v>12</v>
      </c>
      <c r="D85">
        <v>238.458472222222</v>
      </c>
      <c r="E85">
        <v>-381.613388888887</v>
      </c>
      <c r="F85">
        <v>113.982777777778</v>
      </c>
      <c r="G85">
        <v>-112.970156176845</v>
      </c>
    </row>
    <row r="86" spans="1:7" ht="12.75">
      <c r="A86">
        <v>2008</v>
      </c>
      <c r="B86">
        <v>1</v>
      </c>
      <c r="C86">
        <v>13</v>
      </c>
      <c r="D86">
        <v>137.357083333335</v>
      </c>
      <c r="E86">
        <v>-161.376249999999</v>
      </c>
      <c r="F86">
        <v>142.997401193177</v>
      </c>
      <c r="G86">
        <v>-198.795732545933</v>
      </c>
    </row>
    <row r="87" spans="1:7" ht="12.75">
      <c r="A87">
        <v>2008</v>
      </c>
      <c r="B87">
        <v>1</v>
      </c>
      <c r="C87">
        <v>14</v>
      </c>
      <c r="D87">
        <v>135.609357113959</v>
      </c>
      <c r="E87">
        <v>-167.548884740334</v>
      </c>
      <c r="F87">
        <v>83.1087714514421</v>
      </c>
      <c r="G87">
        <v>-120.436826388889</v>
      </c>
    </row>
    <row r="88" spans="1:7" ht="12.75">
      <c r="A88">
        <v>2008</v>
      </c>
      <c r="B88">
        <v>1</v>
      </c>
      <c r="C88">
        <v>15</v>
      </c>
      <c r="D88">
        <v>412.900972222225</v>
      </c>
      <c r="E88">
        <v>-188.660427001452</v>
      </c>
      <c r="F88">
        <v>134.04209375</v>
      </c>
      <c r="G88">
        <v>-118.3143456561</v>
      </c>
    </row>
    <row r="89" spans="1:7" ht="12.75">
      <c r="A89">
        <v>2008</v>
      </c>
      <c r="B89">
        <v>1</v>
      </c>
      <c r="C89">
        <v>16</v>
      </c>
      <c r="D89">
        <v>181.697838841229</v>
      </c>
      <c r="E89">
        <v>-201.137609445413</v>
      </c>
      <c r="F89">
        <v>68.0605881944444</v>
      </c>
      <c r="G89">
        <v>-85.466165916995</v>
      </c>
    </row>
    <row r="90" spans="1:7" ht="12.75">
      <c r="A90">
        <v>2008</v>
      </c>
      <c r="B90">
        <v>1</v>
      </c>
      <c r="C90">
        <v>17</v>
      </c>
      <c r="D90">
        <v>264.63617587601</v>
      </c>
      <c r="E90">
        <v>-265.164249905259</v>
      </c>
      <c r="F90">
        <v>102.499863897072</v>
      </c>
      <c r="G90">
        <v>-140.985430824706</v>
      </c>
    </row>
    <row r="91" spans="1:7" ht="12.75">
      <c r="A91">
        <v>2008</v>
      </c>
      <c r="B91">
        <v>1</v>
      </c>
      <c r="C91">
        <v>18</v>
      </c>
      <c r="D91">
        <v>230.875267902956</v>
      </c>
      <c r="E91">
        <v>-276.334495370373</v>
      </c>
      <c r="F91">
        <v>74.5037780036968</v>
      </c>
      <c r="G91">
        <v>-117.401965478798</v>
      </c>
    </row>
    <row r="92" spans="1:7" ht="12.75">
      <c r="A92">
        <v>2008</v>
      </c>
      <c r="B92">
        <v>1</v>
      </c>
      <c r="C92">
        <v>19</v>
      </c>
      <c r="D92">
        <v>116.552062500001</v>
      </c>
      <c r="E92">
        <v>-130.256390277414</v>
      </c>
      <c r="F92">
        <v>108.857180975955</v>
      </c>
      <c r="G92">
        <v>-80.1777777777779</v>
      </c>
    </row>
    <row r="93" spans="1:7" ht="12.75">
      <c r="A93">
        <v>2008</v>
      </c>
      <c r="B93">
        <v>1</v>
      </c>
      <c r="C93">
        <v>20</v>
      </c>
      <c r="D93">
        <v>117.589328791915</v>
      </c>
      <c r="E93">
        <v>-163.794861111108</v>
      </c>
      <c r="F93">
        <v>130.115442169214</v>
      </c>
      <c r="G93">
        <v>-70.3002777777792</v>
      </c>
    </row>
    <row r="94" spans="1:7" ht="12.75">
      <c r="A94">
        <v>2008</v>
      </c>
      <c r="B94">
        <v>1</v>
      </c>
      <c r="C94">
        <v>21</v>
      </c>
      <c r="D94">
        <v>187.60309873378</v>
      </c>
      <c r="E94">
        <v>-240.730605871201</v>
      </c>
      <c r="F94">
        <v>105.43635885811</v>
      </c>
      <c r="G94">
        <v>-108.110855647788</v>
      </c>
    </row>
    <row r="95" spans="1:7" ht="12.75">
      <c r="A95">
        <v>2008</v>
      </c>
      <c r="B95">
        <v>1</v>
      </c>
      <c r="C95">
        <v>22</v>
      </c>
      <c r="D95">
        <v>219.285767361111</v>
      </c>
      <c r="E95">
        <v>-231.002222222221</v>
      </c>
      <c r="F95">
        <v>82.1786979166668</v>
      </c>
      <c r="G95">
        <v>-108.234174159591</v>
      </c>
    </row>
    <row r="96" spans="1:7" ht="12.75">
      <c r="A96">
        <v>2008</v>
      </c>
      <c r="B96">
        <v>1</v>
      </c>
      <c r="C96">
        <v>23</v>
      </c>
      <c r="D96">
        <v>247.669999999998</v>
      </c>
      <c r="E96">
        <v>-216.446798611112</v>
      </c>
      <c r="F96">
        <v>235.761388888889</v>
      </c>
      <c r="G96">
        <v>-248.589327713125</v>
      </c>
    </row>
    <row r="97" spans="1:7" ht="12.75">
      <c r="A97">
        <v>2008</v>
      </c>
      <c r="B97">
        <v>1</v>
      </c>
      <c r="C97">
        <v>24</v>
      </c>
      <c r="D97">
        <v>168.317323199741</v>
      </c>
      <c r="E97">
        <v>-184.387343750002</v>
      </c>
      <c r="F97">
        <v>122.98125</v>
      </c>
      <c r="G97">
        <v>-138.52654208966</v>
      </c>
    </row>
    <row r="98" spans="1:7" ht="12.75">
      <c r="A98">
        <v>2008</v>
      </c>
      <c r="B98">
        <v>2</v>
      </c>
      <c r="C98">
        <v>1</v>
      </c>
      <c r="D98">
        <v>78.9774999999991</v>
      </c>
      <c r="E98">
        <v>-96.6945972222225</v>
      </c>
      <c r="F98">
        <v>77.0186089899799</v>
      </c>
      <c r="G98">
        <v>-95.8952916666666</v>
      </c>
    </row>
    <row r="99" spans="1:7" ht="12.75">
      <c r="A99">
        <v>2008</v>
      </c>
      <c r="B99">
        <v>2</v>
      </c>
      <c r="C99">
        <v>2</v>
      </c>
      <c r="D99">
        <v>54.0439340080056</v>
      </c>
      <c r="E99">
        <v>-65.2716417706371</v>
      </c>
      <c r="F99">
        <v>128.852256944445</v>
      </c>
      <c r="G99">
        <v>-86.0851359961194</v>
      </c>
    </row>
    <row r="100" spans="1:7" ht="12.75">
      <c r="A100">
        <v>2008</v>
      </c>
      <c r="B100">
        <v>2</v>
      </c>
      <c r="C100">
        <v>3</v>
      </c>
      <c r="D100">
        <v>62.6652647869069</v>
      </c>
      <c r="E100">
        <v>-115.322958333334</v>
      </c>
      <c r="F100">
        <v>60.2297222222221</v>
      </c>
      <c r="G100">
        <v>-70.4819444444458</v>
      </c>
    </row>
    <row r="101" spans="1:7" ht="12.75">
      <c r="A101">
        <v>2008</v>
      </c>
      <c r="B101">
        <v>2</v>
      </c>
      <c r="C101">
        <v>4</v>
      </c>
      <c r="D101">
        <v>90.6963888888915</v>
      </c>
      <c r="E101">
        <v>-121.555277777777</v>
      </c>
      <c r="F101">
        <v>70.4941597222225</v>
      </c>
      <c r="G101">
        <v>-59.0402777777784</v>
      </c>
    </row>
    <row r="102" spans="1:7" ht="12.75">
      <c r="A102">
        <v>2008</v>
      </c>
      <c r="B102">
        <v>2</v>
      </c>
      <c r="C102">
        <v>5</v>
      </c>
      <c r="D102">
        <v>195.764583333333</v>
      </c>
      <c r="E102">
        <v>-211.435714574155</v>
      </c>
      <c r="F102">
        <v>82.2441215277778</v>
      </c>
      <c r="G102">
        <v>-70.4769763888887</v>
      </c>
    </row>
    <row r="103" spans="1:7" ht="12.75">
      <c r="A103">
        <v>2008</v>
      </c>
      <c r="B103">
        <v>2</v>
      </c>
      <c r="C103">
        <v>6</v>
      </c>
      <c r="D103">
        <v>309.989583333333</v>
      </c>
      <c r="E103">
        <v>-354.952502872718</v>
      </c>
      <c r="F103">
        <v>115.997455375879</v>
      </c>
      <c r="G103">
        <v>-94.8746708333333</v>
      </c>
    </row>
    <row r="104" spans="1:7" ht="12.75">
      <c r="A104">
        <v>2008</v>
      </c>
      <c r="B104">
        <v>2</v>
      </c>
      <c r="C104">
        <v>7</v>
      </c>
      <c r="D104">
        <v>282.382927702455</v>
      </c>
      <c r="E104">
        <v>-295.650277777778</v>
      </c>
      <c r="F104">
        <v>57.0726388888891</v>
      </c>
      <c r="G104">
        <v>-72.8382790362782</v>
      </c>
    </row>
    <row r="105" spans="1:7" ht="12.75">
      <c r="A105">
        <v>2008</v>
      </c>
      <c r="B105">
        <v>2</v>
      </c>
      <c r="C105">
        <v>8</v>
      </c>
      <c r="D105">
        <v>145.62544381647</v>
      </c>
      <c r="E105">
        <v>-159.431120501612</v>
      </c>
      <c r="F105">
        <v>85.7639025731775</v>
      </c>
      <c r="G105">
        <v>-113.973125</v>
      </c>
    </row>
    <row r="106" spans="1:7" ht="12.75">
      <c r="A106">
        <v>2008</v>
      </c>
      <c r="B106">
        <v>2</v>
      </c>
      <c r="C106">
        <v>9</v>
      </c>
      <c r="D106">
        <v>145.533611111112</v>
      </c>
      <c r="E106">
        <v>-205.924722222221</v>
      </c>
      <c r="F106">
        <v>72.2026947393388</v>
      </c>
      <c r="G106">
        <v>-74.7975990155819</v>
      </c>
    </row>
    <row r="107" spans="1:7" ht="12.75">
      <c r="A107">
        <v>2008</v>
      </c>
      <c r="B107">
        <v>2</v>
      </c>
      <c r="C107">
        <v>10</v>
      </c>
      <c r="D107">
        <v>258.35780790421</v>
      </c>
      <c r="E107">
        <v>-165.889583333334</v>
      </c>
      <c r="F107">
        <v>102.256777539974</v>
      </c>
      <c r="G107">
        <v>-98.9561362448389</v>
      </c>
    </row>
    <row r="108" spans="1:7" ht="12.75">
      <c r="A108">
        <v>2008</v>
      </c>
      <c r="B108">
        <v>2</v>
      </c>
      <c r="C108">
        <v>11</v>
      </c>
      <c r="D108">
        <v>202.774166666666</v>
      </c>
      <c r="E108">
        <v>-150.687256417126</v>
      </c>
      <c r="F108">
        <v>58.8615031978283</v>
      </c>
      <c r="G108">
        <v>-75.817248611112</v>
      </c>
    </row>
    <row r="109" spans="1:7" ht="12.75">
      <c r="A109">
        <v>2008</v>
      </c>
      <c r="B109">
        <v>2</v>
      </c>
      <c r="C109">
        <v>12</v>
      </c>
      <c r="D109">
        <v>175.201910754165</v>
      </c>
      <c r="E109">
        <v>-1703.17375</v>
      </c>
      <c r="F109">
        <v>90.5813687499999</v>
      </c>
      <c r="G109">
        <v>-90.1231638888889</v>
      </c>
    </row>
    <row r="110" spans="1:7" ht="12.75">
      <c r="A110">
        <v>2008</v>
      </c>
      <c r="B110">
        <v>2</v>
      </c>
      <c r="C110">
        <v>13</v>
      </c>
      <c r="D110">
        <v>141.69744689828</v>
      </c>
      <c r="E110">
        <v>-153.567628472223</v>
      </c>
      <c r="F110">
        <v>83.9524638526878</v>
      </c>
      <c r="G110">
        <v>-124.457190972222</v>
      </c>
    </row>
    <row r="111" spans="1:7" ht="12.75">
      <c r="A111">
        <v>2008</v>
      </c>
      <c r="B111">
        <v>2</v>
      </c>
      <c r="C111">
        <v>14</v>
      </c>
      <c r="D111">
        <v>109.280082024758</v>
      </c>
      <c r="E111">
        <v>-203.987013270995</v>
      </c>
      <c r="F111">
        <v>133.26475</v>
      </c>
      <c r="G111">
        <v>-118.96268148741</v>
      </c>
    </row>
    <row r="112" spans="1:7" ht="12.75">
      <c r="A112">
        <v>2008</v>
      </c>
      <c r="B112">
        <v>2</v>
      </c>
      <c r="C112">
        <v>15</v>
      </c>
      <c r="D112">
        <v>136.067222222222</v>
      </c>
      <c r="E112">
        <v>-211.619320601853</v>
      </c>
      <c r="F112">
        <v>68.4406944444422</v>
      </c>
      <c r="G112">
        <v>-59.1676388888906</v>
      </c>
    </row>
    <row r="113" spans="1:7" ht="12.75">
      <c r="A113">
        <v>2008</v>
      </c>
      <c r="B113">
        <v>2</v>
      </c>
      <c r="C113">
        <v>16</v>
      </c>
      <c r="D113">
        <v>321.284999999998</v>
      </c>
      <c r="E113">
        <v>-206.964998828173</v>
      </c>
      <c r="F113">
        <v>60.2952291666667</v>
      </c>
      <c r="G113">
        <v>-69.1596525476286</v>
      </c>
    </row>
    <row r="114" spans="1:7" ht="12.75">
      <c r="A114">
        <v>2008</v>
      </c>
      <c r="B114">
        <v>2</v>
      </c>
      <c r="C114">
        <v>17</v>
      </c>
      <c r="D114">
        <v>213.819878472223</v>
      </c>
      <c r="E114">
        <v>-154.842703540922</v>
      </c>
      <c r="F114">
        <v>68.1372203900662</v>
      </c>
      <c r="G114">
        <v>-78.3908531112189</v>
      </c>
    </row>
    <row r="115" spans="1:7" ht="12.75">
      <c r="A115">
        <v>2008</v>
      </c>
      <c r="B115">
        <v>2</v>
      </c>
      <c r="C115">
        <v>18</v>
      </c>
      <c r="D115">
        <v>269.117083333332</v>
      </c>
      <c r="E115">
        <v>-340.509583333335</v>
      </c>
      <c r="F115">
        <v>44.9790666872169</v>
      </c>
      <c r="G115">
        <v>-68.0379386651255</v>
      </c>
    </row>
    <row r="116" spans="1:7" ht="12.75">
      <c r="A116">
        <v>2008</v>
      </c>
      <c r="B116">
        <v>2</v>
      </c>
      <c r="C116">
        <v>19</v>
      </c>
      <c r="D116">
        <v>148.098093750001</v>
      </c>
      <c r="E116">
        <v>-152.674895226471</v>
      </c>
      <c r="F116">
        <v>86.4266666666668</v>
      </c>
      <c r="G116">
        <v>-96.8111946023242</v>
      </c>
    </row>
    <row r="117" spans="1:7" ht="12.75">
      <c r="A117">
        <v>2008</v>
      </c>
      <c r="B117">
        <v>2</v>
      </c>
      <c r="C117">
        <v>20</v>
      </c>
      <c r="D117">
        <v>126.369230930173</v>
      </c>
      <c r="E117">
        <v>-218.70272989373</v>
      </c>
      <c r="F117">
        <v>102.25240658057</v>
      </c>
      <c r="G117">
        <v>-80.8284885999198</v>
      </c>
    </row>
    <row r="118" spans="1:7" ht="12.75">
      <c r="A118">
        <v>2008</v>
      </c>
      <c r="B118">
        <v>2</v>
      </c>
      <c r="C118">
        <v>21</v>
      </c>
      <c r="D118">
        <v>134.381805555552</v>
      </c>
      <c r="E118">
        <v>-156.818194444449</v>
      </c>
      <c r="F118">
        <v>76.9371111111113</v>
      </c>
      <c r="G118">
        <v>-98.189655509485</v>
      </c>
    </row>
    <row r="119" spans="1:7" ht="12.75">
      <c r="A119">
        <v>2008</v>
      </c>
      <c r="B119">
        <v>2</v>
      </c>
      <c r="C119">
        <v>22</v>
      </c>
      <c r="D119">
        <v>181.261220138887</v>
      </c>
      <c r="E119">
        <v>-280.966666666666</v>
      </c>
      <c r="F119">
        <v>64.1372222222224</v>
      </c>
      <c r="G119">
        <v>-86.2900312500001</v>
      </c>
    </row>
    <row r="120" spans="1:7" ht="12.75">
      <c r="A120">
        <v>2008</v>
      </c>
      <c r="B120">
        <v>2</v>
      </c>
      <c r="C120">
        <v>23</v>
      </c>
      <c r="D120">
        <v>218.762222222223</v>
      </c>
      <c r="E120">
        <v>-360.306324260807</v>
      </c>
      <c r="F120">
        <v>93.2718287629526</v>
      </c>
      <c r="G120">
        <v>-73.7759473084532</v>
      </c>
    </row>
    <row r="121" spans="1:7" ht="12.75">
      <c r="A121">
        <v>2008</v>
      </c>
      <c r="B121">
        <v>2</v>
      </c>
      <c r="C121">
        <v>24</v>
      </c>
      <c r="D121">
        <v>171.165416666669</v>
      </c>
      <c r="E121">
        <v>-153.098590277776</v>
      </c>
      <c r="F121">
        <v>184.840416666667</v>
      </c>
      <c r="G121">
        <v>-176.172165083548</v>
      </c>
    </row>
    <row r="122" spans="1:7" ht="12.75">
      <c r="A122">
        <v>2008</v>
      </c>
      <c r="B122">
        <v>3</v>
      </c>
      <c r="C122">
        <v>1</v>
      </c>
      <c r="D122">
        <v>92.2352059737184</v>
      </c>
      <c r="E122">
        <v>-112.26871869623</v>
      </c>
      <c r="F122">
        <v>72.6391180555555</v>
      </c>
      <c r="G122">
        <v>-65.3403995518318</v>
      </c>
    </row>
    <row r="123" spans="1:7" ht="12.75">
      <c r="A123">
        <v>2008</v>
      </c>
      <c r="B123">
        <v>3</v>
      </c>
      <c r="C123">
        <v>2</v>
      </c>
      <c r="D123">
        <v>57.8342448784517</v>
      </c>
      <c r="E123">
        <v>-94.1020353658147</v>
      </c>
      <c r="F123">
        <v>64.6208133596847</v>
      </c>
      <c r="G123">
        <v>-84.3933333333334</v>
      </c>
    </row>
    <row r="124" spans="1:7" ht="12.75">
      <c r="A124">
        <v>2008</v>
      </c>
      <c r="B124">
        <v>3</v>
      </c>
      <c r="C124">
        <v>3</v>
      </c>
      <c r="D124">
        <v>74.5597728021983</v>
      </c>
      <c r="E124">
        <v>-130.659826722676</v>
      </c>
      <c r="F124">
        <v>78.5037499999996</v>
      </c>
      <c r="G124">
        <v>-81.0158780011846</v>
      </c>
    </row>
    <row r="125" spans="1:7" ht="12.75">
      <c r="A125">
        <v>2008</v>
      </c>
      <c r="B125">
        <v>3</v>
      </c>
      <c r="C125">
        <v>4</v>
      </c>
      <c r="D125">
        <v>88.7756944444463</v>
      </c>
      <c r="E125">
        <v>-112.474305555554</v>
      </c>
      <c r="F125">
        <v>120.84337962963</v>
      </c>
      <c r="G125">
        <v>-109.523187025606</v>
      </c>
    </row>
    <row r="126" spans="1:7" ht="12.75">
      <c r="A126">
        <v>2008</v>
      </c>
      <c r="B126">
        <v>3</v>
      </c>
      <c r="C126">
        <v>5</v>
      </c>
      <c r="D126">
        <v>179.971666666666</v>
      </c>
      <c r="E126">
        <v>-214.524668437627</v>
      </c>
      <c r="F126">
        <v>100.479552083333</v>
      </c>
      <c r="G126">
        <v>-72.0953094170944</v>
      </c>
    </row>
    <row r="127" spans="1:7" ht="12.75">
      <c r="A127">
        <v>2008</v>
      </c>
      <c r="B127">
        <v>3</v>
      </c>
      <c r="C127">
        <v>6</v>
      </c>
      <c r="D127">
        <v>294.934660487023</v>
      </c>
      <c r="E127">
        <v>-325.209097222224</v>
      </c>
      <c r="F127">
        <v>127.3438125</v>
      </c>
      <c r="G127">
        <v>-111.603472222222</v>
      </c>
    </row>
    <row r="128" spans="1:7" ht="12.75">
      <c r="A128">
        <v>2008</v>
      </c>
      <c r="B128">
        <v>3</v>
      </c>
      <c r="C128">
        <v>7</v>
      </c>
      <c r="D128">
        <v>296.909305555556</v>
      </c>
      <c r="E128">
        <v>-304.471572916667</v>
      </c>
      <c r="F128">
        <v>113.333568139774</v>
      </c>
      <c r="G128">
        <v>-107.751034722222</v>
      </c>
    </row>
    <row r="129" spans="1:7" ht="12.75">
      <c r="A129">
        <v>2008</v>
      </c>
      <c r="B129">
        <v>3</v>
      </c>
      <c r="C129">
        <v>8</v>
      </c>
      <c r="D129">
        <v>172.906593749997</v>
      </c>
      <c r="E129">
        <v>-193.568333333335</v>
      </c>
      <c r="F129">
        <v>87.6910874158002</v>
      </c>
      <c r="G129">
        <v>-75.9128616358216</v>
      </c>
    </row>
    <row r="130" spans="1:7" ht="12.75">
      <c r="A130">
        <v>2008</v>
      </c>
      <c r="B130">
        <v>3</v>
      </c>
      <c r="C130">
        <v>9</v>
      </c>
      <c r="D130">
        <v>248.894240164946</v>
      </c>
      <c r="E130">
        <v>-185.224999999996</v>
      </c>
      <c r="F130">
        <v>76.6548958333336</v>
      </c>
      <c r="G130">
        <v>-63.2285586480378</v>
      </c>
    </row>
    <row r="131" spans="1:7" ht="12.75">
      <c r="A131">
        <v>2008</v>
      </c>
      <c r="B131">
        <v>3</v>
      </c>
      <c r="C131">
        <v>10</v>
      </c>
      <c r="D131">
        <v>201.029999999999</v>
      </c>
      <c r="E131">
        <v>-208.316354166667</v>
      </c>
      <c r="F131">
        <v>85.4979793130611</v>
      </c>
      <c r="G131">
        <v>-96.7775833333332</v>
      </c>
    </row>
    <row r="132" spans="1:7" ht="12.75">
      <c r="A132">
        <v>2008</v>
      </c>
      <c r="B132">
        <v>3</v>
      </c>
      <c r="C132">
        <v>11</v>
      </c>
      <c r="D132">
        <v>177.688118055557</v>
      </c>
      <c r="E132">
        <v>-199.515267504691</v>
      </c>
      <c r="F132">
        <v>81.6532230215921</v>
      </c>
      <c r="G132">
        <v>-78.4073607047332</v>
      </c>
    </row>
    <row r="133" spans="1:7" ht="12.75">
      <c r="A133">
        <v>2008</v>
      </c>
      <c r="B133">
        <v>3</v>
      </c>
      <c r="C133">
        <v>12</v>
      </c>
      <c r="D133">
        <v>147.564444444444</v>
      </c>
      <c r="E133">
        <v>-215.853795138891</v>
      </c>
      <c r="F133">
        <v>118.653923611111</v>
      </c>
      <c r="G133">
        <v>-114.179107204546</v>
      </c>
    </row>
    <row r="134" spans="1:7" ht="12.75">
      <c r="A134">
        <v>2008</v>
      </c>
      <c r="B134">
        <v>3</v>
      </c>
      <c r="C134">
        <v>13</v>
      </c>
      <c r="D134">
        <v>155.215512596471</v>
      </c>
      <c r="E134">
        <v>-181.228052083335</v>
      </c>
      <c r="F134">
        <v>119.400104335475</v>
      </c>
      <c r="G134">
        <v>-97.78585829138</v>
      </c>
    </row>
    <row r="135" spans="1:7" ht="12.75">
      <c r="A135">
        <v>2008</v>
      </c>
      <c r="B135">
        <v>3</v>
      </c>
      <c r="C135">
        <v>14</v>
      </c>
      <c r="D135">
        <v>125.259953656135</v>
      </c>
      <c r="E135">
        <v>-198.362769300211</v>
      </c>
      <c r="F135">
        <v>69.4982587881179</v>
      </c>
      <c r="G135">
        <v>-92.4879649276952</v>
      </c>
    </row>
    <row r="136" spans="1:7" ht="12.75">
      <c r="A136">
        <v>2008</v>
      </c>
      <c r="B136">
        <v>3</v>
      </c>
      <c r="C136">
        <v>15</v>
      </c>
      <c r="D136">
        <v>144.735805555557</v>
      </c>
      <c r="E136">
        <v>-198.311475694444</v>
      </c>
      <c r="F136">
        <v>238.135833333333</v>
      </c>
      <c r="G136">
        <v>-302.8475</v>
      </c>
    </row>
    <row r="137" spans="1:7" ht="12.75">
      <c r="A137">
        <v>2008</v>
      </c>
      <c r="B137">
        <v>3</v>
      </c>
      <c r="C137">
        <v>16</v>
      </c>
      <c r="D137">
        <v>96.7056290867041</v>
      </c>
      <c r="E137">
        <v>-254.705356601408</v>
      </c>
      <c r="F137">
        <v>164.228354166667</v>
      </c>
      <c r="G137">
        <v>-115.259835451293</v>
      </c>
    </row>
    <row r="138" spans="1:7" ht="12.75">
      <c r="A138">
        <v>2008</v>
      </c>
      <c r="B138">
        <v>3</v>
      </c>
      <c r="C138">
        <v>17</v>
      </c>
      <c r="D138">
        <v>120.351709052066</v>
      </c>
      <c r="E138">
        <v>-133.770073087031</v>
      </c>
      <c r="F138">
        <v>151.095053745509</v>
      </c>
      <c r="G138">
        <v>-152.762065972222</v>
      </c>
    </row>
    <row r="139" spans="1:7" ht="12.75">
      <c r="A139">
        <v>2008</v>
      </c>
      <c r="B139">
        <v>3</v>
      </c>
      <c r="C139">
        <v>18</v>
      </c>
      <c r="D139">
        <v>200.472497990214</v>
      </c>
      <c r="E139">
        <v>-230.407790169375</v>
      </c>
      <c r="F139">
        <v>157.670503472221</v>
      </c>
      <c r="G139">
        <v>-120.459494563453</v>
      </c>
    </row>
    <row r="140" spans="1:7" ht="12.75">
      <c r="A140">
        <v>2008</v>
      </c>
      <c r="B140">
        <v>3</v>
      </c>
      <c r="C140">
        <v>19</v>
      </c>
      <c r="D140">
        <v>161.372777777777</v>
      </c>
      <c r="E140">
        <v>-166.765694444442</v>
      </c>
      <c r="F140">
        <v>85.4965798611111</v>
      </c>
      <c r="G140">
        <v>-86.264015342987</v>
      </c>
    </row>
    <row r="141" spans="1:7" ht="12.75">
      <c r="A141">
        <v>2008</v>
      </c>
      <c r="B141">
        <v>3</v>
      </c>
      <c r="C141">
        <v>20</v>
      </c>
      <c r="D141">
        <v>201.741666666668</v>
      </c>
      <c r="E141">
        <v>-198.118032994021</v>
      </c>
      <c r="F141">
        <v>224.778259854368</v>
      </c>
      <c r="G141">
        <v>-194.409327845159</v>
      </c>
    </row>
    <row r="142" spans="1:7" ht="12.75">
      <c r="A142">
        <v>2008</v>
      </c>
      <c r="B142">
        <v>3</v>
      </c>
      <c r="C142">
        <v>21</v>
      </c>
      <c r="D142">
        <v>133.780072916667</v>
      </c>
      <c r="E142">
        <v>-138.709596469797</v>
      </c>
      <c r="F142">
        <v>121.589336369412</v>
      </c>
      <c r="G142">
        <v>-146.329229166668</v>
      </c>
    </row>
    <row r="143" spans="1:7" ht="12.75">
      <c r="A143">
        <v>2008</v>
      </c>
      <c r="B143">
        <v>3</v>
      </c>
      <c r="C143">
        <v>22</v>
      </c>
      <c r="D143">
        <v>210.630211805555</v>
      </c>
      <c r="E143">
        <v>-194.365138888888</v>
      </c>
      <c r="F143">
        <v>136.990642361109</v>
      </c>
      <c r="G143">
        <v>-110.7475</v>
      </c>
    </row>
    <row r="144" spans="1:7" ht="12.75">
      <c r="A144">
        <v>2008</v>
      </c>
      <c r="B144">
        <v>3</v>
      </c>
      <c r="C144">
        <v>23</v>
      </c>
      <c r="D144">
        <v>261.931493912665</v>
      </c>
      <c r="E144">
        <v>-205.86763888889</v>
      </c>
      <c r="F144">
        <v>376.251354795873</v>
      </c>
      <c r="G144">
        <v>-393.853548611111</v>
      </c>
    </row>
    <row r="145" spans="1:7" ht="12.75">
      <c r="A145">
        <v>2008</v>
      </c>
      <c r="B145">
        <v>3</v>
      </c>
      <c r="C145">
        <v>24</v>
      </c>
      <c r="D145">
        <v>175.080277777778</v>
      </c>
      <c r="E145">
        <v>-190.492083333335</v>
      </c>
      <c r="F145">
        <v>94.1660122286893</v>
      </c>
      <c r="G145">
        <v>-251.278409722222</v>
      </c>
    </row>
    <row r="146" spans="1:7" ht="12.75">
      <c r="A146">
        <v>2008</v>
      </c>
      <c r="B146">
        <v>4</v>
      </c>
      <c r="C146">
        <v>1</v>
      </c>
      <c r="D146">
        <v>81.3601464175875</v>
      </c>
      <c r="E146">
        <v>-97.7576438699943</v>
      </c>
      <c r="F146">
        <v>102.371111807968</v>
      </c>
      <c r="G146">
        <v>-92.0500772214308</v>
      </c>
    </row>
    <row r="147" spans="1:7" ht="12.75">
      <c r="A147">
        <v>2008</v>
      </c>
      <c r="B147">
        <v>4</v>
      </c>
      <c r="C147">
        <v>2</v>
      </c>
      <c r="D147">
        <v>54.944940409652</v>
      </c>
      <c r="E147">
        <v>-106.34443924934</v>
      </c>
      <c r="F147">
        <v>93.8911762076563</v>
      </c>
      <c r="G147">
        <v>-128.858827477903</v>
      </c>
    </row>
    <row r="148" spans="1:7" ht="12.75">
      <c r="A148">
        <v>2008</v>
      </c>
      <c r="B148">
        <v>4</v>
      </c>
      <c r="C148">
        <v>3</v>
      </c>
      <c r="D148">
        <v>73.9968252956761</v>
      </c>
      <c r="E148">
        <v>-123.132065972222</v>
      </c>
      <c r="F148">
        <v>172.2608125</v>
      </c>
      <c r="G148">
        <v>-291.776493768876</v>
      </c>
    </row>
    <row r="149" spans="1:7" ht="12.75">
      <c r="A149">
        <v>2008</v>
      </c>
      <c r="B149">
        <v>4</v>
      </c>
      <c r="C149">
        <v>4</v>
      </c>
      <c r="D149">
        <v>89.59375</v>
      </c>
      <c r="E149">
        <v>-118.54428522296</v>
      </c>
      <c r="F149">
        <v>90.1760393496599</v>
      </c>
      <c r="G149">
        <v>-164.291564649753</v>
      </c>
    </row>
    <row r="150" spans="1:7" ht="12.75">
      <c r="A150">
        <v>2008</v>
      </c>
      <c r="B150">
        <v>4</v>
      </c>
      <c r="C150">
        <v>5</v>
      </c>
      <c r="D150">
        <v>189.511257946078</v>
      </c>
      <c r="E150">
        <v>-222.168333333334</v>
      </c>
      <c r="F150">
        <v>81.9881631944443</v>
      </c>
      <c r="G150">
        <v>-76.1493055555557</v>
      </c>
    </row>
    <row r="151" spans="1:7" ht="12.75">
      <c r="A151">
        <v>2008</v>
      </c>
      <c r="B151">
        <v>4</v>
      </c>
      <c r="C151">
        <v>6</v>
      </c>
      <c r="D151">
        <v>297.259068231622</v>
      </c>
      <c r="E151">
        <v>-310.332764972555</v>
      </c>
      <c r="F151">
        <v>65.4497222222221</v>
      </c>
      <c r="G151">
        <v>-76.1419444444446</v>
      </c>
    </row>
    <row r="152" spans="1:7" ht="12.75">
      <c r="A152">
        <v>2008</v>
      </c>
      <c r="B152">
        <v>4</v>
      </c>
      <c r="C152">
        <v>7</v>
      </c>
      <c r="D152">
        <v>244.450416666667</v>
      </c>
      <c r="E152">
        <v>-283.026343750002</v>
      </c>
      <c r="F152">
        <v>92.7804166666665</v>
      </c>
      <c r="G152">
        <v>-95.4526006944445</v>
      </c>
    </row>
    <row r="153" spans="1:7" ht="12.75">
      <c r="A153">
        <v>2008</v>
      </c>
      <c r="B153">
        <v>4</v>
      </c>
      <c r="C153">
        <v>8</v>
      </c>
      <c r="D153">
        <v>237.844873964114</v>
      </c>
      <c r="E153">
        <v>-123.584184027776</v>
      </c>
      <c r="F153">
        <v>68.8735280650769</v>
      </c>
      <c r="G153">
        <v>-65.8831902777778</v>
      </c>
    </row>
    <row r="154" spans="1:7" ht="12.75">
      <c r="A154">
        <v>2008</v>
      </c>
      <c r="B154">
        <v>4</v>
      </c>
      <c r="C154">
        <v>9</v>
      </c>
      <c r="D154">
        <v>213.020000000001</v>
      </c>
      <c r="E154">
        <v>-196.70953734957</v>
      </c>
      <c r="F154">
        <v>61.176473869436</v>
      </c>
      <c r="G154">
        <v>-63.3841354166656</v>
      </c>
    </row>
    <row r="155" spans="1:7" ht="12.75">
      <c r="A155">
        <v>2008</v>
      </c>
      <c r="B155">
        <v>4</v>
      </c>
      <c r="C155">
        <v>10</v>
      </c>
      <c r="D155">
        <v>245.262083333331</v>
      </c>
      <c r="E155">
        <v>-187.248273611111</v>
      </c>
      <c r="F155">
        <v>125.823275254983</v>
      </c>
      <c r="G155">
        <v>-90.0101388888863</v>
      </c>
    </row>
    <row r="156" spans="1:7" ht="12.75">
      <c r="A156">
        <v>2008</v>
      </c>
      <c r="B156">
        <v>4</v>
      </c>
      <c r="C156">
        <v>11</v>
      </c>
      <c r="D156">
        <v>148.842388888887</v>
      </c>
      <c r="E156">
        <v>-194.069977062704</v>
      </c>
      <c r="F156">
        <v>83.0062638888888</v>
      </c>
      <c r="G156">
        <v>-71.037172291177</v>
      </c>
    </row>
    <row r="157" spans="1:7" ht="12.75">
      <c r="A157">
        <v>2008</v>
      </c>
      <c r="B157">
        <v>4</v>
      </c>
      <c r="C157">
        <v>12</v>
      </c>
      <c r="D157">
        <v>133.850555555557</v>
      </c>
      <c r="E157">
        <v>-151.437002522195</v>
      </c>
      <c r="F157">
        <v>99.4822949441532</v>
      </c>
      <c r="G157">
        <v>-92.0948437500001</v>
      </c>
    </row>
    <row r="158" spans="1:7" ht="12.75">
      <c r="A158">
        <v>2008</v>
      </c>
      <c r="B158">
        <v>4</v>
      </c>
      <c r="C158">
        <v>13</v>
      </c>
      <c r="D158">
        <v>202.787763212742</v>
      </c>
      <c r="E158">
        <v>-150.922027777777</v>
      </c>
      <c r="F158">
        <v>166.995</v>
      </c>
      <c r="G158">
        <v>-182.826568787089</v>
      </c>
    </row>
    <row r="159" spans="1:7" ht="12.75">
      <c r="A159">
        <v>2008</v>
      </c>
      <c r="B159">
        <v>4</v>
      </c>
      <c r="C159">
        <v>14</v>
      </c>
      <c r="D159">
        <v>191.608513921393</v>
      </c>
      <c r="E159">
        <v>-397.175776633785</v>
      </c>
      <c r="F159">
        <v>83.6064346247935</v>
      </c>
      <c r="G159">
        <v>-129.433194444445</v>
      </c>
    </row>
    <row r="160" spans="1:7" ht="12.75">
      <c r="A160">
        <v>2008</v>
      </c>
      <c r="B160">
        <v>4</v>
      </c>
      <c r="C160">
        <v>15</v>
      </c>
      <c r="D160">
        <v>110.597222222223</v>
      </c>
      <c r="E160">
        <v>-299.938078084159</v>
      </c>
      <c r="F160">
        <v>91.3765700256348</v>
      </c>
      <c r="G160">
        <v>-94.1761390006431</v>
      </c>
    </row>
    <row r="161" spans="1:7" ht="12.75">
      <c r="A161">
        <v>2008</v>
      </c>
      <c r="B161">
        <v>4</v>
      </c>
      <c r="C161">
        <v>16</v>
      </c>
      <c r="D161">
        <v>114.324265633573</v>
      </c>
      <c r="E161">
        <v>-154.739935411745</v>
      </c>
      <c r="F161">
        <v>116.722916666665</v>
      </c>
      <c r="G161">
        <v>-122.301709445626</v>
      </c>
    </row>
    <row r="162" spans="1:7" ht="12.75">
      <c r="A162">
        <v>2008</v>
      </c>
      <c r="B162">
        <v>4</v>
      </c>
      <c r="C162">
        <v>17</v>
      </c>
      <c r="D162">
        <v>112.799696316031</v>
      </c>
      <c r="E162">
        <v>-129.924166666665</v>
      </c>
      <c r="F162">
        <v>92.1932780006654</v>
      </c>
      <c r="G162">
        <v>-127.502309027778</v>
      </c>
    </row>
    <row r="163" spans="1:7" ht="12.75">
      <c r="A163">
        <v>2008</v>
      </c>
      <c r="B163">
        <v>4</v>
      </c>
      <c r="C163">
        <v>18</v>
      </c>
      <c r="D163">
        <v>226.90667361111</v>
      </c>
      <c r="E163">
        <v>-144.506527777778</v>
      </c>
      <c r="F163">
        <v>92.4329334366587</v>
      </c>
      <c r="G163">
        <v>-121.84314560739</v>
      </c>
    </row>
    <row r="164" spans="1:7" ht="12.75">
      <c r="A164">
        <v>2008</v>
      </c>
      <c r="B164">
        <v>4</v>
      </c>
      <c r="C164">
        <v>19</v>
      </c>
      <c r="D164">
        <v>95.4480555555561</v>
      </c>
      <c r="E164">
        <v>-122.143089827179</v>
      </c>
      <c r="F164">
        <v>160.334685460098</v>
      </c>
      <c r="G164">
        <v>-140.496183780786</v>
      </c>
    </row>
    <row r="165" spans="1:7" ht="12.75">
      <c r="A165">
        <v>2008</v>
      </c>
      <c r="B165">
        <v>4</v>
      </c>
      <c r="C165">
        <v>20</v>
      </c>
      <c r="D165">
        <v>207.480972222221</v>
      </c>
      <c r="E165">
        <v>-182.047961805555</v>
      </c>
      <c r="F165">
        <v>69.0063950871794</v>
      </c>
      <c r="G165">
        <v>-79.7514533448011</v>
      </c>
    </row>
    <row r="166" spans="1:7" ht="12.75">
      <c r="A166">
        <v>2008</v>
      </c>
      <c r="B166">
        <v>4</v>
      </c>
      <c r="C166">
        <v>21</v>
      </c>
      <c r="D166">
        <v>143.905347222221</v>
      </c>
      <c r="E166">
        <v>-138.825138888887</v>
      </c>
      <c r="F166">
        <v>84.7227379376678</v>
      </c>
      <c r="G166">
        <v>-100.905864583334</v>
      </c>
    </row>
    <row r="167" spans="1:7" ht="12.75">
      <c r="A167">
        <v>2008</v>
      </c>
      <c r="B167">
        <v>4</v>
      </c>
      <c r="C167">
        <v>22</v>
      </c>
      <c r="D167">
        <v>196.142717645617</v>
      </c>
      <c r="E167">
        <v>-206.673333333334</v>
      </c>
      <c r="F167">
        <v>91.5163101321592</v>
      </c>
      <c r="G167">
        <v>-110.677739668992</v>
      </c>
    </row>
    <row r="168" spans="1:7" ht="12.75">
      <c r="A168">
        <v>2008</v>
      </c>
      <c r="B168">
        <v>4</v>
      </c>
      <c r="C168">
        <v>23</v>
      </c>
      <c r="D168">
        <v>267.797644017859</v>
      </c>
      <c r="E168">
        <v>-231.811138888892</v>
      </c>
      <c r="F168">
        <v>51.4480512227758</v>
      </c>
      <c r="G168">
        <v>-89.9766103317482</v>
      </c>
    </row>
    <row r="169" spans="1:7" ht="12.75">
      <c r="A169">
        <v>2008</v>
      </c>
      <c r="B169">
        <v>4</v>
      </c>
      <c r="C169">
        <v>24</v>
      </c>
      <c r="D169">
        <v>4996.22333333333</v>
      </c>
      <c r="E169">
        <v>-210.648187500001</v>
      </c>
      <c r="F169">
        <v>93.6784722222225</v>
      </c>
      <c r="G169">
        <v>-102.931887731481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M</dc:creator>
  <cp:keywords/>
  <dc:description/>
  <cp:lastModifiedBy>vlr6087</cp:lastModifiedBy>
  <cp:lastPrinted>2008-07-01T22:45:25Z</cp:lastPrinted>
  <dcterms:created xsi:type="dcterms:W3CDTF">2008-05-06T19:05:30Z</dcterms:created>
  <dcterms:modified xsi:type="dcterms:W3CDTF">2008-07-01T23:11:33Z</dcterms:modified>
  <cp:category/>
  <cp:version/>
  <cp:contentType/>
  <cp:contentStatus/>
</cp:coreProperties>
</file>