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1820" windowHeight="3495" activeTab="0"/>
  </bookViews>
  <sheets>
    <sheet name="Tab69" sheetId="1" r:id="rId1"/>
  </sheets>
  <definedNames>
    <definedName name="_Regression_Int" localSheetId="0" hidden="1">1</definedName>
    <definedName name="_xlnm.Print_Area" localSheetId="0">'Tab69'!$A$1:$AH$91</definedName>
    <definedName name="_xlnm.Print_Area">'Tab69'!$A$1:$AH$89</definedName>
    <definedName name="Print_Area_MI" localSheetId="0">'Tab69'!$A$1:$AH$91</definedName>
    <definedName name="PRINT_AREA_MI">'Tab69'!$A$1:$AH$89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<sst xmlns="http://schemas.openxmlformats.org/spreadsheetml/2006/main" count="1214" uniqueCount="178">
  <si>
    <t xml:space="preserve">         Table 69.--Highest degree earned, number of years teaching experience, and average class size for teachers in public</t>
  </si>
  <si>
    <t xml:space="preserve">                                elementary and secondary schools, by state:  1999-2000</t>
  </si>
  <si>
    <t>|</t>
  </si>
  <si>
    <t xml:space="preserve">  Percent of teachers, by highest degree\2\</t>
  </si>
  <si>
    <t xml:space="preserve">        Percent of teachers, by years</t>
  </si>
  <si>
    <t>Average class size\3\</t>
  </si>
  <si>
    <t>State</t>
  </si>
  <si>
    <t>Total\1\</t>
  </si>
  <si>
    <t xml:space="preserve">      of full-time teaching experience</t>
  </si>
  <si>
    <t>Bachelor's</t>
  </si>
  <si>
    <t xml:space="preserve"> Master's</t>
  </si>
  <si>
    <t>Education</t>
  </si>
  <si>
    <t xml:space="preserve">  Doctor's</t>
  </si>
  <si>
    <t xml:space="preserve"> </t>
  </si>
  <si>
    <t>Less than 3</t>
  </si>
  <si>
    <t xml:space="preserve">   3 to 9</t>
  </si>
  <si>
    <t xml:space="preserve">  10 to 20</t>
  </si>
  <si>
    <t xml:space="preserve">  Over 20</t>
  </si>
  <si>
    <t>Elementary</t>
  </si>
  <si>
    <t>Secondary</t>
  </si>
  <si>
    <t>1</t>
  </si>
  <si>
    <t>2</t>
  </si>
  <si>
    <t xml:space="preserve"> 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</si>
  <si>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</si>
  <si>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</si>
  <si>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</si>
  <si>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</si>
  <si>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</si>
  <si>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</si>
  <si>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</si>
  <si>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11</t>
  </si>
  <si>
    <t xml:space="preserve">   12</t>
  </si>
  <si>
    <t xml:space="preserve">   United States .....</t>
  </si>
  <si>
    <t>Alabama .......................</t>
  </si>
  <si>
    <t>Alaska .........................</t>
  </si>
  <si>
    <t>Arizona ......................</t>
  </si>
  <si>
    <t>Arkansas ........................</t>
  </si>
  <si>
    <t>California ......................</t>
  </si>
  <si>
    <t>Colorado .......................</t>
  </si>
  <si>
    <t>Connecticut .....................</t>
  </si>
  <si>
    <t>Delaware .......................</t>
  </si>
  <si>
    <t>District of Columbia ...........</t>
  </si>
  <si>
    <t>Florida ........................</t>
  </si>
  <si>
    <t>Georgia ........................</t>
  </si>
  <si>
    <t>Hawaii ...........................</t>
  </si>
  <si>
    <t>Idaho ........................</t>
  </si>
  <si>
    <t>Illinois .........................</t>
  </si>
  <si>
    <t>Indiana...........................</t>
  </si>
  <si>
    <t>Iowa ............................</t>
  </si>
  <si>
    <t>Kansas ...........................</t>
  </si>
  <si>
    <t>Kentucky .........................</t>
  </si>
  <si>
    <t>Louisiana .......................</t>
  </si>
  <si>
    <t>Maine ...........................</t>
  </si>
  <si>
    <t>Maryland ........................</t>
  </si>
  <si>
    <t>Massachusetts ...................</t>
  </si>
  <si>
    <t>Michigan .....................</t>
  </si>
  <si>
    <t>Minnesota ......................</t>
  </si>
  <si>
    <t>Mississippi .....................</t>
  </si>
  <si>
    <t>Missouri .........................</t>
  </si>
  <si>
    <t>Montana ........................</t>
  </si>
  <si>
    <t>Nebraska ........................</t>
  </si>
  <si>
    <t>Nevada ..........................</t>
  </si>
  <si>
    <t>New Hampshire ..................</t>
  </si>
  <si>
    <t>New Jersey .......................</t>
  </si>
  <si>
    <t>New Mexico ......................</t>
  </si>
  <si>
    <t>New York ........................</t>
  </si>
  <si>
    <t>North Carolina .................</t>
  </si>
  <si>
    <t>North Dakota ....................</t>
  </si>
  <si>
    <t>Ohio .............................</t>
  </si>
  <si>
    <t>Oklahoma ........................</t>
  </si>
  <si>
    <t>Oregon ...........................</t>
  </si>
  <si>
    <t>Pennsylvania .......................</t>
  </si>
  <si>
    <t>Rhode Island .....................</t>
  </si>
  <si>
    <t>South Carolina ...................</t>
  </si>
  <si>
    <t>South Dakota ....................</t>
  </si>
  <si>
    <t>Tennessee .....................</t>
  </si>
  <si>
    <t>Texas ..........................</t>
  </si>
  <si>
    <t>Utah ...........................</t>
  </si>
  <si>
    <t>Vermont .........................</t>
  </si>
  <si>
    <t>Virginia .........................</t>
  </si>
  <si>
    <t>Washington .......................</t>
  </si>
  <si>
    <t>West Virginia....................</t>
  </si>
  <si>
    <t>Wisconsin ......................</t>
  </si>
  <si>
    <t>Wyoming .........................</t>
  </si>
  <si>
    <t>\1\Data are based on a head count of all teachers rather than on the number of full-time-equivalent teachers appearing in other tables.</t>
  </si>
  <si>
    <t>\3\Elementary teachers are those who taught self-contained classes at the elementary level and secondary teachers are those who</t>
  </si>
  <si>
    <t>taught departmentalized classes (e.g., science, art, social science, or other course subjects) at the secondary level.  Excludes</t>
  </si>
  <si>
    <t>special education teachers.  Teachers were classified as elementary or secondary on the basis of the grades they taught, rather than</t>
  </si>
  <si>
    <t>on the level of the school in which they taught.</t>
  </si>
  <si>
    <t xml:space="preserve">NOTE:  Excludes prekindergarten teachers.  Standard errors appear in parentheses.  Detail may not sum to totals due to rounding.  </t>
  </si>
  <si>
    <t>\2\Teachers with less than a bachelor's degree are not shown separately.</t>
  </si>
  <si>
    <t>Count</t>
  </si>
  <si>
    <t>pubst</t>
  </si>
  <si>
    <t>estimate</t>
  </si>
  <si>
    <t>stderr</t>
  </si>
  <si>
    <t>nobs</t>
  </si>
  <si>
    <t xml:space="preserve">  edlev1</t>
  </si>
  <si>
    <t xml:space="preserve">  edlev1p</t>
  </si>
  <si>
    <t xml:space="preserve">  edlev2</t>
  </si>
  <si>
    <t xml:space="preserve">  edlev2p</t>
  </si>
  <si>
    <t xml:space="preserve">  edlev3</t>
  </si>
  <si>
    <t xml:space="preserve">  edlev3p</t>
  </si>
  <si>
    <t xml:space="preserve">  edlev4</t>
  </si>
  <si>
    <t xml:space="preserve">  edlev4p</t>
  </si>
  <si>
    <t xml:space="preserve">  edlev5</t>
  </si>
  <si>
    <t xml:space="preserve">  edlev5p</t>
  </si>
  <si>
    <t xml:space="preserve">  edlev6</t>
  </si>
  <si>
    <t xml:space="preserve">  edlev6p</t>
  </si>
  <si>
    <t xml:space="preserve">  exper1</t>
  </si>
  <si>
    <t xml:space="preserve">  exper1p</t>
  </si>
  <si>
    <t xml:space="preserve">  exper2</t>
  </si>
  <si>
    <t xml:space="preserve">  exper2p</t>
  </si>
  <si>
    <t xml:space="preserve">  exper3</t>
  </si>
  <si>
    <t xml:space="preserve">  exper3p</t>
  </si>
  <si>
    <t xml:space="preserve">  exper4</t>
  </si>
  <si>
    <t xml:space="preserve">  exper4p</t>
  </si>
  <si>
    <t>Alabama ...........</t>
  </si>
  <si>
    <t>Alaska ............</t>
  </si>
  <si>
    <t>Arizona ...........</t>
  </si>
  <si>
    <t>Arkansas ..........</t>
  </si>
  <si>
    <t>California ........</t>
  </si>
  <si>
    <t>Colorado ..........</t>
  </si>
  <si>
    <t>Connecticut .......</t>
  </si>
  <si>
    <t>Delaware ..........</t>
  </si>
  <si>
    <t xml:space="preserve">          .</t>
  </si>
  <si>
    <t>Dist. of Columbia .</t>
  </si>
  <si>
    <t>Florida ...........</t>
  </si>
  <si>
    <t>Georgia ...........</t>
  </si>
  <si>
    <t>Hawaii ............</t>
  </si>
  <si>
    <t>Idaho .............</t>
  </si>
  <si>
    <t>Illinois ..........</t>
  </si>
  <si>
    <t>Indiana............</t>
  </si>
  <si>
    <t>Iowa ..............</t>
  </si>
  <si>
    <t>Kansas ............</t>
  </si>
  <si>
    <t>Kentucky ..........</t>
  </si>
  <si>
    <t>Louisiana .........</t>
  </si>
  <si>
    <t>Maine .............</t>
  </si>
  <si>
    <t>Maryland ..........</t>
  </si>
  <si>
    <t>Massachusetts .....</t>
  </si>
  <si>
    <t>Michigan ..........</t>
  </si>
  <si>
    <t>Minnesota .........</t>
  </si>
  <si>
    <t>Mississippi .......</t>
  </si>
  <si>
    <t>Missouri...........</t>
  </si>
  <si>
    <t>Montana ...........</t>
  </si>
  <si>
    <t>Nebraska ..........</t>
  </si>
  <si>
    <t>Nevada ............</t>
  </si>
  <si>
    <t>New Hampshire .....</t>
  </si>
  <si>
    <t>New Jersey ........</t>
  </si>
  <si>
    <t>New Mexico ........</t>
  </si>
  <si>
    <t>New York ..........</t>
  </si>
  <si>
    <t>North Carolina ....</t>
  </si>
  <si>
    <t>North Dakota ......</t>
  </si>
  <si>
    <t>Ohio ..............</t>
  </si>
  <si>
    <t>Oklahoma ..........</t>
  </si>
  <si>
    <t>Oregon ............</t>
  </si>
  <si>
    <t>Pennsylvania ......</t>
  </si>
  <si>
    <t>Rhode Island ......</t>
  </si>
  <si>
    <t>South Carolina ....</t>
  </si>
  <si>
    <t>South Dakota ......</t>
  </si>
  <si>
    <t>Tennessee .........</t>
  </si>
  <si>
    <t>Texas .............</t>
  </si>
  <si>
    <t>Utah ..............</t>
  </si>
  <si>
    <t>Vermont ...........</t>
  </si>
  <si>
    <t>Virginia ..........</t>
  </si>
  <si>
    <t>Washington ........</t>
  </si>
  <si>
    <t>West Virginia .....</t>
  </si>
  <si>
    <t>Wisconsin .........</t>
  </si>
  <si>
    <t>Wyoming ...........</t>
  </si>
  <si>
    <t xml:space="preserve">    ‡</t>
  </si>
  <si>
    <t xml:space="preserve">  ‡</t>
  </si>
  <si>
    <t xml:space="preserve">         .</t>
  </si>
  <si>
    <t xml:space="preserve">        .</t>
  </si>
  <si>
    <t>specialist\4\</t>
  </si>
  <si>
    <t>\4\Includes certificate of advanced graduate studies.</t>
  </si>
  <si>
    <t xml:space="preserve">SOURCE:  U.S. Department of Education, National Center for Education Statistics, Schools and Staffing Survey (SASS), </t>
  </si>
  <si>
    <t>"Public Teacher Questionnaire," and "Charter Teacher Questionnaire," 1999-2000. (This table was prepared April 2003.)</t>
  </si>
  <si>
    <t>_</t>
  </si>
  <si>
    <t>‡ Did not meet reporting standard.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</si>
</sst>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000_)"/>
    <numFmt numFmtId="167" formatCode="0.00_);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fill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 quotePrefix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fill"/>
      <protection/>
    </xf>
    <xf numFmtId="165" fontId="4" fillId="0" borderId="0" xfId="0" applyNumberFormat="1" applyFont="1" applyBorder="1" applyAlignment="1" applyProtection="1">
      <alignment horizontal="fill"/>
      <protection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 applyProtection="1" quotePrefix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164" fontId="4" fillId="0" borderId="0" xfId="0" applyNumberFormat="1" applyFont="1" applyAlignment="1" applyProtection="1">
      <alignment horizontal="fill"/>
      <protection/>
    </xf>
    <xf numFmtId="165" fontId="4" fillId="0" borderId="0" xfId="0" applyNumberFormat="1" applyFont="1" applyAlignment="1" applyProtection="1">
      <alignment horizontal="fill"/>
      <protection/>
    </xf>
    <xf numFmtId="39" fontId="4" fillId="0" borderId="0" xfId="0" applyNumberFormat="1" applyFont="1" applyAlignment="1" applyProtection="1">
      <alignment horizontal="fill"/>
      <protection/>
    </xf>
    <xf numFmtId="167" fontId="4" fillId="0" borderId="0" xfId="0" applyNumberFormat="1" applyFont="1" applyAlignment="1" applyProtection="1">
      <alignment horizontal="fill"/>
      <protection/>
    </xf>
    <xf numFmtId="0" fontId="4" fillId="0" borderId="0" xfId="0" applyFont="1" applyAlignment="1" applyProtection="1">
      <alignment horizontal="fill"/>
      <protection/>
    </xf>
    <xf numFmtId="167" fontId="4" fillId="0" borderId="0" xfId="0" applyNumberFormat="1" applyFont="1" applyAlignment="1">
      <alignment/>
    </xf>
    <xf numFmtId="0" fontId="4" fillId="0" borderId="0" xfId="0" applyFont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M323"/>
  <sheetViews>
    <sheetView showGridLines="0" tabSelected="1" workbookViewId="0" topLeftCell="A1">
      <selection activeCell="A1" sqref="A1"/>
    </sheetView>
  </sheetViews>
  <sheetFormatPr defaultColWidth="9.625" defaultRowHeight="12" customHeight="1"/>
  <cols>
    <col min="1" max="1" width="22.625" style="4" customWidth="1"/>
    <col min="2" max="2" width="1.625" style="4" customWidth="1"/>
    <col min="3" max="3" width="10.625" style="4" customWidth="1"/>
    <col min="4" max="4" width="8.625" style="4" customWidth="1"/>
    <col min="5" max="5" width="1.625" style="4" customWidth="1"/>
    <col min="6" max="6" width="5.625" style="4" customWidth="1"/>
    <col min="7" max="7" width="6.625" style="4" customWidth="1"/>
    <col min="8" max="8" width="1.625" style="4" customWidth="1"/>
    <col min="9" max="9" width="5.625" style="4" customWidth="1"/>
    <col min="10" max="10" width="6.625" style="4" customWidth="1"/>
    <col min="11" max="11" width="1.625" style="4" customWidth="1"/>
    <col min="12" max="12" width="5.875" style="4" customWidth="1"/>
    <col min="13" max="13" width="7.625" style="4" customWidth="1"/>
    <col min="14" max="14" width="1.625" style="4" customWidth="1"/>
    <col min="15" max="15" width="4.625" style="4" customWidth="1"/>
    <col min="16" max="16" width="6.625" style="4" customWidth="1"/>
    <col min="17" max="17" width="1.625" style="4" customWidth="1"/>
    <col min="18" max="18" width="5.625" style="4" customWidth="1"/>
    <col min="19" max="19" width="6.625" style="4" customWidth="1"/>
    <col min="20" max="20" width="1.625" style="4" customWidth="1"/>
    <col min="21" max="21" width="5.625" style="4" customWidth="1"/>
    <col min="22" max="22" width="6.625" style="4" customWidth="1"/>
    <col min="23" max="23" width="1.625" style="4" customWidth="1"/>
    <col min="24" max="24" width="5.625" style="4" customWidth="1"/>
    <col min="25" max="25" width="6.625" style="4" customWidth="1"/>
    <col min="26" max="26" width="1.625" style="4" customWidth="1"/>
    <col min="27" max="27" width="5.625" style="4" customWidth="1"/>
    <col min="28" max="28" width="6.625" style="4" customWidth="1"/>
    <col min="29" max="29" width="1.625" style="4" customWidth="1"/>
    <col min="30" max="31" width="5.625" style="4" customWidth="1"/>
    <col min="32" max="32" width="1.625" style="4" customWidth="1"/>
    <col min="33" max="34" width="5.625" style="4" customWidth="1"/>
    <col min="35" max="38" width="9.625" style="4" customWidth="1"/>
    <col min="39" max="39" width="9.875" style="4" bestFit="1" customWidth="1"/>
    <col min="40" max="52" width="9.625" style="4" customWidth="1"/>
    <col min="53" max="53" width="10.875" style="4" bestFit="1" customWidth="1"/>
    <col min="54" max="16384" width="9.625" style="4" customWidth="1"/>
  </cols>
  <sheetData>
    <row r="1" spans="1:43" ht="12" customHeight="1">
      <c r="A1" s="2" t="s">
        <v>0</v>
      </c>
      <c r="B1" s="3"/>
      <c r="C1" s="3"/>
      <c r="D1" s="3"/>
      <c r="E1" s="3"/>
      <c r="F1" s="3"/>
      <c r="H1" s="3"/>
      <c r="I1" s="3"/>
      <c r="J1" s="5"/>
      <c r="K1" s="3"/>
      <c r="L1" s="3"/>
      <c r="N1" s="3"/>
      <c r="O1" s="3"/>
      <c r="Q1" s="3"/>
      <c r="R1" s="3"/>
      <c r="T1" s="3"/>
      <c r="U1" s="3"/>
      <c r="W1" s="3"/>
      <c r="X1" s="3"/>
      <c r="Z1" s="3"/>
      <c r="AA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>
      <c r="A2" s="2" t="s">
        <v>1</v>
      </c>
      <c r="B2" s="3"/>
      <c r="C2" s="3"/>
      <c r="D2" s="3"/>
      <c r="E2" s="3"/>
      <c r="F2" s="3"/>
      <c r="H2" s="3"/>
      <c r="I2" s="3"/>
      <c r="J2" s="5"/>
      <c r="K2" s="3"/>
      <c r="L2" s="3"/>
      <c r="N2" s="3"/>
      <c r="O2" s="3"/>
      <c r="Q2" s="3"/>
      <c r="R2" s="3"/>
      <c r="T2" s="3"/>
      <c r="U2" s="3"/>
      <c r="W2" s="3"/>
      <c r="X2" s="3"/>
      <c r="Z2" s="3"/>
      <c r="AA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>
      <c r="A3" s="2"/>
      <c r="B3" s="3"/>
      <c r="C3" s="3"/>
      <c r="D3" s="3"/>
      <c r="E3" s="3"/>
      <c r="F3" s="3"/>
      <c r="H3" s="3"/>
      <c r="I3" s="3"/>
      <c r="J3" s="5"/>
      <c r="K3" s="3"/>
      <c r="L3" s="3"/>
      <c r="N3" s="3"/>
      <c r="O3" s="3"/>
      <c r="Q3" s="3"/>
      <c r="R3" s="3"/>
      <c r="T3" s="3"/>
      <c r="U3" s="3"/>
      <c r="W3" s="3"/>
      <c r="X3" s="3"/>
      <c r="Z3" s="3"/>
      <c r="AA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2" customHeight="1">
      <c r="A4" s="1" t="s">
        <v>176</v>
      </c>
      <c r="B4" s="1" t="s">
        <v>176</v>
      </c>
      <c r="C4" s="1" t="s">
        <v>176</v>
      </c>
      <c r="D4" s="1" t="s">
        <v>176</v>
      </c>
      <c r="E4" s="1" t="s">
        <v>176</v>
      </c>
      <c r="F4" s="1" t="s">
        <v>176</v>
      </c>
      <c r="G4" s="1" t="s">
        <v>176</v>
      </c>
      <c r="H4" s="1" t="s">
        <v>176</v>
      </c>
      <c r="I4" s="1" t="s">
        <v>176</v>
      </c>
      <c r="J4" s="1" t="s">
        <v>176</v>
      </c>
      <c r="K4" s="1" t="s">
        <v>176</v>
      </c>
      <c r="L4" s="1" t="s">
        <v>176</v>
      </c>
      <c r="M4" s="1" t="s">
        <v>176</v>
      </c>
      <c r="N4" s="1" t="s">
        <v>176</v>
      </c>
      <c r="O4" s="1" t="s">
        <v>176</v>
      </c>
      <c r="P4" s="1" t="s">
        <v>176</v>
      </c>
      <c r="Q4" s="1" t="s">
        <v>176</v>
      </c>
      <c r="R4" s="1" t="s">
        <v>176</v>
      </c>
      <c r="S4" s="1" t="s">
        <v>176</v>
      </c>
      <c r="T4" s="1" t="s">
        <v>176</v>
      </c>
      <c r="U4" s="1" t="s">
        <v>176</v>
      </c>
      <c r="V4" s="1" t="s">
        <v>176</v>
      </c>
      <c r="W4" s="1" t="s">
        <v>176</v>
      </c>
      <c r="X4" s="1" t="s">
        <v>176</v>
      </c>
      <c r="Y4" s="1" t="s">
        <v>176</v>
      </c>
      <c r="Z4" s="1" t="s">
        <v>176</v>
      </c>
      <c r="AA4" s="1" t="s">
        <v>176</v>
      </c>
      <c r="AB4" s="1" t="s">
        <v>176</v>
      </c>
      <c r="AC4" s="1" t="s">
        <v>176</v>
      </c>
      <c r="AD4" s="1" t="s">
        <v>176</v>
      </c>
      <c r="AE4" s="1" t="s">
        <v>176</v>
      </c>
      <c r="AF4" s="1" t="s">
        <v>176</v>
      </c>
      <c r="AG4" s="1" t="s">
        <v>176</v>
      </c>
      <c r="AH4" s="1" t="s">
        <v>176</v>
      </c>
      <c r="AI4" s="3"/>
      <c r="AJ4" s="3"/>
      <c r="AK4" s="3"/>
      <c r="AL4" s="3"/>
      <c r="AM4" s="3"/>
      <c r="AN4" s="3"/>
      <c r="AO4" s="3"/>
      <c r="AP4" s="3"/>
      <c r="AQ4" s="3"/>
    </row>
    <row r="5" spans="1:43" ht="12" customHeight="1">
      <c r="A5" s="6"/>
      <c r="B5" s="7" t="s">
        <v>2</v>
      </c>
      <c r="C5" s="6"/>
      <c r="D5" s="6"/>
      <c r="E5" s="7" t="s">
        <v>2</v>
      </c>
      <c r="F5" s="8" t="s">
        <v>3</v>
      </c>
      <c r="G5" s="9"/>
      <c r="H5" s="6"/>
      <c r="I5" s="6"/>
      <c r="J5" s="10"/>
      <c r="K5" s="6"/>
      <c r="L5" s="6"/>
      <c r="M5" s="9"/>
      <c r="N5" s="6"/>
      <c r="O5" s="6"/>
      <c r="P5" s="9"/>
      <c r="Q5" s="7" t="s">
        <v>2</v>
      </c>
      <c r="R5" s="8" t="s">
        <v>4</v>
      </c>
      <c r="S5" s="9"/>
      <c r="T5" s="6"/>
      <c r="U5" s="6"/>
      <c r="V5" s="9"/>
      <c r="W5" s="6"/>
      <c r="X5" s="6"/>
      <c r="Y5" s="9"/>
      <c r="Z5" s="6"/>
      <c r="AA5" s="6"/>
      <c r="AB5" s="9"/>
      <c r="AC5" s="7" t="s">
        <v>2</v>
      </c>
      <c r="AD5" s="8" t="s">
        <v>5</v>
      </c>
      <c r="AE5" s="6"/>
      <c r="AF5" s="6"/>
      <c r="AG5" s="6"/>
      <c r="AH5" s="6"/>
      <c r="AI5" s="3"/>
      <c r="AJ5" s="3"/>
      <c r="AK5" s="3"/>
      <c r="AL5" s="3"/>
      <c r="AM5" s="3"/>
      <c r="AN5" s="3"/>
      <c r="AO5" s="3"/>
      <c r="AP5" s="3"/>
      <c r="AQ5" s="3"/>
    </row>
    <row r="6" spans="1:43" ht="12" customHeight="1">
      <c r="A6" s="6"/>
      <c r="B6" s="7" t="s">
        <v>2</v>
      </c>
      <c r="C6" s="6"/>
      <c r="D6" s="6"/>
      <c r="E6" s="7" t="s">
        <v>2</v>
      </c>
      <c r="F6" s="1" t="s">
        <v>13</v>
      </c>
      <c r="G6" s="1" t="s">
        <v>13</v>
      </c>
      <c r="H6" s="1" t="s">
        <v>13</v>
      </c>
      <c r="I6" s="1" t="s">
        <v>13</v>
      </c>
      <c r="J6" s="1" t="s">
        <v>13</v>
      </c>
      <c r="K6" s="1" t="s">
        <v>13</v>
      </c>
      <c r="L6" s="1" t="s">
        <v>13</v>
      </c>
      <c r="M6" s="1" t="s">
        <v>13</v>
      </c>
      <c r="N6" s="1" t="s">
        <v>13</v>
      </c>
      <c r="O6" s="1" t="s">
        <v>13</v>
      </c>
      <c r="P6" s="1" t="s">
        <v>13</v>
      </c>
      <c r="Q6" s="7" t="s">
        <v>2</v>
      </c>
      <c r="R6" s="8" t="s">
        <v>8</v>
      </c>
      <c r="S6" s="9"/>
      <c r="T6" s="6"/>
      <c r="U6" s="6"/>
      <c r="V6" s="9"/>
      <c r="W6" s="6"/>
      <c r="X6" s="6"/>
      <c r="Y6" s="9"/>
      <c r="Z6" s="6"/>
      <c r="AA6" s="6"/>
      <c r="AB6" s="9"/>
      <c r="AC6" s="7" t="s">
        <v>2</v>
      </c>
      <c r="AD6" s="1" t="s">
        <v>13</v>
      </c>
      <c r="AE6" s="1" t="s">
        <v>13</v>
      </c>
      <c r="AF6" s="1" t="s">
        <v>13</v>
      </c>
      <c r="AG6" s="1" t="s">
        <v>13</v>
      </c>
      <c r="AH6" s="1" t="s">
        <v>13</v>
      </c>
      <c r="AI6" s="3"/>
      <c r="AJ6" s="3"/>
      <c r="AK6" s="3"/>
      <c r="AL6" s="3"/>
      <c r="AM6" s="3"/>
      <c r="AN6" s="3"/>
      <c r="AO6" s="3"/>
      <c r="AP6" s="3"/>
      <c r="AQ6" s="3"/>
    </row>
    <row r="7" spans="1:43" ht="12" customHeight="1">
      <c r="A7" s="6"/>
      <c r="B7" s="7" t="s">
        <v>2</v>
      </c>
      <c r="C7" s="6"/>
      <c r="D7" s="6"/>
      <c r="E7" s="7" t="s">
        <v>2</v>
      </c>
      <c r="F7" s="1" t="s">
        <v>176</v>
      </c>
      <c r="G7" s="1" t="s">
        <v>176</v>
      </c>
      <c r="H7" s="1" t="s">
        <v>176</v>
      </c>
      <c r="I7" s="1" t="s">
        <v>176</v>
      </c>
      <c r="J7" s="1" t="s">
        <v>176</v>
      </c>
      <c r="K7" s="1" t="s">
        <v>176</v>
      </c>
      <c r="L7" s="1" t="s">
        <v>176</v>
      </c>
      <c r="M7" s="1" t="s">
        <v>176</v>
      </c>
      <c r="N7" s="1" t="s">
        <v>176</v>
      </c>
      <c r="O7" s="1" t="s">
        <v>176</v>
      </c>
      <c r="P7" s="1" t="s">
        <v>176</v>
      </c>
      <c r="Q7" s="7" t="s">
        <v>2</v>
      </c>
      <c r="R7" s="1" t="s">
        <v>176</v>
      </c>
      <c r="S7" s="1" t="s">
        <v>176</v>
      </c>
      <c r="T7" s="1" t="s">
        <v>176</v>
      </c>
      <c r="U7" s="1" t="s">
        <v>176</v>
      </c>
      <c r="V7" s="1" t="s">
        <v>176</v>
      </c>
      <c r="W7" s="1" t="s">
        <v>176</v>
      </c>
      <c r="X7" s="1" t="s">
        <v>176</v>
      </c>
      <c r="Y7" s="1" t="s">
        <v>176</v>
      </c>
      <c r="Z7" s="1" t="s">
        <v>176</v>
      </c>
      <c r="AA7" s="1" t="s">
        <v>176</v>
      </c>
      <c r="AB7" s="1" t="s">
        <v>176</v>
      </c>
      <c r="AC7" s="7" t="s">
        <v>2</v>
      </c>
      <c r="AD7" s="1" t="s">
        <v>176</v>
      </c>
      <c r="AE7" s="1" t="s">
        <v>176</v>
      </c>
      <c r="AF7" s="1" t="s">
        <v>176</v>
      </c>
      <c r="AG7" s="1" t="s">
        <v>176</v>
      </c>
      <c r="AH7" s="1" t="s">
        <v>176</v>
      </c>
      <c r="AI7" s="3"/>
      <c r="AJ7" s="3"/>
      <c r="AK7" s="3"/>
      <c r="AL7" s="3"/>
      <c r="AM7" s="3"/>
      <c r="AN7" s="3"/>
      <c r="AO7" s="3"/>
      <c r="AP7" s="3"/>
      <c r="AQ7" s="3"/>
    </row>
    <row r="8" spans="1:43" ht="12" customHeight="1">
      <c r="A8" s="11" t="s">
        <v>6</v>
      </c>
      <c r="B8" s="7" t="s">
        <v>2</v>
      </c>
      <c r="C8" s="11" t="s">
        <v>7</v>
      </c>
      <c r="D8" s="6"/>
      <c r="E8" s="7" t="s">
        <v>2</v>
      </c>
      <c r="F8" s="12"/>
      <c r="G8" s="12"/>
      <c r="H8" s="7" t="s">
        <v>2</v>
      </c>
      <c r="I8" s="12"/>
      <c r="J8" s="13"/>
      <c r="K8" s="7" t="s">
        <v>2</v>
      </c>
      <c r="L8" s="12"/>
      <c r="M8" s="12"/>
      <c r="N8" s="7" t="s">
        <v>2</v>
      </c>
      <c r="O8" s="12"/>
      <c r="P8" s="12"/>
      <c r="Q8" s="7" t="s">
        <v>2</v>
      </c>
      <c r="R8" s="8" t="s">
        <v>8</v>
      </c>
      <c r="S8" s="9" t="s">
        <v>13</v>
      </c>
      <c r="T8" s="7" t="s">
        <v>2</v>
      </c>
      <c r="U8" s="6"/>
      <c r="V8" s="9"/>
      <c r="W8" s="7" t="s">
        <v>2</v>
      </c>
      <c r="X8" s="6"/>
      <c r="Y8" s="9"/>
      <c r="Z8" s="7" t="s">
        <v>2</v>
      </c>
      <c r="AA8" s="6"/>
      <c r="AB8" s="9"/>
      <c r="AC8" s="7" t="s">
        <v>2</v>
      </c>
      <c r="AD8" s="6"/>
      <c r="AE8" s="6"/>
      <c r="AF8" s="7" t="s">
        <v>2</v>
      </c>
      <c r="AG8" s="6"/>
      <c r="AH8" s="6"/>
      <c r="AI8" s="3"/>
      <c r="AJ8" s="3"/>
      <c r="AK8" s="3"/>
      <c r="AL8" s="3"/>
      <c r="AM8" s="3"/>
      <c r="AN8" s="3"/>
      <c r="AO8" s="3"/>
      <c r="AP8" s="3"/>
      <c r="AQ8" s="3"/>
    </row>
    <row r="9" spans="1:43" ht="12" customHeight="1">
      <c r="A9" s="6"/>
      <c r="B9" s="7" t="s">
        <v>2</v>
      </c>
      <c r="C9" s="6"/>
      <c r="D9" s="6"/>
      <c r="E9" s="7" t="s">
        <v>2</v>
      </c>
      <c r="F9" s="8" t="s">
        <v>9</v>
      </c>
      <c r="G9" s="14"/>
      <c r="H9" s="7" t="s">
        <v>2</v>
      </c>
      <c r="I9" s="8" t="s">
        <v>10</v>
      </c>
      <c r="J9" s="15"/>
      <c r="K9" s="7" t="s">
        <v>2</v>
      </c>
      <c r="L9" s="8" t="s">
        <v>11</v>
      </c>
      <c r="M9" s="14"/>
      <c r="N9" s="7" t="s">
        <v>2</v>
      </c>
      <c r="O9" s="8" t="s">
        <v>12</v>
      </c>
      <c r="P9" s="14"/>
      <c r="Q9" s="7" t="s">
        <v>2</v>
      </c>
      <c r="R9" s="12"/>
      <c r="S9" s="12"/>
      <c r="T9" s="7" t="s">
        <v>2</v>
      </c>
      <c r="U9" s="12"/>
      <c r="V9" s="12"/>
      <c r="W9" s="7" t="s">
        <v>2</v>
      </c>
      <c r="X9" s="12"/>
      <c r="Y9" s="12"/>
      <c r="Z9" s="7" t="s">
        <v>2</v>
      </c>
      <c r="AA9" s="12"/>
      <c r="AB9" s="12"/>
      <c r="AC9" s="7" t="s">
        <v>2</v>
      </c>
      <c r="AD9" s="12"/>
      <c r="AE9" s="12"/>
      <c r="AF9" s="7" t="s">
        <v>2</v>
      </c>
      <c r="AG9" s="12"/>
      <c r="AH9" s="12"/>
      <c r="AI9" s="3"/>
      <c r="AJ9" s="3"/>
      <c r="AK9" s="3"/>
      <c r="AL9" s="3"/>
      <c r="AM9" s="3"/>
      <c r="AN9" s="3"/>
      <c r="AO9" s="3"/>
      <c r="AP9" s="3"/>
      <c r="AQ9" s="3"/>
    </row>
    <row r="10" spans="1:41" ht="12" customHeight="1">
      <c r="A10" s="6"/>
      <c r="B10" s="7" t="s">
        <v>2</v>
      </c>
      <c r="C10" s="1" t="s">
        <v>13</v>
      </c>
      <c r="D10" s="1" t="s">
        <v>13</v>
      </c>
      <c r="E10" s="7" t="s">
        <v>2</v>
      </c>
      <c r="F10" s="8"/>
      <c r="G10" s="16" t="s">
        <v>13</v>
      </c>
      <c r="H10" s="7" t="s">
        <v>2</v>
      </c>
      <c r="I10" s="8"/>
      <c r="J10" s="15"/>
      <c r="K10" s="7" t="s">
        <v>2</v>
      </c>
      <c r="L10" s="8" t="s">
        <v>172</v>
      </c>
      <c r="M10" s="14"/>
      <c r="N10" s="7" t="s">
        <v>2</v>
      </c>
      <c r="O10" s="8"/>
      <c r="P10" s="14"/>
      <c r="Q10" s="7" t="s">
        <v>2</v>
      </c>
      <c r="R10" s="8" t="s">
        <v>14</v>
      </c>
      <c r="S10" s="9"/>
      <c r="T10" s="7" t="s">
        <v>2</v>
      </c>
      <c r="U10" s="11" t="s">
        <v>15</v>
      </c>
      <c r="V10" s="9"/>
      <c r="W10" s="7" t="s">
        <v>2</v>
      </c>
      <c r="X10" s="11" t="s">
        <v>16</v>
      </c>
      <c r="Y10" s="9"/>
      <c r="Z10" s="7" t="s">
        <v>2</v>
      </c>
      <c r="AA10" s="8" t="s">
        <v>17</v>
      </c>
      <c r="AB10" s="9"/>
      <c r="AC10" s="7" t="s">
        <v>2</v>
      </c>
      <c r="AD10" s="8" t="s">
        <v>18</v>
      </c>
      <c r="AE10" s="6"/>
      <c r="AF10" s="7" t="s">
        <v>2</v>
      </c>
      <c r="AG10" s="8" t="s">
        <v>19</v>
      </c>
      <c r="AH10" s="6"/>
      <c r="AI10" s="3"/>
      <c r="AJ10" s="3"/>
      <c r="AK10" s="3"/>
      <c r="AM10" s="17" t="s">
        <v>91</v>
      </c>
      <c r="AN10" s="17" t="s">
        <v>91</v>
      </c>
      <c r="AO10" s="17" t="s">
        <v>91</v>
      </c>
    </row>
    <row r="11" spans="1:41" ht="12" customHeight="1">
      <c r="A11" s="1" t="s">
        <v>176</v>
      </c>
      <c r="B11" s="7" t="s">
        <v>2</v>
      </c>
      <c r="C11" s="1" t="s">
        <v>176</v>
      </c>
      <c r="D11" s="1" t="s">
        <v>176</v>
      </c>
      <c r="E11" s="7" t="s">
        <v>2</v>
      </c>
      <c r="F11" s="1" t="s">
        <v>176</v>
      </c>
      <c r="G11" s="1" t="s">
        <v>176</v>
      </c>
      <c r="H11" s="7" t="s">
        <v>2</v>
      </c>
      <c r="I11" s="1" t="s">
        <v>176</v>
      </c>
      <c r="J11" s="1" t="s">
        <v>176</v>
      </c>
      <c r="K11" s="7" t="s">
        <v>2</v>
      </c>
      <c r="L11" s="1" t="s">
        <v>176</v>
      </c>
      <c r="M11" s="1" t="s">
        <v>176</v>
      </c>
      <c r="N11" s="7" t="s">
        <v>2</v>
      </c>
      <c r="O11" s="1" t="s">
        <v>176</v>
      </c>
      <c r="P11" s="1" t="s">
        <v>176</v>
      </c>
      <c r="Q11" s="7" t="s">
        <v>2</v>
      </c>
      <c r="R11" s="1" t="s">
        <v>176</v>
      </c>
      <c r="S11" s="1" t="s">
        <v>176</v>
      </c>
      <c r="T11" s="7" t="s">
        <v>2</v>
      </c>
      <c r="U11" s="1" t="s">
        <v>176</v>
      </c>
      <c r="V11" s="1" t="s">
        <v>176</v>
      </c>
      <c r="W11" s="7" t="s">
        <v>2</v>
      </c>
      <c r="X11" s="1" t="s">
        <v>176</v>
      </c>
      <c r="Y11" s="1" t="s">
        <v>176</v>
      </c>
      <c r="Z11" s="7" t="s">
        <v>2</v>
      </c>
      <c r="AA11" s="1" t="s">
        <v>176</v>
      </c>
      <c r="AB11" s="1" t="s">
        <v>176</v>
      </c>
      <c r="AC11" s="7" t="s">
        <v>2</v>
      </c>
      <c r="AD11" s="1" t="s">
        <v>176</v>
      </c>
      <c r="AE11" s="1" t="s">
        <v>176</v>
      </c>
      <c r="AF11" s="7" t="s">
        <v>2</v>
      </c>
      <c r="AG11" s="1" t="s">
        <v>176</v>
      </c>
      <c r="AH11" s="1" t="s">
        <v>176</v>
      </c>
      <c r="AI11" s="3"/>
      <c r="AJ11" s="3"/>
      <c r="AK11" s="3"/>
      <c r="AM11" s="17"/>
      <c r="AN11" s="17"/>
      <c r="AO11" s="17"/>
    </row>
    <row r="12" spans="1:91" ht="12" customHeight="1">
      <c r="A12" s="11" t="s">
        <v>20</v>
      </c>
      <c r="B12" s="7" t="s">
        <v>2</v>
      </c>
      <c r="C12" s="11" t="s">
        <v>21</v>
      </c>
      <c r="D12" s="6"/>
      <c r="E12" s="7" t="s">
        <v>2</v>
      </c>
      <c r="F12" s="8" t="s">
        <v>22</v>
      </c>
      <c r="G12" s="9"/>
      <c r="H12" s="7" t="s">
        <v>2</v>
      </c>
      <c r="I12" s="8" t="s">
        <v>23</v>
      </c>
      <c r="J12" s="10"/>
      <c r="K12" s="7" t="s">
        <v>2</v>
      </c>
      <c r="L12" s="8" t="s">
        <v>24</v>
      </c>
      <c r="M12" s="9"/>
      <c r="N12" s="7" t="s">
        <v>2</v>
      </c>
      <c r="O12" s="8" t="s">
        <v>25</v>
      </c>
      <c r="P12" s="9"/>
      <c r="Q12" s="7" t="s">
        <v>2</v>
      </c>
      <c r="R12" s="8" t="s">
        <v>26</v>
      </c>
      <c r="S12" s="9"/>
      <c r="T12" s="7" t="s">
        <v>2</v>
      </c>
      <c r="U12" s="8" t="s">
        <v>27</v>
      </c>
      <c r="V12" s="9"/>
      <c r="W12" s="7" t="s">
        <v>2</v>
      </c>
      <c r="X12" s="8" t="s">
        <v>28</v>
      </c>
      <c r="Y12" s="9"/>
      <c r="Z12" s="7" t="s">
        <v>2</v>
      </c>
      <c r="AA12" s="8" t="s">
        <v>29</v>
      </c>
      <c r="AB12" s="9"/>
      <c r="AC12" s="7" t="s">
        <v>2</v>
      </c>
      <c r="AD12" s="8" t="s">
        <v>30</v>
      </c>
      <c r="AE12" s="6"/>
      <c r="AF12" s="7" t="s">
        <v>2</v>
      </c>
      <c r="AG12" s="8" t="s">
        <v>31</v>
      </c>
      <c r="AH12" s="6"/>
      <c r="AI12" s="3"/>
      <c r="AJ12" s="3"/>
      <c r="AK12" s="3"/>
      <c r="AL12" s="17" t="s">
        <v>92</v>
      </c>
      <c r="AM12" s="17" t="s">
        <v>93</v>
      </c>
      <c r="AN12" s="17" t="s">
        <v>94</v>
      </c>
      <c r="AO12" s="17" t="s">
        <v>95</v>
      </c>
      <c r="AP12" s="17" t="s">
        <v>96</v>
      </c>
      <c r="AQ12" s="17" t="s">
        <v>96</v>
      </c>
      <c r="AR12" s="17" t="s">
        <v>96</v>
      </c>
      <c r="AS12" s="17" t="s">
        <v>97</v>
      </c>
      <c r="AT12" s="17" t="s">
        <v>97</v>
      </c>
      <c r="AU12" s="17" t="s">
        <v>98</v>
      </c>
      <c r="AV12" s="17" t="s">
        <v>98</v>
      </c>
      <c r="AW12" s="17" t="s">
        <v>98</v>
      </c>
      <c r="AX12" s="17" t="s">
        <v>99</v>
      </c>
      <c r="AY12" s="17" t="s">
        <v>99</v>
      </c>
      <c r="AZ12" s="17" t="s">
        <v>100</v>
      </c>
      <c r="BA12" s="17" t="s">
        <v>100</v>
      </c>
      <c r="BB12" s="17" t="s">
        <v>100</v>
      </c>
      <c r="BC12" s="17" t="s">
        <v>101</v>
      </c>
      <c r="BD12" s="17" t="s">
        <v>101</v>
      </c>
      <c r="BE12" s="17" t="s">
        <v>102</v>
      </c>
      <c r="BF12" s="17" t="s">
        <v>102</v>
      </c>
      <c r="BG12" s="17" t="s">
        <v>102</v>
      </c>
      <c r="BH12" s="17" t="s">
        <v>103</v>
      </c>
      <c r="BI12" s="17" t="s">
        <v>103</v>
      </c>
      <c r="BJ12" s="17" t="s">
        <v>104</v>
      </c>
      <c r="BK12" s="17" t="s">
        <v>104</v>
      </c>
      <c r="BL12" s="17" t="s">
        <v>104</v>
      </c>
      <c r="BM12" s="17" t="s">
        <v>105</v>
      </c>
      <c r="BN12" s="17" t="s">
        <v>105</v>
      </c>
      <c r="BO12" s="17" t="s">
        <v>106</v>
      </c>
      <c r="BP12" s="17" t="s">
        <v>106</v>
      </c>
      <c r="BQ12" s="17" t="s">
        <v>106</v>
      </c>
      <c r="BR12" s="17" t="s">
        <v>107</v>
      </c>
      <c r="BS12" s="17" t="s">
        <v>107</v>
      </c>
      <c r="BT12" s="17" t="s">
        <v>108</v>
      </c>
      <c r="BU12" s="17" t="s">
        <v>108</v>
      </c>
      <c r="BV12" s="17" t="s">
        <v>108</v>
      </c>
      <c r="BW12" s="17" t="s">
        <v>109</v>
      </c>
      <c r="BX12" s="17" t="s">
        <v>109</v>
      </c>
      <c r="BY12" s="17" t="s">
        <v>110</v>
      </c>
      <c r="BZ12" s="17" t="s">
        <v>110</v>
      </c>
      <c r="CA12" s="17" t="s">
        <v>110</v>
      </c>
      <c r="CB12" s="17" t="s">
        <v>111</v>
      </c>
      <c r="CC12" s="17" t="s">
        <v>111</v>
      </c>
      <c r="CD12" s="17" t="s">
        <v>112</v>
      </c>
      <c r="CE12" s="17" t="s">
        <v>112</v>
      </c>
      <c r="CF12" s="17" t="s">
        <v>112</v>
      </c>
      <c r="CG12" s="17" t="s">
        <v>113</v>
      </c>
      <c r="CH12" s="17" t="s">
        <v>113</v>
      </c>
      <c r="CI12" s="17" t="s">
        <v>114</v>
      </c>
      <c r="CJ12" s="17" t="s">
        <v>114</v>
      </c>
      <c r="CK12" s="17" t="s">
        <v>114</v>
      </c>
      <c r="CL12" s="17" t="s">
        <v>115</v>
      </c>
      <c r="CM12" s="17" t="s">
        <v>115</v>
      </c>
    </row>
    <row r="13" spans="1:91" ht="12" customHeight="1">
      <c r="A13" s="1" t="s">
        <v>176</v>
      </c>
      <c r="B13" s="7" t="s">
        <v>2</v>
      </c>
      <c r="C13" s="1" t="s">
        <v>176</v>
      </c>
      <c r="D13" s="1" t="s">
        <v>176</v>
      </c>
      <c r="E13" s="7" t="s">
        <v>2</v>
      </c>
      <c r="F13" s="1" t="s">
        <v>176</v>
      </c>
      <c r="G13" s="1" t="s">
        <v>176</v>
      </c>
      <c r="H13" s="7" t="s">
        <v>2</v>
      </c>
      <c r="I13" s="1" t="s">
        <v>176</v>
      </c>
      <c r="J13" s="1" t="s">
        <v>176</v>
      </c>
      <c r="K13" s="7" t="s">
        <v>2</v>
      </c>
      <c r="L13" s="1" t="s">
        <v>176</v>
      </c>
      <c r="M13" s="1" t="s">
        <v>176</v>
      </c>
      <c r="N13" s="1" t="s">
        <v>176</v>
      </c>
      <c r="O13" s="1" t="s">
        <v>176</v>
      </c>
      <c r="P13" s="1" t="s">
        <v>176</v>
      </c>
      <c r="Q13" s="7" t="s">
        <v>2</v>
      </c>
      <c r="R13" s="1" t="s">
        <v>176</v>
      </c>
      <c r="S13" s="1" t="s">
        <v>176</v>
      </c>
      <c r="T13" s="7" t="s">
        <v>2</v>
      </c>
      <c r="U13" s="1" t="s">
        <v>176</v>
      </c>
      <c r="V13" s="1" t="s">
        <v>176</v>
      </c>
      <c r="W13" s="7" t="s">
        <v>2</v>
      </c>
      <c r="X13" s="1" t="s">
        <v>176</v>
      </c>
      <c r="Y13" s="1" t="s">
        <v>176</v>
      </c>
      <c r="Z13" s="7" t="s">
        <v>2</v>
      </c>
      <c r="AA13" s="1" t="s">
        <v>176</v>
      </c>
      <c r="AB13" s="1" t="s">
        <v>176</v>
      </c>
      <c r="AC13" s="7" t="s">
        <v>2</v>
      </c>
      <c r="AD13" s="1" t="s">
        <v>176</v>
      </c>
      <c r="AE13" s="1" t="s">
        <v>176</v>
      </c>
      <c r="AF13" s="7" t="s">
        <v>2</v>
      </c>
      <c r="AG13" s="1" t="s">
        <v>176</v>
      </c>
      <c r="AH13" s="1" t="s">
        <v>176</v>
      </c>
      <c r="AI13" s="3"/>
      <c r="AJ13" s="3"/>
      <c r="AK13" s="3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</row>
    <row r="14" spans="1:87" ht="12" customHeight="1">
      <c r="A14" s="8" t="s">
        <v>32</v>
      </c>
      <c r="B14" s="7" t="s">
        <v>2</v>
      </c>
      <c r="C14" s="18">
        <f>SUM(C16:C75)-1</f>
        <v>3002257.500000001</v>
      </c>
      <c r="D14" s="18">
        <v>-19415</v>
      </c>
      <c r="E14" s="7" t="s">
        <v>2</v>
      </c>
      <c r="F14" s="10">
        <f>+AZ14/AM14*100</f>
        <v>51.9765364641319</v>
      </c>
      <c r="G14" s="19">
        <v>-0.396486</v>
      </c>
      <c r="H14" s="7" t="s">
        <v>2</v>
      </c>
      <c r="I14" s="10">
        <f>+BE14/AM14*100</f>
        <v>41.88059289364989</v>
      </c>
      <c r="J14" s="19">
        <v>-0.375856</v>
      </c>
      <c r="K14" s="7" t="s">
        <v>2</v>
      </c>
      <c r="L14" s="10">
        <f>+BJ14/AM14*100</f>
        <v>4.747012823845781</v>
      </c>
      <c r="M14" s="19">
        <v>-0.172538</v>
      </c>
      <c r="N14" s="7" t="s">
        <v>2</v>
      </c>
      <c r="O14" s="10">
        <f>+BO14/AM14*100</f>
        <v>0.7262354657335468</v>
      </c>
      <c r="P14" s="19">
        <v>-0.057944</v>
      </c>
      <c r="Q14" s="7" t="s">
        <v>2</v>
      </c>
      <c r="R14" s="10">
        <f>+BT14/AM14*100</f>
        <v>12.900053476407841</v>
      </c>
      <c r="S14" s="19">
        <v>-0.272496</v>
      </c>
      <c r="T14" s="7" t="s">
        <v>2</v>
      </c>
      <c r="U14" s="10">
        <f>+BY14/AM14*100</f>
        <v>28.804342797264127</v>
      </c>
      <c r="V14" s="19">
        <v>-0.363195</v>
      </c>
      <c r="W14" s="7" t="s">
        <v>2</v>
      </c>
      <c r="X14" s="10">
        <f>+CD14/AM14*100</f>
        <v>28.450796158958326</v>
      </c>
      <c r="Y14" s="19">
        <v>-0.331773</v>
      </c>
      <c r="Z14" s="7" t="s">
        <v>2</v>
      </c>
      <c r="AA14" s="10">
        <f>+CI14/AM14*100</f>
        <v>29.844807733910976</v>
      </c>
      <c r="AB14" s="19">
        <v>-0.341116</v>
      </c>
      <c r="AC14" s="7" t="s">
        <v>2</v>
      </c>
      <c r="AD14" s="6">
        <v>21.1</v>
      </c>
      <c r="AE14" s="6">
        <v>-0.1</v>
      </c>
      <c r="AF14" s="7" t="s">
        <v>2</v>
      </c>
      <c r="AG14" s="6">
        <v>23.6</v>
      </c>
      <c r="AH14" s="6">
        <v>-0.1</v>
      </c>
      <c r="AI14" s="3"/>
      <c r="AJ14" s="3">
        <f aca="true" t="shared" si="0" ref="AJ14:AJ20">SUM(F14:O14)</f>
        <v>98.3854976473611</v>
      </c>
      <c r="AK14" s="3">
        <f aca="true" t="shared" si="1" ref="AK14:AK20">SUM(R14:AA14)</f>
        <v>99.03253616654129</v>
      </c>
      <c r="AM14" s="20">
        <f>SUM(AM16:AM75)</f>
        <v>3002258.500000001</v>
      </c>
      <c r="AP14" s="20">
        <f>SUM(AP16:AP75)</f>
        <v>15343.007</v>
      </c>
      <c r="AU14" s="20">
        <f>SUM(AU16:AU75)</f>
        <v>4760.779</v>
      </c>
      <c r="AZ14" s="20">
        <f>SUM(AZ16:AZ75)</f>
        <v>1560469.9839999997</v>
      </c>
      <c r="BE14" s="20">
        <f>SUM(BE16:BE75)</f>
        <v>1257363.6600000001</v>
      </c>
      <c r="BJ14" s="20">
        <f>SUM(BJ16:BJ75)</f>
        <v>142517.59600000002</v>
      </c>
      <c r="BO14" s="20">
        <f>SUM(BO16:BO75)</f>
        <v>21803.466000000004</v>
      </c>
      <c r="BP14" s="20"/>
      <c r="BT14" s="20">
        <f>SUM(BT16:BT75)</f>
        <v>387292.952</v>
      </c>
      <c r="BY14" s="20">
        <f>SUM(BY16:BY75)</f>
        <v>864780.8300000002</v>
      </c>
      <c r="CD14" s="20">
        <f>SUM(CD16:CD75)</f>
        <v>854166.4460000001</v>
      </c>
      <c r="CI14" s="20">
        <f>SUM(CI16:CI75)</f>
        <v>896018.277</v>
      </c>
    </row>
    <row r="15" spans="1:87" ht="12" customHeight="1">
      <c r="A15" s="8"/>
      <c r="B15" s="7" t="s">
        <v>2</v>
      </c>
      <c r="C15" s="1" t="s">
        <v>176</v>
      </c>
      <c r="D15" s="1" t="s">
        <v>176</v>
      </c>
      <c r="E15" s="7" t="s">
        <v>2</v>
      </c>
      <c r="F15" s="1" t="s">
        <v>176</v>
      </c>
      <c r="G15" s="1" t="s">
        <v>176</v>
      </c>
      <c r="H15" s="7" t="s">
        <v>2</v>
      </c>
      <c r="I15" s="1" t="s">
        <v>176</v>
      </c>
      <c r="J15" s="1" t="s">
        <v>176</v>
      </c>
      <c r="K15" s="7" t="s">
        <v>2</v>
      </c>
      <c r="L15" s="1" t="s">
        <v>176</v>
      </c>
      <c r="M15" s="1" t="s">
        <v>176</v>
      </c>
      <c r="N15" s="1" t="s">
        <v>176</v>
      </c>
      <c r="O15" s="1" t="s">
        <v>176</v>
      </c>
      <c r="P15" s="1" t="s">
        <v>176</v>
      </c>
      <c r="Q15" s="7" t="s">
        <v>2</v>
      </c>
      <c r="R15" s="1" t="s">
        <v>176</v>
      </c>
      <c r="S15" s="1" t="s">
        <v>176</v>
      </c>
      <c r="T15" s="7" t="s">
        <v>2</v>
      </c>
      <c r="U15" s="1" t="s">
        <v>176</v>
      </c>
      <c r="V15" s="1" t="s">
        <v>176</v>
      </c>
      <c r="W15" s="7" t="s">
        <v>2</v>
      </c>
      <c r="X15" s="1" t="s">
        <v>176</v>
      </c>
      <c r="Y15" s="1" t="s">
        <v>176</v>
      </c>
      <c r="Z15" s="7" t="s">
        <v>2</v>
      </c>
      <c r="AA15" s="1" t="s">
        <v>176</v>
      </c>
      <c r="AB15" s="1" t="s">
        <v>176</v>
      </c>
      <c r="AC15" s="7" t="s">
        <v>2</v>
      </c>
      <c r="AD15" s="1" t="s">
        <v>176</v>
      </c>
      <c r="AE15" s="1" t="s">
        <v>176</v>
      </c>
      <c r="AF15" s="7" t="s">
        <v>2</v>
      </c>
      <c r="AG15" s="1" t="s">
        <v>176</v>
      </c>
      <c r="AH15" s="1" t="s">
        <v>176</v>
      </c>
      <c r="AI15" s="3"/>
      <c r="AJ15" s="3"/>
      <c r="AK15" s="3"/>
      <c r="AM15" s="20"/>
      <c r="AP15" s="20"/>
      <c r="AU15" s="20"/>
      <c r="AZ15" s="20"/>
      <c r="BE15" s="20"/>
      <c r="BJ15" s="20"/>
      <c r="BO15" s="20"/>
      <c r="BP15" s="20"/>
      <c r="BT15" s="20"/>
      <c r="BY15" s="20"/>
      <c r="CD15" s="20"/>
      <c r="CI15" s="20"/>
    </row>
    <row r="16" spans="1:91" ht="12" customHeight="1">
      <c r="A16" s="2" t="s">
        <v>33</v>
      </c>
      <c r="B16" s="21" t="s">
        <v>2</v>
      </c>
      <c r="C16" s="18">
        <v>50604.946</v>
      </c>
      <c r="D16" s="22">
        <f>+AN16*-1</f>
        <v>-1675.527481</v>
      </c>
      <c r="E16" s="21" t="s">
        <v>2</v>
      </c>
      <c r="F16" s="5">
        <f aca="true" t="shared" si="2" ref="F16:F75">+AZ16/AM16*100</f>
        <v>41.18015065167741</v>
      </c>
      <c r="G16" s="23">
        <f>+-1*BD16</f>
        <v>-1.587537</v>
      </c>
      <c r="H16" s="21" t="s">
        <v>2</v>
      </c>
      <c r="I16" s="5">
        <f aca="true" t="shared" si="3" ref="I16:I75">+BE16/AM16*100</f>
        <v>51.165708189867445</v>
      </c>
      <c r="J16" s="23">
        <f>-1*BI16</f>
        <v>-1.642183</v>
      </c>
      <c r="K16" s="21" t="s">
        <v>2</v>
      </c>
      <c r="L16" s="5">
        <f aca="true" t="shared" si="4" ref="L16:L75">+BJ16/AM16*100</f>
        <v>6.753399163789246</v>
      </c>
      <c r="M16" s="23">
        <f>+-1*BN16</f>
        <v>-0.849106</v>
      </c>
      <c r="N16" s="21" t="s">
        <v>2</v>
      </c>
      <c r="O16" s="5">
        <f aca="true" t="shared" si="5" ref="O16:O75">+BO16/AM16*100</f>
        <v>0.23977102949581253</v>
      </c>
      <c r="P16" s="23">
        <f>+-1*BS16</f>
        <v>-0.101496</v>
      </c>
      <c r="Q16" s="21" t="s">
        <v>2</v>
      </c>
      <c r="R16" s="5">
        <f aca="true" t="shared" si="6" ref="R16:R75">+BT16/AM16*100</f>
        <v>12.74827563297864</v>
      </c>
      <c r="S16" s="24">
        <f>+-1*BX16</f>
        <v>-0.827874</v>
      </c>
      <c r="T16" s="21" t="s">
        <v>2</v>
      </c>
      <c r="U16" s="5">
        <f aca="true" t="shared" si="7" ref="U16:U75">+BY16/AM16*100</f>
        <v>28.03395936831945</v>
      </c>
      <c r="V16" s="23">
        <f>+CC16*-1</f>
        <v>-1.461086</v>
      </c>
      <c r="W16" s="21" t="s">
        <v>2</v>
      </c>
      <c r="X16" s="5">
        <f aca="true" t="shared" si="8" ref="X16:X75">+CD16/AM16*100</f>
        <v>32.273544961395665</v>
      </c>
      <c r="Y16" s="23">
        <f>+CH16*-1</f>
        <v>-1.499027</v>
      </c>
      <c r="Z16" s="21" t="s">
        <v>2</v>
      </c>
      <c r="AA16" s="5">
        <f aca="true" t="shared" si="9" ref="AA16:AA75">+CI16/AM16*100</f>
        <v>26.944222013397663</v>
      </c>
      <c r="AB16" s="23">
        <f>+-1*CM16</f>
        <v>-1.569061</v>
      </c>
      <c r="AC16" s="21" t="s">
        <v>2</v>
      </c>
      <c r="AD16" s="3">
        <v>18.6</v>
      </c>
      <c r="AE16" s="3">
        <v>-0.4</v>
      </c>
      <c r="AF16" s="21" t="s">
        <v>2</v>
      </c>
      <c r="AG16" s="3">
        <v>22.2</v>
      </c>
      <c r="AH16" s="3">
        <v>-0.3</v>
      </c>
      <c r="AI16" s="3"/>
      <c r="AJ16" s="3">
        <f t="shared" si="0"/>
        <v>95.2602030348299</v>
      </c>
      <c r="AK16" s="3">
        <f t="shared" si="1"/>
        <v>96.21201497609141</v>
      </c>
      <c r="AL16" s="17" t="s">
        <v>116</v>
      </c>
      <c r="AM16" s="25">
        <v>50604.946</v>
      </c>
      <c r="AN16" s="25">
        <v>1675.527481</v>
      </c>
      <c r="AO16" s="26">
        <v>993</v>
      </c>
      <c r="AP16" s="26">
        <v>223.202</v>
      </c>
      <c r="AQ16" s="26">
        <v>54.987382</v>
      </c>
      <c r="AR16" s="26">
        <v>8</v>
      </c>
      <c r="AS16" s="26">
        <v>0.441</v>
      </c>
      <c r="AT16" s="26">
        <v>0.105476</v>
      </c>
      <c r="AU16" s="26">
        <v>111.284</v>
      </c>
      <c r="AV16" s="26">
        <v>38.784419</v>
      </c>
      <c r="AW16" s="26">
        <v>4</v>
      </c>
      <c r="AX16" s="26">
        <v>0.22</v>
      </c>
      <c r="AY16" s="26">
        <v>0.075475</v>
      </c>
      <c r="AZ16" s="26">
        <v>20839.193</v>
      </c>
      <c r="BA16" s="26">
        <v>1211.08885</v>
      </c>
      <c r="BB16" s="26">
        <v>405</v>
      </c>
      <c r="BC16" s="26">
        <v>41.18</v>
      </c>
      <c r="BD16" s="26">
        <v>1.587537</v>
      </c>
      <c r="BE16" s="26">
        <v>25892.379</v>
      </c>
      <c r="BF16" s="26">
        <v>949.422476</v>
      </c>
      <c r="BG16" s="26">
        <v>510</v>
      </c>
      <c r="BH16" s="26">
        <v>51.166</v>
      </c>
      <c r="BI16" s="26">
        <v>1.642183</v>
      </c>
      <c r="BJ16" s="26">
        <v>3417.554</v>
      </c>
      <c r="BK16" s="26">
        <v>461.208032</v>
      </c>
      <c r="BL16" s="26">
        <v>61</v>
      </c>
      <c r="BM16" s="26">
        <v>6.753</v>
      </c>
      <c r="BN16" s="26">
        <v>0.849106</v>
      </c>
      <c r="BO16" s="26">
        <v>121.336</v>
      </c>
      <c r="BP16" s="26">
        <v>52.310792</v>
      </c>
      <c r="BQ16" s="26">
        <v>5</v>
      </c>
      <c r="BR16" s="26">
        <v>0.24</v>
      </c>
      <c r="BS16" s="26">
        <v>0.101496</v>
      </c>
      <c r="BT16" s="26">
        <v>6451.258</v>
      </c>
      <c r="BU16" s="26">
        <v>462.453158</v>
      </c>
      <c r="BV16" s="26">
        <v>122</v>
      </c>
      <c r="BW16" s="26">
        <v>12.748</v>
      </c>
      <c r="BX16" s="26">
        <v>0.827874</v>
      </c>
      <c r="BY16" s="26">
        <v>14186.57</v>
      </c>
      <c r="BZ16" s="26">
        <v>1067.477488</v>
      </c>
      <c r="CA16" s="26">
        <v>299</v>
      </c>
      <c r="CB16" s="26">
        <v>28.034</v>
      </c>
      <c r="CC16" s="26">
        <v>1.461086</v>
      </c>
      <c r="CD16" s="26">
        <v>16332.01</v>
      </c>
      <c r="CE16" s="26">
        <v>905.020259</v>
      </c>
      <c r="CF16" s="26">
        <v>296</v>
      </c>
      <c r="CG16" s="26">
        <v>32.274</v>
      </c>
      <c r="CH16" s="26">
        <v>1.499027</v>
      </c>
      <c r="CI16" s="26">
        <v>13635.109</v>
      </c>
      <c r="CJ16" s="26">
        <v>757.588465</v>
      </c>
      <c r="CK16" s="26">
        <v>276</v>
      </c>
      <c r="CL16" s="26">
        <v>26.944</v>
      </c>
      <c r="CM16" s="26">
        <v>1.569061</v>
      </c>
    </row>
    <row r="17" spans="1:91" ht="12" customHeight="1">
      <c r="A17" s="2" t="s">
        <v>34</v>
      </c>
      <c r="B17" s="21" t="s">
        <v>2</v>
      </c>
      <c r="C17" s="18">
        <v>8339.899</v>
      </c>
      <c r="D17" s="22">
        <f>+AN17*-1</f>
        <v>-279.222247</v>
      </c>
      <c r="E17" s="21" t="s">
        <v>2</v>
      </c>
      <c r="F17" s="5">
        <f t="shared" si="2"/>
        <v>59.017669158823146</v>
      </c>
      <c r="G17" s="23">
        <f aca="true" t="shared" si="10" ref="G17:G75">+-1*BD17</f>
        <v>-1.425719</v>
      </c>
      <c r="H17" s="21" t="s">
        <v>2</v>
      </c>
      <c r="I17" s="5">
        <f t="shared" si="3"/>
        <v>36.9010943657711</v>
      </c>
      <c r="J17" s="23">
        <f aca="true" t="shared" si="11" ref="J17:J75">-1*BI17</f>
        <v>-1.235641</v>
      </c>
      <c r="K17" s="21" t="s">
        <v>2</v>
      </c>
      <c r="L17" s="5">
        <f t="shared" si="4"/>
        <v>2.149714283110623</v>
      </c>
      <c r="M17" s="23">
        <f aca="true" t="shared" si="12" ref="M17:M75">+-1*BN17</f>
        <v>-0.276662</v>
      </c>
      <c r="N17" s="21" t="s">
        <v>2</v>
      </c>
      <c r="O17" s="5">
        <f t="shared" si="5"/>
        <v>1.2075206186549743</v>
      </c>
      <c r="P17" s="23">
        <f aca="true" t="shared" si="13" ref="P17:P75">+-1*BS17</f>
        <v>-0.315978</v>
      </c>
      <c r="Q17" s="21" t="s">
        <v>2</v>
      </c>
      <c r="R17" s="5">
        <f t="shared" si="6"/>
        <v>15.640609076920478</v>
      </c>
      <c r="S17" s="24">
        <f aca="true" t="shared" si="14" ref="S17:S75">+-1*BX17</f>
        <v>-0.894059</v>
      </c>
      <c r="T17" s="21" t="s">
        <v>2</v>
      </c>
      <c r="U17" s="5">
        <f t="shared" si="7"/>
        <v>31.019116658367206</v>
      </c>
      <c r="V17" s="23">
        <f aca="true" t="shared" si="15" ref="V17:V75">+CC17*-1</f>
        <v>-1.338416</v>
      </c>
      <c r="W17" s="21" t="s">
        <v>2</v>
      </c>
      <c r="X17" s="5">
        <f t="shared" si="8"/>
        <v>34.392251033255924</v>
      </c>
      <c r="Y17" s="23">
        <f aca="true" t="shared" si="16" ref="Y17:Y75">+CH17*-1</f>
        <v>-1.283042</v>
      </c>
      <c r="Z17" s="21" t="s">
        <v>2</v>
      </c>
      <c r="AA17" s="5">
        <f t="shared" si="9"/>
        <v>18.948035222009285</v>
      </c>
      <c r="AB17" s="23">
        <f aca="true" t="shared" si="17" ref="AB17:AB75">+-1*CM17</f>
        <v>-1.159253</v>
      </c>
      <c r="AC17" s="21" t="s">
        <v>2</v>
      </c>
      <c r="AD17" s="3">
        <v>20.4</v>
      </c>
      <c r="AE17" s="3">
        <v>-0.3</v>
      </c>
      <c r="AF17" s="21" t="s">
        <v>2</v>
      </c>
      <c r="AG17" s="3">
        <v>22.2</v>
      </c>
      <c r="AH17" s="3">
        <v>-0.7</v>
      </c>
      <c r="AI17" s="3"/>
      <c r="AJ17" s="3">
        <f t="shared" si="0"/>
        <v>96.33797642635983</v>
      </c>
      <c r="AK17" s="3">
        <f t="shared" si="1"/>
        <v>96.48449499055289</v>
      </c>
      <c r="AL17" s="17" t="s">
        <v>117</v>
      </c>
      <c r="AM17" s="25">
        <v>8339.899</v>
      </c>
      <c r="AN17" s="25">
        <v>279.222247</v>
      </c>
      <c r="AO17" s="26">
        <v>740</v>
      </c>
      <c r="AP17" s="26">
        <v>53.412</v>
      </c>
      <c r="AQ17" s="26">
        <v>12.953481</v>
      </c>
      <c r="AR17" s="26">
        <v>5</v>
      </c>
      <c r="AS17" s="26">
        <v>0.64</v>
      </c>
      <c r="AT17" s="26">
        <v>0.154782</v>
      </c>
      <c r="AU17" s="26">
        <v>6.97</v>
      </c>
      <c r="AV17" s="26">
        <v>3.309144</v>
      </c>
      <c r="AW17" s="26">
        <v>1</v>
      </c>
      <c r="AX17" s="26">
        <v>0.084</v>
      </c>
      <c r="AY17" s="26">
        <v>0.039328</v>
      </c>
      <c r="AZ17" s="26">
        <v>4922.014</v>
      </c>
      <c r="BA17" s="26">
        <v>167.644146</v>
      </c>
      <c r="BB17" s="26">
        <v>461</v>
      </c>
      <c r="BC17" s="26">
        <v>59.018</v>
      </c>
      <c r="BD17" s="26">
        <v>1.425719</v>
      </c>
      <c r="BE17" s="26">
        <v>3077.514</v>
      </c>
      <c r="BF17" s="26">
        <v>160.506971</v>
      </c>
      <c r="BG17" s="26">
        <v>243</v>
      </c>
      <c r="BH17" s="26">
        <v>36.901</v>
      </c>
      <c r="BI17" s="26">
        <v>1.235641</v>
      </c>
      <c r="BJ17" s="26">
        <v>179.284</v>
      </c>
      <c r="BK17" s="26">
        <v>25.107038</v>
      </c>
      <c r="BL17" s="26">
        <v>20</v>
      </c>
      <c r="BM17" s="26">
        <v>2.15</v>
      </c>
      <c r="BN17" s="26">
        <v>0.276662</v>
      </c>
      <c r="BO17" s="26">
        <v>100.706</v>
      </c>
      <c r="BP17" s="26">
        <v>27.804593</v>
      </c>
      <c r="BQ17" s="26">
        <v>10</v>
      </c>
      <c r="BR17" s="26">
        <v>1.208</v>
      </c>
      <c r="BS17" s="26">
        <v>0.315978</v>
      </c>
      <c r="BT17" s="26">
        <v>1304.411</v>
      </c>
      <c r="BU17" s="26">
        <v>88.326142</v>
      </c>
      <c r="BV17" s="26">
        <v>139</v>
      </c>
      <c r="BW17" s="26">
        <v>15.641</v>
      </c>
      <c r="BX17" s="26">
        <v>0.894059</v>
      </c>
      <c r="BY17" s="26">
        <v>2586.963</v>
      </c>
      <c r="BZ17" s="26">
        <v>128.606144</v>
      </c>
      <c r="CA17" s="26">
        <v>234</v>
      </c>
      <c r="CB17" s="26">
        <v>31.019</v>
      </c>
      <c r="CC17" s="26">
        <v>1.338416</v>
      </c>
      <c r="CD17" s="26">
        <v>2868.279</v>
      </c>
      <c r="CE17" s="26">
        <v>144.509946</v>
      </c>
      <c r="CF17" s="26">
        <v>240</v>
      </c>
      <c r="CG17" s="26">
        <v>34.392</v>
      </c>
      <c r="CH17" s="26">
        <v>1.283042</v>
      </c>
      <c r="CI17" s="26">
        <v>1580.247</v>
      </c>
      <c r="CJ17" s="26">
        <v>116.12776</v>
      </c>
      <c r="CK17" s="26">
        <v>127</v>
      </c>
      <c r="CL17" s="26">
        <v>18.948</v>
      </c>
      <c r="CM17" s="26">
        <v>1.159253</v>
      </c>
    </row>
    <row r="18" spans="1:91" ht="12" customHeight="1">
      <c r="A18" s="2" t="s">
        <v>35</v>
      </c>
      <c r="B18" s="21" t="s">
        <v>2</v>
      </c>
      <c r="C18" s="18">
        <v>48556.849</v>
      </c>
      <c r="D18" s="22">
        <f>+AN18*-1</f>
        <v>-1939.543801</v>
      </c>
      <c r="E18" s="21" t="s">
        <v>2</v>
      </c>
      <c r="F18" s="5">
        <f t="shared" si="2"/>
        <v>50.84484580125864</v>
      </c>
      <c r="G18" s="23">
        <f t="shared" si="10"/>
        <v>-1.723939</v>
      </c>
      <c r="H18" s="21" t="s">
        <v>2</v>
      </c>
      <c r="I18" s="5">
        <f t="shared" si="3"/>
        <v>43.27350195231984</v>
      </c>
      <c r="J18" s="23">
        <f t="shared" si="11"/>
        <v>-1.806604</v>
      </c>
      <c r="K18" s="21" t="s">
        <v>2</v>
      </c>
      <c r="L18" s="5">
        <f t="shared" si="4"/>
        <v>4.204805381831922</v>
      </c>
      <c r="M18" s="23">
        <f t="shared" si="12"/>
        <v>-0.788337</v>
      </c>
      <c r="N18" s="21" t="s">
        <v>2</v>
      </c>
      <c r="O18" s="5">
        <f t="shared" si="5"/>
        <v>1.056147609578208</v>
      </c>
      <c r="P18" s="23">
        <f t="shared" si="13"/>
        <v>-0.368322</v>
      </c>
      <c r="Q18" s="21" t="s">
        <v>2</v>
      </c>
      <c r="R18" s="5">
        <f t="shared" si="6"/>
        <v>16.25358556524127</v>
      </c>
      <c r="S18" s="24">
        <f t="shared" si="14"/>
        <v>-1.535816</v>
      </c>
      <c r="T18" s="21" t="s">
        <v>2</v>
      </c>
      <c r="U18" s="5">
        <f t="shared" si="7"/>
        <v>30.218946044048284</v>
      </c>
      <c r="V18" s="23">
        <f t="shared" si="15"/>
        <v>-1.5636</v>
      </c>
      <c r="W18" s="21" t="s">
        <v>2</v>
      </c>
      <c r="X18" s="5">
        <f t="shared" si="8"/>
        <v>31.908905373987512</v>
      </c>
      <c r="Y18" s="23">
        <f t="shared" si="16"/>
        <v>-2.070705</v>
      </c>
      <c r="Z18" s="21" t="s">
        <v>2</v>
      </c>
      <c r="AA18" s="5">
        <f t="shared" si="9"/>
        <v>21.61856507616464</v>
      </c>
      <c r="AB18" s="23">
        <f t="shared" si="17"/>
        <v>-2.16612</v>
      </c>
      <c r="AC18" s="21" t="s">
        <v>2</v>
      </c>
      <c r="AD18" s="3">
        <v>24.3</v>
      </c>
      <c r="AE18" s="3">
        <v>-0.4</v>
      </c>
      <c r="AF18" s="21" t="s">
        <v>2</v>
      </c>
      <c r="AG18" s="3">
        <v>25.9</v>
      </c>
      <c r="AH18" s="3">
        <v>-0.5</v>
      </c>
      <c r="AI18" s="3"/>
      <c r="AJ18" s="3">
        <f t="shared" si="0"/>
        <v>95.06042074498862</v>
      </c>
      <c r="AK18" s="3">
        <f t="shared" si="1"/>
        <v>94.8298810594417</v>
      </c>
      <c r="AL18" s="17" t="s">
        <v>118</v>
      </c>
      <c r="AM18" s="25">
        <v>48556.849</v>
      </c>
      <c r="AN18" s="25">
        <v>1939.543801</v>
      </c>
      <c r="AO18" s="26">
        <v>1477</v>
      </c>
      <c r="AP18" s="26">
        <v>248.732</v>
      </c>
      <c r="AQ18" s="26">
        <v>37.470465</v>
      </c>
      <c r="AR18" s="26">
        <v>38</v>
      </c>
      <c r="AS18" s="26">
        <v>0.512</v>
      </c>
      <c r="AT18" s="26">
        <v>0.079106</v>
      </c>
      <c r="AU18" s="26">
        <v>52.659</v>
      </c>
      <c r="AV18" s="26">
        <v>7.672809</v>
      </c>
      <c r="AW18" s="26">
        <v>11</v>
      </c>
      <c r="AX18" s="26">
        <v>0.108</v>
      </c>
      <c r="AY18" s="26">
        <v>0.016146</v>
      </c>
      <c r="AZ18" s="26">
        <v>24688.655</v>
      </c>
      <c r="BA18" s="26">
        <v>1361.575007</v>
      </c>
      <c r="BB18" s="26">
        <v>789</v>
      </c>
      <c r="BC18" s="26">
        <v>50.845</v>
      </c>
      <c r="BD18" s="26">
        <v>1.723939</v>
      </c>
      <c r="BE18" s="26">
        <v>21012.249</v>
      </c>
      <c r="BF18" s="26">
        <v>1128.76827</v>
      </c>
      <c r="BG18" s="26">
        <v>556</v>
      </c>
      <c r="BH18" s="26">
        <v>43.274</v>
      </c>
      <c r="BI18" s="26">
        <v>1.806604</v>
      </c>
      <c r="BJ18" s="26">
        <v>2041.721</v>
      </c>
      <c r="BK18" s="26">
        <v>400.182489</v>
      </c>
      <c r="BL18" s="26">
        <v>61</v>
      </c>
      <c r="BM18" s="26">
        <v>4.205</v>
      </c>
      <c r="BN18" s="26">
        <v>0.788337</v>
      </c>
      <c r="BO18" s="26">
        <v>512.832</v>
      </c>
      <c r="BP18" s="26">
        <v>184.680165</v>
      </c>
      <c r="BQ18" s="26">
        <v>22</v>
      </c>
      <c r="BR18" s="26">
        <v>1.056</v>
      </c>
      <c r="BS18" s="26">
        <v>0.368322</v>
      </c>
      <c r="BT18" s="26">
        <v>7892.229</v>
      </c>
      <c r="BU18" s="26">
        <v>811.982874</v>
      </c>
      <c r="BV18" s="26">
        <v>401</v>
      </c>
      <c r="BW18" s="26">
        <v>16.254</v>
      </c>
      <c r="BX18" s="26">
        <v>1.535816</v>
      </c>
      <c r="BY18" s="26">
        <v>14673.368</v>
      </c>
      <c r="BZ18" s="26">
        <v>1012.646215</v>
      </c>
      <c r="CA18" s="26">
        <v>502</v>
      </c>
      <c r="CB18" s="26">
        <v>30.219</v>
      </c>
      <c r="CC18" s="26">
        <v>1.5636</v>
      </c>
      <c r="CD18" s="26">
        <v>15493.959</v>
      </c>
      <c r="CE18" s="26">
        <v>1054.124762</v>
      </c>
      <c r="CF18" s="26">
        <v>347</v>
      </c>
      <c r="CG18" s="26">
        <v>31.909</v>
      </c>
      <c r="CH18" s="26">
        <v>2.070705</v>
      </c>
      <c r="CI18" s="26">
        <v>10497.294</v>
      </c>
      <c r="CJ18" s="26">
        <v>1208.42408</v>
      </c>
      <c r="CK18" s="26">
        <v>227</v>
      </c>
      <c r="CL18" s="26">
        <v>21.619</v>
      </c>
      <c r="CM18" s="26">
        <v>2.16612</v>
      </c>
    </row>
    <row r="19" spans="1:91" ht="12" customHeight="1">
      <c r="A19" s="2" t="s">
        <v>36</v>
      </c>
      <c r="B19" s="21" t="s">
        <v>2</v>
      </c>
      <c r="C19" s="18">
        <v>30410.257</v>
      </c>
      <c r="D19" s="22">
        <f>+AN19*-1</f>
        <v>-807.249326</v>
      </c>
      <c r="E19" s="21" t="s">
        <v>2</v>
      </c>
      <c r="F19" s="5">
        <f t="shared" si="2"/>
        <v>67.37188376934795</v>
      </c>
      <c r="G19" s="23">
        <f t="shared" si="10"/>
        <v>-1.733834</v>
      </c>
      <c r="H19" s="21" t="s">
        <v>2</v>
      </c>
      <c r="I19" s="5">
        <f t="shared" si="3"/>
        <v>28.979883333442398</v>
      </c>
      <c r="J19" s="23">
        <f t="shared" si="11"/>
        <v>-1.629348</v>
      </c>
      <c r="K19" s="21" t="s">
        <v>2</v>
      </c>
      <c r="L19" s="5">
        <f t="shared" si="4"/>
        <v>2.136098356551212</v>
      </c>
      <c r="M19" s="23">
        <f t="shared" si="12"/>
        <v>-0.406783</v>
      </c>
      <c r="N19" s="21" t="s">
        <v>2</v>
      </c>
      <c r="O19" s="5">
        <f t="shared" si="5"/>
        <v>0.7764715701021534</v>
      </c>
      <c r="P19" s="23">
        <f t="shared" si="13"/>
        <v>-0.189895</v>
      </c>
      <c r="Q19" s="21" t="s">
        <v>2</v>
      </c>
      <c r="R19" s="5">
        <f t="shared" si="6"/>
        <v>10.564948530359345</v>
      </c>
      <c r="S19" s="24">
        <f t="shared" si="14"/>
        <v>-1.197359</v>
      </c>
      <c r="T19" s="21" t="s">
        <v>2</v>
      </c>
      <c r="U19" s="5">
        <f t="shared" si="7"/>
        <v>25.426131716019366</v>
      </c>
      <c r="V19" s="23">
        <f t="shared" si="15"/>
        <v>-1.709825</v>
      </c>
      <c r="W19" s="21" t="s">
        <v>2</v>
      </c>
      <c r="X19" s="5">
        <f t="shared" si="8"/>
        <v>33.393555338910815</v>
      </c>
      <c r="Y19" s="23">
        <f t="shared" si="16"/>
        <v>-1.62745</v>
      </c>
      <c r="Z19" s="21" t="s">
        <v>2</v>
      </c>
      <c r="AA19" s="5">
        <f t="shared" si="9"/>
        <v>30.615364414710466</v>
      </c>
      <c r="AB19" s="23">
        <f t="shared" si="17"/>
        <v>-1.505685</v>
      </c>
      <c r="AC19" s="21" t="s">
        <v>2</v>
      </c>
      <c r="AD19" s="3">
        <v>19.7</v>
      </c>
      <c r="AE19" s="3">
        <v>-0.3</v>
      </c>
      <c r="AF19" s="21" t="s">
        <v>2</v>
      </c>
      <c r="AG19" s="3">
        <v>21.1</v>
      </c>
      <c r="AH19" s="3">
        <v>-0.7</v>
      </c>
      <c r="AI19" s="3"/>
      <c r="AJ19" s="3">
        <f t="shared" si="0"/>
        <v>95.49437202944372</v>
      </c>
      <c r="AK19" s="3">
        <f t="shared" si="1"/>
        <v>95.46536599999999</v>
      </c>
      <c r="AL19" s="17" t="s">
        <v>119</v>
      </c>
      <c r="AM19" s="25">
        <v>30410.257</v>
      </c>
      <c r="AN19" s="25">
        <v>807.249326</v>
      </c>
      <c r="AO19" s="26">
        <v>769</v>
      </c>
      <c r="AP19" s="26">
        <v>56.76</v>
      </c>
      <c r="AQ19" s="26">
        <v>38.59595</v>
      </c>
      <c r="AR19" s="26">
        <v>3</v>
      </c>
      <c r="AS19" s="26">
        <v>0.187</v>
      </c>
      <c r="AT19" s="26">
        <v>0.12752</v>
      </c>
      <c r="AU19" s="26">
        <v>166.956</v>
      </c>
      <c r="AV19" s="26">
        <v>93.035902</v>
      </c>
      <c r="AW19" s="26">
        <v>3</v>
      </c>
      <c r="AX19" s="26">
        <v>0.549</v>
      </c>
      <c r="AY19" s="26">
        <v>0.310853</v>
      </c>
      <c r="AZ19" s="26">
        <v>20487.963</v>
      </c>
      <c r="BA19" s="26">
        <v>784.792506</v>
      </c>
      <c r="BB19" s="26">
        <v>500</v>
      </c>
      <c r="BC19" s="26">
        <v>67.372</v>
      </c>
      <c r="BD19" s="26">
        <v>1.733834</v>
      </c>
      <c r="BE19" s="26">
        <v>8812.857</v>
      </c>
      <c r="BF19" s="26">
        <v>511.155925</v>
      </c>
      <c r="BG19" s="26">
        <v>234</v>
      </c>
      <c r="BH19" s="26">
        <v>28.98</v>
      </c>
      <c r="BI19" s="26">
        <v>1.629348</v>
      </c>
      <c r="BJ19" s="26">
        <v>649.593</v>
      </c>
      <c r="BK19" s="26">
        <v>128.00658</v>
      </c>
      <c r="BL19" s="26">
        <v>19</v>
      </c>
      <c r="BM19" s="26">
        <v>2.136</v>
      </c>
      <c r="BN19" s="26">
        <v>0.406783</v>
      </c>
      <c r="BO19" s="26">
        <v>236.127</v>
      </c>
      <c r="BP19" s="26">
        <v>58.564673</v>
      </c>
      <c r="BQ19" s="26">
        <v>10</v>
      </c>
      <c r="BR19" s="26">
        <v>0.776</v>
      </c>
      <c r="BS19" s="26">
        <v>0.189895</v>
      </c>
      <c r="BT19" s="26">
        <v>3212.828</v>
      </c>
      <c r="BU19" s="26">
        <v>368.050625</v>
      </c>
      <c r="BV19" s="26">
        <v>85</v>
      </c>
      <c r="BW19" s="26">
        <v>10.565</v>
      </c>
      <c r="BX19" s="26">
        <v>1.197359</v>
      </c>
      <c r="BY19" s="26">
        <v>7732.152</v>
      </c>
      <c r="BZ19" s="26">
        <v>601.953548</v>
      </c>
      <c r="CA19" s="26">
        <v>198</v>
      </c>
      <c r="CB19" s="26">
        <v>25.426</v>
      </c>
      <c r="CC19" s="26">
        <v>1.709825</v>
      </c>
      <c r="CD19" s="26">
        <v>10155.066</v>
      </c>
      <c r="CE19" s="26">
        <v>536.192934</v>
      </c>
      <c r="CF19" s="26">
        <v>249</v>
      </c>
      <c r="CG19" s="26">
        <v>33.394</v>
      </c>
      <c r="CH19" s="26">
        <v>1.62745</v>
      </c>
      <c r="CI19" s="26">
        <v>9310.211</v>
      </c>
      <c r="CJ19" s="26">
        <v>480.418905</v>
      </c>
      <c r="CK19" s="26">
        <v>237</v>
      </c>
      <c r="CL19" s="26">
        <v>30.615</v>
      </c>
      <c r="CM19" s="26">
        <v>1.505685</v>
      </c>
    </row>
    <row r="20" spans="1:91" ht="12" customHeight="1">
      <c r="A20" s="2" t="s">
        <v>37</v>
      </c>
      <c r="B20" s="21" t="s">
        <v>2</v>
      </c>
      <c r="C20" s="18">
        <v>280035.533</v>
      </c>
      <c r="D20" s="22">
        <f>+AN20*-1</f>
        <v>-8100.715165</v>
      </c>
      <c r="E20" s="21" t="s">
        <v>2</v>
      </c>
      <c r="F20" s="5">
        <f t="shared" si="2"/>
        <v>61.45585674657937</v>
      </c>
      <c r="G20" s="23">
        <f t="shared" si="10"/>
        <v>-1.399391</v>
      </c>
      <c r="H20" s="21" t="s">
        <v>2</v>
      </c>
      <c r="I20" s="5">
        <f t="shared" si="3"/>
        <v>30.313756647446592</v>
      </c>
      <c r="J20" s="23">
        <f t="shared" si="11"/>
        <v>-1.3613</v>
      </c>
      <c r="K20" s="21" t="s">
        <v>2</v>
      </c>
      <c r="L20" s="5">
        <f t="shared" si="4"/>
        <v>6.4752393404304165</v>
      </c>
      <c r="M20" s="23">
        <f t="shared" si="12"/>
        <v>-0.697752</v>
      </c>
      <c r="N20" s="21" t="s">
        <v>2</v>
      </c>
      <c r="O20" s="5">
        <f t="shared" si="5"/>
        <v>1.182474225511946</v>
      </c>
      <c r="P20" s="23">
        <f t="shared" si="13"/>
        <v>-0.223218</v>
      </c>
      <c r="Q20" s="21" t="s">
        <v>2</v>
      </c>
      <c r="R20" s="5">
        <f t="shared" si="6"/>
        <v>15.06737253946984</v>
      </c>
      <c r="S20" s="24">
        <f t="shared" si="14"/>
        <v>-0.933635</v>
      </c>
      <c r="T20" s="21" t="s">
        <v>2</v>
      </c>
      <c r="U20" s="5">
        <f t="shared" si="7"/>
        <v>33.88580941262194</v>
      </c>
      <c r="V20" s="23">
        <f t="shared" si="15"/>
        <v>-1.427273</v>
      </c>
      <c r="W20" s="21" t="s">
        <v>2</v>
      </c>
      <c r="X20" s="5">
        <f t="shared" si="8"/>
        <v>28.30211943139373</v>
      </c>
      <c r="Y20" s="23">
        <f t="shared" si="16"/>
        <v>-1.332114</v>
      </c>
      <c r="Z20" s="21" t="s">
        <v>2</v>
      </c>
      <c r="AA20" s="5">
        <f t="shared" si="9"/>
        <v>22.744698616514498</v>
      </c>
      <c r="AB20" s="23">
        <f t="shared" si="17"/>
        <v>-1.156549</v>
      </c>
      <c r="AC20" s="21" t="s">
        <v>2</v>
      </c>
      <c r="AD20" s="3">
        <v>22.4</v>
      </c>
      <c r="AE20" s="3">
        <v>-0.4</v>
      </c>
      <c r="AF20" s="21" t="s">
        <v>2</v>
      </c>
      <c r="AG20" s="3">
        <v>28.5</v>
      </c>
      <c r="AH20" s="3">
        <v>-0.3</v>
      </c>
      <c r="AI20" s="3"/>
      <c r="AJ20" s="3">
        <f t="shared" si="0"/>
        <v>95.96888395996834</v>
      </c>
      <c r="AK20" s="3">
        <f t="shared" si="1"/>
        <v>96.306978</v>
      </c>
      <c r="AL20" s="17" t="s">
        <v>120</v>
      </c>
      <c r="AM20" s="25">
        <v>280035.533</v>
      </c>
      <c r="AN20" s="25">
        <v>8100.715165</v>
      </c>
      <c r="AO20" s="26">
        <v>2601</v>
      </c>
      <c r="AP20" s="26">
        <v>1024.423</v>
      </c>
      <c r="AQ20" s="26">
        <v>282.298579</v>
      </c>
      <c r="AR20" s="26">
        <v>14</v>
      </c>
      <c r="AS20" s="26">
        <v>0.366</v>
      </c>
      <c r="AT20" s="26">
        <v>0.100889</v>
      </c>
      <c r="AU20" s="26">
        <v>579.264</v>
      </c>
      <c r="AV20" s="26">
        <v>202.002272</v>
      </c>
      <c r="AW20" s="26">
        <v>9</v>
      </c>
      <c r="AX20" s="26">
        <v>0.207</v>
      </c>
      <c r="AY20" s="26">
        <v>0.072184</v>
      </c>
      <c r="AZ20" s="26">
        <v>172098.236</v>
      </c>
      <c r="BA20" s="26">
        <v>6426.282653</v>
      </c>
      <c r="BB20" s="26">
        <v>1555</v>
      </c>
      <c r="BC20" s="26">
        <v>61.456</v>
      </c>
      <c r="BD20" s="26">
        <v>1.399391</v>
      </c>
      <c r="BE20" s="26">
        <v>84889.29</v>
      </c>
      <c r="BF20" s="26">
        <v>4494.034894</v>
      </c>
      <c r="BG20" s="26">
        <v>813</v>
      </c>
      <c r="BH20" s="26">
        <v>30.314</v>
      </c>
      <c r="BI20" s="26">
        <v>1.3613</v>
      </c>
      <c r="BJ20" s="26">
        <v>18132.971</v>
      </c>
      <c r="BK20" s="26">
        <v>1997.954384</v>
      </c>
      <c r="BL20" s="26">
        <v>169</v>
      </c>
      <c r="BM20" s="26">
        <v>6.475</v>
      </c>
      <c r="BN20" s="26">
        <v>0.697752</v>
      </c>
      <c r="BO20" s="26">
        <v>3311.348</v>
      </c>
      <c r="BP20" s="26">
        <v>620.884114</v>
      </c>
      <c r="BQ20" s="26">
        <v>41</v>
      </c>
      <c r="BR20" s="26">
        <v>1.182</v>
      </c>
      <c r="BS20" s="26">
        <v>0.223218</v>
      </c>
      <c r="BT20" s="26">
        <v>42193.997</v>
      </c>
      <c r="BU20" s="26">
        <v>3156.926174</v>
      </c>
      <c r="BV20" s="26">
        <v>456</v>
      </c>
      <c r="BW20" s="26">
        <v>15.067</v>
      </c>
      <c r="BX20" s="26">
        <v>0.933635</v>
      </c>
      <c r="BY20" s="26">
        <v>94892.307</v>
      </c>
      <c r="BZ20" s="26">
        <v>5189.211461</v>
      </c>
      <c r="CA20" s="26">
        <v>877</v>
      </c>
      <c r="CB20" s="26">
        <v>33.886</v>
      </c>
      <c r="CC20" s="26">
        <v>1.427273</v>
      </c>
      <c r="CD20" s="26">
        <v>79255.991</v>
      </c>
      <c r="CE20" s="26">
        <v>4057.972842</v>
      </c>
      <c r="CF20" s="26">
        <v>668</v>
      </c>
      <c r="CG20" s="26">
        <v>28.302</v>
      </c>
      <c r="CH20" s="26">
        <v>1.332114</v>
      </c>
      <c r="CI20" s="26">
        <v>63693.238</v>
      </c>
      <c r="CJ20" s="26">
        <v>3288.989059</v>
      </c>
      <c r="CK20" s="26">
        <v>600</v>
      </c>
      <c r="CL20" s="26">
        <v>22.745</v>
      </c>
      <c r="CM20" s="26">
        <v>1.156549</v>
      </c>
    </row>
    <row r="21" spans="1:40" ht="12" customHeight="1">
      <c r="A21" s="3"/>
      <c r="B21" s="21" t="s">
        <v>2</v>
      </c>
      <c r="C21" s="18"/>
      <c r="D21" s="22"/>
      <c r="E21" s="21" t="s">
        <v>2</v>
      </c>
      <c r="F21" s="5"/>
      <c r="G21" s="23"/>
      <c r="H21" s="21" t="s">
        <v>2</v>
      </c>
      <c r="I21" s="5"/>
      <c r="J21" s="23"/>
      <c r="K21" s="21" t="s">
        <v>2</v>
      </c>
      <c r="L21" s="5"/>
      <c r="M21" s="23"/>
      <c r="N21" s="21" t="s">
        <v>2</v>
      </c>
      <c r="O21" s="5"/>
      <c r="P21" s="23"/>
      <c r="Q21" s="21" t="s">
        <v>2</v>
      </c>
      <c r="R21" s="5"/>
      <c r="S21" s="24"/>
      <c r="T21" s="21" t="s">
        <v>2</v>
      </c>
      <c r="U21" s="5"/>
      <c r="V21" s="23"/>
      <c r="W21" s="21" t="s">
        <v>2</v>
      </c>
      <c r="X21" s="5"/>
      <c r="Y21" s="23"/>
      <c r="Z21" s="21" t="s">
        <v>2</v>
      </c>
      <c r="AA21" s="5"/>
      <c r="AB21" s="23"/>
      <c r="AC21" s="21" t="s">
        <v>2</v>
      </c>
      <c r="AD21" s="3"/>
      <c r="AE21" s="3"/>
      <c r="AF21" s="21" t="s">
        <v>2</v>
      </c>
      <c r="AG21" s="3"/>
      <c r="AH21" s="3"/>
      <c r="AI21" s="3"/>
      <c r="AJ21" s="3"/>
      <c r="AK21" s="3"/>
      <c r="AM21" s="20"/>
      <c r="AN21" s="20"/>
    </row>
    <row r="22" spans="1:91" ht="12" customHeight="1">
      <c r="A22" s="2" t="s">
        <v>38</v>
      </c>
      <c r="B22" s="21" t="s">
        <v>2</v>
      </c>
      <c r="C22" s="18">
        <v>42351.825</v>
      </c>
      <c r="D22" s="22">
        <f>+AN22*-1</f>
        <v>-1415.370392</v>
      </c>
      <c r="E22" s="21" t="s">
        <v>2</v>
      </c>
      <c r="F22" s="5">
        <f t="shared" si="2"/>
        <v>45.779968159577535</v>
      </c>
      <c r="G22" s="23">
        <f t="shared" si="10"/>
        <v>-1.858774</v>
      </c>
      <c r="H22" s="21" t="s">
        <v>2</v>
      </c>
      <c r="I22" s="5">
        <f t="shared" si="3"/>
        <v>50.03252162096912</v>
      </c>
      <c r="J22" s="23">
        <f t="shared" si="11"/>
        <v>-1.895036</v>
      </c>
      <c r="K22" s="21" t="s">
        <v>2</v>
      </c>
      <c r="L22" s="5">
        <f t="shared" si="4"/>
        <v>2.92326717915934</v>
      </c>
      <c r="M22" s="23">
        <f t="shared" si="12"/>
        <v>-0.659576</v>
      </c>
      <c r="N22" s="21" t="s">
        <v>2</v>
      </c>
      <c r="O22" s="5">
        <f t="shared" si="5"/>
        <v>0.7900084589034829</v>
      </c>
      <c r="P22" s="23">
        <f t="shared" si="13"/>
        <v>-0.278976</v>
      </c>
      <c r="Q22" s="21" t="s">
        <v>2</v>
      </c>
      <c r="R22" s="5">
        <f t="shared" si="6"/>
        <v>15.615695427528802</v>
      </c>
      <c r="S22" s="24">
        <f t="shared" si="14"/>
        <v>-1.20572</v>
      </c>
      <c r="T22" s="21" t="s">
        <v>2</v>
      </c>
      <c r="U22" s="5">
        <f t="shared" si="7"/>
        <v>27.676259523645086</v>
      </c>
      <c r="V22" s="23">
        <f t="shared" si="15"/>
        <v>-1.753365</v>
      </c>
      <c r="W22" s="21" t="s">
        <v>2</v>
      </c>
      <c r="X22" s="5">
        <f t="shared" si="8"/>
        <v>27.094671835275104</v>
      </c>
      <c r="Y22" s="23">
        <f t="shared" si="16"/>
        <v>-1.483566</v>
      </c>
      <c r="Z22" s="21" t="s">
        <v>2</v>
      </c>
      <c r="AA22" s="5">
        <f t="shared" si="9"/>
        <v>29.613373213551014</v>
      </c>
      <c r="AB22" s="23">
        <f t="shared" si="17"/>
        <v>-1.727397</v>
      </c>
      <c r="AC22" s="21" t="s">
        <v>2</v>
      </c>
      <c r="AD22" s="3">
        <v>23.1</v>
      </c>
      <c r="AE22" s="3">
        <v>-0.4</v>
      </c>
      <c r="AF22" s="21" t="s">
        <v>2</v>
      </c>
      <c r="AG22" s="3">
        <v>24.6</v>
      </c>
      <c r="AH22" s="3">
        <v>-0.5</v>
      </c>
      <c r="AI22" s="3"/>
      <c r="AJ22" s="3">
        <f>SUM(F22:O22)</f>
        <v>95.11237941860948</v>
      </c>
      <c r="AK22" s="3">
        <f>SUM(R22:AA22)</f>
        <v>95.55734900000002</v>
      </c>
      <c r="AL22" s="17" t="s">
        <v>121</v>
      </c>
      <c r="AM22" s="25">
        <v>42351.825</v>
      </c>
      <c r="AN22" s="25">
        <v>1415.370392</v>
      </c>
      <c r="AO22" s="26">
        <v>1041</v>
      </c>
      <c r="AP22" s="26">
        <v>171.208</v>
      </c>
      <c r="AQ22" s="26">
        <v>68.77809</v>
      </c>
      <c r="AR22" s="26">
        <v>13</v>
      </c>
      <c r="AS22" s="26">
        <v>0.404</v>
      </c>
      <c r="AT22" s="26">
        <v>0.161281</v>
      </c>
      <c r="AU22" s="26">
        <v>29.64</v>
      </c>
      <c r="AV22" s="26">
        <v>20.510009</v>
      </c>
      <c r="AW22" s="26">
        <v>2</v>
      </c>
      <c r="AX22" s="26">
        <v>0.07</v>
      </c>
      <c r="AY22" s="26">
        <v>0.048325</v>
      </c>
      <c r="AZ22" s="26">
        <v>19388.652</v>
      </c>
      <c r="BA22" s="26">
        <v>995.807401</v>
      </c>
      <c r="BB22" s="26">
        <v>525</v>
      </c>
      <c r="BC22" s="26">
        <v>45.78</v>
      </c>
      <c r="BD22" s="26">
        <v>1.858774</v>
      </c>
      <c r="BE22" s="26">
        <v>21189.686</v>
      </c>
      <c r="BF22" s="26">
        <v>1115.140485</v>
      </c>
      <c r="BG22" s="26">
        <v>459</v>
      </c>
      <c r="BH22" s="26">
        <v>50.033</v>
      </c>
      <c r="BI22" s="26">
        <v>1.895036</v>
      </c>
      <c r="BJ22" s="26">
        <v>1238.057</v>
      </c>
      <c r="BK22" s="26">
        <v>269.350124</v>
      </c>
      <c r="BL22" s="26">
        <v>31</v>
      </c>
      <c r="BM22" s="26">
        <v>2.923</v>
      </c>
      <c r="BN22" s="26">
        <v>0.659576</v>
      </c>
      <c r="BO22" s="26">
        <v>334.583</v>
      </c>
      <c r="BP22" s="26">
        <v>119.122702</v>
      </c>
      <c r="BQ22" s="26">
        <v>11</v>
      </c>
      <c r="BR22" s="26">
        <v>0.79</v>
      </c>
      <c r="BS22" s="26">
        <v>0.278976</v>
      </c>
      <c r="BT22" s="26">
        <v>6613.532</v>
      </c>
      <c r="BU22" s="26">
        <v>558.709808</v>
      </c>
      <c r="BV22" s="26">
        <v>209</v>
      </c>
      <c r="BW22" s="26">
        <v>15.616</v>
      </c>
      <c r="BX22" s="26">
        <v>1.20572</v>
      </c>
      <c r="BY22" s="26">
        <v>11721.401</v>
      </c>
      <c r="BZ22" s="26">
        <v>829.210974</v>
      </c>
      <c r="CA22" s="26">
        <v>327</v>
      </c>
      <c r="CB22" s="26">
        <v>27.676</v>
      </c>
      <c r="CC22" s="26">
        <v>1.753365</v>
      </c>
      <c r="CD22" s="26">
        <v>11475.088</v>
      </c>
      <c r="CE22" s="26">
        <v>709.091348</v>
      </c>
      <c r="CF22" s="26">
        <v>259</v>
      </c>
      <c r="CG22" s="26">
        <v>27.095</v>
      </c>
      <c r="CH22" s="26">
        <v>1.483566</v>
      </c>
      <c r="CI22" s="26">
        <v>12541.804</v>
      </c>
      <c r="CJ22" s="26">
        <v>866.470272</v>
      </c>
      <c r="CK22" s="26">
        <v>246</v>
      </c>
      <c r="CL22" s="26">
        <v>29.613</v>
      </c>
      <c r="CM22" s="26">
        <v>1.727397</v>
      </c>
    </row>
    <row r="23" spans="1:91" ht="12" customHeight="1">
      <c r="A23" s="2" t="s">
        <v>39</v>
      </c>
      <c r="B23" s="21" t="s">
        <v>2</v>
      </c>
      <c r="C23" s="18">
        <v>42178.058</v>
      </c>
      <c r="D23" s="22">
        <f>+AN23*-1</f>
        <v>-1631.324505</v>
      </c>
      <c r="E23" s="21" t="s">
        <v>2</v>
      </c>
      <c r="F23" s="5">
        <f t="shared" si="2"/>
        <v>16.702585026555752</v>
      </c>
      <c r="G23" s="23">
        <f t="shared" si="10"/>
        <v>-1.040532</v>
      </c>
      <c r="H23" s="21" t="s">
        <v>2</v>
      </c>
      <c r="I23" s="5">
        <f t="shared" si="3"/>
        <v>65.27187192923866</v>
      </c>
      <c r="J23" s="23">
        <f t="shared" si="11"/>
        <v>-1.391022</v>
      </c>
      <c r="K23" s="21" t="s">
        <v>2</v>
      </c>
      <c r="L23" s="5">
        <f t="shared" si="4"/>
        <v>15.607143410917592</v>
      </c>
      <c r="M23" s="23">
        <f t="shared" si="12"/>
        <v>-1.060759</v>
      </c>
      <c r="N23" s="21" t="s">
        <v>2</v>
      </c>
      <c r="O23" s="5">
        <f t="shared" si="5"/>
        <v>1.2610680178779212</v>
      </c>
      <c r="P23" s="23">
        <f t="shared" si="13"/>
        <v>-0.356376</v>
      </c>
      <c r="Q23" s="21" t="s">
        <v>2</v>
      </c>
      <c r="R23" s="5">
        <f t="shared" si="6"/>
        <v>11.540704410810001</v>
      </c>
      <c r="S23" s="24">
        <f t="shared" si="14"/>
        <v>-0.935519</v>
      </c>
      <c r="T23" s="21" t="s">
        <v>2</v>
      </c>
      <c r="U23" s="5">
        <f t="shared" si="7"/>
        <v>26.66397537790858</v>
      </c>
      <c r="V23" s="23">
        <f t="shared" si="15"/>
        <v>-1.246892</v>
      </c>
      <c r="W23" s="21" t="s">
        <v>2</v>
      </c>
      <c r="X23" s="5">
        <f t="shared" si="8"/>
        <v>26.5520024653577</v>
      </c>
      <c r="Y23" s="23">
        <f t="shared" si="16"/>
        <v>-1.155394</v>
      </c>
      <c r="Z23" s="21" t="s">
        <v>2</v>
      </c>
      <c r="AA23" s="5">
        <f t="shared" si="9"/>
        <v>35.243317745923726</v>
      </c>
      <c r="AB23" s="23">
        <f t="shared" si="17"/>
        <v>-1.380022</v>
      </c>
      <c r="AC23" s="21" t="s">
        <v>2</v>
      </c>
      <c r="AD23" s="3">
        <v>19.9</v>
      </c>
      <c r="AE23" s="3">
        <v>-0.3</v>
      </c>
      <c r="AF23" s="21" t="s">
        <v>2</v>
      </c>
      <c r="AG23" s="3">
        <v>20.4</v>
      </c>
      <c r="AH23" s="3">
        <v>-0.3</v>
      </c>
      <c r="AI23" s="3"/>
      <c r="AJ23" s="3">
        <f>SUM(F23:O23)</f>
        <v>95.3503553845899</v>
      </c>
      <c r="AK23" s="3">
        <f>SUM(R23:AA23)</f>
        <v>96.662195</v>
      </c>
      <c r="AL23" s="17" t="s">
        <v>122</v>
      </c>
      <c r="AM23" s="25">
        <v>42178.058</v>
      </c>
      <c r="AN23" s="25">
        <v>1631.324505</v>
      </c>
      <c r="AO23" s="26">
        <v>661</v>
      </c>
      <c r="AP23" s="26">
        <v>392.273</v>
      </c>
      <c r="AQ23" s="26">
        <v>124.395222</v>
      </c>
      <c r="AR23" s="26">
        <v>13</v>
      </c>
      <c r="AS23" s="26">
        <v>0.93</v>
      </c>
      <c r="AT23" s="26">
        <v>0.28558</v>
      </c>
      <c r="AU23" s="26">
        <v>95.866</v>
      </c>
      <c r="AV23" s="26">
        <v>65.461356</v>
      </c>
      <c r="AW23" s="26">
        <v>3</v>
      </c>
      <c r="AX23" s="26">
        <v>0.227</v>
      </c>
      <c r="AY23" s="26">
        <v>0.15096</v>
      </c>
      <c r="AZ23" s="26">
        <v>7044.826</v>
      </c>
      <c r="BA23" s="26">
        <v>553.866596</v>
      </c>
      <c r="BB23" s="26">
        <v>125</v>
      </c>
      <c r="BC23" s="26">
        <v>16.703</v>
      </c>
      <c r="BD23" s="26">
        <v>1.040532</v>
      </c>
      <c r="BE23" s="26">
        <v>27530.408</v>
      </c>
      <c r="BF23" s="26">
        <v>1032.583001</v>
      </c>
      <c r="BG23" s="26">
        <v>406</v>
      </c>
      <c r="BH23" s="26">
        <v>65.272</v>
      </c>
      <c r="BI23" s="26">
        <v>1.391022</v>
      </c>
      <c r="BJ23" s="26">
        <v>6582.79</v>
      </c>
      <c r="BK23" s="26">
        <v>557.922263</v>
      </c>
      <c r="BL23" s="26">
        <v>103</v>
      </c>
      <c r="BM23" s="26">
        <v>15.607</v>
      </c>
      <c r="BN23" s="26">
        <v>1.060759</v>
      </c>
      <c r="BO23" s="26">
        <v>531.894</v>
      </c>
      <c r="BP23" s="26">
        <v>159.648296</v>
      </c>
      <c r="BQ23" s="26">
        <v>11</v>
      </c>
      <c r="BR23" s="26">
        <v>1.261</v>
      </c>
      <c r="BS23" s="26">
        <v>0.356376</v>
      </c>
      <c r="BT23" s="26">
        <v>4867.645</v>
      </c>
      <c r="BU23" s="26">
        <v>384.351123</v>
      </c>
      <c r="BV23" s="26">
        <v>88</v>
      </c>
      <c r="BW23" s="26">
        <v>11.541</v>
      </c>
      <c r="BX23" s="26">
        <v>0.935519</v>
      </c>
      <c r="BY23" s="26">
        <v>11246.347</v>
      </c>
      <c r="BZ23" s="26">
        <v>724.063496</v>
      </c>
      <c r="CA23" s="26">
        <v>176</v>
      </c>
      <c r="CB23" s="26">
        <v>26.664</v>
      </c>
      <c r="CC23" s="26">
        <v>1.246892</v>
      </c>
      <c r="CD23" s="26">
        <v>11199.119</v>
      </c>
      <c r="CE23" s="26">
        <v>656.671157</v>
      </c>
      <c r="CF23" s="26">
        <v>153</v>
      </c>
      <c r="CG23" s="26">
        <v>26.552</v>
      </c>
      <c r="CH23" s="26">
        <v>1.155394</v>
      </c>
      <c r="CI23" s="26">
        <v>14864.947</v>
      </c>
      <c r="CJ23" s="26">
        <v>863.416605</v>
      </c>
      <c r="CK23" s="26">
        <v>244</v>
      </c>
      <c r="CL23" s="26">
        <v>35.243</v>
      </c>
      <c r="CM23" s="26">
        <v>1.380022</v>
      </c>
    </row>
    <row r="24" spans="1:91" ht="12" customHeight="1">
      <c r="A24" s="2" t="s">
        <v>40</v>
      </c>
      <c r="B24" s="21" t="s">
        <v>2</v>
      </c>
      <c r="C24" s="18">
        <v>7538.383</v>
      </c>
      <c r="D24" s="22">
        <f>+AN24*-1</f>
        <v>-911.148753</v>
      </c>
      <c r="E24" s="21" t="s">
        <v>2</v>
      </c>
      <c r="F24" s="5">
        <f t="shared" si="2"/>
        <v>48.72830154689673</v>
      </c>
      <c r="G24" s="23">
        <f t="shared" si="10"/>
        <v>-2.881287</v>
      </c>
      <c r="H24" s="21" t="s">
        <v>2</v>
      </c>
      <c r="I24" s="5">
        <f t="shared" si="3"/>
        <v>43.53625969919543</v>
      </c>
      <c r="J24" s="23">
        <f t="shared" si="11"/>
        <v>-2.471081</v>
      </c>
      <c r="K24" s="21" t="s">
        <v>2</v>
      </c>
      <c r="L24" s="5">
        <f t="shared" si="4"/>
        <v>4.861758814854592</v>
      </c>
      <c r="M24" s="23">
        <f t="shared" si="12"/>
        <v>-1.164995</v>
      </c>
      <c r="N24" s="21" t="s">
        <v>2</v>
      </c>
      <c r="O24" s="5">
        <f t="shared" si="5"/>
        <v>1.1260239762293849</v>
      </c>
      <c r="P24" s="23">
        <f t="shared" si="13"/>
        <v>-0.495435</v>
      </c>
      <c r="Q24" s="21" t="s">
        <v>2</v>
      </c>
      <c r="R24" s="5">
        <f t="shared" si="6"/>
        <v>11.385505353071077</v>
      </c>
      <c r="S24" s="24">
        <f t="shared" si="14"/>
        <v>-2.145554</v>
      </c>
      <c r="T24" s="21" t="s">
        <v>2</v>
      </c>
      <c r="U24" s="5">
        <f t="shared" si="7"/>
        <v>36.33609488931512</v>
      </c>
      <c r="V24" s="23">
        <f t="shared" si="15"/>
        <v>-2.061167</v>
      </c>
      <c r="W24" s="21" t="s">
        <v>2</v>
      </c>
      <c r="X24" s="5">
        <f t="shared" si="8"/>
        <v>25.371913313505033</v>
      </c>
      <c r="Y24" s="23">
        <f t="shared" si="16"/>
        <v>-2.344436</v>
      </c>
      <c r="Z24" s="21" t="s">
        <v>2</v>
      </c>
      <c r="AA24" s="5">
        <f t="shared" si="9"/>
        <v>26.906486444108772</v>
      </c>
      <c r="AB24" s="23">
        <f t="shared" si="17"/>
        <v>-2.829925</v>
      </c>
      <c r="AC24" s="21" t="s">
        <v>2</v>
      </c>
      <c r="AD24" s="3">
        <v>19.6</v>
      </c>
      <c r="AE24" s="3">
        <v>-0.4</v>
      </c>
      <c r="AF24" s="21" t="s">
        <v>2</v>
      </c>
      <c r="AG24" s="3">
        <v>24</v>
      </c>
      <c r="AH24" s="3">
        <v>-0.8</v>
      </c>
      <c r="AI24" s="3"/>
      <c r="AJ24" s="3">
        <f>SUM(F24:O24)</f>
        <v>91.73498103717614</v>
      </c>
      <c r="AK24" s="3">
        <f>SUM(R24:AA24)</f>
        <v>93.44884300000001</v>
      </c>
      <c r="AL24" s="17" t="s">
        <v>123</v>
      </c>
      <c r="AM24" s="25">
        <v>7538.383</v>
      </c>
      <c r="AN24" s="25">
        <v>911.148753</v>
      </c>
      <c r="AO24" s="26">
        <v>235</v>
      </c>
      <c r="AP24" s="26">
        <v>131.746</v>
      </c>
      <c r="AQ24" s="26">
        <v>74.772678</v>
      </c>
      <c r="AR24" s="26">
        <v>2</v>
      </c>
      <c r="AS24" s="26">
        <v>1.748</v>
      </c>
      <c r="AT24" s="26">
        <v>0.940245</v>
      </c>
      <c r="AU24" s="17" t="s">
        <v>124</v>
      </c>
      <c r="AV24" s="17" t="s">
        <v>170</v>
      </c>
      <c r="AW24" s="26">
        <v>0</v>
      </c>
      <c r="AX24" s="17" t="s">
        <v>124</v>
      </c>
      <c r="AY24" s="17" t="s">
        <v>170</v>
      </c>
      <c r="AZ24" s="26">
        <v>3673.326</v>
      </c>
      <c r="BA24" s="26">
        <v>358.284094</v>
      </c>
      <c r="BB24" s="26">
        <v>116</v>
      </c>
      <c r="BC24" s="26">
        <v>48.728</v>
      </c>
      <c r="BD24" s="26">
        <v>2.881287</v>
      </c>
      <c r="BE24" s="26">
        <v>3281.93</v>
      </c>
      <c r="BF24" s="26">
        <v>519.621173</v>
      </c>
      <c r="BG24" s="26">
        <v>103</v>
      </c>
      <c r="BH24" s="26">
        <v>43.536</v>
      </c>
      <c r="BI24" s="26">
        <v>2.471081</v>
      </c>
      <c r="BJ24" s="26">
        <v>366.498</v>
      </c>
      <c r="BK24" s="26">
        <v>76.687502</v>
      </c>
      <c r="BL24" s="26">
        <v>11</v>
      </c>
      <c r="BM24" s="26">
        <v>4.862</v>
      </c>
      <c r="BN24" s="26">
        <v>1.164995</v>
      </c>
      <c r="BO24" s="26">
        <v>84.884</v>
      </c>
      <c r="BP24" s="26">
        <v>37.213331</v>
      </c>
      <c r="BQ24" s="26">
        <v>3</v>
      </c>
      <c r="BR24" s="26">
        <v>1.126</v>
      </c>
      <c r="BS24" s="26">
        <v>0.495435</v>
      </c>
      <c r="BT24" s="26">
        <v>858.283</v>
      </c>
      <c r="BU24" s="26">
        <v>136.578269</v>
      </c>
      <c r="BV24" s="26">
        <v>31</v>
      </c>
      <c r="BW24" s="26">
        <v>11.386</v>
      </c>
      <c r="BX24" s="26">
        <v>2.145554</v>
      </c>
      <c r="BY24" s="26">
        <v>2739.154</v>
      </c>
      <c r="BZ24" s="26">
        <v>320.115246</v>
      </c>
      <c r="CA24" s="26">
        <v>87</v>
      </c>
      <c r="CB24" s="26">
        <v>36.336</v>
      </c>
      <c r="CC24" s="26">
        <v>2.061167</v>
      </c>
      <c r="CD24" s="26">
        <v>1912.632</v>
      </c>
      <c r="CE24" s="26">
        <v>297.248068</v>
      </c>
      <c r="CF24" s="26">
        <v>58</v>
      </c>
      <c r="CG24" s="26">
        <v>25.372</v>
      </c>
      <c r="CH24" s="26">
        <v>2.344436</v>
      </c>
      <c r="CI24" s="26">
        <v>2028.314</v>
      </c>
      <c r="CJ24" s="26">
        <v>372.259864</v>
      </c>
      <c r="CK24" s="26">
        <v>59</v>
      </c>
      <c r="CL24" s="26">
        <v>26.906</v>
      </c>
      <c r="CM24" s="26">
        <v>2.829925</v>
      </c>
    </row>
    <row r="25" spans="1:91" ht="12" customHeight="1">
      <c r="A25" s="2" t="s">
        <v>41</v>
      </c>
      <c r="B25" s="21" t="s">
        <v>2</v>
      </c>
      <c r="C25" s="18">
        <v>5712.177</v>
      </c>
      <c r="D25" s="22">
        <f>+AN25*-1</f>
        <v>-129.118521</v>
      </c>
      <c r="E25" s="21" t="s">
        <v>2</v>
      </c>
      <c r="F25" s="5">
        <f t="shared" si="2"/>
        <v>41.82309126625453</v>
      </c>
      <c r="G25" s="23">
        <f t="shared" si="10"/>
        <v>-1.275481</v>
      </c>
      <c r="H25" s="21" t="s">
        <v>2</v>
      </c>
      <c r="I25" s="5">
        <f t="shared" si="3"/>
        <v>46.43378522759362</v>
      </c>
      <c r="J25" s="23">
        <f t="shared" si="11"/>
        <v>-1.430683</v>
      </c>
      <c r="K25" s="21" t="s">
        <v>2</v>
      </c>
      <c r="L25" s="5">
        <f t="shared" si="4"/>
        <v>5.474270142539351</v>
      </c>
      <c r="M25" s="23">
        <f t="shared" si="12"/>
        <v>-0.62039</v>
      </c>
      <c r="N25" s="21" t="s">
        <v>2</v>
      </c>
      <c r="O25" s="5">
        <f t="shared" si="5"/>
        <v>5.014497975115267</v>
      </c>
      <c r="P25" s="23">
        <f t="shared" si="13"/>
        <v>-0.759892</v>
      </c>
      <c r="Q25" s="21" t="s">
        <v>2</v>
      </c>
      <c r="R25" s="5">
        <f t="shared" si="6"/>
        <v>14.58673286909702</v>
      </c>
      <c r="S25" s="24">
        <f t="shared" si="14"/>
        <v>-1.248163</v>
      </c>
      <c r="T25" s="21" t="s">
        <v>2</v>
      </c>
      <c r="U25" s="5">
        <f t="shared" si="7"/>
        <v>20.615292558336343</v>
      </c>
      <c r="V25" s="23">
        <f t="shared" si="15"/>
        <v>-1.437766</v>
      </c>
      <c r="W25" s="21" t="s">
        <v>2</v>
      </c>
      <c r="X25" s="5">
        <f t="shared" si="8"/>
        <v>23.166368969308902</v>
      </c>
      <c r="Y25" s="23">
        <f t="shared" si="16"/>
        <v>-1.500505</v>
      </c>
      <c r="Z25" s="21" t="s">
        <v>2</v>
      </c>
      <c r="AA25" s="5">
        <f t="shared" si="9"/>
        <v>41.63158809679743</v>
      </c>
      <c r="AB25" s="23">
        <f t="shared" si="17"/>
        <v>-2.190861</v>
      </c>
      <c r="AC25" s="21" t="s">
        <v>2</v>
      </c>
      <c r="AD25" s="3">
        <v>21.6</v>
      </c>
      <c r="AE25" s="3">
        <v>-0.3</v>
      </c>
      <c r="AF25" s="21" t="s">
        <v>2</v>
      </c>
      <c r="AG25" s="3">
        <v>21.3</v>
      </c>
      <c r="AH25" s="3">
        <v>-0.4</v>
      </c>
      <c r="AI25" s="3"/>
      <c r="AJ25" s="3">
        <f>SUM(F25:O25)</f>
        <v>95.41909061150275</v>
      </c>
      <c r="AK25" s="3">
        <f>SUM(R25:AA25)</f>
        <v>95.81354849353968</v>
      </c>
      <c r="AL25" s="17" t="s">
        <v>125</v>
      </c>
      <c r="AM25" s="25">
        <v>5712.177</v>
      </c>
      <c r="AN25" s="25">
        <v>129.118521</v>
      </c>
      <c r="AO25" s="26">
        <v>252</v>
      </c>
      <c r="AP25" s="26">
        <v>54.54</v>
      </c>
      <c r="AQ25" s="26">
        <v>9.866899</v>
      </c>
      <c r="AR25" s="26">
        <v>3</v>
      </c>
      <c r="AS25" s="26">
        <v>0.955</v>
      </c>
      <c r="AT25" s="26">
        <v>0.166775</v>
      </c>
      <c r="AU25" s="26">
        <v>17.11</v>
      </c>
      <c r="AV25" s="26">
        <v>5.289116</v>
      </c>
      <c r="AW25" s="26">
        <v>2</v>
      </c>
      <c r="AX25" s="26">
        <v>0.3</v>
      </c>
      <c r="AY25" s="26">
        <v>0.091323</v>
      </c>
      <c r="AZ25" s="26">
        <v>2389.009</v>
      </c>
      <c r="BA25" s="26">
        <v>86.622937</v>
      </c>
      <c r="BB25" s="26">
        <v>107</v>
      </c>
      <c r="BC25" s="26">
        <v>41.823</v>
      </c>
      <c r="BD25" s="26">
        <v>1.275481</v>
      </c>
      <c r="BE25" s="26">
        <v>2652.38</v>
      </c>
      <c r="BF25" s="26">
        <v>101.837819</v>
      </c>
      <c r="BG25" s="26">
        <v>113</v>
      </c>
      <c r="BH25" s="26">
        <v>46.434</v>
      </c>
      <c r="BI25" s="26">
        <v>1.430683</v>
      </c>
      <c r="BJ25" s="26">
        <v>312.7</v>
      </c>
      <c r="BK25" s="26">
        <v>36.799805</v>
      </c>
      <c r="BL25" s="26">
        <v>14</v>
      </c>
      <c r="BM25" s="26">
        <v>5.474</v>
      </c>
      <c r="BN25" s="26">
        <v>0.62039</v>
      </c>
      <c r="BO25" s="26">
        <v>286.437</v>
      </c>
      <c r="BP25" s="26">
        <v>43.291551</v>
      </c>
      <c r="BQ25" s="26">
        <v>13</v>
      </c>
      <c r="BR25" s="26">
        <v>5.015</v>
      </c>
      <c r="BS25" s="26">
        <v>0.759892</v>
      </c>
      <c r="BT25" s="26">
        <v>833.22</v>
      </c>
      <c r="BU25" s="26">
        <v>74.04823</v>
      </c>
      <c r="BV25" s="26">
        <v>46</v>
      </c>
      <c r="BW25" s="26">
        <v>14.587</v>
      </c>
      <c r="BX25" s="26">
        <v>1.248163</v>
      </c>
      <c r="BY25" s="26">
        <v>1177.582</v>
      </c>
      <c r="BZ25" s="26">
        <v>90.299977</v>
      </c>
      <c r="CA25" s="26">
        <v>52</v>
      </c>
      <c r="CB25" s="26">
        <v>20.615</v>
      </c>
      <c r="CC25" s="26">
        <v>1.437766</v>
      </c>
      <c r="CD25" s="26">
        <v>1323.304</v>
      </c>
      <c r="CE25" s="26">
        <v>93.083163</v>
      </c>
      <c r="CF25" s="26">
        <v>55</v>
      </c>
      <c r="CG25" s="26">
        <v>23.166</v>
      </c>
      <c r="CH25" s="26">
        <v>1.500505</v>
      </c>
      <c r="CI25" s="26">
        <v>2378.07</v>
      </c>
      <c r="CJ25" s="26">
        <v>126.124634</v>
      </c>
      <c r="CK25" s="26">
        <v>99</v>
      </c>
      <c r="CL25" s="26">
        <v>41.632</v>
      </c>
      <c r="CM25" s="26">
        <v>2.190861</v>
      </c>
    </row>
    <row r="26" spans="1:91" ht="12" customHeight="1">
      <c r="A26" s="2" t="s">
        <v>42</v>
      </c>
      <c r="B26" s="21" t="s">
        <v>2</v>
      </c>
      <c r="C26" s="18">
        <v>128634.005</v>
      </c>
      <c r="D26" s="22">
        <f>+AN26*-1</f>
        <v>-5065.339382</v>
      </c>
      <c r="E26" s="21" t="s">
        <v>2</v>
      </c>
      <c r="F26" s="5">
        <f t="shared" si="2"/>
        <v>60.95142804579551</v>
      </c>
      <c r="G26" s="23">
        <f t="shared" si="10"/>
        <v>-1.871839</v>
      </c>
      <c r="H26" s="21" t="s">
        <v>2</v>
      </c>
      <c r="I26" s="5">
        <f t="shared" si="3"/>
        <v>33.62523774331678</v>
      </c>
      <c r="J26" s="23">
        <f t="shared" si="11"/>
        <v>-1.901796</v>
      </c>
      <c r="K26" s="21" t="s">
        <v>2</v>
      </c>
      <c r="L26" s="5">
        <f t="shared" si="4"/>
        <v>3.025996119766309</v>
      </c>
      <c r="M26" s="23">
        <f t="shared" si="12"/>
        <v>-0.681229</v>
      </c>
      <c r="N26" s="21" t="s">
        <v>2</v>
      </c>
      <c r="O26" s="5">
        <f t="shared" si="5"/>
        <v>1.2242664760379651</v>
      </c>
      <c r="P26" s="23">
        <f t="shared" si="13"/>
        <v>-0.394492</v>
      </c>
      <c r="Q26" s="21" t="s">
        <v>2</v>
      </c>
      <c r="R26" s="5">
        <f t="shared" si="6"/>
        <v>11.58157751521458</v>
      </c>
      <c r="S26" s="24">
        <f t="shared" si="14"/>
        <v>-0.946531</v>
      </c>
      <c r="T26" s="21" t="s">
        <v>2</v>
      </c>
      <c r="U26" s="5">
        <f t="shared" si="7"/>
        <v>30.251820271008427</v>
      </c>
      <c r="V26" s="23">
        <f t="shared" si="15"/>
        <v>-1.566657</v>
      </c>
      <c r="W26" s="21" t="s">
        <v>2</v>
      </c>
      <c r="X26" s="5">
        <f t="shared" si="8"/>
        <v>28.778743225790098</v>
      </c>
      <c r="Y26" s="23">
        <f t="shared" si="16"/>
        <v>-1.354613</v>
      </c>
      <c r="Z26" s="21" t="s">
        <v>2</v>
      </c>
      <c r="AA26" s="5">
        <f t="shared" si="9"/>
        <v>29.38785898798688</v>
      </c>
      <c r="AB26" s="23">
        <f t="shared" si="17"/>
        <v>-1.413931</v>
      </c>
      <c r="AC26" s="21" t="s">
        <v>2</v>
      </c>
      <c r="AD26" s="3">
        <v>23.3</v>
      </c>
      <c r="AE26" s="3">
        <v>-0.4</v>
      </c>
      <c r="AF26" s="21" t="s">
        <v>2</v>
      </c>
      <c r="AG26" s="3">
        <v>26.6</v>
      </c>
      <c r="AH26" s="3">
        <v>-0.6</v>
      </c>
      <c r="AI26" s="3"/>
      <c r="AJ26" s="3">
        <f>SUM(F26:O26)</f>
        <v>94.37206438491656</v>
      </c>
      <c r="AK26" s="3">
        <f>SUM(R26:AA26)</f>
        <v>96.13219899999999</v>
      </c>
      <c r="AL26" s="17" t="s">
        <v>126</v>
      </c>
      <c r="AM26" s="25">
        <v>128634.005</v>
      </c>
      <c r="AN26" s="25">
        <v>5065.339382</v>
      </c>
      <c r="AO26" s="26">
        <v>1092</v>
      </c>
      <c r="AP26" s="26">
        <v>1170.022</v>
      </c>
      <c r="AQ26" s="26">
        <v>479.298837</v>
      </c>
      <c r="AR26" s="26">
        <v>13</v>
      </c>
      <c r="AS26" s="26">
        <v>0.91</v>
      </c>
      <c r="AT26" s="26">
        <v>0.367987</v>
      </c>
      <c r="AU26" s="26">
        <v>338.947</v>
      </c>
      <c r="AV26" s="26">
        <v>122.828317</v>
      </c>
      <c r="AW26" s="26">
        <v>7</v>
      </c>
      <c r="AX26" s="26">
        <v>0.263</v>
      </c>
      <c r="AY26" s="26">
        <v>0.096184</v>
      </c>
      <c r="AZ26" s="26">
        <v>78404.263</v>
      </c>
      <c r="BA26" s="26">
        <v>3529.271917</v>
      </c>
      <c r="BB26" s="26">
        <v>656</v>
      </c>
      <c r="BC26" s="26">
        <v>60.951</v>
      </c>
      <c r="BD26" s="26">
        <v>1.871839</v>
      </c>
      <c r="BE26" s="26">
        <v>43253.49</v>
      </c>
      <c r="BF26" s="26">
        <v>3359.729717</v>
      </c>
      <c r="BG26" s="26">
        <v>361</v>
      </c>
      <c r="BH26" s="26">
        <v>33.625</v>
      </c>
      <c r="BI26" s="26">
        <v>1.901796</v>
      </c>
      <c r="BJ26" s="26">
        <v>3892.46</v>
      </c>
      <c r="BK26" s="26">
        <v>884.712995</v>
      </c>
      <c r="BL26" s="26">
        <v>39</v>
      </c>
      <c r="BM26" s="26">
        <v>3.026</v>
      </c>
      <c r="BN26" s="26">
        <v>0.681229</v>
      </c>
      <c r="BO26" s="26">
        <v>1574.823</v>
      </c>
      <c r="BP26" s="26">
        <v>497.975688</v>
      </c>
      <c r="BQ26" s="26">
        <v>16</v>
      </c>
      <c r="BR26" s="26">
        <v>1.224</v>
      </c>
      <c r="BS26" s="26">
        <v>0.394492</v>
      </c>
      <c r="BT26" s="26">
        <v>14897.847</v>
      </c>
      <c r="BU26" s="26">
        <v>1369.450548</v>
      </c>
      <c r="BV26" s="26">
        <v>195</v>
      </c>
      <c r="BW26" s="26">
        <v>11.582</v>
      </c>
      <c r="BX26" s="26">
        <v>0.946531</v>
      </c>
      <c r="BY26" s="26">
        <v>38914.128</v>
      </c>
      <c r="BZ26" s="26">
        <v>2629.203494</v>
      </c>
      <c r="CA26" s="26">
        <v>310</v>
      </c>
      <c r="CB26" s="26">
        <v>30.252</v>
      </c>
      <c r="CC26" s="26">
        <v>1.566657</v>
      </c>
      <c r="CD26" s="26">
        <v>37019.25</v>
      </c>
      <c r="CE26" s="26">
        <v>2053.586757</v>
      </c>
      <c r="CF26" s="26">
        <v>282</v>
      </c>
      <c r="CG26" s="26">
        <v>28.779</v>
      </c>
      <c r="CH26" s="26">
        <v>1.354613</v>
      </c>
      <c r="CI26" s="26">
        <v>37802.78</v>
      </c>
      <c r="CJ26" s="26">
        <v>2463.217432</v>
      </c>
      <c r="CK26" s="26">
        <v>305</v>
      </c>
      <c r="CL26" s="26">
        <v>29.388</v>
      </c>
      <c r="CM26" s="26">
        <v>1.413931</v>
      </c>
    </row>
    <row r="27" spans="1:40" ht="12" customHeight="1">
      <c r="A27" s="3"/>
      <c r="B27" s="21" t="s">
        <v>2</v>
      </c>
      <c r="C27" s="18"/>
      <c r="D27" s="22"/>
      <c r="E27" s="21" t="s">
        <v>2</v>
      </c>
      <c r="F27" s="5"/>
      <c r="G27" s="23"/>
      <c r="H27" s="21" t="s">
        <v>2</v>
      </c>
      <c r="I27" s="5"/>
      <c r="J27" s="23"/>
      <c r="K27" s="21" t="s">
        <v>2</v>
      </c>
      <c r="L27" s="5"/>
      <c r="M27" s="23"/>
      <c r="N27" s="21" t="s">
        <v>2</v>
      </c>
      <c r="O27" s="5"/>
      <c r="P27" s="23"/>
      <c r="Q27" s="21" t="s">
        <v>2</v>
      </c>
      <c r="R27" s="5"/>
      <c r="S27" s="24"/>
      <c r="T27" s="21" t="s">
        <v>2</v>
      </c>
      <c r="U27" s="5"/>
      <c r="V27" s="23"/>
      <c r="W27" s="21" t="s">
        <v>2</v>
      </c>
      <c r="X27" s="5"/>
      <c r="Y27" s="23"/>
      <c r="Z27" s="21" t="s">
        <v>2</v>
      </c>
      <c r="AA27" s="5"/>
      <c r="AB27" s="23"/>
      <c r="AC27" s="21" t="s">
        <v>2</v>
      </c>
      <c r="AD27" s="3"/>
      <c r="AE27" s="3"/>
      <c r="AF27" s="21" t="s">
        <v>2</v>
      </c>
      <c r="AG27" s="3"/>
      <c r="AH27" s="3"/>
      <c r="AI27" s="3"/>
      <c r="AJ27" s="3"/>
      <c r="AK27" s="3"/>
      <c r="AM27" s="20"/>
      <c r="AN27" s="20"/>
    </row>
    <row r="28" spans="1:91" ht="12" customHeight="1">
      <c r="A28" s="2" t="s">
        <v>43</v>
      </c>
      <c r="B28" s="21" t="s">
        <v>2</v>
      </c>
      <c r="C28" s="18">
        <v>88160.968</v>
      </c>
      <c r="D28" s="22">
        <f>+AN28*-1</f>
        <v>-2744.882746</v>
      </c>
      <c r="E28" s="21" t="s">
        <v>2</v>
      </c>
      <c r="F28" s="5">
        <f t="shared" si="2"/>
        <v>50.133188192761224</v>
      </c>
      <c r="G28" s="23">
        <f t="shared" si="10"/>
        <v>-2.097753</v>
      </c>
      <c r="H28" s="21" t="s">
        <v>2</v>
      </c>
      <c r="I28" s="5">
        <f t="shared" si="3"/>
        <v>37.57885916134678</v>
      </c>
      <c r="J28" s="23">
        <f t="shared" si="11"/>
        <v>-2.028822</v>
      </c>
      <c r="K28" s="21" t="s">
        <v>2</v>
      </c>
      <c r="L28" s="5">
        <f t="shared" si="4"/>
        <v>10.768883572149525</v>
      </c>
      <c r="M28" s="23">
        <f t="shared" si="12"/>
        <v>-1.175194</v>
      </c>
      <c r="N28" s="21" t="s">
        <v>2</v>
      </c>
      <c r="O28" s="5">
        <f t="shared" si="5"/>
        <v>0.4212136146236507</v>
      </c>
      <c r="P28" s="23">
        <f t="shared" si="13"/>
        <v>-0.147451</v>
      </c>
      <c r="Q28" s="21" t="s">
        <v>2</v>
      </c>
      <c r="R28" s="5">
        <f t="shared" si="6"/>
        <v>13.043579557792514</v>
      </c>
      <c r="S28" s="24">
        <f t="shared" si="14"/>
        <v>-1.204453</v>
      </c>
      <c r="T28" s="21" t="s">
        <v>2</v>
      </c>
      <c r="U28" s="5">
        <f t="shared" si="7"/>
        <v>33.415463405528854</v>
      </c>
      <c r="V28" s="23">
        <f t="shared" si="15"/>
        <v>-2.193662</v>
      </c>
      <c r="W28" s="21" t="s">
        <v>2</v>
      </c>
      <c r="X28" s="5">
        <f t="shared" si="8"/>
        <v>27.586523324017946</v>
      </c>
      <c r="Y28" s="23">
        <f t="shared" si="16"/>
        <v>-1.7721</v>
      </c>
      <c r="Z28" s="21" t="s">
        <v>2</v>
      </c>
      <c r="AA28" s="5">
        <f t="shared" si="9"/>
        <v>25.95443371266069</v>
      </c>
      <c r="AB28" s="23">
        <f t="shared" si="17"/>
        <v>-1.812181</v>
      </c>
      <c r="AC28" s="21" t="s">
        <v>2</v>
      </c>
      <c r="AD28" s="3">
        <v>19.8</v>
      </c>
      <c r="AE28" s="3">
        <v>-0.5</v>
      </c>
      <c r="AF28" s="21" t="s">
        <v>2</v>
      </c>
      <c r="AG28" s="3">
        <v>24.4</v>
      </c>
      <c r="AH28" s="3">
        <v>-0.5</v>
      </c>
      <c r="AI28" s="3"/>
      <c r="AJ28" s="3">
        <f>SUM(F28:O28)</f>
        <v>93.60037554088117</v>
      </c>
      <c r="AK28" s="3">
        <f>SUM(R28:AA28)</f>
        <v>94.829785</v>
      </c>
      <c r="AL28" s="17" t="s">
        <v>127</v>
      </c>
      <c r="AM28" s="25">
        <v>88160.968</v>
      </c>
      <c r="AN28" s="25">
        <v>2744.882746</v>
      </c>
      <c r="AO28" s="26">
        <v>849</v>
      </c>
      <c r="AP28" s="26">
        <v>853.144</v>
      </c>
      <c r="AQ28" s="26">
        <v>421.618495</v>
      </c>
      <c r="AR28" s="26">
        <v>9</v>
      </c>
      <c r="AS28" s="26">
        <v>0.968</v>
      </c>
      <c r="AT28" s="26">
        <v>0.468066</v>
      </c>
      <c r="AU28" s="26">
        <v>114.737</v>
      </c>
      <c r="AV28" s="26">
        <v>85.840293</v>
      </c>
      <c r="AW28" s="26">
        <v>2</v>
      </c>
      <c r="AX28" s="26">
        <v>0.13</v>
      </c>
      <c r="AY28" s="26">
        <v>0.097113</v>
      </c>
      <c r="AZ28" s="26">
        <v>44197.904</v>
      </c>
      <c r="BA28" s="26">
        <v>2076.970283</v>
      </c>
      <c r="BB28" s="26">
        <v>393</v>
      </c>
      <c r="BC28" s="26">
        <v>50.133</v>
      </c>
      <c r="BD28" s="26">
        <v>2.097753</v>
      </c>
      <c r="BE28" s="26">
        <v>33129.886</v>
      </c>
      <c r="BF28" s="26">
        <v>2210.060454</v>
      </c>
      <c r="BG28" s="26">
        <v>339</v>
      </c>
      <c r="BH28" s="26">
        <v>37.579</v>
      </c>
      <c r="BI28" s="26">
        <v>2.028822</v>
      </c>
      <c r="BJ28" s="26">
        <v>9493.952</v>
      </c>
      <c r="BK28" s="26">
        <v>1073.601989</v>
      </c>
      <c r="BL28" s="26">
        <v>96</v>
      </c>
      <c r="BM28" s="26">
        <v>10.769</v>
      </c>
      <c r="BN28" s="26">
        <v>1.175194</v>
      </c>
      <c r="BO28" s="26">
        <v>371.346</v>
      </c>
      <c r="BP28" s="26">
        <v>130.844071</v>
      </c>
      <c r="BQ28" s="26">
        <v>10</v>
      </c>
      <c r="BR28" s="26">
        <v>0.421</v>
      </c>
      <c r="BS28" s="26">
        <v>0.147451</v>
      </c>
      <c r="BT28" s="26">
        <v>11499.346</v>
      </c>
      <c r="BU28" s="26">
        <v>1166.593251</v>
      </c>
      <c r="BV28" s="26">
        <v>121</v>
      </c>
      <c r="BW28" s="26">
        <v>13.044</v>
      </c>
      <c r="BX28" s="26">
        <v>1.204453</v>
      </c>
      <c r="BY28" s="26">
        <v>29459.396</v>
      </c>
      <c r="BZ28" s="26">
        <v>1877.067</v>
      </c>
      <c r="CA28" s="26">
        <v>262</v>
      </c>
      <c r="CB28" s="26">
        <v>33.415</v>
      </c>
      <c r="CC28" s="26">
        <v>2.193662</v>
      </c>
      <c r="CD28" s="26">
        <v>24320.546</v>
      </c>
      <c r="CE28" s="26">
        <v>1877.507161</v>
      </c>
      <c r="CF28" s="26">
        <v>250</v>
      </c>
      <c r="CG28" s="26">
        <v>27.587</v>
      </c>
      <c r="CH28" s="26">
        <v>1.7721</v>
      </c>
      <c r="CI28" s="26">
        <v>22881.68</v>
      </c>
      <c r="CJ28" s="26">
        <v>1808.609861</v>
      </c>
      <c r="CK28" s="26">
        <v>216</v>
      </c>
      <c r="CL28" s="26">
        <v>25.954</v>
      </c>
      <c r="CM28" s="26">
        <v>1.812181</v>
      </c>
    </row>
    <row r="29" spans="1:91" ht="12" customHeight="1">
      <c r="A29" s="2" t="s">
        <v>44</v>
      </c>
      <c r="B29" s="21" t="s">
        <v>2</v>
      </c>
      <c r="C29" s="18">
        <v>12111.989</v>
      </c>
      <c r="D29" s="22">
        <f>+AN29*-1</f>
        <v>-228.26908</v>
      </c>
      <c r="E29" s="21" t="s">
        <v>2</v>
      </c>
      <c r="F29" s="5">
        <f t="shared" si="2"/>
        <v>50.1557506368277</v>
      </c>
      <c r="G29" s="23">
        <f t="shared" si="10"/>
        <v>-1.910865</v>
      </c>
      <c r="H29" s="21" t="s">
        <v>2</v>
      </c>
      <c r="I29" s="5">
        <f t="shared" si="3"/>
        <v>23.909863194228464</v>
      </c>
      <c r="J29" s="23">
        <f t="shared" si="11"/>
        <v>-1.644658</v>
      </c>
      <c r="K29" s="21" t="s">
        <v>2</v>
      </c>
      <c r="L29" s="5">
        <f t="shared" si="4"/>
        <v>24.556478708823132</v>
      </c>
      <c r="M29" s="23">
        <f t="shared" si="12"/>
        <v>-1.615648</v>
      </c>
      <c r="N29" s="21" t="s">
        <v>2</v>
      </c>
      <c r="O29" s="5">
        <f t="shared" si="5"/>
        <v>0.564473762319302</v>
      </c>
      <c r="P29" s="23">
        <f t="shared" si="13"/>
        <v>-0.255195</v>
      </c>
      <c r="Q29" s="21" t="s">
        <v>2</v>
      </c>
      <c r="R29" s="5">
        <f t="shared" si="6"/>
        <v>16.01698119111568</v>
      </c>
      <c r="S29" s="24">
        <f t="shared" si="14"/>
        <v>-1.447431</v>
      </c>
      <c r="T29" s="21" t="s">
        <v>2</v>
      </c>
      <c r="U29" s="5">
        <f t="shared" si="7"/>
        <v>33.38272516594921</v>
      </c>
      <c r="V29" s="23">
        <f t="shared" si="15"/>
        <v>-1.664899</v>
      </c>
      <c r="W29" s="21" t="s">
        <v>2</v>
      </c>
      <c r="X29" s="5">
        <f t="shared" si="8"/>
        <v>24.772240133309236</v>
      </c>
      <c r="Y29" s="23">
        <f t="shared" si="16"/>
        <v>-1.876609</v>
      </c>
      <c r="Z29" s="21" t="s">
        <v>2</v>
      </c>
      <c r="AA29" s="5">
        <f t="shared" si="9"/>
        <v>25.828061765908146</v>
      </c>
      <c r="AB29" s="23">
        <f t="shared" si="17"/>
        <v>-1.326952</v>
      </c>
      <c r="AC29" s="21" t="s">
        <v>2</v>
      </c>
      <c r="AD29" s="3">
        <v>23.2</v>
      </c>
      <c r="AE29" s="3">
        <v>-0.3</v>
      </c>
      <c r="AF29" s="21" t="s">
        <v>2</v>
      </c>
      <c r="AG29" s="3">
        <v>24.3</v>
      </c>
      <c r="AH29" s="3">
        <v>-0.3</v>
      </c>
      <c r="AI29" s="3"/>
      <c r="AJ29" s="3">
        <f>SUM(F29:O29)</f>
        <v>94.0153953021986</v>
      </c>
      <c r="AK29" s="3">
        <f>SUM(R29:AA29)</f>
        <v>95.01106925628227</v>
      </c>
      <c r="AL29" s="17" t="s">
        <v>128</v>
      </c>
      <c r="AM29" s="25">
        <v>12111.989</v>
      </c>
      <c r="AN29" s="25">
        <v>228.26908</v>
      </c>
      <c r="AO29" s="26">
        <v>448</v>
      </c>
      <c r="AP29" s="26">
        <v>93.124</v>
      </c>
      <c r="AQ29" s="26">
        <v>43.583773</v>
      </c>
      <c r="AR29" s="26">
        <v>3</v>
      </c>
      <c r="AS29" s="26">
        <v>0.769</v>
      </c>
      <c r="AT29" s="26">
        <v>0.361619</v>
      </c>
      <c r="AU29" s="26">
        <v>5.398</v>
      </c>
      <c r="AV29" s="26">
        <v>4.105244</v>
      </c>
      <c r="AW29" s="26">
        <v>1</v>
      </c>
      <c r="AX29" s="26">
        <v>0.045</v>
      </c>
      <c r="AY29" s="26">
        <v>0.033998</v>
      </c>
      <c r="AZ29" s="26">
        <v>6074.859</v>
      </c>
      <c r="BA29" s="26">
        <v>271.213711</v>
      </c>
      <c r="BB29" s="26">
        <v>215</v>
      </c>
      <c r="BC29" s="26">
        <v>50.156</v>
      </c>
      <c r="BD29" s="26">
        <v>1.910865</v>
      </c>
      <c r="BE29" s="26">
        <v>2895.96</v>
      </c>
      <c r="BF29" s="26">
        <v>195.880044</v>
      </c>
      <c r="BG29" s="26">
        <v>110</v>
      </c>
      <c r="BH29" s="26">
        <v>23.91</v>
      </c>
      <c r="BI29" s="26">
        <v>1.644658</v>
      </c>
      <c r="BJ29" s="26">
        <v>2974.278</v>
      </c>
      <c r="BK29" s="26">
        <v>206.856755</v>
      </c>
      <c r="BL29" s="26">
        <v>117</v>
      </c>
      <c r="BM29" s="26">
        <v>24.556</v>
      </c>
      <c r="BN29" s="26">
        <v>1.615648</v>
      </c>
      <c r="BO29" s="26">
        <v>68.369</v>
      </c>
      <c r="BP29" s="26">
        <v>30.941897</v>
      </c>
      <c r="BQ29" s="26">
        <v>2</v>
      </c>
      <c r="BR29" s="26">
        <v>0.564</v>
      </c>
      <c r="BS29" s="26">
        <v>0.255195</v>
      </c>
      <c r="BT29" s="26">
        <v>1939.975</v>
      </c>
      <c r="BU29" s="26">
        <v>183.098314</v>
      </c>
      <c r="BV29" s="26">
        <v>75</v>
      </c>
      <c r="BW29" s="26">
        <v>16.017</v>
      </c>
      <c r="BX29" s="26">
        <v>1.447431</v>
      </c>
      <c r="BY29" s="26">
        <v>4043.312</v>
      </c>
      <c r="BZ29" s="26">
        <v>201.677878</v>
      </c>
      <c r="CA29" s="26">
        <v>145</v>
      </c>
      <c r="CB29" s="26">
        <v>33.383</v>
      </c>
      <c r="CC29" s="26">
        <v>1.664899</v>
      </c>
      <c r="CD29" s="26">
        <v>3000.411</v>
      </c>
      <c r="CE29" s="26">
        <v>233.986239</v>
      </c>
      <c r="CF29" s="26">
        <v>114</v>
      </c>
      <c r="CG29" s="26">
        <v>24.772</v>
      </c>
      <c r="CH29" s="26">
        <v>1.876609</v>
      </c>
      <c r="CI29" s="26">
        <v>3128.292</v>
      </c>
      <c r="CJ29" s="26">
        <v>174.0902</v>
      </c>
      <c r="CK29" s="26">
        <v>114</v>
      </c>
      <c r="CL29" s="26">
        <v>25.828</v>
      </c>
      <c r="CM29" s="26">
        <v>1.326952</v>
      </c>
    </row>
    <row r="30" spans="1:91" ht="12" customHeight="1">
      <c r="A30" s="2" t="s">
        <v>45</v>
      </c>
      <c r="B30" s="21" t="s">
        <v>2</v>
      </c>
      <c r="C30" s="18">
        <v>14451.122</v>
      </c>
      <c r="D30" s="22">
        <f>+AN30*-1</f>
        <v>-207.528274</v>
      </c>
      <c r="E30" s="21" t="s">
        <v>2</v>
      </c>
      <c r="F30" s="5">
        <f t="shared" si="2"/>
        <v>70.25260045552173</v>
      </c>
      <c r="G30" s="23">
        <f t="shared" si="10"/>
        <v>-0.830404</v>
      </c>
      <c r="H30" s="21" t="s">
        <v>2</v>
      </c>
      <c r="I30" s="5">
        <f t="shared" si="3"/>
        <v>26.701760596858847</v>
      </c>
      <c r="J30" s="23">
        <f t="shared" si="11"/>
        <v>-0.822228</v>
      </c>
      <c r="K30" s="21" t="s">
        <v>2</v>
      </c>
      <c r="L30" s="5">
        <f t="shared" si="4"/>
        <v>1.3423663574357756</v>
      </c>
      <c r="M30" s="23">
        <f t="shared" si="12"/>
        <v>-0.19133</v>
      </c>
      <c r="N30" s="21" t="s">
        <v>2</v>
      </c>
      <c r="O30" s="5">
        <f t="shared" si="5"/>
        <v>1.1519036376552632</v>
      </c>
      <c r="P30" s="23">
        <f t="shared" si="13"/>
        <v>-0.20198</v>
      </c>
      <c r="Q30" s="21" t="s">
        <v>2</v>
      </c>
      <c r="R30" s="5">
        <f t="shared" si="6"/>
        <v>12.95189397750569</v>
      </c>
      <c r="S30" s="24">
        <f t="shared" si="14"/>
        <v>-0.733156</v>
      </c>
      <c r="T30" s="21" t="s">
        <v>2</v>
      </c>
      <c r="U30" s="5">
        <f t="shared" si="7"/>
        <v>27.31256438081417</v>
      </c>
      <c r="V30" s="23">
        <f t="shared" si="15"/>
        <v>-0.998672</v>
      </c>
      <c r="W30" s="21" t="s">
        <v>2</v>
      </c>
      <c r="X30" s="5">
        <f t="shared" si="8"/>
        <v>31.643612170736642</v>
      </c>
      <c r="Y30" s="23">
        <f t="shared" si="16"/>
        <v>-0.755818</v>
      </c>
      <c r="Z30" s="21" t="s">
        <v>2</v>
      </c>
      <c r="AA30" s="5">
        <f t="shared" si="9"/>
        <v>28.091922551065586</v>
      </c>
      <c r="AB30" s="23">
        <f t="shared" si="17"/>
        <v>-1.081257</v>
      </c>
      <c r="AC30" s="21" t="s">
        <v>2</v>
      </c>
      <c r="AD30" s="3">
        <v>22</v>
      </c>
      <c r="AE30" s="3">
        <v>-0.3</v>
      </c>
      <c r="AF30" s="21" t="s">
        <v>2</v>
      </c>
      <c r="AG30" s="3">
        <v>22.7</v>
      </c>
      <c r="AH30" s="3">
        <v>-0.3</v>
      </c>
      <c r="AI30" s="3"/>
      <c r="AJ30" s="3">
        <f>SUM(F30:O30)</f>
        <v>97.60466904747163</v>
      </c>
      <c r="AK30" s="3">
        <f>SUM(R30:AA30)</f>
        <v>97.51234708012208</v>
      </c>
      <c r="AL30" s="17" t="s">
        <v>129</v>
      </c>
      <c r="AM30" s="25">
        <v>14451.122</v>
      </c>
      <c r="AN30" s="25">
        <v>207.528274</v>
      </c>
      <c r="AO30" s="26">
        <v>756</v>
      </c>
      <c r="AP30" s="26">
        <v>55.429</v>
      </c>
      <c r="AQ30" s="26">
        <v>10.785197</v>
      </c>
      <c r="AR30" s="26">
        <v>5</v>
      </c>
      <c r="AS30" s="26">
        <v>0.384</v>
      </c>
      <c r="AT30" s="26">
        <v>0.074309</v>
      </c>
      <c r="AU30" s="26">
        <v>24.25</v>
      </c>
      <c r="AV30" s="26">
        <v>7.600333</v>
      </c>
      <c r="AW30" s="26">
        <v>2</v>
      </c>
      <c r="AX30" s="26">
        <v>0.168</v>
      </c>
      <c r="AY30" s="26">
        <v>0.051913</v>
      </c>
      <c r="AZ30" s="26">
        <v>10152.289</v>
      </c>
      <c r="BA30" s="26">
        <v>205.673436</v>
      </c>
      <c r="BB30" s="26">
        <v>532</v>
      </c>
      <c r="BC30" s="26">
        <v>70.253</v>
      </c>
      <c r="BD30" s="26">
        <v>0.830404</v>
      </c>
      <c r="BE30" s="26">
        <v>3858.704</v>
      </c>
      <c r="BF30" s="26">
        <v>119.794034</v>
      </c>
      <c r="BG30" s="26">
        <v>196</v>
      </c>
      <c r="BH30" s="26">
        <v>26.702</v>
      </c>
      <c r="BI30" s="26">
        <v>0.822228</v>
      </c>
      <c r="BJ30" s="26">
        <v>193.987</v>
      </c>
      <c r="BK30" s="26">
        <v>28.44729</v>
      </c>
      <c r="BL30" s="26">
        <v>11</v>
      </c>
      <c r="BM30" s="26">
        <v>1.342</v>
      </c>
      <c r="BN30" s="26">
        <v>0.19133</v>
      </c>
      <c r="BO30" s="26">
        <v>166.463</v>
      </c>
      <c r="BP30" s="26">
        <v>29.218413</v>
      </c>
      <c r="BQ30" s="26">
        <v>10</v>
      </c>
      <c r="BR30" s="26">
        <v>1.152</v>
      </c>
      <c r="BS30" s="26">
        <v>0.20198</v>
      </c>
      <c r="BT30" s="26">
        <v>1871.694</v>
      </c>
      <c r="BU30" s="26">
        <v>104.665039</v>
      </c>
      <c r="BV30" s="26">
        <v>99</v>
      </c>
      <c r="BW30" s="26">
        <v>12.952</v>
      </c>
      <c r="BX30" s="26">
        <v>0.733156</v>
      </c>
      <c r="BY30" s="26">
        <v>3946.972</v>
      </c>
      <c r="BZ30" s="26">
        <v>158.896579</v>
      </c>
      <c r="CA30" s="26">
        <v>213</v>
      </c>
      <c r="CB30" s="26">
        <v>27.313</v>
      </c>
      <c r="CC30" s="26">
        <v>0.998672</v>
      </c>
      <c r="CD30" s="26">
        <v>4572.857</v>
      </c>
      <c r="CE30" s="26">
        <v>125.229293</v>
      </c>
      <c r="CF30" s="26">
        <v>246</v>
      </c>
      <c r="CG30" s="26">
        <v>31.644</v>
      </c>
      <c r="CH30" s="26">
        <v>0.755818</v>
      </c>
      <c r="CI30" s="26">
        <v>4059.598</v>
      </c>
      <c r="CJ30" s="26">
        <v>172.65475</v>
      </c>
      <c r="CK30" s="26">
        <v>198</v>
      </c>
      <c r="CL30" s="26">
        <v>28.092</v>
      </c>
      <c r="CM30" s="26">
        <v>1.081257</v>
      </c>
    </row>
    <row r="31" spans="1:91" ht="12" customHeight="1">
      <c r="A31" s="2" t="s">
        <v>46</v>
      </c>
      <c r="B31" s="21" t="s">
        <v>2</v>
      </c>
      <c r="C31" s="18">
        <v>137213.413</v>
      </c>
      <c r="D31" s="22">
        <f>+AN31*-1</f>
        <v>-3796.879255</v>
      </c>
      <c r="E31" s="21" t="s">
        <v>2</v>
      </c>
      <c r="F31" s="5">
        <f t="shared" si="2"/>
        <v>46.82331311152504</v>
      </c>
      <c r="G31" s="23">
        <f t="shared" si="10"/>
        <v>-2.231043</v>
      </c>
      <c r="H31" s="21" t="s">
        <v>2</v>
      </c>
      <c r="I31" s="5">
        <f t="shared" si="3"/>
        <v>48.87501049186788</v>
      </c>
      <c r="J31" s="23">
        <f t="shared" si="11"/>
        <v>-1.821689</v>
      </c>
      <c r="K31" s="21" t="s">
        <v>2</v>
      </c>
      <c r="L31" s="5">
        <f t="shared" si="4"/>
        <v>3.340288605750226</v>
      </c>
      <c r="M31" s="23">
        <f t="shared" si="12"/>
        <v>-0.708643</v>
      </c>
      <c r="N31" s="21" t="s">
        <v>2</v>
      </c>
      <c r="O31" s="5">
        <f t="shared" si="5"/>
        <v>0.8255774528398329</v>
      </c>
      <c r="P31" s="23">
        <f t="shared" si="13"/>
        <v>-0.30085</v>
      </c>
      <c r="Q31" s="21" t="s">
        <v>2</v>
      </c>
      <c r="R31" s="5">
        <f t="shared" si="6"/>
        <v>11.622886313599677</v>
      </c>
      <c r="S31" s="24">
        <f t="shared" si="14"/>
        <v>-1.009225</v>
      </c>
      <c r="T31" s="21" t="s">
        <v>2</v>
      </c>
      <c r="U31" s="5">
        <f t="shared" si="7"/>
        <v>27.194391702799493</v>
      </c>
      <c r="V31" s="23">
        <f t="shared" si="15"/>
        <v>-1.379517</v>
      </c>
      <c r="W31" s="21" t="s">
        <v>2</v>
      </c>
      <c r="X31" s="5">
        <f t="shared" si="8"/>
        <v>26.544042017233398</v>
      </c>
      <c r="Y31" s="23">
        <f t="shared" si="16"/>
        <v>-1.401585</v>
      </c>
      <c r="Z31" s="21" t="s">
        <v>2</v>
      </c>
      <c r="AA31" s="5">
        <f t="shared" si="9"/>
        <v>34.63868069515915</v>
      </c>
      <c r="AB31" s="23">
        <f t="shared" si="17"/>
        <v>-1.630154</v>
      </c>
      <c r="AC31" s="21" t="s">
        <v>2</v>
      </c>
      <c r="AD31" s="3">
        <v>22.2</v>
      </c>
      <c r="AE31" s="3">
        <v>-0.5</v>
      </c>
      <c r="AF31" s="21" t="s">
        <v>2</v>
      </c>
      <c r="AG31" s="3">
        <v>23.8</v>
      </c>
      <c r="AH31" s="3">
        <v>-0.3</v>
      </c>
      <c r="AI31" s="3"/>
      <c r="AJ31" s="3">
        <f>SUM(F31:O31)</f>
        <v>95.10281466198299</v>
      </c>
      <c r="AK31" s="3">
        <f>SUM(R31:AA31)</f>
        <v>96.20967372879173</v>
      </c>
      <c r="AL31" s="17" t="s">
        <v>130</v>
      </c>
      <c r="AM31" s="25">
        <v>137213.413</v>
      </c>
      <c r="AN31" s="25">
        <v>3796.879255</v>
      </c>
      <c r="AO31" s="26">
        <v>933</v>
      </c>
      <c r="AP31" s="26">
        <v>145.714</v>
      </c>
      <c r="AQ31" s="26">
        <v>58.540551</v>
      </c>
      <c r="AR31" s="26">
        <v>9</v>
      </c>
      <c r="AS31" s="26">
        <v>0.106</v>
      </c>
      <c r="AT31" s="26">
        <v>0.042319</v>
      </c>
      <c r="AU31" s="26">
        <v>40.637</v>
      </c>
      <c r="AV31" s="26">
        <v>18.423738</v>
      </c>
      <c r="AW31" s="26">
        <v>4</v>
      </c>
      <c r="AX31" s="26">
        <v>0.03</v>
      </c>
      <c r="AY31" s="26">
        <v>0.013716</v>
      </c>
      <c r="AZ31" s="26">
        <v>64247.866</v>
      </c>
      <c r="BA31" s="26">
        <v>3577.492449</v>
      </c>
      <c r="BB31" s="26">
        <v>454</v>
      </c>
      <c r="BC31" s="26">
        <v>46.823</v>
      </c>
      <c r="BD31" s="26">
        <v>2.231043</v>
      </c>
      <c r="BE31" s="26">
        <v>67063.07</v>
      </c>
      <c r="BF31" s="26">
        <v>3103.719397</v>
      </c>
      <c r="BG31" s="26">
        <v>429</v>
      </c>
      <c r="BH31" s="26">
        <v>48.875</v>
      </c>
      <c r="BI31" s="26">
        <v>1.821689</v>
      </c>
      <c r="BJ31" s="26">
        <v>4583.324</v>
      </c>
      <c r="BK31" s="26">
        <v>996.224716</v>
      </c>
      <c r="BL31" s="26">
        <v>29</v>
      </c>
      <c r="BM31" s="26">
        <v>3.34</v>
      </c>
      <c r="BN31" s="26">
        <v>0.708643</v>
      </c>
      <c r="BO31" s="26">
        <v>1132.803</v>
      </c>
      <c r="BP31" s="26">
        <v>410.593763</v>
      </c>
      <c r="BQ31" s="26">
        <v>8</v>
      </c>
      <c r="BR31" s="26">
        <v>0.826</v>
      </c>
      <c r="BS31" s="26">
        <v>0.30085</v>
      </c>
      <c r="BT31" s="26">
        <v>15948.159</v>
      </c>
      <c r="BU31" s="26">
        <v>1494.980113</v>
      </c>
      <c r="BV31" s="26">
        <v>137</v>
      </c>
      <c r="BW31" s="26">
        <v>11.623</v>
      </c>
      <c r="BX31" s="26">
        <v>1.009225</v>
      </c>
      <c r="BY31" s="26">
        <v>37314.353</v>
      </c>
      <c r="BZ31" s="26">
        <v>2073.500166</v>
      </c>
      <c r="CA31" s="26">
        <v>282</v>
      </c>
      <c r="CB31" s="26">
        <v>27.194</v>
      </c>
      <c r="CC31" s="26">
        <v>1.379517</v>
      </c>
      <c r="CD31" s="26">
        <v>36421.986</v>
      </c>
      <c r="CE31" s="26">
        <v>2069.762354</v>
      </c>
      <c r="CF31" s="26">
        <v>225</v>
      </c>
      <c r="CG31" s="26">
        <v>26.544</v>
      </c>
      <c r="CH31" s="26">
        <v>1.401585</v>
      </c>
      <c r="CI31" s="26">
        <v>47528.916</v>
      </c>
      <c r="CJ31" s="26">
        <v>2745.876849</v>
      </c>
      <c r="CK31" s="26">
        <v>289</v>
      </c>
      <c r="CL31" s="26">
        <v>34.639</v>
      </c>
      <c r="CM31" s="26">
        <v>1.630154</v>
      </c>
    </row>
    <row r="32" spans="1:91" ht="12" customHeight="1">
      <c r="A32" s="2" t="s">
        <v>47</v>
      </c>
      <c r="B32" s="21" t="s">
        <v>2</v>
      </c>
      <c r="C32" s="18">
        <v>61183.731</v>
      </c>
      <c r="D32" s="22">
        <f>+AN32*-1</f>
        <v>-1325.420633</v>
      </c>
      <c r="E32" s="21" t="s">
        <v>2</v>
      </c>
      <c r="F32" s="5">
        <f t="shared" si="2"/>
        <v>31.811469620902983</v>
      </c>
      <c r="G32" s="23">
        <f t="shared" si="10"/>
        <v>-1.360158</v>
      </c>
      <c r="H32" s="21" t="s">
        <v>2</v>
      </c>
      <c r="I32" s="5">
        <f t="shared" si="3"/>
        <v>63.616295318767</v>
      </c>
      <c r="J32" s="23">
        <f t="shared" si="11"/>
        <v>-1.385184</v>
      </c>
      <c r="K32" s="21" t="s">
        <v>2</v>
      </c>
      <c r="L32" s="5">
        <f t="shared" si="4"/>
        <v>4.151923981229586</v>
      </c>
      <c r="M32" s="23">
        <f t="shared" si="12"/>
        <v>-0.572499</v>
      </c>
      <c r="N32" s="21" t="s">
        <v>2</v>
      </c>
      <c r="O32" s="5">
        <f t="shared" si="5"/>
        <v>0.2125385259686108</v>
      </c>
      <c r="P32" s="23">
        <f t="shared" si="13"/>
        <v>-0.101512</v>
      </c>
      <c r="Q32" s="21" t="s">
        <v>2</v>
      </c>
      <c r="R32" s="5">
        <f t="shared" si="6"/>
        <v>11.113251658353427</v>
      </c>
      <c r="S32" s="24">
        <f t="shared" si="14"/>
        <v>-1.061152</v>
      </c>
      <c r="T32" s="21" t="s">
        <v>2</v>
      </c>
      <c r="U32" s="5">
        <f t="shared" si="7"/>
        <v>24.467007414111443</v>
      </c>
      <c r="V32" s="23">
        <f t="shared" si="15"/>
        <v>-1.500646</v>
      </c>
      <c r="W32" s="21" t="s">
        <v>2</v>
      </c>
      <c r="X32" s="5">
        <f t="shared" si="8"/>
        <v>23.352907327603152</v>
      </c>
      <c r="Y32" s="23">
        <f t="shared" si="16"/>
        <v>-1.332992</v>
      </c>
      <c r="Z32" s="21" t="s">
        <v>2</v>
      </c>
      <c r="AA32" s="5">
        <f t="shared" si="9"/>
        <v>41.06683523435339</v>
      </c>
      <c r="AB32" s="23">
        <f t="shared" si="17"/>
        <v>-1.806139</v>
      </c>
      <c r="AC32" s="21" t="s">
        <v>2</v>
      </c>
      <c r="AD32" s="3">
        <v>21.2</v>
      </c>
      <c r="AE32" s="3">
        <v>-0.5</v>
      </c>
      <c r="AF32" s="21" t="s">
        <v>2</v>
      </c>
      <c r="AG32" s="3">
        <v>23.1</v>
      </c>
      <c r="AH32" s="3">
        <v>-0.3</v>
      </c>
      <c r="AI32" s="3"/>
      <c r="AJ32" s="3">
        <f>SUM(F32:O32)</f>
        <v>96.4743864468682</v>
      </c>
      <c r="AK32" s="3">
        <f>SUM(R32:AA32)</f>
        <v>96.10521163442141</v>
      </c>
      <c r="AL32" s="17" t="s">
        <v>131</v>
      </c>
      <c r="AM32" s="25">
        <v>61183.731</v>
      </c>
      <c r="AN32" s="25">
        <v>1325.420633</v>
      </c>
      <c r="AO32" s="26">
        <v>759</v>
      </c>
      <c r="AP32" s="26">
        <v>41.585</v>
      </c>
      <c r="AQ32" s="26">
        <v>28.921454</v>
      </c>
      <c r="AR32" s="26">
        <v>1</v>
      </c>
      <c r="AS32" s="26">
        <v>0.068</v>
      </c>
      <c r="AT32" s="26">
        <v>0.047276</v>
      </c>
      <c r="AU32" s="26">
        <v>85.538</v>
      </c>
      <c r="AV32" s="26">
        <v>49.791837</v>
      </c>
      <c r="AW32" s="26">
        <v>2</v>
      </c>
      <c r="AX32" s="26">
        <v>0.14</v>
      </c>
      <c r="AY32" s="26">
        <v>0.081531</v>
      </c>
      <c r="AZ32" s="26">
        <v>19463.444</v>
      </c>
      <c r="BA32" s="26">
        <v>920.778092</v>
      </c>
      <c r="BB32" s="26">
        <v>241</v>
      </c>
      <c r="BC32" s="26">
        <v>31.811</v>
      </c>
      <c r="BD32" s="26">
        <v>1.360158</v>
      </c>
      <c r="BE32" s="26">
        <v>38922.823</v>
      </c>
      <c r="BF32" s="26">
        <v>1181.154969</v>
      </c>
      <c r="BG32" s="26">
        <v>480</v>
      </c>
      <c r="BH32" s="26">
        <v>63.616</v>
      </c>
      <c r="BI32" s="26">
        <v>1.385184</v>
      </c>
      <c r="BJ32" s="26">
        <v>2540.302</v>
      </c>
      <c r="BK32" s="26">
        <v>359.987563</v>
      </c>
      <c r="BL32" s="26">
        <v>32</v>
      </c>
      <c r="BM32" s="26">
        <v>4.152</v>
      </c>
      <c r="BN32" s="26">
        <v>0.572499</v>
      </c>
      <c r="BO32" s="26">
        <v>130.039</v>
      </c>
      <c r="BP32" s="26">
        <v>62.07119</v>
      </c>
      <c r="BQ32" s="26">
        <v>3</v>
      </c>
      <c r="BR32" s="26">
        <v>0.213</v>
      </c>
      <c r="BS32" s="26">
        <v>0.101512</v>
      </c>
      <c r="BT32" s="26">
        <v>6799.502</v>
      </c>
      <c r="BU32" s="26">
        <v>666.219878</v>
      </c>
      <c r="BV32" s="26">
        <v>87</v>
      </c>
      <c r="BW32" s="26">
        <v>11.113</v>
      </c>
      <c r="BX32" s="26">
        <v>1.061152</v>
      </c>
      <c r="BY32" s="26">
        <v>14969.828</v>
      </c>
      <c r="BZ32" s="26">
        <v>969.580853</v>
      </c>
      <c r="CA32" s="26">
        <v>180</v>
      </c>
      <c r="CB32" s="26">
        <v>24.467</v>
      </c>
      <c r="CC32" s="26">
        <v>1.500646</v>
      </c>
      <c r="CD32" s="26">
        <v>14288.18</v>
      </c>
      <c r="CE32" s="26">
        <v>833.525667</v>
      </c>
      <c r="CF32" s="26">
        <v>195</v>
      </c>
      <c r="CG32" s="26">
        <v>23.353</v>
      </c>
      <c r="CH32" s="26">
        <v>1.332992</v>
      </c>
      <c r="CI32" s="26">
        <v>25126.222</v>
      </c>
      <c r="CJ32" s="26">
        <v>1271.743468</v>
      </c>
      <c r="CK32" s="26">
        <v>297</v>
      </c>
      <c r="CL32" s="26">
        <v>41.067</v>
      </c>
      <c r="CM32" s="26">
        <v>1.806139</v>
      </c>
    </row>
    <row r="33" spans="1:40" ht="12" customHeight="1">
      <c r="A33" s="3"/>
      <c r="B33" s="21" t="s">
        <v>2</v>
      </c>
      <c r="C33" s="18"/>
      <c r="D33" s="22"/>
      <c r="E33" s="21" t="s">
        <v>2</v>
      </c>
      <c r="F33" s="5"/>
      <c r="G33" s="23"/>
      <c r="H33" s="21" t="s">
        <v>2</v>
      </c>
      <c r="I33" s="5"/>
      <c r="J33" s="23"/>
      <c r="K33" s="21" t="s">
        <v>2</v>
      </c>
      <c r="L33" s="5"/>
      <c r="M33" s="23"/>
      <c r="N33" s="21" t="s">
        <v>2</v>
      </c>
      <c r="O33" s="5"/>
      <c r="P33" s="23"/>
      <c r="Q33" s="21" t="s">
        <v>2</v>
      </c>
      <c r="R33" s="5"/>
      <c r="S33" s="24"/>
      <c r="T33" s="21" t="s">
        <v>2</v>
      </c>
      <c r="U33" s="5"/>
      <c r="V33" s="23"/>
      <c r="W33" s="21" t="s">
        <v>2</v>
      </c>
      <c r="X33" s="5"/>
      <c r="Y33" s="23"/>
      <c r="Z33" s="21" t="s">
        <v>2</v>
      </c>
      <c r="AA33" s="5"/>
      <c r="AB33" s="23"/>
      <c r="AC33" s="21" t="s">
        <v>2</v>
      </c>
      <c r="AD33" s="3"/>
      <c r="AE33" s="3"/>
      <c r="AF33" s="21" t="s">
        <v>2</v>
      </c>
      <c r="AG33" s="3"/>
      <c r="AH33" s="3"/>
      <c r="AI33" s="3"/>
      <c r="AJ33" s="3"/>
      <c r="AK33" s="3"/>
      <c r="AM33" s="20"/>
      <c r="AN33" s="20"/>
    </row>
    <row r="34" spans="1:91" ht="12" customHeight="1">
      <c r="A34" s="2" t="s">
        <v>48</v>
      </c>
      <c r="B34" s="21" t="s">
        <v>2</v>
      </c>
      <c r="C34" s="18">
        <v>38116.108</v>
      </c>
      <c r="D34" s="22">
        <f>+AN34*-1</f>
        <v>-934.461574</v>
      </c>
      <c r="E34" s="21" t="s">
        <v>2</v>
      </c>
      <c r="F34" s="5">
        <f t="shared" si="2"/>
        <v>65.98314812204855</v>
      </c>
      <c r="G34" s="23">
        <f t="shared" si="10"/>
        <v>-1.765834</v>
      </c>
      <c r="H34" s="21" t="s">
        <v>2</v>
      </c>
      <c r="I34" s="5">
        <f t="shared" si="3"/>
        <v>32.34741332981846</v>
      </c>
      <c r="J34" s="23">
        <f t="shared" si="11"/>
        <v>-1.740106</v>
      </c>
      <c r="K34" s="21" t="s">
        <v>2</v>
      </c>
      <c r="L34" s="5">
        <f t="shared" si="4"/>
        <v>1.432515093093975</v>
      </c>
      <c r="M34" s="23">
        <f t="shared" si="12"/>
        <v>-0.406388</v>
      </c>
      <c r="N34" s="21" t="s">
        <v>2</v>
      </c>
      <c r="O34" s="21" t="s">
        <v>169</v>
      </c>
      <c r="P34" s="21" t="s">
        <v>168</v>
      </c>
      <c r="Q34" s="21" t="s">
        <v>2</v>
      </c>
      <c r="R34" s="5">
        <f t="shared" si="6"/>
        <v>10.520578333968409</v>
      </c>
      <c r="S34" s="24">
        <f t="shared" si="14"/>
        <v>-0.998521</v>
      </c>
      <c r="T34" s="21" t="s">
        <v>2</v>
      </c>
      <c r="U34" s="5">
        <f t="shared" si="7"/>
        <v>26.192627012180786</v>
      </c>
      <c r="V34" s="23">
        <f t="shared" si="15"/>
        <v>-1.30495</v>
      </c>
      <c r="W34" s="21" t="s">
        <v>2</v>
      </c>
      <c r="X34" s="5">
        <f t="shared" si="8"/>
        <v>26.906275425602217</v>
      </c>
      <c r="Y34" s="23">
        <f t="shared" si="16"/>
        <v>-1.385503</v>
      </c>
      <c r="Z34" s="21" t="s">
        <v>2</v>
      </c>
      <c r="AA34" s="5">
        <f t="shared" si="9"/>
        <v>36.38052185181132</v>
      </c>
      <c r="AB34" s="23">
        <f t="shared" si="17"/>
        <v>-1.509877</v>
      </c>
      <c r="AC34" s="21" t="s">
        <v>2</v>
      </c>
      <c r="AD34" s="3">
        <v>19.9</v>
      </c>
      <c r="AE34" s="3">
        <v>-0.4</v>
      </c>
      <c r="AF34" s="21" t="s">
        <v>2</v>
      </c>
      <c r="AG34" s="3">
        <v>21.9</v>
      </c>
      <c r="AH34" s="3">
        <v>-0.6</v>
      </c>
      <c r="AI34" s="3"/>
      <c r="AJ34" s="3">
        <f>SUM(F34:O34)</f>
        <v>95.85074854496098</v>
      </c>
      <c r="AK34" s="3">
        <f>SUM(R34:AA34)</f>
        <v>96.31102862356273</v>
      </c>
      <c r="AL34" s="17" t="s">
        <v>132</v>
      </c>
      <c r="AM34" s="25">
        <v>38116.108</v>
      </c>
      <c r="AN34" s="25">
        <v>934.461574</v>
      </c>
      <c r="AO34" s="26">
        <v>786</v>
      </c>
      <c r="AP34" s="26">
        <v>20.487</v>
      </c>
      <c r="AQ34" s="26">
        <v>12.809143</v>
      </c>
      <c r="AR34" s="26">
        <v>2</v>
      </c>
      <c r="AS34" s="26">
        <v>0.054</v>
      </c>
      <c r="AT34" s="26">
        <v>0.033936</v>
      </c>
      <c r="AU34" s="26">
        <v>12.16</v>
      </c>
      <c r="AV34" s="26">
        <v>7.399411</v>
      </c>
      <c r="AW34" s="26">
        <v>1</v>
      </c>
      <c r="AX34" s="26">
        <v>0.032</v>
      </c>
      <c r="AY34" s="26">
        <v>0.019327</v>
      </c>
      <c r="AZ34" s="26">
        <v>25150.208</v>
      </c>
      <c r="BA34" s="26">
        <v>950.291145</v>
      </c>
      <c r="BB34" s="26">
        <v>516</v>
      </c>
      <c r="BC34" s="26">
        <v>65.983</v>
      </c>
      <c r="BD34" s="26">
        <v>1.765834</v>
      </c>
      <c r="BE34" s="26">
        <v>12329.575</v>
      </c>
      <c r="BF34" s="26">
        <v>690.599719</v>
      </c>
      <c r="BG34" s="26">
        <v>251</v>
      </c>
      <c r="BH34" s="26">
        <v>32.347</v>
      </c>
      <c r="BI34" s="26">
        <v>1.740106</v>
      </c>
      <c r="BJ34" s="26">
        <v>546.019</v>
      </c>
      <c r="BK34" s="26">
        <v>157.376719</v>
      </c>
      <c r="BL34" s="26">
        <v>14</v>
      </c>
      <c r="BM34" s="26">
        <v>1.433</v>
      </c>
      <c r="BN34" s="26">
        <v>0.406388</v>
      </c>
      <c r="BO34" s="26">
        <v>57.659</v>
      </c>
      <c r="BP34" s="26">
        <v>42.781083</v>
      </c>
      <c r="BQ34" s="26">
        <v>2</v>
      </c>
      <c r="BR34" s="26">
        <v>0.151</v>
      </c>
      <c r="BS34" s="26">
        <v>0.110948</v>
      </c>
      <c r="BT34" s="26">
        <v>4010.035</v>
      </c>
      <c r="BU34" s="26">
        <v>391.459873</v>
      </c>
      <c r="BV34" s="26">
        <v>86</v>
      </c>
      <c r="BW34" s="26">
        <v>10.521</v>
      </c>
      <c r="BX34" s="26">
        <v>0.998521</v>
      </c>
      <c r="BY34" s="26">
        <v>9983.61</v>
      </c>
      <c r="BZ34" s="26">
        <v>558.9808</v>
      </c>
      <c r="CA34" s="26">
        <v>210</v>
      </c>
      <c r="CB34" s="26">
        <v>26.193</v>
      </c>
      <c r="CC34" s="26">
        <v>1.30495</v>
      </c>
      <c r="CD34" s="26">
        <v>10255.625</v>
      </c>
      <c r="CE34" s="26">
        <v>581.064452</v>
      </c>
      <c r="CF34" s="26">
        <v>195</v>
      </c>
      <c r="CG34" s="26">
        <v>26.906</v>
      </c>
      <c r="CH34" s="26">
        <v>1.385503</v>
      </c>
      <c r="CI34" s="26">
        <v>13866.839</v>
      </c>
      <c r="CJ34" s="26">
        <v>675.381151</v>
      </c>
      <c r="CK34" s="26">
        <v>295</v>
      </c>
      <c r="CL34" s="26">
        <v>36.381</v>
      </c>
      <c r="CM34" s="26">
        <v>1.509877</v>
      </c>
    </row>
    <row r="35" spans="1:91" ht="12" customHeight="1">
      <c r="A35" s="2" t="s">
        <v>49</v>
      </c>
      <c r="B35" s="21" t="s">
        <v>2</v>
      </c>
      <c r="C35" s="18">
        <v>34134.138</v>
      </c>
      <c r="D35" s="22">
        <f>+AN35*-1</f>
        <v>-790.317729</v>
      </c>
      <c r="E35" s="21" t="s">
        <v>2</v>
      </c>
      <c r="F35" s="5">
        <f t="shared" si="2"/>
        <v>60.94815401519734</v>
      </c>
      <c r="G35" s="23">
        <f t="shared" si="10"/>
        <v>-1.537831</v>
      </c>
      <c r="H35" s="21" t="s">
        <v>2</v>
      </c>
      <c r="I35" s="5">
        <f t="shared" si="3"/>
        <v>36.8025435416005</v>
      </c>
      <c r="J35" s="23">
        <f t="shared" si="11"/>
        <v>-1.568364</v>
      </c>
      <c r="K35" s="21" t="s">
        <v>2</v>
      </c>
      <c r="L35" s="5">
        <f t="shared" si="4"/>
        <v>1.7604926774480139</v>
      </c>
      <c r="M35" s="23">
        <f t="shared" si="12"/>
        <v>-0.359213</v>
      </c>
      <c r="N35" s="21" t="s">
        <v>2</v>
      </c>
      <c r="O35" s="21" t="s">
        <v>169</v>
      </c>
      <c r="P35" s="21" t="s">
        <v>168</v>
      </c>
      <c r="Q35" s="21" t="s">
        <v>2</v>
      </c>
      <c r="R35" s="5">
        <f t="shared" si="6"/>
        <v>15.672023122423658</v>
      </c>
      <c r="S35" s="24">
        <f t="shared" si="14"/>
        <v>-1.258874</v>
      </c>
      <c r="T35" s="21" t="s">
        <v>2</v>
      </c>
      <c r="U35" s="5">
        <f t="shared" si="7"/>
        <v>25.912422338012465</v>
      </c>
      <c r="V35" s="23">
        <f t="shared" si="15"/>
        <v>-1.712546</v>
      </c>
      <c r="W35" s="21" t="s">
        <v>2</v>
      </c>
      <c r="X35" s="5">
        <f t="shared" si="8"/>
        <v>31.26844744109255</v>
      </c>
      <c r="Y35" s="23">
        <f t="shared" si="16"/>
        <v>-1.536632</v>
      </c>
      <c r="Z35" s="21" t="s">
        <v>2</v>
      </c>
      <c r="AA35" s="5">
        <f t="shared" si="9"/>
        <v>27.147107098471334</v>
      </c>
      <c r="AB35" s="23">
        <f t="shared" si="17"/>
        <v>-1.314662</v>
      </c>
      <c r="AC35" s="21" t="s">
        <v>2</v>
      </c>
      <c r="AD35" s="3">
        <v>18.3</v>
      </c>
      <c r="AE35" s="3">
        <v>-0.4</v>
      </c>
      <c r="AF35" s="21" t="s">
        <v>2</v>
      </c>
      <c r="AG35" s="3">
        <v>20.9</v>
      </c>
      <c r="AH35" s="3">
        <v>-0.3</v>
      </c>
      <c r="AI35" s="3"/>
      <c r="AJ35" s="3">
        <f>SUM(F35:O35)</f>
        <v>96.04578223424586</v>
      </c>
      <c r="AK35" s="3">
        <f>SUM(R35:AA35)</f>
        <v>95.49194800000001</v>
      </c>
      <c r="AL35" s="17" t="s">
        <v>133</v>
      </c>
      <c r="AM35" s="25">
        <v>34134.138</v>
      </c>
      <c r="AN35" s="25">
        <v>790.317729</v>
      </c>
      <c r="AO35" s="26">
        <v>801</v>
      </c>
      <c r="AP35" s="26">
        <v>113.022</v>
      </c>
      <c r="AQ35" s="26">
        <v>60.854057</v>
      </c>
      <c r="AR35" s="26">
        <v>2</v>
      </c>
      <c r="AS35" s="26">
        <v>0.331</v>
      </c>
      <c r="AT35" s="26">
        <v>0.17925</v>
      </c>
      <c r="AU35" s="26">
        <v>24.199</v>
      </c>
      <c r="AV35" s="26">
        <v>20.086567</v>
      </c>
      <c r="AW35" s="26">
        <v>1</v>
      </c>
      <c r="AX35" s="26">
        <v>0.071</v>
      </c>
      <c r="AY35" s="26">
        <v>0.058847</v>
      </c>
      <c r="AZ35" s="26">
        <v>20804.127</v>
      </c>
      <c r="BA35" s="26">
        <v>739.470068</v>
      </c>
      <c r="BB35" s="26">
        <v>466</v>
      </c>
      <c r="BC35" s="26">
        <v>60.948</v>
      </c>
      <c r="BD35" s="26">
        <v>1.537831</v>
      </c>
      <c r="BE35" s="26">
        <v>12562.231</v>
      </c>
      <c r="BF35" s="26">
        <v>589.36519</v>
      </c>
      <c r="BG35" s="26">
        <v>314</v>
      </c>
      <c r="BH35" s="26">
        <v>36.803</v>
      </c>
      <c r="BI35" s="26">
        <v>1.568364</v>
      </c>
      <c r="BJ35" s="26">
        <v>600.929</v>
      </c>
      <c r="BK35" s="26">
        <v>123.859946</v>
      </c>
      <c r="BL35" s="26">
        <v>17</v>
      </c>
      <c r="BM35" s="26">
        <v>1.76</v>
      </c>
      <c r="BN35" s="26">
        <v>0.359213</v>
      </c>
      <c r="BO35" s="26">
        <v>29.63</v>
      </c>
      <c r="BP35" s="26">
        <v>30.43026</v>
      </c>
      <c r="BQ35" s="26">
        <v>1</v>
      </c>
      <c r="BR35" s="26">
        <v>0.087</v>
      </c>
      <c r="BS35" s="26">
        <v>0.089651</v>
      </c>
      <c r="BT35" s="26">
        <v>5349.51</v>
      </c>
      <c r="BU35" s="26">
        <v>460.094447</v>
      </c>
      <c r="BV35" s="26">
        <v>114</v>
      </c>
      <c r="BW35" s="26">
        <v>15.672</v>
      </c>
      <c r="BX35" s="26">
        <v>1.258874</v>
      </c>
      <c r="BY35" s="26">
        <v>8844.982</v>
      </c>
      <c r="BZ35" s="26">
        <v>629.033473</v>
      </c>
      <c r="CA35" s="26">
        <v>215</v>
      </c>
      <c r="CB35" s="26">
        <v>25.912</v>
      </c>
      <c r="CC35" s="26">
        <v>1.712546</v>
      </c>
      <c r="CD35" s="26">
        <v>10673.215</v>
      </c>
      <c r="CE35" s="26">
        <v>555.706837</v>
      </c>
      <c r="CF35" s="26">
        <v>245</v>
      </c>
      <c r="CG35" s="26">
        <v>31.268</v>
      </c>
      <c r="CH35" s="26">
        <v>1.536632</v>
      </c>
      <c r="CI35" s="26">
        <v>9266.431</v>
      </c>
      <c r="CJ35" s="26">
        <v>490.591359</v>
      </c>
      <c r="CK35" s="26">
        <v>227</v>
      </c>
      <c r="CL35" s="26">
        <v>27.147</v>
      </c>
      <c r="CM35" s="26">
        <v>1.314662</v>
      </c>
    </row>
    <row r="36" spans="1:91" ht="12" customHeight="1">
      <c r="A36" s="2" t="s">
        <v>50</v>
      </c>
      <c r="B36" s="21" t="s">
        <v>2</v>
      </c>
      <c r="C36" s="18">
        <v>42879.492</v>
      </c>
      <c r="D36" s="22">
        <f>+AN36*-1</f>
        <v>-1134.302531</v>
      </c>
      <c r="E36" s="21" t="s">
        <v>2</v>
      </c>
      <c r="F36" s="5">
        <f t="shared" si="2"/>
        <v>27.486445035309654</v>
      </c>
      <c r="G36" s="23">
        <f t="shared" si="10"/>
        <v>-1.72066</v>
      </c>
      <c r="H36" s="21" t="s">
        <v>2</v>
      </c>
      <c r="I36" s="5">
        <f t="shared" si="3"/>
        <v>54.033091156956814</v>
      </c>
      <c r="J36" s="23">
        <f t="shared" si="11"/>
        <v>-2.086524</v>
      </c>
      <c r="K36" s="21" t="s">
        <v>2</v>
      </c>
      <c r="L36" s="5">
        <f t="shared" si="4"/>
        <v>16.873809978905534</v>
      </c>
      <c r="M36" s="23">
        <f t="shared" si="12"/>
        <v>-1.318246</v>
      </c>
      <c r="N36" s="21" t="s">
        <v>2</v>
      </c>
      <c r="O36" s="5">
        <f t="shared" si="5"/>
        <v>1.1810331148512674</v>
      </c>
      <c r="P36" s="23">
        <f t="shared" si="13"/>
        <v>-0.46039</v>
      </c>
      <c r="Q36" s="21" t="s">
        <v>2</v>
      </c>
      <c r="R36" s="5">
        <f t="shared" si="6"/>
        <v>10.069932731479188</v>
      </c>
      <c r="S36" s="24">
        <f t="shared" si="14"/>
        <v>-0.84847</v>
      </c>
      <c r="T36" s="21" t="s">
        <v>2</v>
      </c>
      <c r="U36" s="5">
        <f t="shared" si="7"/>
        <v>31.266254273721337</v>
      </c>
      <c r="V36" s="23">
        <f t="shared" si="15"/>
        <v>-1.659682</v>
      </c>
      <c r="W36" s="21" t="s">
        <v>2</v>
      </c>
      <c r="X36" s="5">
        <f t="shared" si="8"/>
        <v>33.51687561970184</v>
      </c>
      <c r="Y36" s="23">
        <f t="shared" si="16"/>
        <v>-1.325133</v>
      </c>
      <c r="Z36" s="21" t="s">
        <v>2</v>
      </c>
      <c r="AA36" s="5">
        <f t="shared" si="9"/>
        <v>25.14693737509764</v>
      </c>
      <c r="AB36" s="23">
        <f t="shared" si="17"/>
        <v>-1.515643</v>
      </c>
      <c r="AC36" s="21" t="s">
        <v>2</v>
      </c>
      <c r="AD36" s="3">
        <v>20.7</v>
      </c>
      <c r="AE36" s="3">
        <v>-0.4</v>
      </c>
      <c r="AF36" s="21" t="s">
        <v>2</v>
      </c>
      <c r="AG36" s="3">
        <v>23.6</v>
      </c>
      <c r="AH36" s="3">
        <v>-0.4</v>
      </c>
      <c r="AI36" s="3"/>
      <c r="AJ36" s="3">
        <f>SUM(F36:O36)</f>
        <v>94.44894928602329</v>
      </c>
      <c r="AK36" s="3">
        <f>SUM(R36:AA36)</f>
        <v>96.166715</v>
      </c>
      <c r="AL36" s="17" t="s">
        <v>134</v>
      </c>
      <c r="AM36" s="25">
        <v>42879.492</v>
      </c>
      <c r="AN36" s="25">
        <v>1134.302531</v>
      </c>
      <c r="AO36" s="26">
        <v>701</v>
      </c>
      <c r="AP36" s="26">
        <v>79.201</v>
      </c>
      <c r="AQ36" s="26">
        <v>65.769602</v>
      </c>
      <c r="AR36" s="26">
        <v>3</v>
      </c>
      <c r="AS36" s="26">
        <v>0.185</v>
      </c>
      <c r="AT36" s="26">
        <v>0.152867</v>
      </c>
      <c r="AU36" s="26">
        <v>103.303</v>
      </c>
      <c r="AV36" s="26">
        <v>59.25756</v>
      </c>
      <c r="AW36" s="26">
        <v>3</v>
      </c>
      <c r="AX36" s="26">
        <v>0.241</v>
      </c>
      <c r="AY36" s="26">
        <v>0.136383</v>
      </c>
      <c r="AZ36" s="26">
        <v>11786.048</v>
      </c>
      <c r="BA36" s="26">
        <v>734.356809</v>
      </c>
      <c r="BB36" s="26">
        <v>182</v>
      </c>
      <c r="BC36" s="26">
        <v>27.486</v>
      </c>
      <c r="BD36" s="26">
        <v>1.72066</v>
      </c>
      <c r="BE36" s="26">
        <v>23169.115</v>
      </c>
      <c r="BF36" s="26">
        <v>1128.679409</v>
      </c>
      <c r="BG36" s="26">
        <v>376</v>
      </c>
      <c r="BH36" s="26">
        <v>54.033</v>
      </c>
      <c r="BI36" s="26">
        <v>2.086524</v>
      </c>
      <c r="BJ36" s="26">
        <v>7235.404</v>
      </c>
      <c r="BK36" s="26">
        <v>624.040662</v>
      </c>
      <c r="BL36" s="26">
        <v>132</v>
      </c>
      <c r="BM36" s="26">
        <v>16.874</v>
      </c>
      <c r="BN36" s="26">
        <v>1.318246</v>
      </c>
      <c r="BO36" s="26">
        <v>506.421</v>
      </c>
      <c r="BP36" s="26">
        <v>200.14924</v>
      </c>
      <c r="BQ36" s="26">
        <v>5</v>
      </c>
      <c r="BR36" s="26">
        <v>1.181</v>
      </c>
      <c r="BS36" s="26">
        <v>0.46039</v>
      </c>
      <c r="BT36" s="26">
        <v>4317.936</v>
      </c>
      <c r="BU36" s="26">
        <v>366.448864</v>
      </c>
      <c r="BV36" s="26">
        <v>83</v>
      </c>
      <c r="BW36" s="26">
        <v>10.07</v>
      </c>
      <c r="BX36" s="26">
        <v>0.84847</v>
      </c>
      <c r="BY36" s="26">
        <v>13406.811</v>
      </c>
      <c r="BZ36" s="26">
        <v>812.953382</v>
      </c>
      <c r="CA36" s="26">
        <v>213</v>
      </c>
      <c r="CB36" s="26">
        <v>31.266</v>
      </c>
      <c r="CC36" s="26">
        <v>1.659682</v>
      </c>
      <c r="CD36" s="26">
        <v>14371.866</v>
      </c>
      <c r="CE36" s="26">
        <v>708.96356</v>
      </c>
      <c r="CF36" s="26">
        <v>220</v>
      </c>
      <c r="CG36" s="26">
        <v>33.517</v>
      </c>
      <c r="CH36" s="26">
        <v>1.325133</v>
      </c>
      <c r="CI36" s="26">
        <v>10782.879</v>
      </c>
      <c r="CJ36" s="26">
        <v>704.950633</v>
      </c>
      <c r="CK36" s="26">
        <v>185</v>
      </c>
      <c r="CL36" s="26">
        <v>25.147</v>
      </c>
      <c r="CM36" s="26">
        <v>1.515643</v>
      </c>
    </row>
    <row r="37" spans="1:91" ht="12" customHeight="1">
      <c r="A37" s="2" t="s">
        <v>51</v>
      </c>
      <c r="B37" s="21" t="s">
        <v>2</v>
      </c>
      <c r="C37" s="18">
        <v>50805.509</v>
      </c>
      <c r="D37" s="22">
        <f>+AN37*-1</f>
        <v>-2093.292446</v>
      </c>
      <c r="E37" s="21" t="s">
        <v>2</v>
      </c>
      <c r="F37" s="5">
        <f t="shared" si="2"/>
        <v>63.66591859162361</v>
      </c>
      <c r="G37" s="23">
        <f t="shared" si="10"/>
        <v>-2.815015</v>
      </c>
      <c r="H37" s="21" t="s">
        <v>2</v>
      </c>
      <c r="I37" s="5">
        <f t="shared" si="3"/>
        <v>29.27951179467565</v>
      </c>
      <c r="J37" s="23">
        <f t="shared" si="11"/>
        <v>-2.743591</v>
      </c>
      <c r="K37" s="21" t="s">
        <v>2</v>
      </c>
      <c r="L37" s="5">
        <f t="shared" si="4"/>
        <v>6.248727869255281</v>
      </c>
      <c r="M37" s="23">
        <f t="shared" si="12"/>
        <v>-1.218766</v>
      </c>
      <c r="N37" s="21" t="s">
        <v>2</v>
      </c>
      <c r="O37" s="5">
        <f t="shared" si="5"/>
        <v>0.3722371918368144</v>
      </c>
      <c r="P37" s="23">
        <f t="shared" si="13"/>
        <v>-0.176903</v>
      </c>
      <c r="Q37" s="21" t="s">
        <v>2</v>
      </c>
      <c r="R37" s="5">
        <f t="shared" si="6"/>
        <v>10.25198074484403</v>
      </c>
      <c r="S37" s="24">
        <f t="shared" si="14"/>
        <v>-2.063067</v>
      </c>
      <c r="T37" s="21" t="s">
        <v>2</v>
      </c>
      <c r="U37" s="5">
        <f t="shared" si="7"/>
        <v>30.581097022372123</v>
      </c>
      <c r="V37" s="23">
        <f t="shared" si="15"/>
        <v>-2.897021</v>
      </c>
      <c r="W37" s="21" t="s">
        <v>2</v>
      </c>
      <c r="X37" s="5">
        <f t="shared" si="8"/>
        <v>30.95965439495941</v>
      </c>
      <c r="Y37" s="23">
        <f t="shared" si="16"/>
        <v>-2.732445</v>
      </c>
      <c r="Z37" s="21" t="s">
        <v>2</v>
      </c>
      <c r="AA37" s="5">
        <f t="shared" si="9"/>
        <v>28.207265869533956</v>
      </c>
      <c r="AB37" s="23">
        <f t="shared" si="17"/>
        <v>-2.900157</v>
      </c>
      <c r="AC37" s="21" t="s">
        <v>2</v>
      </c>
      <c r="AD37" s="3">
        <v>18.8</v>
      </c>
      <c r="AE37" s="3">
        <v>-0.5</v>
      </c>
      <c r="AF37" s="21" t="s">
        <v>2</v>
      </c>
      <c r="AG37" s="3">
        <v>22.6</v>
      </c>
      <c r="AH37" s="3">
        <v>-0.5</v>
      </c>
      <c r="AI37" s="3"/>
      <c r="AJ37" s="3">
        <f>SUM(F37:O37)</f>
        <v>92.78902344739136</v>
      </c>
      <c r="AK37" s="3">
        <f>SUM(R37:AA37)</f>
        <v>92.30746503170951</v>
      </c>
      <c r="AL37" s="17" t="s">
        <v>135</v>
      </c>
      <c r="AM37" s="25">
        <v>50805.509</v>
      </c>
      <c r="AN37" s="25">
        <v>2093.292446</v>
      </c>
      <c r="AO37" s="26">
        <v>824</v>
      </c>
      <c r="AP37" s="26">
        <v>135.671</v>
      </c>
      <c r="AQ37" s="26">
        <v>90.783376</v>
      </c>
      <c r="AR37" s="26">
        <v>5</v>
      </c>
      <c r="AS37" s="26">
        <v>0.267</v>
      </c>
      <c r="AT37" s="26">
        <v>0.16999</v>
      </c>
      <c r="AU37" s="26">
        <v>84.623</v>
      </c>
      <c r="AV37" s="26">
        <v>63.86675</v>
      </c>
      <c r="AW37" s="26">
        <v>2</v>
      </c>
      <c r="AX37" s="26">
        <v>0.167</v>
      </c>
      <c r="AY37" s="26">
        <v>0.12436</v>
      </c>
      <c r="AZ37" s="26">
        <v>32345.794</v>
      </c>
      <c r="BA37" s="26">
        <v>2090.814334</v>
      </c>
      <c r="BB37" s="26">
        <v>509</v>
      </c>
      <c r="BC37" s="26">
        <v>63.666</v>
      </c>
      <c r="BD37" s="26">
        <v>2.815015</v>
      </c>
      <c r="BE37" s="26">
        <v>14875.605</v>
      </c>
      <c r="BF37" s="26">
        <v>1453.915612</v>
      </c>
      <c r="BG37" s="26">
        <v>244</v>
      </c>
      <c r="BH37" s="26">
        <v>29.28</v>
      </c>
      <c r="BI37" s="26">
        <v>2.743591</v>
      </c>
      <c r="BJ37" s="26">
        <v>3174.698</v>
      </c>
      <c r="BK37" s="26">
        <v>646.751055</v>
      </c>
      <c r="BL37" s="26">
        <v>58</v>
      </c>
      <c r="BM37" s="26">
        <v>6.249</v>
      </c>
      <c r="BN37" s="26">
        <v>1.218766</v>
      </c>
      <c r="BO37" s="26">
        <v>189.117</v>
      </c>
      <c r="BP37" s="26">
        <v>89.497262</v>
      </c>
      <c r="BQ37" s="26">
        <v>6</v>
      </c>
      <c r="BR37" s="26">
        <v>0.372</v>
      </c>
      <c r="BS37" s="26">
        <v>0.176903</v>
      </c>
      <c r="BT37" s="26">
        <v>5208.571</v>
      </c>
      <c r="BU37" s="26">
        <v>1066.635799</v>
      </c>
      <c r="BV37" s="26">
        <v>94</v>
      </c>
      <c r="BW37" s="26">
        <v>10.252</v>
      </c>
      <c r="BX37" s="26">
        <v>2.063067</v>
      </c>
      <c r="BY37" s="26">
        <v>15536.882</v>
      </c>
      <c r="BZ37" s="26">
        <v>1659.448618</v>
      </c>
      <c r="CA37" s="26">
        <v>234</v>
      </c>
      <c r="CB37" s="26">
        <v>30.581</v>
      </c>
      <c r="CC37" s="26">
        <v>2.897021</v>
      </c>
      <c r="CD37" s="26">
        <v>15729.21</v>
      </c>
      <c r="CE37" s="26">
        <v>1634.774451</v>
      </c>
      <c r="CF37" s="26">
        <v>258</v>
      </c>
      <c r="CG37" s="26">
        <v>30.96</v>
      </c>
      <c r="CH37" s="26">
        <v>2.732445</v>
      </c>
      <c r="CI37" s="26">
        <v>14330.845</v>
      </c>
      <c r="CJ37" s="26">
        <v>1529.494913</v>
      </c>
      <c r="CK37" s="26">
        <v>238</v>
      </c>
      <c r="CL37" s="26">
        <v>28.207</v>
      </c>
      <c r="CM37" s="26">
        <v>2.900157</v>
      </c>
    </row>
    <row r="38" spans="1:91" ht="12" customHeight="1">
      <c r="A38" s="2" t="s">
        <v>52</v>
      </c>
      <c r="B38" s="21" t="s">
        <v>2</v>
      </c>
      <c r="C38" s="18">
        <v>17535.667</v>
      </c>
      <c r="D38" s="22">
        <f>+AN38*-1</f>
        <v>-591.957888</v>
      </c>
      <c r="E38" s="21" t="s">
        <v>2</v>
      </c>
      <c r="F38" s="5">
        <f t="shared" si="2"/>
        <v>66.31545295653709</v>
      </c>
      <c r="G38" s="23">
        <f t="shared" si="10"/>
        <v>-1.203118</v>
      </c>
      <c r="H38" s="21" t="s">
        <v>2</v>
      </c>
      <c r="I38" s="5">
        <f t="shared" si="3"/>
        <v>29.225925651986888</v>
      </c>
      <c r="J38" s="23">
        <f t="shared" si="11"/>
        <v>-1.212948</v>
      </c>
      <c r="K38" s="21" t="s">
        <v>2</v>
      </c>
      <c r="L38" s="5">
        <f t="shared" si="4"/>
        <v>2.6931225370554768</v>
      </c>
      <c r="M38" s="23">
        <f t="shared" si="12"/>
        <v>-0.430998</v>
      </c>
      <c r="N38" s="21" t="s">
        <v>2</v>
      </c>
      <c r="O38" s="21" t="s">
        <v>169</v>
      </c>
      <c r="P38" s="21" t="s">
        <v>168</v>
      </c>
      <c r="Q38" s="21" t="s">
        <v>2</v>
      </c>
      <c r="R38" s="5">
        <f t="shared" si="6"/>
        <v>10.515967256905597</v>
      </c>
      <c r="S38" s="24">
        <f t="shared" si="14"/>
        <v>-0.862963</v>
      </c>
      <c r="T38" s="21" t="s">
        <v>2</v>
      </c>
      <c r="U38" s="5">
        <f t="shared" si="7"/>
        <v>20.260438339756334</v>
      </c>
      <c r="V38" s="23">
        <f t="shared" si="15"/>
        <v>-1.377643</v>
      </c>
      <c r="W38" s="21" t="s">
        <v>2</v>
      </c>
      <c r="X38" s="5">
        <f t="shared" si="8"/>
        <v>32.8446018049955</v>
      </c>
      <c r="Y38" s="23">
        <f t="shared" si="16"/>
        <v>-1.657853</v>
      </c>
      <c r="Z38" s="21" t="s">
        <v>2</v>
      </c>
      <c r="AA38" s="5">
        <f t="shared" si="9"/>
        <v>36.37899259834256</v>
      </c>
      <c r="AB38" s="23">
        <f t="shared" si="17"/>
        <v>-1.508136</v>
      </c>
      <c r="AC38" s="21" t="s">
        <v>2</v>
      </c>
      <c r="AD38" s="3">
        <v>17.9</v>
      </c>
      <c r="AE38" s="3">
        <v>-0.4</v>
      </c>
      <c r="AF38" s="21" t="s">
        <v>2</v>
      </c>
      <c r="AG38" s="3">
        <v>18.5</v>
      </c>
      <c r="AH38" s="3">
        <v>-0.2</v>
      </c>
      <c r="AI38" s="3"/>
      <c r="AJ38" s="3">
        <f>SUM(F38:O38)</f>
        <v>95.38743714557944</v>
      </c>
      <c r="AK38" s="3">
        <f>SUM(R38:AA38)</f>
        <v>96.101541</v>
      </c>
      <c r="AL38" s="17" t="s">
        <v>136</v>
      </c>
      <c r="AM38" s="25">
        <v>17535.667</v>
      </c>
      <c r="AN38" s="25">
        <v>591.957888</v>
      </c>
      <c r="AO38" s="26">
        <v>711</v>
      </c>
      <c r="AP38" s="26">
        <v>227.444</v>
      </c>
      <c r="AQ38" s="26">
        <v>48.143258</v>
      </c>
      <c r="AR38" s="26">
        <v>16</v>
      </c>
      <c r="AS38" s="26">
        <v>1.297</v>
      </c>
      <c r="AT38" s="26">
        <v>0.280459</v>
      </c>
      <c r="AU38" s="26">
        <v>39.193</v>
      </c>
      <c r="AV38" s="26">
        <v>14.858062</v>
      </c>
      <c r="AW38" s="26">
        <v>3</v>
      </c>
      <c r="AX38" s="26">
        <v>0.224</v>
      </c>
      <c r="AY38" s="26">
        <v>0.084369</v>
      </c>
      <c r="AZ38" s="26">
        <v>11628.857</v>
      </c>
      <c r="BA38" s="26">
        <v>478.710003</v>
      </c>
      <c r="BB38" s="26">
        <v>458</v>
      </c>
      <c r="BC38" s="26">
        <v>66.315</v>
      </c>
      <c r="BD38" s="26">
        <v>1.203118</v>
      </c>
      <c r="BE38" s="26">
        <v>5124.961</v>
      </c>
      <c r="BF38" s="26">
        <v>273.373692</v>
      </c>
      <c r="BG38" s="26">
        <v>209</v>
      </c>
      <c r="BH38" s="26">
        <v>29.226</v>
      </c>
      <c r="BI38" s="26">
        <v>1.212948</v>
      </c>
      <c r="BJ38" s="26">
        <v>472.257</v>
      </c>
      <c r="BK38" s="26">
        <v>72.873961</v>
      </c>
      <c r="BL38" s="26">
        <v>23</v>
      </c>
      <c r="BM38" s="26">
        <v>2.693</v>
      </c>
      <c r="BN38" s="26">
        <v>0.430998</v>
      </c>
      <c r="BO38" s="26">
        <v>42.956</v>
      </c>
      <c r="BP38" s="26">
        <v>22.900528</v>
      </c>
      <c r="BQ38" s="26">
        <v>2</v>
      </c>
      <c r="BR38" s="26">
        <v>0.245</v>
      </c>
      <c r="BS38" s="26">
        <v>0.130308</v>
      </c>
      <c r="BT38" s="26">
        <v>1844.045</v>
      </c>
      <c r="BU38" s="26">
        <v>151.907091</v>
      </c>
      <c r="BV38" s="26">
        <v>81</v>
      </c>
      <c r="BW38" s="26">
        <v>10.516</v>
      </c>
      <c r="BX38" s="26">
        <v>0.862963</v>
      </c>
      <c r="BY38" s="26">
        <v>3552.803</v>
      </c>
      <c r="BZ38" s="26">
        <v>281.119132</v>
      </c>
      <c r="CA38" s="26">
        <v>151</v>
      </c>
      <c r="CB38" s="26">
        <v>20.26</v>
      </c>
      <c r="CC38" s="26">
        <v>1.377643</v>
      </c>
      <c r="CD38" s="26">
        <v>5759.52</v>
      </c>
      <c r="CE38" s="26">
        <v>342.246443</v>
      </c>
      <c r="CF38" s="26">
        <v>224</v>
      </c>
      <c r="CG38" s="26">
        <v>32.845</v>
      </c>
      <c r="CH38" s="26">
        <v>1.657853</v>
      </c>
      <c r="CI38" s="26">
        <v>6379.299</v>
      </c>
      <c r="CJ38" s="26">
        <v>361.684515</v>
      </c>
      <c r="CK38" s="26">
        <v>255</v>
      </c>
      <c r="CL38" s="26">
        <v>36.379</v>
      </c>
      <c r="CM38" s="26">
        <v>1.508136</v>
      </c>
    </row>
    <row r="39" spans="1:40" ht="12" customHeight="1">
      <c r="A39" s="3"/>
      <c r="B39" s="21" t="s">
        <v>2</v>
      </c>
      <c r="C39" s="18"/>
      <c r="D39" s="22"/>
      <c r="E39" s="21" t="s">
        <v>2</v>
      </c>
      <c r="F39" s="5"/>
      <c r="G39" s="23"/>
      <c r="H39" s="21" t="s">
        <v>2</v>
      </c>
      <c r="I39" s="5"/>
      <c r="J39" s="23"/>
      <c r="K39" s="21" t="s">
        <v>2</v>
      </c>
      <c r="L39" s="5"/>
      <c r="M39" s="23"/>
      <c r="N39" s="21" t="s">
        <v>2</v>
      </c>
      <c r="O39" s="5"/>
      <c r="P39" s="23"/>
      <c r="Q39" s="21" t="s">
        <v>2</v>
      </c>
      <c r="R39" s="5"/>
      <c r="S39" s="24"/>
      <c r="T39" s="21" t="s">
        <v>2</v>
      </c>
      <c r="U39" s="5"/>
      <c r="V39" s="23"/>
      <c r="W39" s="21" t="s">
        <v>2</v>
      </c>
      <c r="X39" s="5"/>
      <c r="Y39" s="23"/>
      <c r="Z39" s="21" t="s">
        <v>2</v>
      </c>
      <c r="AA39" s="5"/>
      <c r="AB39" s="23"/>
      <c r="AC39" s="21" t="s">
        <v>2</v>
      </c>
      <c r="AD39" s="3"/>
      <c r="AE39" s="3"/>
      <c r="AF39" s="21" t="s">
        <v>2</v>
      </c>
      <c r="AG39" s="3"/>
      <c r="AH39" s="3"/>
      <c r="AI39" s="3"/>
      <c r="AJ39" s="3"/>
      <c r="AK39" s="3"/>
      <c r="AM39" s="20"/>
      <c r="AN39" s="20"/>
    </row>
    <row r="40" spans="1:91" ht="12" customHeight="1">
      <c r="A40" s="2" t="s">
        <v>53</v>
      </c>
      <c r="B40" s="21" t="s">
        <v>2</v>
      </c>
      <c r="C40" s="18">
        <v>54582.757</v>
      </c>
      <c r="D40" s="22">
        <f>+AN40*-1</f>
        <v>-1421.70829</v>
      </c>
      <c r="E40" s="21" t="s">
        <v>2</v>
      </c>
      <c r="F40" s="5">
        <f t="shared" si="2"/>
        <v>45.28307905003773</v>
      </c>
      <c r="G40" s="23">
        <f t="shared" si="10"/>
        <v>-2.03168</v>
      </c>
      <c r="H40" s="21" t="s">
        <v>2</v>
      </c>
      <c r="I40" s="5">
        <f t="shared" si="3"/>
        <v>48.4572298171014</v>
      </c>
      <c r="J40" s="23">
        <f t="shared" si="11"/>
        <v>-2.206086</v>
      </c>
      <c r="K40" s="21" t="s">
        <v>2</v>
      </c>
      <c r="L40" s="5">
        <f t="shared" si="4"/>
        <v>5.002517553299846</v>
      </c>
      <c r="M40" s="23">
        <f t="shared" si="12"/>
        <v>-0.938797</v>
      </c>
      <c r="N40" s="21" t="s">
        <v>2</v>
      </c>
      <c r="O40" s="5">
        <f t="shared" si="5"/>
        <v>0.4694614454890947</v>
      </c>
      <c r="P40" s="23">
        <f t="shared" si="13"/>
        <v>-0.076878</v>
      </c>
      <c r="Q40" s="21" t="s">
        <v>2</v>
      </c>
      <c r="R40" s="5">
        <f t="shared" si="6"/>
        <v>13.914971352583017</v>
      </c>
      <c r="S40" s="24">
        <f t="shared" si="14"/>
        <v>-1.434305</v>
      </c>
      <c r="T40" s="21" t="s">
        <v>2</v>
      </c>
      <c r="U40" s="5">
        <f t="shared" si="7"/>
        <v>30.770603983965117</v>
      </c>
      <c r="V40" s="23">
        <f t="shared" si="15"/>
        <v>-1.934195</v>
      </c>
      <c r="W40" s="21" t="s">
        <v>2</v>
      </c>
      <c r="X40" s="5">
        <f t="shared" si="8"/>
        <v>25.332163049220842</v>
      </c>
      <c r="Y40" s="23">
        <f t="shared" si="16"/>
        <v>-1.970388</v>
      </c>
      <c r="Z40" s="21" t="s">
        <v>2</v>
      </c>
      <c r="AA40" s="5">
        <f t="shared" si="9"/>
        <v>29.98226161423103</v>
      </c>
      <c r="AB40" s="23">
        <f t="shared" si="17"/>
        <v>-2.002891</v>
      </c>
      <c r="AC40" s="21" t="s">
        <v>2</v>
      </c>
      <c r="AD40" s="3">
        <v>22.1</v>
      </c>
      <c r="AE40" s="3">
        <v>-0.6</v>
      </c>
      <c r="AF40" s="21" t="s">
        <v>2</v>
      </c>
      <c r="AG40" s="3">
        <v>25.7</v>
      </c>
      <c r="AH40" s="3">
        <v>-0.3</v>
      </c>
      <c r="AI40" s="3"/>
      <c r="AJ40" s="3">
        <f>SUM(F40:O40)</f>
        <v>94.03572486592807</v>
      </c>
      <c r="AK40" s="3">
        <f>SUM(R40:AA40)</f>
        <v>94.661112</v>
      </c>
      <c r="AL40" s="17" t="s">
        <v>137</v>
      </c>
      <c r="AM40" s="25">
        <v>54582.757</v>
      </c>
      <c r="AN40" s="25">
        <v>1421.70829</v>
      </c>
      <c r="AO40" s="26">
        <v>568</v>
      </c>
      <c r="AP40" s="26">
        <v>333.186</v>
      </c>
      <c r="AQ40" s="26">
        <v>59.371936</v>
      </c>
      <c r="AR40" s="26">
        <v>8</v>
      </c>
      <c r="AS40" s="26">
        <v>0.61</v>
      </c>
      <c r="AT40" s="26">
        <v>0.111161</v>
      </c>
      <c r="AU40" s="26">
        <v>96.768</v>
      </c>
      <c r="AV40" s="26">
        <v>24.628576</v>
      </c>
      <c r="AW40" s="26">
        <v>2</v>
      </c>
      <c r="AX40" s="26">
        <v>0.177</v>
      </c>
      <c r="AY40" s="26">
        <v>0.043936</v>
      </c>
      <c r="AZ40" s="26">
        <v>24716.753</v>
      </c>
      <c r="BA40" s="26">
        <v>1318.108255</v>
      </c>
      <c r="BB40" s="26">
        <v>254</v>
      </c>
      <c r="BC40" s="26">
        <v>45.283</v>
      </c>
      <c r="BD40" s="26">
        <v>2.03168</v>
      </c>
      <c r="BE40" s="26">
        <v>26449.292</v>
      </c>
      <c r="BF40" s="26">
        <v>1347.724935</v>
      </c>
      <c r="BG40" s="26">
        <v>269</v>
      </c>
      <c r="BH40" s="26">
        <v>48.457</v>
      </c>
      <c r="BI40" s="26">
        <v>2.206086</v>
      </c>
      <c r="BJ40" s="26">
        <v>2730.512</v>
      </c>
      <c r="BK40" s="26">
        <v>524.263328</v>
      </c>
      <c r="BL40" s="26">
        <v>30</v>
      </c>
      <c r="BM40" s="26">
        <v>5.003</v>
      </c>
      <c r="BN40" s="26">
        <v>0.938797</v>
      </c>
      <c r="BO40" s="26">
        <v>256.245</v>
      </c>
      <c r="BP40" s="26">
        <v>41.897613</v>
      </c>
      <c r="BQ40" s="26">
        <v>5</v>
      </c>
      <c r="BR40" s="26">
        <v>0.469</v>
      </c>
      <c r="BS40" s="26">
        <v>0.076878</v>
      </c>
      <c r="BT40" s="26">
        <v>7595.175</v>
      </c>
      <c r="BU40" s="26">
        <v>836.472945</v>
      </c>
      <c r="BV40" s="26">
        <v>73</v>
      </c>
      <c r="BW40" s="26">
        <v>13.915</v>
      </c>
      <c r="BX40" s="26">
        <v>1.434305</v>
      </c>
      <c r="BY40" s="26">
        <v>16795.444</v>
      </c>
      <c r="BZ40" s="26">
        <v>1027.167313</v>
      </c>
      <c r="CA40" s="26">
        <v>170</v>
      </c>
      <c r="CB40" s="26">
        <v>30.771</v>
      </c>
      <c r="CC40" s="26">
        <v>1.934195</v>
      </c>
      <c r="CD40" s="26">
        <v>13826.993</v>
      </c>
      <c r="CE40" s="26">
        <v>1156.637023</v>
      </c>
      <c r="CF40" s="26">
        <v>135</v>
      </c>
      <c r="CG40" s="26">
        <v>25.332</v>
      </c>
      <c r="CH40" s="26">
        <v>1.970388</v>
      </c>
      <c r="CI40" s="26">
        <v>16365.145</v>
      </c>
      <c r="CJ40" s="26">
        <v>1228.240352</v>
      </c>
      <c r="CK40" s="26">
        <v>190</v>
      </c>
      <c r="CL40" s="26">
        <v>29.982</v>
      </c>
      <c r="CM40" s="26">
        <v>2.002891</v>
      </c>
    </row>
    <row r="41" spans="1:91" ht="12" customHeight="1">
      <c r="A41" s="2" t="s">
        <v>54</v>
      </c>
      <c r="B41" s="21" t="s">
        <v>2</v>
      </c>
      <c r="C41" s="18">
        <v>78260.187</v>
      </c>
      <c r="D41" s="22">
        <f>+AN41*-1</f>
        <v>-2543.777247</v>
      </c>
      <c r="E41" s="21" t="s">
        <v>2</v>
      </c>
      <c r="F41" s="5">
        <f t="shared" si="2"/>
        <v>38.57504454979132</v>
      </c>
      <c r="G41" s="23">
        <f t="shared" si="10"/>
        <v>-2.022729</v>
      </c>
      <c r="H41" s="21" t="s">
        <v>2</v>
      </c>
      <c r="I41" s="5">
        <f t="shared" si="3"/>
        <v>54.83632437525353</v>
      </c>
      <c r="J41" s="23">
        <f t="shared" si="11"/>
        <v>-1.823818</v>
      </c>
      <c r="K41" s="21" t="s">
        <v>2</v>
      </c>
      <c r="L41" s="5">
        <f t="shared" si="4"/>
        <v>3.4524515000200546</v>
      </c>
      <c r="M41" s="23">
        <f t="shared" si="12"/>
        <v>-0.55663</v>
      </c>
      <c r="N41" s="21" t="s">
        <v>2</v>
      </c>
      <c r="O41" s="5">
        <f t="shared" si="5"/>
        <v>1.6161921514447695</v>
      </c>
      <c r="P41" s="23">
        <f t="shared" si="13"/>
        <v>-0.398305</v>
      </c>
      <c r="Q41" s="21" t="s">
        <v>2</v>
      </c>
      <c r="R41" s="5">
        <f t="shared" si="6"/>
        <v>11.909507704089691</v>
      </c>
      <c r="S41" s="24">
        <f t="shared" si="14"/>
        <v>-0.892129</v>
      </c>
      <c r="T41" s="21" t="s">
        <v>2</v>
      </c>
      <c r="U41" s="5">
        <f t="shared" si="7"/>
        <v>24.90546566161412</v>
      </c>
      <c r="V41" s="23">
        <f t="shared" si="15"/>
        <v>-1.438146</v>
      </c>
      <c r="W41" s="21" t="s">
        <v>2</v>
      </c>
      <c r="X41" s="5">
        <f t="shared" si="8"/>
        <v>24.859026978813635</v>
      </c>
      <c r="Y41" s="23">
        <f t="shared" si="16"/>
        <v>-1.64008</v>
      </c>
      <c r="Z41" s="21" t="s">
        <v>2</v>
      </c>
      <c r="AA41" s="5">
        <f t="shared" si="9"/>
        <v>38.32599965548255</v>
      </c>
      <c r="AB41" s="23">
        <f t="shared" si="17"/>
        <v>-1.411605</v>
      </c>
      <c r="AC41" s="21" t="s">
        <v>2</v>
      </c>
      <c r="AD41" s="3">
        <v>20.8</v>
      </c>
      <c r="AE41" s="3">
        <v>-0.4</v>
      </c>
      <c r="AF41" s="21" t="s">
        <v>2</v>
      </c>
      <c r="AG41" s="3">
        <v>21.4</v>
      </c>
      <c r="AH41" s="3">
        <v>-0.3</v>
      </c>
      <c r="AI41" s="3"/>
      <c r="AJ41" s="3">
        <f>SUM(F41:O41)</f>
        <v>94.07683557650968</v>
      </c>
      <c r="AK41" s="3">
        <f>SUM(R41:AA41)</f>
        <v>96.02964499999999</v>
      </c>
      <c r="AL41" s="17" t="s">
        <v>138</v>
      </c>
      <c r="AM41" s="25">
        <v>78260.187</v>
      </c>
      <c r="AN41" s="25">
        <v>2543.777247</v>
      </c>
      <c r="AO41" s="26">
        <v>804</v>
      </c>
      <c r="AP41" s="26">
        <v>940.848</v>
      </c>
      <c r="AQ41" s="26">
        <v>221.364964</v>
      </c>
      <c r="AR41" s="26">
        <v>15</v>
      </c>
      <c r="AS41" s="26">
        <v>1.202</v>
      </c>
      <c r="AT41" s="26">
        <v>0.287173</v>
      </c>
      <c r="AU41" s="26">
        <v>248.697</v>
      </c>
      <c r="AV41" s="26">
        <v>84.780378</v>
      </c>
      <c r="AW41" s="26">
        <v>3</v>
      </c>
      <c r="AX41" s="26">
        <v>0.318</v>
      </c>
      <c r="AY41" s="26">
        <v>0.110917</v>
      </c>
      <c r="AZ41" s="26">
        <v>30188.902</v>
      </c>
      <c r="BA41" s="26">
        <v>1830.529384</v>
      </c>
      <c r="BB41" s="26">
        <v>307</v>
      </c>
      <c r="BC41" s="26">
        <v>38.575</v>
      </c>
      <c r="BD41" s="26">
        <v>2.022729</v>
      </c>
      <c r="BE41" s="26">
        <v>42915.01</v>
      </c>
      <c r="BF41" s="26">
        <v>2055.287058</v>
      </c>
      <c r="BG41" s="26">
        <v>433</v>
      </c>
      <c r="BH41" s="26">
        <v>54.836</v>
      </c>
      <c r="BI41" s="26">
        <v>1.823818</v>
      </c>
      <c r="BJ41" s="26">
        <v>2701.895</v>
      </c>
      <c r="BK41" s="26">
        <v>451.785831</v>
      </c>
      <c r="BL41" s="26">
        <v>30</v>
      </c>
      <c r="BM41" s="26">
        <v>3.452</v>
      </c>
      <c r="BN41" s="26">
        <v>0.55663</v>
      </c>
      <c r="BO41" s="26">
        <v>1264.835</v>
      </c>
      <c r="BP41" s="26">
        <v>315.273127</v>
      </c>
      <c r="BQ41" s="26">
        <v>16</v>
      </c>
      <c r="BR41" s="26">
        <v>1.616</v>
      </c>
      <c r="BS41" s="26">
        <v>0.398305</v>
      </c>
      <c r="BT41" s="26">
        <v>9320.403</v>
      </c>
      <c r="BU41" s="26">
        <v>723.730547</v>
      </c>
      <c r="BV41" s="26">
        <v>132</v>
      </c>
      <c r="BW41" s="26">
        <v>11.91</v>
      </c>
      <c r="BX41" s="26">
        <v>0.892129</v>
      </c>
      <c r="BY41" s="26">
        <v>19491.064</v>
      </c>
      <c r="BZ41" s="26">
        <v>1294.801911</v>
      </c>
      <c r="CA41" s="26">
        <v>233</v>
      </c>
      <c r="CB41" s="26">
        <v>24.905</v>
      </c>
      <c r="CC41" s="26">
        <v>1.438146</v>
      </c>
      <c r="CD41" s="26">
        <v>19454.721</v>
      </c>
      <c r="CE41" s="26">
        <v>1431.260305</v>
      </c>
      <c r="CF41" s="26">
        <v>167</v>
      </c>
      <c r="CG41" s="26">
        <v>24.859</v>
      </c>
      <c r="CH41" s="26">
        <v>1.64008</v>
      </c>
      <c r="CI41" s="26">
        <v>29993.999</v>
      </c>
      <c r="CJ41" s="26">
        <v>1547.711371</v>
      </c>
      <c r="CK41" s="26">
        <v>272</v>
      </c>
      <c r="CL41" s="26">
        <v>38.326</v>
      </c>
      <c r="CM41" s="26">
        <v>1.411605</v>
      </c>
    </row>
    <row r="42" spans="1:91" ht="12" customHeight="1">
      <c r="A42" s="2" t="s">
        <v>55</v>
      </c>
      <c r="B42" s="21" t="s">
        <v>2</v>
      </c>
      <c r="C42" s="18">
        <v>100231.9</v>
      </c>
      <c r="D42" s="22">
        <f>+AN42*-1</f>
        <v>-4327.481006</v>
      </c>
      <c r="E42" s="21" t="s">
        <v>2</v>
      </c>
      <c r="F42" s="5">
        <f t="shared" si="2"/>
        <v>42.71114285970834</v>
      </c>
      <c r="G42" s="23">
        <f t="shared" si="10"/>
        <v>-2.025345</v>
      </c>
      <c r="H42" s="21" t="s">
        <v>2</v>
      </c>
      <c r="I42" s="5">
        <f t="shared" si="3"/>
        <v>52.191690469800534</v>
      </c>
      <c r="J42" s="23">
        <f t="shared" si="11"/>
        <v>-1.912678</v>
      </c>
      <c r="K42" s="21" t="s">
        <v>2</v>
      </c>
      <c r="L42" s="5">
        <f t="shared" si="4"/>
        <v>4.4470552788084445</v>
      </c>
      <c r="M42" s="23">
        <f t="shared" si="12"/>
        <v>-0.796296</v>
      </c>
      <c r="N42" s="21" t="s">
        <v>2</v>
      </c>
      <c r="O42" s="5">
        <f t="shared" si="5"/>
        <v>0.42767921190758634</v>
      </c>
      <c r="P42" s="23">
        <f t="shared" si="13"/>
        <v>-0.219341</v>
      </c>
      <c r="Q42" s="21" t="s">
        <v>2</v>
      </c>
      <c r="R42" s="5">
        <f t="shared" si="6"/>
        <v>13.235863033625025</v>
      </c>
      <c r="S42" s="24">
        <f t="shared" si="14"/>
        <v>-1.165867</v>
      </c>
      <c r="T42" s="21" t="s">
        <v>2</v>
      </c>
      <c r="U42" s="5">
        <f t="shared" si="7"/>
        <v>30.51385337402564</v>
      </c>
      <c r="V42" s="23">
        <f t="shared" si="15"/>
        <v>-1.627712</v>
      </c>
      <c r="W42" s="21" t="s">
        <v>2</v>
      </c>
      <c r="X42" s="5">
        <f t="shared" si="8"/>
        <v>25.2558427007769</v>
      </c>
      <c r="Y42" s="23">
        <f t="shared" si="16"/>
        <v>-1.554892</v>
      </c>
      <c r="Z42" s="21" t="s">
        <v>2</v>
      </c>
      <c r="AA42" s="5">
        <f t="shared" si="9"/>
        <v>30.994440891572445</v>
      </c>
      <c r="AB42" s="23">
        <f t="shared" si="17"/>
        <v>-1.753379</v>
      </c>
      <c r="AC42" s="21" t="s">
        <v>2</v>
      </c>
      <c r="AD42" s="3">
        <v>21.9</v>
      </c>
      <c r="AE42" s="3">
        <v>-0.8</v>
      </c>
      <c r="AF42" s="21" t="s">
        <v>2</v>
      </c>
      <c r="AG42" s="3">
        <v>25.2</v>
      </c>
      <c r="AH42" s="3">
        <v>-0.4</v>
      </c>
      <c r="AI42" s="3"/>
      <c r="AJ42" s="3">
        <f>SUM(F42:O42)</f>
        <v>95.04324882022492</v>
      </c>
      <c r="AK42" s="3">
        <f>SUM(R42:AA42)</f>
        <v>95.65152900000001</v>
      </c>
      <c r="AL42" s="17" t="s">
        <v>139</v>
      </c>
      <c r="AM42" s="25">
        <v>100231.9</v>
      </c>
      <c r="AN42" s="25">
        <v>4327.481006</v>
      </c>
      <c r="AO42" s="26">
        <v>1326</v>
      </c>
      <c r="AP42" s="26">
        <v>210.468</v>
      </c>
      <c r="AQ42" s="26">
        <v>72.135552</v>
      </c>
      <c r="AR42" s="26">
        <v>8</v>
      </c>
      <c r="AS42" s="26">
        <v>0.21</v>
      </c>
      <c r="AT42" s="26">
        <v>0.071337</v>
      </c>
      <c r="AU42" s="26">
        <v>12.481</v>
      </c>
      <c r="AV42" s="26">
        <v>2.019223</v>
      </c>
      <c r="AW42" s="26">
        <v>5</v>
      </c>
      <c r="AX42" s="26">
        <v>0.012</v>
      </c>
      <c r="AY42" s="26">
        <v>0.00203</v>
      </c>
      <c r="AZ42" s="26">
        <v>42810.19</v>
      </c>
      <c r="BA42" s="26">
        <v>2531.21821</v>
      </c>
      <c r="BB42" s="26">
        <v>747</v>
      </c>
      <c r="BC42" s="26">
        <v>42.711</v>
      </c>
      <c r="BD42" s="26">
        <v>2.025345</v>
      </c>
      <c r="BE42" s="26">
        <v>52312.723</v>
      </c>
      <c r="BF42" s="26">
        <v>3237.359485</v>
      </c>
      <c r="BG42" s="26">
        <v>514</v>
      </c>
      <c r="BH42" s="26">
        <v>52.192</v>
      </c>
      <c r="BI42" s="26">
        <v>1.912678</v>
      </c>
      <c r="BJ42" s="26">
        <v>4457.368</v>
      </c>
      <c r="BK42" s="26">
        <v>798.137502</v>
      </c>
      <c r="BL42" s="26">
        <v>41</v>
      </c>
      <c r="BM42" s="26">
        <v>4.447</v>
      </c>
      <c r="BN42" s="26">
        <v>0.796296</v>
      </c>
      <c r="BO42" s="26">
        <v>428.671</v>
      </c>
      <c r="BP42" s="26">
        <v>227.54309</v>
      </c>
      <c r="BQ42" s="26">
        <v>11</v>
      </c>
      <c r="BR42" s="26">
        <v>0.428</v>
      </c>
      <c r="BS42" s="26">
        <v>0.219341</v>
      </c>
      <c r="BT42" s="26">
        <v>13266.557</v>
      </c>
      <c r="BU42" s="26">
        <v>1113.676393</v>
      </c>
      <c r="BV42" s="26">
        <v>342</v>
      </c>
      <c r="BW42" s="26">
        <v>13.236</v>
      </c>
      <c r="BX42" s="26">
        <v>1.165867</v>
      </c>
      <c r="BY42" s="26">
        <v>30584.615</v>
      </c>
      <c r="BZ42" s="26">
        <v>2064.413188</v>
      </c>
      <c r="CA42" s="26">
        <v>437</v>
      </c>
      <c r="CB42" s="26">
        <v>30.514</v>
      </c>
      <c r="CC42" s="26">
        <v>1.627712</v>
      </c>
      <c r="CD42" s="26">
        <v>25314.411</v>
      </c>
      <c r="CE42" s="26">
        <v>1997.184489</v>
      </c>
      <c r="CF42" s="26">
        <v>250</v>
      </c>
      <c r="CG42" s="26">
        <v>25.256</v>
      </c>
      <c r="CH42" s="26">
        <v>1.554892</v>
      </c>
      <c r="CI42" s="26">
        <v>31066.317</v>
      </c>
      <c r="CJ42" s="26">
        <v>2392.024289</v>
      </c>
      <c r="CK42" s="26">
        <v>297</v>
      </c>
      <c r="CL42" s="26">
        <v>30.994</v>
      </c>
      <c r="CM42" s="26">
        <v>1.753379</v>
      </c>
    </row>
    <row r="43" spans="1:91" ht="12" customHeight="1">
      <c r="A43" s="2" t="s">
        <v>56</v>
      </c>
      <c r="B43" s="21" t="s">
        <v>2</v>
      </c>
      <c r="C43" s="18">
        <v>57791.332</v>
      </c>
      <c r="D43" s="22">
        <f>+AN43*-1</f>
        <v>-4131.409536</v>
      </c>
      <c r="E43" s="21" t="s">
        <v>2</v>
      </c>
      <c r="F43" s="5">
        <f t="shared" si="2"/>
        <v>54.40361713760119</v>
      </c>
      <c r="G43" s="23">
        <f t="shared" si="10"/>
        <v>-2.154343</v>
      </c>
      <c r="H43" s="21" t="s">
        <v>2</v>
      </c>
      <c r="I43" s="5">
        <f t="shared" si="3"/>
        <v>40.80287161403375</v>
      </c>
      <c r="J43" s="23">
        <f t="shared" si="11"/>
        <v>-2.227729</v>
      </c>
      <c r="K43" s="21" t="s">
        <v>2</v>
      </c>
      <c r="L43" s="5">
        <f t="shared" si="4"/>
        <v>4.516741368757515</v>
      </c>
      <c r="M43" s="23">
        <f t="shared" si="12"/>
        <v>-1.081494</v>
      </c>
      <c r="N43" s="21" t="s">
        <v>2</v>
      </c>
      <c r="O43" s="21" t="s">
        <v>169</v>
      </c>
      <c r="P43" s="21" t="s">
        <v>168</v>
      </c>
      <c r="Q43" s="21" t="s">
        <v>2</v>
      </c>
      <c r="R43" s="5">
        <f t="shared" si="6"/>
        <v>16.4255843765636</v>
      </c>
      <c r="S43" s="24">
        <f t="shared" si="14"/>
        <v>-1.378738</v>
      </c>
      <c r="T43" s="21" t="s">
        <v>2</v>
      </c>
      <c r="U43" s="5">
        <f t="shared" si="7"/>
        <v>28.072950455615036</v>
      </c>
      <c r="V43" s="23">
        <f t="shared" si="15"/>
        <v>-1.760333</v>
      </c>
      <c r="W43" s="21" t="s">
        <v>2</v>
      </c>
      <c r="X43" s="5">
        <f t="shared" si="8"/>
        <v>24.987951480336186</v>
      </c>
      <c r="Y43" s="23">
        <f t="shared" si="16"/>
        <v>-1.78206</v>
      </c>
      <c r="Z43" s="21" t="s">
        <v>2</v>
      </c>
      <c r="AA43" s="5">
        <f t="shared" si="9"/>
        <v>30.513513687485176</v>
      </c>
      <c r="AB43" s="23">
        <f t="shared" si="17"/>
        <v>-1.710573</v>
      </c>
      <c r="AC43" s="21" t="s">
        <v>2</v>
      </c>
      <c r="AD43" s="3">
        <v>21.7</v>
      </c>
      <c r="AE43" s="3">
        <v>-0.4</v>
      </c>
      <c r="AF43" s="21" t="s">
        <v>2</v>
      </c>
      <c r="AG43" s="3">
        <v>25.3</v>
      </c>
      <c r="AH43" s="3">
        <v>-0.5</v>
      </c>
      <c r="AI43" s="3"/>
      <c r="AJ43" s="3">
        <f>SUM(F43:O43)</f>
        <v>94.25966412039246</v>
      </c>
      <c r="AK43" s="3">
        <f>SUM(R43:AA43)</f>
        <v>95.07886899999998</v>
      </c>
      <c r="AL43" s="17" t="s">
        <v>140</v>
      </c>
      <c r="AM43" s="25">
        <v>57791.332</v>
      </c>
      <c r="AN43" s="25">
        <v>4131.409536</v>
      </c>
      <c r="AO43" s="26">
        <v>934</v>
      </c>
      <c r="AP43" s="26">
        <v>52.07</v>
      </c>
      <c r="AQ43" s="26">
        <v>39.380674</v>
      </c>
      <c r="AR43" s="26">
        <v>3</v>
      </c>
      <c r="AS43" s="26">
        <v>0.09</v>
      </c>
      <c r="AT43" s="26">
        <v>0.067822</v>
      </c>
      <c r="AU43" s="26">
        <v>42.823</v>
      </c>
      <c r="AV43" s="26">
        <v>35.745946</v>
      </c>
      <c r="AW43" s="26">
        <v>1</v>
      </c>
      <c r="AX43" s="26">
        <v>0.074</v>
      </c>
      <c r="AY43" s="26">
        <v>0.062596</v>
      </c>
      <c r="AZ43" s="26">
        <v>31440.575</v>
      </c>
      <c r="BA43" s="26">
        <v>2473.01359</v>
      </c>
      <c r="BB43" s="26">
        <v>538</v>
      </c>
      <c r="BC43" s="26">
        <v>54.404</v>
      </c>
      <c r="BD43" s="26">
        <v>2.154343</v>
      </c>
      <c r="BE43" s="26">
        <v>23580.523</v>
      </c>
      <c r="BF43" s="26">
        <v>2230.840623</v>
      </c>
      <c r="BG43" s="26">
        <v>356</v>
      </c>
      <c r="BH43" s="26">
        <v>40.803</v>
      </c>
      <c r="BI43" s="26">
        <v>2.227729</v>
      </c>
      <c r="BJ43" s="26">
        <v>2610.285</v>
      </c>
      <c r="BK43" s="26">
        <v>640.146491</v>
      </c>
      <c r="BL43" s="26">
        <v>34</v>
      </c>
      <c r="BM43" s="26">
        <v>4.517</v>
      </c>
      <c r="BN43" s="26">
        <v>1.081494</v>
      </c>
      <c r="BO43" s="26">
        <v>65.056</v>
      </c>
      <c r="BP43" s="26">
        <v>44.729688</v>
      </c>
      <c r="BQ43" s="26">
        <v>2</v>
      </c>
      <c r="BR43" s="26">
        <v>0.113</v>
      </c>
      <c r="BS43" s="26">
        <v>0.076705</v>
      </c>
      <c r="BT43" s="26">
        <v>9492.564</v>
      </c>
      <c r="BU43" s="26">
        <v>975.67501</v>
      </c>
      <c r="BV43" s="26">
        <v>181</v>
      </c>
      <c r="BW43" s="26">
        <v>16.426</v>
      </c>
      <c r="BX43" s="26">
        <v>1.378738</v>
      </c>
      <c r="BY43" s="26">
        <v>16223.732</v>
      </c>
      <c r="BZ43" s="26">
        <v>1581.217019</v>
      </c>
      <c r="CA43" s="26">
        <v>294</v>
      </c>
      <c r="CB43" s="26">
        <v>28.073</v>
      </c>
      <c r="CC43" s="26">
        <v>1.760333</v>
      </c>
      <c r="CD43" s="26">
        <v>14440.87</v>
      </c>
      <c r="CE43" s="26">
        <v>1352.349387</v>
      </c>
      <c r="CF43" s="26">
        <v>208</v>
      </c>
      <c r="CG43" s="26">
        <v>24.988</v>
      </c>
      <c r="CH43" s="26">
        <v>1.78206</v>
      </c>
      <c r="CI43" s="26">
        <v>17634.166</v>
      </c>
      <c r="CJ43" s="26">
        <v>1743.209083</v>
      </c>
      <c r="CK43" s="26">
        <v>251</v>
      </c>
      <c r="CL43" s="26">
        <v>30.514</v>
      </c>
      <c r="CM43" s="26">
        <v>1.710573</v>
      </c>
    </row>
    <row r="44" spans="1:91" ht="12" customHeight="1">
      <c r="A44" s="2" t="s">
        <v>57</v>
      </c>
      <c r="B44" s="21" t="s">
        <v>2</v>
      </c>
      <c r="C44" s="18">
        <v>33097.452</v>
      </c>
      <c r="D44" s="22">
        <f>+AN44*-1</f>
        <v>-978.517677</v>
      </c>
      <c r="E44" s="21" t="s">
        <v>2</v>
      </c>
      <c r="F44" s="5">
        <f t="shared" si="2"/>
        <v>58.09007895834398</v>
      </c>
      <c r="G44" s="23">
        <f t="shared" si="10"/>
        <v>-1.496601</v>
      </c>
      <c r="H44" s="21" t="s">
        <v>2</v>
      </c>
      <c r="I44" s="5">
        <f t="shared" si="3"/>
        <v>36.98618854406074</v>
      </c>
      <c r="J44" s="23">
        <f t="shared" si="11"/>
        <v>-1.416671</v>
      </c>
      <c r="K44" s="21" t="s">
        <v>2</v>
      </c>
      <c r="L44" s="5">
        <f t="shared" si="4"/>
        <v>3.942886600454923</v>
      </c>
      <c r="M44" s="23">
        <f t="shared" si="12"/>
        <v>-0.580904</v>
      </c>
      <c r="N44" s="21" t="s">
        <v>2</v>
      </c>
      <c r="O44" s="5">
        <f t="shared" si="5"/>
        <v>0.3563446515459861</v>
      </c>
      <c r="P44" s="23">
        <f t="shared" si="13"/>
        <v>-0.103366</v>
      </c>
      <c r="Q44" s="21" t="s">
        <v>2</v>
      </c>
      <c r="R44" s="5">
        <f t="shared" si="6"/>
        <v>11.717077193736849</v>
      </c>
      <c r="S44" s="24">
        <f t="shared" si="14"/>
        <v>-0.814682</v>
      </c>
      <c r="T44" s="21" t="s">
        <v>2</v>
      </c>
      <c r="U44" s="5">
        <f t="shared" si="7"/>
        <v>24.384351399618318</v>
      </c>
      <c r="V44" s="23">
        <f t="shared" si="15"/>
        <v>-1.289641</v>
      </c>
      <c r="W44" s="21" t="s">
        <v>2</v>
      </c>
      <c r="X44" s="5">
        <f t="shared" si="8"/>
        <v>33.50234634376085</v>
      </c>
      <c r="Y44" s="23">
        <f t="shared" si="16"/>
        <v>-1.175012</v>
      </c>
      <c r="Z44" s="21" t="s">
        <v>2</v>
      </c>
      <c r="AA44" s="5">
        <f t="shared" si="9"/>
        <v>30.396225062883996</v>
      </c>
      <c r="AB44" s="23">
        <f t="shared" si="17"/>
        <v>-1.332548</v>
      </c>
      <c r="AC44" s="21" t="s">
        <v>2</v>
      </c>
      <c r="AD44" s="3">
        <v>20.3</v>
      </c>
      <c r="AE44" s="3">
        <v>-0.3</v>
      </c>
      <c r="AF44" s="21" t="s">
        <v>2</v>
      </c>
      <c r="AG44" s="3">
        <v>22.3</v>
      </c>
      <c r="AH44" s="3">
        <v>-0.3</v>
      </c>
      <c r="AI44" s="3"/>
      <c r="AJ44" s="3">
        <f>SUM(F44:O44)</f>
        <v>95.88132275440563</v>
      </c>
      <c r="AK44" s="3">
        <f>SUM(R44:AA44)</f>
        <v>96.72066500000003</v>
      </c>
      <c r="AL44" s="17" t="s">
        <v>141</v>
      </c>
      <c r="AM44" s="25">
        <v>33097.452</v>
      </c>
      <c r="AN44" s="25">
        <v>978.517677</v>
      </c>
      <c r="AO44" s="26">
        <v>878</v>
      </c>
      <c r="AP44" s="26">
        <v>126.858</v>
      </c>
      <c r="AQ44" s="26">
        <v>30.865448</v>
      </c>
      <c r="AR44" s="26">
        <v>6</v>
      </c>
      <c r="AS44" s="26">
        <v>0.383</v>
      </c>
      <c r="AT44" s="26">
        <v>0.092708</v>
      </c>
      <c r="AU44" s="26">
        <v>79.835</v>
      </c>
      <c r="AV44" s="26">
        <v>24.293415</v>
      </c>
      <c r="AW44" s="26">
        <v>4</v>
      </c>
      <c r="AX44" s="26">
        <v>0.241</v>
      </c>
      <c r="AY44" s="26">
        <v>0.073378</v>
      </c>
      <c r="AZ44" s="26">
        <v>19226.336</v>
      </c>
      <c r="BA44" s="26">
        <v>684.87923</v>
      </c>
      <c r="BB44" s="26">
        <v>484</v>
      </c>
      <c r="BC44" s="26">
        <v>58.09</v>
      </c>
      <c r="BD44" s="26">
        <v>1.496601</v>
      </c>
      <c r="BE44" s="26">
        <v>12241.486</v>
      </c>
      <c r="BF44" s="26">
        <v>654.1417</v>
      </c>
      <c r="BG44" s="26">
        <v>339</v>
      </c>
      <c r="BH44" s="26">
        <v>36.986</v>
      </c>
      <c r="BI44" s="26">
        <v>1.416671</v>
      </c>
      <c r="BJ44" s="26">
        <v>1304.995</v>
      </c>
      <c r="BK44" s="26">
        <v>196.991627</v>
      </c>
      <c r="BL44" s="26">
        <v>40</v>
      </c>
      <c r="BM44" s="26">
        <v>3.943</v>
      </c>
      <c r="BN44" s="26">
        <v>0.580904</v>
      </c>
      <c r="BO44" s="26">
        <v>117.941</v>
      </c>
      <c r="BP44" s="26">
        <v>33.504992</v>
      </c>
      <c r="BQ44" s="26">
        <v>5</v>
      </c>
      <c r="BR44" s="26">
        <v>0.356</v>
      </c>
      <c r="BS44" s="26">
        <v>0.103366</v>
      </c>
      <c r="BT44" s="26">
        <v>3878.054</v>
      </c>
      <c r="BU44" s="26">
        <v>270.303319</v>
      </c>
      <c r="BV44" s="26">
        <v>93</v>
      </c>
      <c r="BW44" s="26">
        <v>11.717</v>
      </c>
      <c r="BX44" s="26">
        <v>0.814682</v>
      </c>
      <c r="BY44" s="26">
        <v>8070.599</v>
      </c>
      <c r="BZ44" s="26">
        <v>461.915246</v>
      </c>
      <c r="CA44" s="26">
        <v>218</v>
      </c>
      <c r="CB44" s="26">
        <v>24.384</v>
      </c>
      <c r="CC44" s="26">
        <v>1.289641</v>
      </c>
      <c r="CD44" s="26">
        <v>11088.423</v>
      </c>
      <c r="CE44" s="26">
        <v>532.978508</v>
      </c>
      <c r="CF44" s="26">
        <v>276</v>
      </c>
      <c r="CG44" s="26">
        <v>33.502</v>
      </c>
      <c r="CH44" s="26">
        <v>1.175012</v>
      </c>
      <c r="CI44" s="26">
        <v>10060.376</v>
      </c>
      <c r="CJ44" s="26">
        <v>573.035919</v>
      </c>
      <c r="CK44" s="26">
        <v>291</v>
      </c>
      <c r="CL44" s="26">
        <v>30.396</v>
      </c>
      <c r="CM44" s="26">
        <v>1.332548</v>
      </c>
    </row>
    <row r="45" spans="1:40" ht="12" customHeight="1">
      <c r="A45" s="3"/>
      <c r="B45" s="21" t="s">
        <v>2</v>
      </c>
      <c r="C45" s="18"/>
      <c r="D45" s="22"/>
      <c r="E45" s="21" t="s">
        <v>2</v>
      </c>
      <c r="F45" s="5"/>
      <c r="G45" s="23"/>
      <c r="H45" s="21" t="s">
        <v>2</v>
      </c>
      <c r="I45" s="5"/>
      <c r="J45" s="23"/>
      <c r="K45" s="21" t="s">
        <v>2</v>
      </c>
      <c r="L45" s="5"/>
      <c r="M45" s="23"/>
      <c r="N45" s="21" t="s">
        <v>2</v>
      </c>
      <c r="O45" s="5"/>
      <c r="P45" s="23"/>
      <c r="Q45" s="21" t="s">
        <v>2</v>
      </c>
      <c r="R45" s="5"/>
      <c r="S45" s="24"/>
      <c r="T45" s="21" t="s">
        <v>2</v>
      </c>
      <c r="U45" s="5"/>
      <c r="V45" s="23"/>
      <c r="W45" s="21" t="s">
        <v>2</v>
      </c>
      <c r="X45" s="5"/>
      <c r="Y45" s="23"/>
      <c r="Z45" s="21" t="s">
        <v>2</v>
      </c>
      <c r="AA45" s="5"/>
      <c r="AB45" s="23"/>
      <c r="AC45" s="21" t="s">
        <v>2</v>
      </c>
      <c r="AD45" s="3"/>
      <c r="AE45" s="3"/>
      <c r="AF45" s="21" t="s">
        <v>2</v>
      </c>
      <c r="AG45" s="3"/>
      <c r="AH45" s="3"/>
      <c r="AI45" s="3"/>
      <c r="AJ45" s="3"/>
      <c r="AK45" s="3"/>
      <c r="AM45" s="20"/>
      <c r="AN45" s="20"/>
    </row>
    <row r="46" spans="1:91" ht="12" customHeight="1">
      <c r="A46" s="2" t="s">
        <v>58</v>
      </c>
      <c r="B46" s="21" t="s">
        <v>2</v>
      </c>
      <c r="C46" s="18">
        <v>64094.495</v>
      </c>
      <c r="D46" s="22">
        <f>+AN46*-1</f>
        <v>-1967.089412</v>
      </c>
      <c r="E46" s="21" t="s">
        <v>2</v>
      </c>
      <c r="F46" s="5">
        <f t="shared" si="2"/>
        <v>49.23112819595505</v>
      </c>
      <c r="G46" s="23">
        <f t="shared" si="10"/>
        <v>-2.439609</v>
      </c>
      <c r="H46" s="21" t="s">
        <v>2</v>
      </c>
      <c r="I46" s="5">
        <f t="shared" si="3"/>
        <v>46.61857933352934</v>
      </c>
      <c r="J46" s="23">
        <f t="shared" si="11"/>
        <v>-2.144165</v>
      </c>
      <c r="K46" s="21" t="s">
        <v>2</v>
      </c>
      <c r="L46" s="5">
        <f t="shared" si="4"/>
        <v>2.5720071591171756</v>
      </c>
      <c r="M46" s="23">
        <f t="shared" si="12"/>
        <v>-0.510363</v>
      </c>
      <c r="N46" s="21" t="s">
        <v>2</v>
      </c>
      <c r="O46" s="5">
        <f t="shared" si="5"/>
        <v>0.33000338016548847</v>
      </c>
      <c r="P46" s="23">
        <f t="shared" si="13"/>
        <v>-0.215815</v>
      </c>
      <c r="Q46" s="21" t="s">
        <v>2</v>
      </c>
      <c r="R46" s="5">
        <f t="shared" si="6"/>
        <v>15.081533913325943</v>
      </c>
      <c r="S46" s="24">
        <f t="shared" si="14"/>
        <v>-1.368023</v>
      </c>
      <c r="T46" s="21" t="s">
        <v>2</v>
      </c>
      <c r="U46" s="5">
        <f t="shared" si="7"/>
        <v>31.414701059739997</v>
      </c>
      <c r="V46" s="23">
        <f t="shared" si="15"/>
        <v>-2.908042</v>
      </c>
      <c r="W46" s="21" t="s">
        <v>2</v>
      </c>
      <c r="X46" s="5">
        <f t="shared" si="8"/>
        <v>26.562059658945746</v>
      </c>
      <c r="Y46" s="23">
        <f t="shared" si="16"/>
        <v>-2.151923</v>
      </c>
      <c r="Z46" s="21" t="s">
        <v>2</v>
      </c>
      <c r="AA46" s="5">
        <f t="shared" si="9"/>
        <v>26.941703807791917</v>
      </c>
      <c r="AB46" s="23">
        <f t="shared" si="17"/>
        <v>-2.116313</v>
      </c>
      <c r="AC46" s="21" t="s">
        <v>2</v>
      </c>
      <c r="AD46" s="3">
        <v>20.7</v>
      </c>
      <c r="AE46" s="3">
        <v>-0.6</v>
      </c>
      <c r="AF46" s="21" t="s">
        <v>2</v>
      </c>
      <c r="AG46" s="3">
        <v>21</v>
      </c>
      <c r="AH46" s="3">
        <v>-0.4</v>
      </c>
      <c r="AI46" s="3"/>
      <c r="AJ46" s="3">
        <f>SUM(F46:N46)</f>
        <v>93.32757768860158</v>
      </c>
      <c r="AK46" s="3">
        <f>SUM(R46:AA46)</f>
        <v>93.57201043980362</v>
      </c>
      <c r="AL46" s="17" t="s">
        <v>142</v>
      </c>
      <c r="AM46" s="25">
        <v>64094.495</v>
      </c>
      <c r="AN46" s="25">
        <v>1967.089412</v>
      </c>
      <c r="AO46" s="26">
        <v>849</v>
      </c>
      <c r="AP46" s="26">
        <v>308.713</v>
      </c>
      <c r="AQ46" s="26">
        <v>174.33925</v>
      </c>
      <c r="AR46" s="26">
        <v>6</v>
      </c>
      <c r="AS46" s="26">
        <v>0.482</v>
      </c>
      <c r="AT46" s="26">
        <v>0.270588</v>
      </c>
      <c r="AU46" s="26">
        <v>491.367</v>
      </c>
      <c r="AV46" s="26">
        <v>289.641286</v>
      </c>
      <c r="AW46" s="26">
        <v>5</v>
      </c>
      <c r="AX46" s="26">
        <v>0.767</v>
      </c>
      <c r="AY46" s="26">
        <v>0.458719</v>
      </c>
      <c r="AZ46" s="26">
        <v>31554.443</v>
      </c>
      <c r="BA46" s="26">
        <v>1829.913647</v>
      </c>
      <c r="BB46" s="26">
        <v>419</v>
      </c>
      <c r="BC46" s="26">
        <v>49.231</v>
      </c>
      <c r="BD46" s="26">
        <v>2.439609</v>
      </c>
      <c r="BE46" s="26">
        <v>29879.943</v>
      </c>
      <c r="BF46" s="26">
        <v>1692.365238</v>
      </c>
      <c r="BG46" s="26">
        <v>385</v>
      </c>
      <c r="BH46" s="26">
        <v>46.619</v>
      </c>
      <c r="BI46" s="26">
        <v>2.144165</v>
      </c>
      <c r="BJ46" s="26">
        <v>1648.515</v>
      </c>
      <c r="BK46" s="26">
        <v>329.853698</v>
      </c>
      <c r="BL46" s="26">
        <v>28</v>
      </c>
      <c r="BM46" s="26">
        <v>2.572</v>
      </c>
      <c r="BN46" s="26">
        <v>0.510363</v>
      </c>
      <c r="BO46" s="26">
        <v>211.514</v>
      </c>
      <c r="BP46" s="26">
        <v>137.67163</v>
      </c>
      <c r="BQ46" s="26">
        <v>6</v>
      </c>
      <c r="BR46" s="26">
        <v>0.33</v>
      </c>
      <c r="BS46" s="26">
        <v>0.215815</v>
      </c>
      <c r="BT46" s="26">
        <v>9666.433</v>
      </c>
      <c r="BU46" s="26">
        <v>902.474237</v>
      </c>
      <c r="BV46" s="26">
        <v>129</v>
      </c>
      <c r="BW46" s="26">
        <v>15.082</v>
      </c>
      <c r="BX46" s="26">
        <v>1.368023</v>
      </c>
      <c r="BY46" s="26">
        <v>20135.094</v>
      </c>
      <c r="BZ46" s="26">
        <v>2002.232744</v>
      </c>
      <c r="CA46" s="26">
        <v>254</v>
      </c>
      <c r="CB46" s="26">
        <v>31.415</v>
      </c>
      <c r="CC46" s="26">
        <v>2.908042</v>
      </c>
      <c r="CD46" s="26">
        <v>17024.818</v>
      </c>
      <c r="CE46" s="26">
        <v>1535.800469</v>
      </c>
      <c r="CF46" s="26">
        <v>237</v>
      </c>
      <c r="CG46" s="26">
        <v>26.562</v>
      </c>
      <c r="CH46" s="26">
        <v>2.151923</v>
      </c>
      <c r="CI46" s="26">
        <v>17268.149</v>
      </c>
      <c r="CJ46" s="26">
        <v>1362.207892</v>
      </c>
      <c r="CK46" s="26">
        <v>229</v>
      </c>
      <c r="CL46" s="26">
        <v>26.942</v>
      </c>
      <c r="CM46" s="26">
        <v>2.116313</v>
      </c>
    </row>
    <row r="47" spans="1:91" ht="12" customHeight="1">
      <c r="A47" s="2" t="s">
        <v>59</v>
      </c>
      <c r="B47" s="21" t="s">
        <v>2</v>
      </c>
      <c r="C47" s="18">
        <v>11937.023</v>
      </c>
      <c r="D47" s="22">
        <f>+AN47*-1</f>
        <v>-363.978649</v>
      </c>
      <c r="E47" s="21" t="s">
        <v>2</v>
      </c>
      <c r="F47" s="5">
        <f t="shared" si="2"/>
        <v>70.40973281194147</v>
      </c>
      <c r="G47" s="23">
        <f t="shared" si="10"/>
        <v>-1.274891</v>
      </c>
      <c r="H47" s="21" t="s">
        <v>2</v>
      </c>
      <c r="I47" s="5">
        <f t="shared" si="3"/>
        <v>25.697546197238623</v>
      </c>
      <c r="J47" s="23">
        <f t="shared" si="11"/>
        <v>-1.233488</v>
      </c>
      <c r="K47" s="21" t="s">
        <v>2</v>
      </c>
      <c r="L47" s="5">
        <f t="shared" si="4"/>
        <v>2.7881826147105526</v>
      </c>
      <c r="M47" s="23">
        <f t="shared" si="12"/>
        <v>-0.325468</v>
      </c>
      <c r="N47" s="21" t="s">
        <v>2</v>
      </c>
      <c r="O47" s="5">
        <f t="shared" si="5"/>
        <v>0.5671933446052672</v>
      </c>
      <c r="P47" s="23">
        <f t="shared" si="13"/>
        <v>-0.198418</v>
      </c>
      <c r="Q47" s="21" t="s">
        <v>2</v>
      </c>
      <c r="R47" s="5">
        <f t="shared" si="6"/>
        <v>10.87625448991763</v>
      </c>
      <c r="S47" s="24">
        <f t="shared" si="14"/>
        <v>-0.738857</v>
      </c>
      <c r="T47" s="21" t="s">
        <v>2</v>
      </c>
      <c r="U47" s="5">
        <f t="shared" si="7"/>
        <v>25.918581207391494</v>
      </c>
      <c r="V47" s="23">
        <f t="shared" si="15"/>
        <v>-1.227953</v>
      </c>
      <c r="W47" s="21" t="s">
        <v>2</v>
      </c>
      <c r="X47" s="5">
        <f t="shared" si="8"/>
        <v>33.403814334612576</v>
      </c>
      <c r="Y47" s="23">
        <f t="shared" si="16"/>
        <v>-1.032777</v>
      </c>
      <c r="Z47" s="21" t="s">
        <v>2</v>
      </c>
      <c r="AA47" s="5">
        <f t="shared" si="9"/>
        <v>29.801349968078306</v>
      </c>
      <c r="AB47" s="23">
        <f t="shared" si="17"/>
        <v>-1.336634</v>
      </c>
      <c r="AC47" s="21" t="s">
        <v>2</v>
      </c>
      <c r="AD47" s="3">
        <v>17.9</v>
      </c>
      <c r="AE47" s="3">
        <v>-0.3</v>
      </c>
      <c r="AF47" s="21" t="s">
        <v>2</v>
      </c>
      <c r="AG47" s="3">
        <v>20.1</v>
      </c>
      <c r="AH47" s="3">
        <v>-0.4</v>
      </c>
      <c r="AI47" s="3"/>
      <c r="AJ47" s="3">
        <f>SUM(F47:O47)</f>
        <v>96.62880796849592</v>
      </c>
      <c r="AK47" s="3">
        <f>SUM(R47:AA47)</f>
        <v>97.00041300000001</v>
      </c>
      <c r="AL47" s="17" t="s">
        <v>143</v>
      </c>
      <c r="AM47" s="25">
        <v>11937.023</v>
      </c>
      <c r="AN47" s="25">
        <v>363.978649</v>
      </c>
      <c r="AO47" s="26">
        <v>1078</v>
      </c>
      <c r="AP47" s="26">
        <v>20.353</v>
      </c>
      <c r="AQ47" s="26">
        <v>10.591882</v>
      </c>
      <c r="AR47" s="26">
        <v>2</v>
      </c>
      <c r="AS47" s="26">
        <v>0.171</v>
      </c>
      <c r="AT47" s="26">
        <v>0.088394</v>
      </c>
      <c r="AU47" s="26">
        <v>43.79</v>
      </c>
      <c r="AV47" s="26">
        <v>38.292526</v>
      </c>
      <c r="AW47" s="26">
        <v>2</v>
      </c>
      <c r="AX47" s="26">
        <v>0.367</v>
      </c>
      <c r="AY47" s="26">
        <v>0.320077</v>
      </c>
      <c r="AZ47" s="26">
        <v>8404.826</v>
      </c>
      <c r="BA47" s="26">
        <v>271.12564</v>
      </c>
      <c r="BB47" s="26">
        <v>774</v>
      </c>
      <c r="BC47" s="26">
        <v>70.41</v>
      </c>
      <c r="BD47" s="26">
        <v>1.274891</v>
      </c>
      <c r="BE47" s="26">
        <v>3067.522</v>
      </c>
      <c r="BF47" s="26">
        <v>192.211853</v>
      </c>
      <c r="BG47" s="26">
        <v>264</v>
      </c>
      <c r="BH47" s="26">
        <v>25.698</v>
      </c>
      <c r="BI47" s="26">
        <v>1.233488</v>
      </c>
      <c r="BJ47" s="26">
        <v>332.826</v>
      </c>
      <c r="BK47" s="26">
        <v>39.437296</v>
      </c>
      <c r="BL47" s="26">
        <v>31</v>
      </c>
      <c r="BM47" s="26">
        <v>2.788</v>
      </c>
      <c r="BN47" s="26">
        <v>0.325468</v>
      </c>
      <c r="BO47" s="26">
        <v>67.706</v>
      </c>
      <c r="BP47" s="26">
        <v>23.472617</v>
      </c>
      <c r="BQ47" s="26">
        <v>5</v>
      </c>
      <c r="BR47" s="26">
        <v>0.567</v>
      </c>
      <c r="BS47" s="26">
        <v>0.198418</v>
      </c>
      <c r="BT47" s="26">
        <v>1298.301</v>
      </c>
      <c r="BU47" s="26">
        <v>101.359305</v>
      </c>
      <c r="BV47" s="26">
        <v>124</v>
      </c>
      <c r="BW47" s="26">
        <v>10.876</v>
      </c>
      <c r="BX47" s="26">
        <v>0.738857</v>
      </c>
      <c r="BY47" s="26">
        <v>3093.907</v>
      </c>
      <c r="BZ47" s="26">
        <v>204.89533</v>
      </c>
      <c r="CA47" s="26">
        <v>276</v>
      </c>
      <c r="CB47" s="26">
        <v>25.919</v>
      </c>
      <c r="CC47" s="26">
        <v>1.227953</v>
      </c>
      <c r="CD47" s="26">
        <v>3987.421</v>
      </c>
      <c r="CE47" s="26">
        <v>175.770084</v>
      </c>
      <c r="CF47" s="26">
        <v>362</v>
      </c>
      <c r="CG47" s="26">
        <v>33.404</v>
      </c>
      <c r="CH47" s="26">
        <v>1.032777</v>
      </c>
      <c r="CI47" s="26">
        <v>3557.394</v>
      </c>
      <c r="CJ47" s="26">
        <v>145.571229</v>
      </c>
      <c r="CK47" s="26">
        <v>316</v>
      </c>
      <c r="CL47" s="26">
        <v>29.801</v>
      </c>
      <c r="CM47" s="26">
        <v>1.336634</v>
      </c>
    </row>
    <row r="48" spans="1:91" ht="12" customHeight="1">
      <c r="A48" s="2" t="s">
        <v>60</v>
      </c>
      <c r="B48" s="21" t="s">
        <v>2</v>
      </c>
      <c r="C48" s="18">
        <v>23118.859</v>
      </c>
      <c r="D48" s="22">
        <f>+AN48*-1</f>
        <v>-810.27723</v>
      </c>
      <c r="E48" s="21" t="s">
        <v>2</v>
      </c>
      <c r="F48" s="5">
        <f t="shared" si="2"/>
        <v>59.19003615187064</v>
      </c>
      <c r="G48" s="23">
        <f t="shared" si="10"/>
        <v>-1.455306</v>
      </c>
      <c r="H48" s="21" t="s">
        <v>2</v>
      </c>
      <c r="I48" s="5">
        <f t="shared" si="3"/>
        <v>38.755372832197295</v>
      </c>
      <c r="J48" s="23">
        <f t="shared" si="11"/>
        <v>-1.453179</v>
      </c>
      <c r="K48" s="21" t="s">
        <v>2</v>
      </c>
      <c r="L48" s="5">
        <f t="shared" si="4"/>
        <v>1.656054911706499</v>
      </c>
      <c r="M48" s="23">
        <f t="shared" si="12"/>
        <v>-0.339629</v>
      </c>
      <c r="N48" s="21" t="s">
        <v>2</v>
      </c>
      <c r="O48" s="5">
        <f t="shared" si="5"/>
        <v>0.17645334486446757</v>
      </c>
      <c r="P48" s="23">
        <f t="shared" si="13"/>
        <v>-0.121255</v>
      </c>
      <c r="Q48" s="21" t="s">
        <v>2</v>
      </c>
      <c r="R48" s="5">
        <f t="shared" si="6"/>
        <v>10.58884869707454</v>
      </c>
      <c r="S48" s="24">
        <f t="shared" si="14"/>
        <v>-0.878596</v>
      </c>
      <c r="T48" s="21" t="s">
        <v>2</v>
      </c>
      <c r="U48" s="5">
        <f t="shared" si="7"/>
        <v>25.249005584574913</v>
      </c>
      <c r="V48" s="23">
        <f t="shared" si="15"/>
        <v>-1.200411</v>
      </c>
      <c r="W48" s="21" t="s">
        <v>2</v>
      </c>
      <c r="X48" s="5">
        <f t="shared" si="8"/>
        <v>30.517262984302125</v>
      </c>
      <c r="Y48" s="23">
        <f t="shared" si="16"/>
        <v>-1.143986</v>
      </c>
      <c r="Z48" s="21" t="s">
        <v>2</v>
      </c>
      <c r="AA48" s="5">
        <f t="shared" si="9"/>
        <v>33.64487840857544</v>
      </c>
      <c r="AB48" s="23">
        <f t="shared" si="17"/>
        <v>-1.123919</v>
      </c>
      <c r="AC48" s="21" t="s">
        <v>2</v>
      </c>
      <c r="AD48" s="3">
        <v>17.2</v>
      </c>
      <c r="AE48" s="3">
        <v>-0.2</v>
      </c>
      <c r="AF48" s="21" t="s">
        <v>2</v>
      </c>
      <c r="AG48" s="3">
        <v>21.4</v>
      </c>
      <c r="AH48" s="3">
        <v>-0.6</v>
      </c>
      <c r="AI48" s="3"/>
      <c r="AJ48" s="3">
        <f>SUM(F48:O48)</f>
        <v>96.5298032406389</v>
      </c>
      <c r="AK48" s="3">
        <f>SUM(R48:AA48)</f>
        <v>96.77700267452701</v>
      </c>
      <c r="AL48" s="17" t="s">
        <v>144</v>
      </c>
      <c r="AM48" s="25">
        <v>23118.859</v>
      </c>
      <c r="AN48" s="25">
        <v>810.27723</v>
      </c>
      <c r="AO48" s="26">
        <v>821</v>
      </c>
      <c r="AP48" s="17" t="s">
        <v>170</v>
      </c>
      <c r="AQ48" s="17" t="s">
        <v>171</v>
      </c>
      <c r="AR48" s="26">
        <v>0</v>
      </c>
      <c r="AS48" s="17" t="s">
        <v>124</v>
      </c>
      <c r="AT48" s="17" t="s">
        <v>170</v>
      </c>
      <c r="AU48" s="26">
        <v>51.343</v>
      </c>
      <c r="AV48" s="26">
        <v>38.549142</v>
      </c>
      <c r="AW48" s="26">
        <v>2</v>
      </c>
      <c r="AX48" s="26">
        <v>0.222</v>
      </c>
      <c r="AY48" s="26">
        <v>0.167166</v>
      </c>
      <c r="AZ48" s="26">
        <v>13684.061</v>
      </c>
      <c r="BA48" s="26">
        <v>568.05954</v>
      </c>
      <c r="BB48" s="26">
        <v>489</v>
      </c>
      <c r="BC48" s="26">
        <v>59.19</v>
      </c>
      <c r="BD48" s="26">
        <v>1.455306</v>
      </c>
      <c r="BE48" s="26">
        <v>8959.8</v>
      </c>
      <c r="BF48" s="26">
        <v>479.543946</v>
      </c>
      <c r="BG48" s="26">
        <v>316</v>
      </c>
      <c r="BH48" s="26">
        <v>38.755</v>
      </c>
      <c r="BI48" s="26">
        <v>1.453179</v>
      </c>
      <c r="BJ48" s="26">
        <v>382.861</v>
      </c>
      <c r="BK48" s="26">
        <v>79.320765</v>
      </c>
      <c r="BL48" s="26">
        <v>11</v>
      </c>
      <c r="BM48" s="26">
        <v>1.656</v>
      </c>
      <c r="BN48" s="26">
        <v>0.339629</v>
      </c>
      <c r="BO48" s="26">
        <v>40.794</v>
      </c>
      <c r="BP48" s="26">
        <v>27.715349</v>
      </c>
      <c r="BQ48" s="26">
        <v>3</v>
      </c>
      <c r="BR48" s="26">
        <v>0.176</v>
      </c>
      <c r="BS48" s="26">
        <v>0.121255</v>
      </c>
      <c r="BT48" s="26">
        <v>2448.021</v>
      </c>
      <c r="BU48" s="26">
        <v>220.79354</v>
      </c>
      <c r="BV48" s="26">
        <v>87</v>
      </c>
      <c r="BW48" s="26">
        <v>10.589</v>
      </c>
      <c r="BX48" s="26">
        <v>0.878596</v>
      </c>
      <c r="BY48" s="26">
        <v>5837.282</v>
      </c>
      <c r="BZ48" s="26">
        <v>330.187863</v>
      </c>
      <c r="CA48" s="26">
        <v>211</v>
      </c>
      <c r="CB48" s="26">
        <v>25.249</v>
      </c>
      <c r="CC48" s="26">
        <v>1.200411</v>
      </c>
      <c r="CD48" s="26">
        <v>7055.243</v>
      </c>
      <c r="CE48" s="26">
        <v>362.52137</v>
      </c>
      <c r="CF48" s="26">
        <v>243</v>
      </c>
      <c r="CG48" s="26">
        <v>30.517</v>
      </c>
      <c r="CH48" s="26">
        <v>1.143986</v>
      </c>
      <c r="CI48" s="26">
        <v>7778.312</v>
      </c>
      <c r="CJ48" s="26">
        <v>385.116656</v>
      </c>
      <c r="CK48" s="26">
        <v>280</v>
      </c>
      <c r="CL48" s="26">
        <v>33.645</v>
      </c>
      <c r="CM48" s="26">
        <v>1.123919</v>
      </c>
    </row>
    <row r="49" spans="1:91" ht="12" customHeight="1">
      <c r="A49" s="2" t="s">
        <v>61</v>
      </c>
      <c r="B49" s="21" t="s">
        <v>2</v>
      </c>
      <c r="C49" s="18">
        <v>17273.398</v>
      </c>
      <c r="D49" s="22">
        <f>+AN49*-1</f>
        <v>-710.107675</v>
      </c>
      <c r="E49" s="21" t="s">
        <v>2</v>
      </c>
      <c r="F49" s="5">
        <f t="shared" si="2"/>
        <v>52.419657093526126</v>
      </c>
      <c r="G49" s="23">
        <f t="shared" si="10"/>
        <v>-1.410591</v>
      </c>
      <c r="H49" s="21" t="s">
        <v>2</v>
      </c>
      <c r="I49" s="5">
        <f t="shared" si="3"/>
        <v>43.87467364556759</v>
      </c>
      <c r="J49" s="23">
        <f t="shared" si="11"/>
        <v>-1.306077</v>
      </c>
      <c r="K49" s="21" t="s">
        <v>2</v>
      </c>
      <c r="L49" s="5">
        <f t="shared" si="4"/>
        <v>2.731680240332562</v>
      </c>
      <c r="M49" s="23">
        <f t="shared" si="12"/>
        <v>-0.522314</v>
      </c>
      <c r="N49" s="21" t="s">
        <v>2</v>
      </c>
      <c r="O49" s="21" t="s">
        <v>169</v>
      </c>
      <c r="P49" s="21" t="s">
        <v>168</v>
      </c>
      <c r="Q49" s="21" t="s">
        <v>2</v>
      </c>
      <c r="R49" s="5">
        <f t="shared" si="6"/>
        <v>14.903269177263208</v>
      </c>
      <c r="S49" s="24">
        <f t="shared" si="14"/>
        <v>-1.144682</v>
      </c>
      <c r="T49" s="21" t="s">
        <v>2</v>
      </c>
      <c r="U49" s="5">
        <f t="shared" si="7"/>
        <v>35.08365869876906</v>
      </c>
      <c r="V49" s="23">
        <f t="shared" si="15"/>
        <v>-1.624284</v>
      </c>
      <c r="W49" s="21" t="s">
        <v>2</v>
      </c>
      <c r="X49" s="5">
        <f t="shared" si="8"/>
        <v>25.70926114248048</v>
      </c>
      <c r="Y49" s="23">
        <f t="shared" si="16"/>
        <v>-1.674127</v>
      </c>
      <c r="Z49" s="21" t="s">
        <v>2</v>
      </c>
      <c r="AA49" s="5">
        <f t="shared" si="9"/>
        <v>24.303810981487253</v>
      </c>
      <c r="AB49" s="23">
        <f t="shared" si="17"/>
        <v>-1.698193</v>
      </c>
      <c r="AC49" s="21" t="s">
        <v>2</v>
      </c>
      <c r="AD49" s="3">
        <v>20.6</v>
      </c>
      <c r="AE49" s="3">
        <v>-0.3</v>
      </c>
      <c r="AF49" s="21" t="s">
        <v>2</v>
      </c>
      <c r="AG49" s="3">
        <v>27.4</v>
      </c>
      <c r="AH49" s="3">
        <v>-0.6</v>
      </c>
      <c r="AI49" s="3"/>
      <c r="AJ49" s="3">
        <f>SUM(F49:O49)</f>
        <v>95.7870289794263</v>
      </c>
      <c r="AK49" s="3">
        <f>SUM(R49:AA49)</f>
        <v>95.556907</v>
      </c>
      <c r="AL49" s="17" t="s">
        <v>145</v>
      </c>
      <c r="AM49" s="25">
        <v>17273.398</v>
      </c>
      <c r="AN49" s="25">
        <v>710.107675</v>
      </c>
      <c r="AO49" s="26">
        <v>420</v>
      </c>
      <c r="AP49" s="26">
        <v>107.53</v>
      </c>
      <c r="AQ49" s="26">
        <v>46.862583</v>
      </c>
      <c r="AR49" s="26">
        <v>3</v>
      </c>
      <c r="AS49" s="26">
        <v>0.623</v>
      </c>
      <c r="AT49" s="26">
        <v>0.273821</v>
      </c>
      <c r="AU49" s="26">
        <v>33.579</v>
      </c>
      <c r="AV49" s="26">
        <v>19.084644</v>
      </c>
      <c r="AW49" s="26">
        <v>1</v>
      </c>
      <c r="AX49" s="26">
        <v>0.194</v>
      </c>
      <c r="AY49" s="26">
        <v>0.107234</v>
      </c>
      <c r="AZ49" s="26">
        <v>9054.656</v>
      </c>
      <c r="BA49" s="26">
        <v>411.241685</v>
      </c>
      <c r="BB49" s="26">
        <v>225</v>
      </c>
      <c r="BC49" s="26">
        <v>52.42</v>
      </c>
      <c r="BD49" s="26">
        <v>1.410591</v>
      </c>
      <c r="BE49" s="26">
        <v>7578.647</v>
      </c>
      <c r="BF49" s="26">
        <v>424.101611</v>
      </c>
      <c r="BG49" s="26">
        <v>179</v>
      </c>
      <c r="BH49" s="26">
        <v>43.875</v>
      </c>
      <c r="BI49" s="26">
        <v>1.306077</v>
      </c>
      <c r="BJ49" s="26">
        <v>471.854</v>
      </c>
      <c r="BK49" s="26">
        <v>89.877348</v>
      </c>
      <c r="BL49" s="26">
        <v>11</v>
      </c>
      <c r="BM49" s="26">
        <v>2.732</v>
      </c>
      <c r="BN49" s="26">
        <v>0.522314</v>
      </c>
      <c r="BO49" s="26">
        <v>27.132</v>
      </c>
      <c r="BP49" s="26">
        <v>14.703859</v>
      </c>
      <c r="BQ49" s="26">
        <v>1</v>
      </c>
      <c r="BR49" s="26">
        <v>0.157</v>
      </c>
      <c r="BS49" s="26">
        <v>0.086706</v>
      </c>
      <c r="BT49" s="26">
        <v>2574.301</v>
      </c>
      <c r="BU49" s="26">
        <v>250.905379</v>
      </c>
      <c r="BV49" s="26">
        <v>64</v>
      </c>
      <c r="BW49" s="26">
        <v>14.903</v>
      </c>
      <c r="BX49" s="26">
        <v>1.144682</v>
      </c>
      <c r="BY49" s="26">
        <v>6060.14</v>
      </c>
      <c r="BZ49" s="26">
        <v>412.618823</v>
      </c>
      <c r="CA49" s="26">
        <v>145</v>
      </c>
      <c r="CB49" s="26">
        <v>35.084</v>
      </c>
      <c r="CC49" s="26">
        <v>1.624284</v>
      </c>
      <c r="CD49" s="26">
        <v>4440.863</v>
      </c>
      <c r="CE49" s="26">
        <v>302.45211</v>
      </c>
      <c r="CF49" s="26">
        <v>114</v>
      </c>
      <c r="CG49" s="26">
        <v>25.709</v>
      </c>
      <c r="CH49" s="26">
        <v>1.674127</v>
      </c>
      <c r="CI49" s="26">
        <v>4198.094</v>
      </c>
      <c r="CJ49" s="26">
        <v>310.947042</v>
      </c>
      <c r="CK49" s="26">
        <v>97</v>
      </c>
      <c r="CL49" s="26">
        <v>24.304</v>
      </c>
      <c r="CM49" s="26">
        <v>1.698193</v>
      </c>
    </row>
    <row r="50" spans="1:91" ht="12" customHeight="1">
      <c r="A50" s="2" t="s">
        <v>62</v>
      </c>
      <c r="B50" s="21" t="s">
        <v>2</v>
      </c>
      <c r="C50" s="18">
        <v>14985.093</v>
      </c>
      <c r="D50" s="22">
        <f>+AN50*-1</f>
        <v>-603.526018</v>
      </c>
      <c r="E50" s="21" t="s">
        <v>2</v>
      </c>
      <c r="F50" s="5">
        <f t="shared" si="2"/>
        <v>51.88438937282538</v>
      </c>
      <c r="G50" s="23">
        <f t="shared" si="10"/>
        <v>-2.403463</v>
      </c>
      <c r="H50" s="21" t="s">
        <v>2</v>
      </c>
      <c r="I50" s="5">
        <f t="shared" si="3"/>
        <v>44.394112202039715</v>
      </c>
      <c r="J50" s="23">
        <f t="shared" si="11"/>
        <v>-2.355843</v>
      </c>
      <c r="K50" s="21" t="s">
        <v>2</v>
      </c>
      <c r="L50" s="5">
        <f t="shared" si="4"/>
        <v>2.377496088946528</v>
      </c>
      <c r="M50" s="23">
        <f t="shared" si="12"/>
        <v>-0.74734</v>
      </c>
      <c r="N50" s="21" t="s">
        <v>2</v>
      </c>
      <c r="O50" s="5">
        <f t="shared" si="5"/>
        <v>0.7971522098661649</v>
      </c>
      <c r="P50" s="23">
        <f t="shared" si="13"/>
        <v>-0.344263</v>
      </c>
      <c r="Q50" s="21" t="s">
        <v>2</v>
      </c>
      <c r="R50" s="5">
        <f t="shared" si="6"/>
        <v>15.138885023936787</v>
      </c>
      <c r="S50" s="24">
        <f t="shared" si="14"/>
        <v>-1.766083</v>
      </c>
      <c r="T50" s="21" t="s">
        <v>2</v>
      </c>
      <c r="U50" s="5">
        <f t="shared" si="7"/>
        <v>22.375783720528126</v>
      </c>
      <c r="V50" s="23">
        <f t="shared" si="15"/>
        <v>-1.870078</v>
      </c>
      <c r="W50" s="21" t="s">
        <v>2</v>
      </c>
      <c r="X50" s="5">
        <f t="shared" si="8"/>
        <v>31.485950737843265</v>
      </c>
      <c r="Y50" s="23">
        <f t="shared" si="16"/>
        <v>-2.281105</v>
      </c>
      <c r="Z50" s="21" t="s">
        <v>2</v>
      </c>
      <c r="AA50" s="5">
        <f t="shared" si="9"/>
        <v>30.999380517691815</v>
      </c>
      <c r="AB50" s="23">
        <f t="shared" si="17"/>
        <v>-2.253483</v>
      </c>
      <c r="AC50" s="21" t="s">
        <v>2</v>
      </c>
      <c r="AD50" s="3">
        <v>19.9</v>
      </c>
      <c r="AE50" s="3">
        <v>-0.5</v>
      </c>
      <c r="AF50" s="21" t="s">
        <v>2</v>
      </c>
      <c r="AG50" s="3">
        <v>21.9</v>
      </c>
      <c r="AH50" s="3">
        <v>-0.6</v>
      </c>
      <c r="AI50" s="3"/>
      <c r="AJ50" s="3">
        <f>SUM(F50:O50)</f>
        <v>93.94650387367781</v>
      </c>
      <c r="AK50" s="3">
        <f>SUM(R50:AA50)</f>
        <v>94.082734</v>
      </c>
      <c r="AL50" s="17" t="s">
        <v>146</v>
      </c>
      <c r="AM50" s="25">
        <v>14985.093</v>
      </c>
      <c r="AN50" s="25">
        <v>603.526018</v>
      </c>
      <c r="AO50" s="26">
        <v>512</v>
      </c>
      <c r="AP50" s="26">
        <v>43.863</v>
      </c>
      <c r="AQ50" s="26">
        <v>12.280561</v>
      </c>
      <c r="AR50" s="26">
        <v>3</v>
      </c>
      <c r="AS50" s="26">
        <v>0.293</v>
      </c>
      <c r="AT50" s="26">
        <v>0.082364</v>
      </c>
      <c r="AU50" s="26">
        <v>38.083</v>
      </c>
      <c r="AV50" s="26">
        <v>16.017573</v>
      </c>
      <c r="AW50" s="26">
        <v>2</v>
      </c>
      <c r="AX50" s="26">
        <v>0.254</v>
      </c>
      <c r="AY50" s="26">
        <v>0.107669</v>
      </c>
      <c r="AZ50" s="26">
        <v>7774.924</v>
      </c>
      <c r="BA50" s="26">
        <v>442.273837</v>
      </c>
      <c r="BB50" s="26">
        <v>257</v>
      </c>
      <c r="BC50" s="26">
        <v>51.884</v>
      </c>
      <c r="BD50" s="26">
        <v>2.403463</v>
      </c>
      <c r="BE50" s="26">
        <v>6652.499</v>
      </c>
      <c r="BF50" s="26">
        <v>472.97867</v>
      </c>
      <c r="BG50" s="26">
        <v>233</v>
      </c>
      <c r="BH50" s="26">
        <v>44.394</v>
      </c>
      <c r="BI50" s="26">
        <v>2.355843</v>
      </c>
      <c r="BJ50" s="26">
        <v>356.27</v>
      </c>
      <c r="BK50" s="26">
        <v>115.284554</v>
      </c>
      <c r="BL50" s="26">
        <v>12</v>
      </c>
      <c r="BM50" s="26">
        <v>2.377</v>
      </c>
      <c r="BN50" s="26">
        <v>0.74734</v>
      </c>
      <c r="BO50" s="26">
        <v>119.454</v>
      </c>
      <c r="BP50" s="26">
        <v>52.839679</v>
      </c>
      <c r="BQ50" s="26">
        <v>5</v>
      </c>
      <c r="BR50" s="26">
        <v>0.797</v>
      </c>
      <c r="BS50" s="26">
        <v>0.344263</v>
      </c>
      <c r="BT50" s="26">
        <v>2268.576</v>
      </c>
      <c r="BU50" s="26">
        <v>248.633469</v>
      </c>
      <c r="BV50" s="26">
        <v>76</v>
      </c>
      <c r="BW50" s="26">
        <v>15.139</v>
      </c>
      <c r="BX50" s="26">
        <v>1.766083</v>
      </c>
      <c r="BY50" s="26">
        <v>3353.032</v>
      </c>
      <c r="BZ50" s="26">
        <v>333.644966</v>
      </c>
      <c r="CA50" s="26">
        <v>116</v>
      </c>
      <c r="CB50" s="26">
        <v>22.376</v>
      </c>
      <c r="CC50" s="26">
        <v>1.870078</v>
      </c>
      <c r="CD50" s="26">
        <v>4718.199</v>
      </c>
      <c r="CE50" s="26">
        <v>417.525661</v>
      </c>
      <c r="CF50" s="26">
        <v>157</v>
      </c>
      <c r="CG50" s="26">
        <v>31.486</v>
      </c>
      <c r="CH50" s="26">
        <v>2.281105</v>
      </c>
      <c r="CI50" s="26">
        <v>4645.286</v>
      </c>
      <c r="CJ50" s="26">
        <v>387.514252</v>
      </c>
      <c r="CK50" s="26">
        <v>163</v>
      </c>
      <c r="CL50" s="26">
        <v>30.999</v>
      </c>
      <c r="CM50" s="26">
        <v>2.253483</v>
      </c>
    </row>
    <row r="51" spans="1:40" ht="12" customHeight="1">
      <c r="A51" s="3"/>
      <c r="B51" s="21" t="s">
        <v>2</v>
      </c>
      <c r="C51" s="18"/>
      <c r="D51" s="22"/>
      <c r="E51" s="21" t="s">
        <v>2</v>
      </c>
      <c r="F51" s="5"/>
      <c r="G51" s="23"/>
      <c r="H51" s="21" t="s">
        <v>2</v>
      </c>
      <c r="I51" s="5"/>
      <c r="J51" s="23"/>
      <c r="K51" s="21" t="s">
        <v>2</v>
      </c>
      <c r="L51" s="5"/>
      <c r="M51" s="23"/>
      <c r="N51" s="21" t="s">
        <v>2</v>
      </c>
      <c r="O51" s="5"/>
      <c r="P51" s="23"/>
      <c r="Q51" s="21" t="s">
        <v>2</v>
      </c>
      <c r="R51" s="5"/>
      <c r="S51" s="24"/>
      <c r="T51" s="21" t="s">
        <v>2</v>
      </c>
      <c r="U51" s="5"/>
      <c r="V51" s="23"/>
      <c r="W51" s="21" t="s">
        <v>2</v>
      </c>
      <c r="X51" s="5"/>
      <c r="Y51" s="23"/>
      <c r="Z51" s="21" t="s">
        <v>2</v>
      </c>
      <c r="AA51" s="5"/>
      <c r="AB51" s="23"/>
      <c r="AC51" s="21" t="s">
        <v>2</v>
      </c>
      <c r="AD51" s="3"/>
      <c r="AE51" s="3"/>
      <c r="AF51" s="21" t="s">
        <v>2</v>
      </c>
      <c r="AG51" s="3"/>
      <c r="AH51" s="3"/>
      <c r="AI51" s="3"/>
      <c r="AJ51" s="3"/>
      <c r="AK51" s="3"/>
      <c r="AM51" s="20"/>
      <c r="AN51" s="20"/>
    </row>
    <row r="52" spans="1:91" ht="12" customHeight="1">
      <c r="A52" s="2" t="s">
        <v>63</v>
      </c>
      <c r="B52" s="21" t="s">
        <v>2</v>
      </c>
      <c r="C52" s="18">
        <v>98309.617</v>
      </c>
      <c r="D52" s="22">
        <f>+AN52*-1</f>
        <v>-2148.330039</v>
      </c>
      <c r="E52" s="21" t="s">
        <v>2</v>
      </c>
      <c r="F52" s="5">
        <f t="shared" si="2"/>
        <v>58.353005281263584</v>
      </c>
      <c r="G52" s="23">
        <f t="shared" si="10"/>
        <v>-1.840993</v>
      </c>
      <c r="H52" s="21" t="s">
        <v>2</v>
      </c>
      <c r="I52" s="5">
        <f t="shared" si="3"/>
        <v>34.69666858736719</v>
      </c>
      <c r="J52" s="23">
        <f t="shared" si="11"/>
        <v>-1.853453</v>
      </c>
      <c r="K52" s="21" t="s">
        <v>2</v>
      </c>
      <c r="L52" s="5">
        <f t="shared" si="4"/>
        <v>6.405448614452439</v>
      </c>
      <c r="M52" s="23">
        <f t="shared" si="12"/>
        <v>-0.753769</v>
      </c>
      <c r="N52" s="21" t="s">
        <v>2</v>
      </c>
      <c r="O52" s="5">
        <f t="shared" si="5"/>
        <v>0.26210965708471834</v>
      </c>
      <c r="P52" s="23">
        <f t="shared" si="13"/>
        <v>-0.081968</v>
      </c>
      <c r="Q52" s="21" t="s">
        <v>2</v>
      </c>
      <c r="R52" s="5">
        <f t="shared" si="6"/>
        <v>11.729842259481083</v>
      </c>
      <c r="S52" s="24">
        <f t="shared" si="14"/>
        <v>-1.065016</v>
      </c>
      <c r="T52" s="21" t="s">
        <v>2</v>
      </c>
      <c r="U52" s="5">
        <f t="shared" si="7"/>
        <v>25.141544392345665</v>
      </c>
      <c r="V52" s="23">
        <f t="shared" si="15"/>
        <v>-1.423734</v>
      </c>
      <c r="W52" s="21" t="s">
        <v>2</v>
      </c>
      <c r="X52" s="5">
        <f t="shared" si="8"/>
        <v>25.99084889121275</v>
      </c>
      <c r="Y52" s="23">
        <f t="shared" si="16"/>
        <v>-1.416512</v>
      </c>
      <c r="Z52" s="21" t="s">
        <v>2</v>
      </c>
      <c r="AA52" s="5">
        <f t="shared" si="9"/>
        <v>37.137764456960504</v>
      </c>
      <c r="AB52" s="23">
        <f t="shared" si="17"/>
        <v>-1.588302</v>
      </c>
      <c r="AC52" s="21" t="s">
        <v>2</v>
      </c>
      <c r="AD52" s="3">
        <v>20.2</v>
      </c>
      <c r="AE52" s="3">
        <v>-0.3</v>
      </c>
      <c r="AF52" s="21" t="s">
        <v>2</v>
      </c>
      <c r="AG52" s="3">
        <v>21.4</v>
      </c>
      <c r="AH52" s="3">
        <v>-0.3</v>
      </c>
      <c r="AI52" s="3"/>
      <c r="AJ52" s="3">
        <f>SUM(F52:N52)</f>
        <v>95.00690748308321</v>
      </c>
      <c r="AK52" s="3">
        <f>SUM(R52:AA52)</f>
        <v>96.094738</v>
      </c>
      <c r="AL52" s="17" t="s">
        <v>147</v>
      </c>
      <c r="AM52" s="25">
        <v>98309.617</v>
      </c>
      <c r="AN52" s="25">
        <v>2148.330039</v>
      </c>
      <c r="AO52" s="26">
        <v>743</v>
      </c>
      <c r="AP52" s="26">
        <v>162.898</v>
      </c>
      <c r="AQ52" s="26">
        <v>88.667921</v>
      </c>
      <c r="AR52" s="26">
        <v>4</v>
      </c>
      <c r="AS52" s="26">
        <v>0.166</v>
      </c>
      <c r="AT52" s="26">
        <v>0.089655</v>
      </c>
      <c r="AU52" s="26">
        <v>115.09</v>
      </c>
      <c r="AV52" s="26">
        <v>94.726934</v>
      </c>
      <c r="AW52" s="26">
        <v>4</v>
      </c>
      <c r="AX52" s="26">
        <v>0.117</v>
      </c>
      <c r="AY52" s="26">
        <v>0.096133</v>
      </c>
      <c r="AZ52" s="26">
        <v>57366.616</v>
      </c>
      <c r="BA52" s="26">
        <v>2056.943204</v>
      </c>
      <c r="BB52" s="26">
        <v>402</v>
      </c>
      <c r="BC52" s="26">
        <v>58.353</v>
      </c>
      <c r="BD52" s="26">
        <v>1.840993</v>
      </c>
      <c r="BE52" s="26">
        <v>34110.162</v>
      </c>
      <c r="BF52" s="26">
        <v>2035.610019</v>
      </c>
      <c r="BG52" s="26">
        <v>283</v>
      </c>
      <c r="BH52" s="26">
        <v>34.697</v>
      </c>
      <c r="BI52" s="26">
        <v>1.853453</v>
      </c>
      <c r="BJ52" s="26">
        <v>6297.172</v>
      </c>
      <c r="BK52" s="26">
        <v>765.317324</v>
      </c>
      <c r="BL52" s="26">
        <v>43</v>
      </c>
      <c r="BM52" s="26">
        <v>6.405</v>
      </c>
      <c r="BN52" s="26">
        <v>0.753769</v>
      </c>
      <c r="BO52" s="26">
        <v>257.679</v>
      </c>
      <c r="BP52" s="26">
        <v>80.704435</v>
      </c>
      <c r="BQ52" s="26">
        <v>7</v>
      </c>
      <c r="BR52" s="26">
        <v>0.262</v>
      </c>
      <c r="BS52" s="26">
        <v>0.081968</v>
      </c>
      <c r="BT52" s="26">
        <v>11531.563</v>
      </c>
      <c r="BU52" s="26">
        <v>1090.930838</v>
      </c>
      <c r="BV52" s="26">
        <v>97</v>
      </c>
      <c r="BW52" s="26">
        <v>11.73</v>
      </c>
      <c r="BX52" s="26">
        <v>1.065016</v>
      </c>
      <c r="BY52" s="26">
        <v>24716.556</v>
      </c>
      <c r="BZ52" s="26">
        <v>1524.345939</v>
      </c>
      <c r="CA52" s="26">
        <v>191</v>
      </c>
      <c r="CB52" s="26">
        <v>25.142</v>
      </c>
      <c r="CC52" s="26">
        <v>1.423734</v>
      </c>
      <c r="CD52" s="26">
        <v>25551.504</v>
      </c>
      <c r="CE52" s="26">
        <v>1525.313534</v>
      </c>
      <c r="CF52" s="26">
        <v>189</v>
      </c>
      <c r="CG52" s="26">
        <v>25.991</v>
      </c>
      <c r="CH52" s="26">
        <v>1.416512</v>
      </c>
      <c r="CI52" s="26">
        <v>36509.994</v>
      </c>
      <c r="CJ52" s="26">
        <v>1686.496488</v>
      </c>
      <c r="CK52" s="26">
        <v>266</v>
      </c>
      <c r="CL52" s="26">
        <v>37.138</v>
      </c>
      <c r="CM52" s="26">
        <v>1.588302</v>
      </c>
    </row>
    <row r="53" spans="1:91" ht="12" customHeight="1">
      <c r="A53" s="2" t="s">
        <v>64</v>
      </c>
      <c r="B53" s="21" t="s">
        <v>2</v>
      </c>
      <c r="C53" s="18">
        <v>21187.955</v>
      </c>
      <c r="D53" s="22">
        <f>+AN53*-1</f>
        <v>-866.708743</v>
      </c>
      <c r="E53" s="21" t="s">
        <v>2</v>
      </c>
      <c r="F53" s="5">
        <f t="shared" si="2"/>
        <v>56.13083943212075</v>
      </c>
      <c r="G53" s="23">
        <f t="shared" si="10"/>
        <v>-2.893155</v>
      </c>
      <c r="H53" s="21" t="s">
        <v>2</v>
      </c>
      <c r="I53" s="5">
        <f t="shared" si="3"/>
        <v>39.08498956128611</v>
      </c>
      <c r="J53" s="23">
        <f t="shared" si="11"/>
        <v>-3.182041</v>
      </c>
      <c r="K53" s="21" t="s">
        <v>2</v>
      </c>
      <c r="L53" s="5">
        <f t="shared" si="4"/>
        <v>2.6532102791420877</v>
      </c>
      <c r="M53" s="23">
        <f t="shared" si="12"/>
        <v>-0.988912</v>
      </c>
      <c r="N53" s="21" t="s">
        <v>2</v>
      </c>
      <c r="O53" s="5">
        <f t="shared" si="5"/>
        <v>1.0560575572300395</v>
      </c>
      <c r="P53" s="23">
        <f t="shared" si="13"/>
        <v>-0.539653</v>
      </c>
      <c r="Q53" s="21" t="s">
        <v>2</v>
      </c>
      <c r="R53" s="5">
        <f t="shared" si="6"/>
        <v>12.481331964316517</v>
      </c>
      <c r="S53" s="24">
        <f t="shared" si="14"/>
        <v>-1.859334</v>
      </c>
      <c r="T53" s="21" t="s">
        <v>2</v>
      </c>
      <c r="U53" s="5">
        <f t="shared" si="7"/>
        <v>38.58243044220171</v>
      </c>
      <c r="V53" s="23">
        <f t="shared" si="15"/>
        <v>-2.906196</v>
      </c>
      <c r="W53" s="21" t="s">
        <v>2</v>
      </c>
      <c r="X53" s="5">
        <f t="shared" si="8"/>
        <v>26.50278896665582</v>
      </c>
      <c r="Y53" s="23">
        <f t="shared" si="16"/>
        <v>-2.436879</v>
      </c>
      <c r="Z53" s="21" t="s">
        <v>2</v>
      </c>
      <c r="AA53" s="5">
        <f t="shared" si="9"/>
        <v>22.43344390716329</v>
      </c>
      <c r="AB53" s="23">
        <f t="shared" si="17"/>
        <v>-2.617559</v>
      </c>
      <c r="AC53" s="21" t="s">
        <v>2</v>
      </c>
      <c r="AD53" s="3">
        <v>19.8</v>
      </c>
      <c r="AE53" s="3">
        <v>-0.6</v>
      </c>
      <c r="AF53" s="21" t="s">
        <v>2</v>
      </c>
      <c r="AG53" s="3">
        <v>23.3</v>
      </c>
      <c r="AH53" s="3">
        <v>-0.5</v>
      </c>
      <c r="AI53" s="3"/>
      <c r="AJ53" s="3">
        <f>SUM(F53:O53)</f>
        <v>91.86098882977898</v>
      </c>
      <c r="AK53" s="3">
        <f>SUM(R53:AA53)</f>
        <v>92.79758628033734</v>
      </c>
      <c r="AL53" s="17" t="s">
        <v>148</v>
      </c>
      <c r="AM53" s="25">
        <v>21187.955</v>
      </c>
      <c r="AN53" s="25">
        <v>866.708743</v>
      </c>
      <c r="AO53" s="26">
        <v>656</v>
      </c>
      <c r="AP53" s="26">
        <v>227.749</v>
      </c>
      <c r="AQ53" s="26">
        <v>139.31686</v>
      </c>
      <c r="AR53" s="26">
        <v>6</v>
      </c>
      <c r="AS53" s="26">
        <v>1.075</v>
      </c>
      <c r="AT53" s="26">
        <v>0.655363</v>
      </c>
      <c r="AU53" s="17" t="s">
        <v>124</v>
      </c>
      <c r="AV53" s="17" t="s">
        <v>170</v>
      </c>
      <c r="AW53" s="26">
        <v>0</v>
      </c>
      <c r="AX53" s="17" t="s">
        <v>124</v>
      </c>
      <c r="AY53" s="17" t="s">
        <v>170</v>
      </c>
      <c r="AZ53" s="26">
        <v>11892.977</v>
      </c>
      <c r="BA53" s="26">
        <v>784.509309</v>
      </c>
      <c r="BB53" s="26">
        <v>366</v>
      </c>
      <c r="BC53" s="26">
        <v>56.131</v>
      </c>
      <c r="BD53" s="26">
        <v>2.893155</v>
      </c>
      <c r="BE53" s="26">
        <v>8281.31</v>
      </c>
      <c r="BF53" s="26">
        <v>756.855136</v>
      </c>
      <c r="BG53" s="26">
        <v>256</v>
      </c>
      <c r="BH53" s="26">
        <v>39.085</v>
      </c>
      <c r="BI53" s="26">
        <v>3.182041</v>
      </c>
      <c r="BJ53" s="26">
        <v>562.161</v>
      </c>
      <c r="BK53" s="26">
        <v>211.624106</v>
      </c>
      <c r="BL53" s="26">
        <v>20</v>
      </c>
      <c r="BM53" s="26">
        <v>2.653</v>
      </c>
      <c r="BN53" s="26">
        <v>0.988912</v>
      </c>
      <c r="BO53" s="26">
        <v>223.757</v>
      </c>
      <c r="BP53" s="26">
        <v>115.156188</v>
      </c>
      <c r="BQ53" s="26">
        <v>8</v>
      </c>
      <c r="BR53" s="26">
        <v>1.056</v>
      </c>
      <c r="BS53" s="26">
        <v>0.539653</v>
      </c>
      <c r="BT53" s="26">
        <v>2644.539</v>
      </c>
      <c r="BU53" s="26">
        <v>389.272734</v>
      </c>
      <c r="BV53" s="26">
        <v>82</v>
      </c>
      <c r="BW53" s="26">
        <v>12.481</v>
      </c>
      <c r="BX53" s="26">
        <v>1.859334</v>
      </c>
      <c r="BY53" s="26">
        <v>8174.828</v>
      </c>
      <c r="BZ53" s="26">
        <v>772.715155</v>
      </c>
      <c r="CA53" s="26">
        <v>246</v>
      </c>
      <c r="CB53" s="26">
        <v>38.582</v>
      </c>
      <c r="CC53" s="26">
        <v>2.906196</v>
      </c>
      <c r="CD53" s="26">
        <v>5615.399</v>
      </c>
      <c r="CE53" s="26">
        <v>516.335913</v>
      </c>
      <c r="CF53" s="26">
        <v>171</v>
      </c>
      <c r="CG53" s="26">
        <v>26.503</v>
      </c>
      <c r="CH53" s="26">
        <v>2.436879</v>
      </c>
      <c r="CI53" s="26">
        <v>4753.188</v>
      </c>
      <c r="CJ53" s="26">
        <v>602.176371</v>
      </c>
      <c r="CK53" s="26">
        <v>157</v>
      </c>
      <c r="CL53" s="26">
        <v>22.433</v>
      </c>
      <c r="CM53" s="26">
        <v>2.617559</v>
      </c>
    </row>
    <row r="54" spans="1:91" ht="12" customHeight="1">
      <c r="A54" s="2" t="s">
        <v>65</v>
      </c>
      <c r="B54" s="21" t="s">
        <v>2</v>
      </c>
      <c r="C54" s="18">
        <v>208312.784</v>
      </c>
      <c r="D54" s="22">
        <f>+AN54*-1</f>
        <v>-5519.886023</v>
      </c>
      <c r="E54" s="21" t="s">
        <v>2</v>
      </c>
      <c r="F54" s="5">
        <f t="shared" si="2"/>
        <v>21.839909738808924</v>
      </c>
      <c r="G54" s="23">
        <f t="shared" si="10"/>
        <v>-1.587166</v>
      </c>
      <c r="H54" s="21" t="s">
        <v>2</v>
      </c>
      <c r="I54" s="5">
        <f t="shared" si="3"/>
        <v>68.37647563675209</v>
      </c>
      <c r="J54" s="23">
        <f t="shared" si="11"/>
        <v>-1.631537</v>
      </c>
      <c r="K54" s="21" t="s">
        <v>2</v>
      </c>
      <c r="L54" s="5">
        <f t="shared" si="4"/>
        <v>8.259920812157166</v>
      </c>
      <c r="M54" s="23">
        <f t="shared" si="12"/>
        <v>-1.021641</v>
      </c>
      <c r="N54" s="21" t="s">
        <v>2</v>
      </c>
      <c r="O54" s="5">
        <f t="shared" si="5"/>
        <v>1.489137123720645</v>
      </c>
      <c r="P54" s="23">
        <f t="shared" si="13"/>
        <v>-0.460323</v>
      </c>
      <c r="Q54" s="21" t="s">
        <v>2</v>
      </c>
      <c r="R54" s="5">
        <f t="shared" si="6"/>
        <v>14.076859056331367</v>
      </c>
      <c r="S54" s="24">
        <f t="shared" si="14"/>
        <v>-1.323522</v>
      </c>
      <c r="T54" s="21" t="s">
        <v>2</v>
      </c>
      <c r="U54" s="5">
        <f t="shared" si="7"/>
        <v>25.282618276562417</v>
      </c>
      <c r="V54" s="23">
        <f t="shared" si="15"/>
        <v>-1.706395</v>
      </c>
      <c r="W54" s="21" t="s">
        <v>2</v>
      </c>
      <c r="X54" s="5">
        <f t="shared" si="8"/>
        <v>27.595764837937164</v>
      </c>
      <c r="Y54" s="23">
        <f t="shared" si="16"/>
        <v>-1.297325</v>
      </c>
      <c r="Z54" s="21" t="s">
        <v>2</v>
      </c>
      <c r="AA54" s="5">
        <f t="shared" si="9"/>
        <v>33.04475830921639</v>
      </c>
      <c r="AB54" s="23">
        <f t="shared" si="17"/>
        <v>-2.019324</v>
      </c>
      <c r="AC54" s="21" t="s">
        <v>2</v>
      </c>
      <c r="AD54" s="3">
        <v>21.8</v>
      </c>
      <c r="AE54" s="3">
        <v>-0.6</v>
      </c>
      <c r="AF54" s="21" t="s">
        <v>2</v>
      </c>
      <c r="AG54" s="3">
        <v>22.9</v>
      </c>
      <c r="AH54" s="3">
        <v>-0.5</v>
      </c>
      <c r="AI54" s="3"/>
      <c r="AJ54" s="3">
        <f>SUM(F54:O54)</f>
        <v>95.72509931143881</v>
      </c>
      <c r="AK54" s="3">
        <f>SUM(R54:AA54)</f>
        <v>95.67275848004734</v>
      </c>
      <c r="AL54" s="17" t="s">
        <v>149</v>
      </c>
      <c r="AM54" s="25">
        <v>208312.784</v>
      </c>
      <c r="AN54" s="25">
        <v>5519.886023</v>
      </c>
      <c r="AO54" s="26">
        <v>1220</v>
      </c>
      <c r="AP54" s="26">
        <v>71.987</v>
      </c>
      <c r="AQ54" s="26">
        <v>36.572072</v>
      </c>
      <c r="AR54" s="26">
        <v>2</v>
      </c>
      <c r="AS54" s="26">
        <v>0.035</v>
      </c>
      <c r="AT54" s="26">
        <v>0.017621</v>
      </c>
      <c r="AU54" s="17" t="s">
        <v>124</v>
      </c>
      <c r="AV54" s="17" t="s">
        <v>170</v>
      </c>
      <c r="AW54" s="26">
        <v>0</v>
      </c>
      <c r="AX54" s="17" t="s">
        <v>124</v>
      </c>
      <c r="AY54" s="17" t="s">
        <v>170</v>
      </c>
      <c r="AZ54" s="26">
        <v>45495.324</v>
      </c>
      <c r="BA54" s="26">
        <v>3870.570581</v>
      </c>
      <c r="BB54" s="26">
        <v>273</v>
      </c>
      <c r="BC54" s="26">
        <v>21.84</v>
      </c>
      <c r="BD54" s="26">
        <v>1.587166</v>
      </c>
      <c r="BE54" s="26">
        <v>142436.94</v>
      </c>
      <c r="BF54" s="26">
        <v>3984.560671</v>
      </c>
      <c r="BG54" s="26">
        <v>832</v>
      </c>
      <c r="BH54" s="26">
        <v>68.376</v>
      </c>
      <c r="BI54" s="26">
        <v>1.631537</v>
      </c>
      <c r="BJ54" s="26">
        <v>17206.471</v>
      </c>
      <c r="BK54" s="26">
        <v>2155.438675</v>
      </c>
      <c r="BL54" s="26">
        <v>97</v>
      </c>
      <c r="BM54" s="26">
        <v>8.26</v>
      </c>
      <c r="BN54" s="26">
        <v>1.021641</v>
      </c>
      <c r="BO54" s="26">
        <v>3102.063</v>
      </c>
      <c r="BP54" s="26">
        <v>987.028632</v>
      </c>
      <c r="BQ54" s="26">
        <v>16</v>
      </c>
      <c r="BR54" s="26">
        <v>1.489</v>
      </c>
      <c r="BS54" s="26">
        <v>0.460323</v>
      </c>
      <c r="BT54" s="26">
        <v>29323.897</v>
      </c>
      <c r="BU54" s="26">
        <v>2836.370131</v>
      </c>
      <c r="BV54" s="26">
        <v>171</v>
      </c>
      <c r="BW54" s="26">
        <v>14.077</v>
      </c>
      <c r="BX54" s="26">
        <v>1.323522</v>
      </c>
      <c r="BY54" s="26">
        <v>52666.926</v>
      </c>
      <c r="BZ54" s="26">
        <v>3799.077589</v>
      </c>
      <c r="CA54" s="26">
        <v>335</v>
      </c>
      <c r="CB54" s="26">
        <v>25.283</v>
      </c>
      <c r="CC54" s="26">
        <v>1.706395</v>
      </c>
      <c r="CD54" s="26">
        <v>57485.506</v>
      </c>
      <c r="CE54" s="26">
        <v>3092.325636</v>
      </c>
      <c r="CF54" s="26">
        <v>333</v>
      </c>
      <c r="CG54" s="26">
        <v>27.596</v>
      </c>
      <c r="CH54" s="26">
        <v>1.297325</v>
      </c>
      <c r="CI54" s="26">
        <v>68836.456</v>
      </c>
      <c r="CJ54" s="26">
        <v>4624.91771</v>
      </c>
      <c r="CK54" s="26">
        <v>381</v>
      </c>
      <c r="CL54" s="26">
        <v>33.045</v>
      </c>
      <c r="CM54" s="26">
        <v>2.019324</v>
      </c>
    </row>
    <row r="55" spans="1:91" ht="12" customHeight="1">
      <c r="A55" s="2" t="s">
        <v>66</v>
      </c>
      <c r="B55" s="21" t="s">
        <v>2</v>
      </c>
      <c r="C55" s="18">
        <v>86019.753</v>
      </c>
      <c r="D55" s="22">
        <f>+AN55*-1</f>
        <v>-2587.880137</v>
      </c>
      <c r="E55" s="21" t="s">
        <v>2</v>
      </c>
      <c r="F55" s="5">
        <f t="shared" si="2"/>
        <v>67.51522990306657</v>
      </c>
      <c r="G55" s="23">
        <f t="shared" si="10"/>
        <v>-2.212888</v>
      </c>
      <c r="H55" s="21" t="s">
        <v>2</v>
      </c>
      <c r="I55" s="5">
        <f t="shared" si="3"/>
        <v>29.487689879788427</v>
      </c>
      <c r="J55" s="23">
        <f t="shared" si="11"/>
        <v>-2.124612</v>
      </c>
      <c r="K55" s="21" t="s">
        <v>2</v>
      </c>
      <c r="L55" s="5">
        <f t="shared" si="4"/>
        <v>1.0268257803530312</v>
      </c>
      <c r="M55" s="23">
        <f t="shared" si="12"/>
        <v>-0.392522</v>
      </c>
      <c r="N55" s="21" t="s">
        <v>2</v>
      </c>
      <c r="O55" s="5">
        <f t="shared" si="5"/>
        <v>0.3950790233029383</v>
      </c>
      <c r="P55" s="23">
        <f t="shared" si="13"/>
        <v>-0.167136</v>
      </c>
      <c r="Q55" s="21" t="s">
        <v>2</v>
      </c>
      <c r="R55" s="5">
        <f t="shared" si="6"/>
        <v>17.24144918202683</v>
      </c>
      <c r="S55" s="24">
        <f t="shared" si="14"/>
        <v>-1.468861</v>
      </c>
      <c r="T55" s="21" t="s">
        <v>2</v>
      </c>
      <c r="U55" s="5">
        <f t="shared" si="7"/>
        <v>28.467843891623364</v>
      </c>
      <c r="V55" s="23">
        <f t="shared" si="15"/>
        <v>-2.476347</v>
      </c>
      <c r="W55" s="21" t="s">
        <v>2</v>
      </c>
      <c r="X55" s="5">
        <f t="shared" si="8"/>
        <v>25.19240435391625</v>
      </c>
      <c r="Y55" s="23">
        <f t="shared" si="16"/>
        <v>-1.732533</v>
      </c>
      <c r="Z55" s="21" t="s">
        <v>2</v>
      </c>
      <c r="AA55" s="5">
        <f t="shared" si="9"/>
        <v>29.098302572433564</v>
      </c>
      <c r="AB55" s="23">
        <f t="shared" si="17"/>
        <v>-2.234555</v>
      </c>
      <c r="AC55" s="21" t="s">
        <v>2</v>
      </c>
      <c r="AD55" s="3">
        <v>20.8</v>
      </c>
      <c r="AE55" s="3">
        <v>-0.5</v>
      </c>
      <c r="AF55" s="21" t="s">
        <v>2</v>
      </c>
      <c r="AG55" s="3">
        <v>22.4</v>
      </c>
      <c r="AH55" s="3">
        <v>-0.5</v>
      </c>
      <c r="AI55" s="3"/>
      <c r="AJ55" s="3">
        <f>SUM(F55:O55)</f>
        <v>93.69480258651096</v>
      </c>
      <c r="AK55" s="3">
        <f>SUM(R55:AA55)</f>
        <v>94.32225900000002</v>
      </c>
      <c r="AL55" s="17" t="s">
        <v>150</v>
      </c>
      <c r="AM55" s="25">
        <v>86019.753</v>
      </c>
      <c r="AN55" s="25">
        <v>2587.880137</v>
      </c>
      <c r="AO55" s="26">
        <v>830</v>
      </c>
      <c r="AP55" s="26">
        <v>1071.66</v>
      </c>
      <c r="AQ55" s="26">
        <v>425.60226</v>
      </c>
      <c r="AR55" s="26">
        <v>12</v>
      </c>
      <c r="AS55" s="26">
        <v>1.246</v>
      </c>
      <c r="AT55" s="26">
        <v>0.488432</v>
      </c>
      <c r="AU55" s="26">
        <v>283.302</v>
      </c>
      <c r="AV55" s="26">
        <v>245.188149</v>
      </c>
      <c r="AW55" s="26">
        <v>2</v>
      </c>
      <c r="AX55" s="26">
        <v>0.329</v>
      </c>
      <c r="AY55" s="26">
        <v>0.285928</v>
      </c>
      <c r="AZ55" s="26">
        <v>58076.434</v>
      </c>
      <c r="BA55" s="26">
        <v>2408.908474</v>
      </c>
      <c r="BB55" s="26">
        <v>556</v>
      </c>
      <c r="BC55" s="26">
        <v>67.515</v>
      </c>
      <c r="BD55" s="26">
        <v>2.212888</v>
      </c>
      <c r="BE55" s="26">
        <v>25365.238</v>
      </c>
      <c r="BF55" s="26">
        <v>2091.520847</v>
      </c>
      <c r="BG55" s="26">
        <v>236</v>
      </c>
      <c r="BH55" s="26">
        <v>29.488</v>
      </c>
      <c r="BI55" s="26">
        <v>2.124612</v>
      </c>
      <c r="BJ55" s="26">
        <v>883.273</v>
      </c>
      <c r="BK55" s="26">
        <v>339.909644</v>
      </c>
      <c r="BL55" s="26">
        <v>16</v>
      </c>
      <c r="BM55" s="26">
        <v>1.027</v>
      </c>
      <c r="BN55" s="26">
        <v>0.392522</v>
      </c>
      <c r="BO55" s="26">
        <v>339.846</v>
      </c>
      <c r="BP55" s="26">
        <v>145.781702</v>
      </c>
      <c r="BQ55" s="26">
        <v>8</v>
      </c>
      <c r="BR55" s="26">
        <v>0.395</v>
      </c>
      <c r="BS55" s="26">
        <v>0.167136</v>
      </c>
      <c r="BT55" s="26">
        <v>14831.052</v>
      </c>
      <c r="BU55" s="26">
        <v>1298.416992</v>
      </c>
      <c r="BV55" s="26">
        <v>163</v>
      </c>
      <c r="BW55" s="26">
        <v>17.241</v>
      </c>
      <c r="BX55" s="26">
        <v>1.468861</v>
      </c>
      <c r="BY55" s="26">
        <v>24487.969</v>
      </c>
      <c r="BZ55" s="26">
        <v>2243.048037</v>
      </c>
      <c r="CA55" s="26">
        <v>251</v>
      </c>
      <c r="CB55" s="26">
        <v>28.468</v>
      </c>
      <c r="CC55" s="26">
        <v>2.476347</v>
      </c>
      <c r="CD55" s="26">
        <v>21670.444</v>
      </c>
      <c r="CE55" s="26">
        <v>1723.892505</v>
      </c>
      <c r="CF55" s="26">
        <v>192</v>
      </c>
      <c r="CG55" s="26">
        <v>25.192</v>
      </c>
      <c r="CH55" s="26">
        <v>1.732533</v>
      </c>
      <c r="CI55" s="26">
        <v>25030.288</v>
      </c>
      <c r="CJ55" s="26">
        <v>2042.456233</v>
      </c>
      <c r="CK55" s="26">
        <v>224</v>
      </c>
      <c r="CL55" s="26">
        <v>29.098</v>
      </c>
      <c r="CM55" s="26">
        <v>2.234555</v>
      </c>
    </row>
    <row r="56" spans="1:91" ht="12" customHeight="1">
      <c r="A56" s="2" t="s">
        <v>67</v>
      </c>
      <c r="B56" s="21" t="s">
        <v>2</v>
      </c>
      <c r="C56" s="18">
        <v>9252.119</v>
      </c>
      <c r="D56" s="22">
        <f>+AN56*-1</f>
        <v>-358.308309</v>
      </c>
      <c r="E56" s="21" t="s">
        <v>2</v>
      </c>
      <c r="F56" s="5">
        <f t="shared" si="2"/>
        <v>77.7533233197714</v>
      </c>
      <c r="G56" s="23">
        <f t="shared" si="10"/>
        <v>-0.884887</v>
      </c>
      <c r="H56" s="21" t="s">
        <v>2</v>
      </c>
      <c r="I56" s="5">
        <f t="shared" si="3"/>
        <v>19.985951326393444</v>
      </c>
      <c r="J56" s="23">
        <f t="shared" si="11"/>
        <v>-0.887597</v>
      </c>
      <c r="K56" s="21" t="s">
        <v>2</v>
      </c>
      <c r="L56" s="5">
        <f t="shared" si="4"/>
        <v>1.3521226867056075</v>
      </c>
      <c r="M56" s="23">
        <f t="shared" si="12"/>
        <v>-0.264465</v>
      </c>
      <c r="N56" s="21" t="s">
        <v>2</v>
      </c>
      <c r="O56" s="5">
        <f t="shared" si="5"/>
        <v>0.31975377748600076</v>
      </c>
      <c r="P56" s="23">
        <f t="shared" si="13"/>
        <v>-0.095127</v>
      </c>
      <c r="Q56" s="21" t="s">
        <v>2</v>
      </c>
      <c r="R56" s="5">
        <f t="shared" si="6"/>
        <v>12.128378374726914</v>
      </c>
      <c r="S56" s="24">
        <f t="shared" si="14"/>
        <v>-0.745574</v>
      </c>
      <c r="T56" s="21" t="s">
        <v>2</v>
      </c>
      <c r="U56" s="5">
        <f t="shared" si="7"/>
        <v>25.141440571613916</v>
      </c>
      <c r="V56" s="23">
        <f t="shared" si="15"/>
        <v>-1.215091</v>
      </c>
      <c r="W56" s="21" t="s">
        <v>2</v>
      </c>
      <c r="X56" s="5">
        <f t="shared" si="8"/>
        <v>30.38271557034664</v>
      </c>
      <c r="Y56" s="23">
        <f t="shared" si="16"/>
        <v>-1.317502</v>
      </c>
      <c r="Z56" s="21" t="s">
        <v>2</v>
      </c>
      <c r="AA56" s="5">
        <f t="shared" si="9"/>
        <v>32.347465483312526</v>
      </c>
      <c r="AB56" s="23">
        <f t="shared" si="17"/>
        <v>-1.324513</v>
      </c>
      <c r="AC56" s="21" t="s">
        <v>2</v>
      </c>
      <c r="AD56" s="3">
        <v>17.4</v>
      </c>
      <c r="AE56" s="3">
        <v>-0.4</v>
      </c>
      <c r="AF56" s="21" t="s">
        <v>2</v>
      </c>
      <c r="AG56" s="3">
        <v>18.7</v>
      </c>
      <c r="AH56" s="3">
        <v>-0.3</v>
      </c>
      <c r="AI56" s="3"/>
      <c r="AJ56" s="3">
        <f>SUM(F56:O56)</f>
        <v>97.37420211035645</v>
      </c>
      <c r="AK56" s="3">
        <f>SUM(R56:AA56)</f>
        <v>96.72183299999998</v>
      </c>
      <c r="AL56" s="17" t="s">
        <v>151</v>
      </c>
      <c r="AM56" s="25">
        <v>9252.119</v>
      </c>
      <c r="AN56" s="25">
        <v>358.308309</v>
      </c>
      <c r="AO56" s="26">
        <v>898</v>
      </c>
      <c r="AP56" s="26">
        <v>18.107</v>
      </c>
      <c r="AQ56" s="26">
        <v>5.156871</v>
      </c>
      <c r="AR56" s="26">
        <v>3</v>
      </c>
      <c r="AS56" s="26">
        <v>0.196</v>
      </c>
      <c r="AT56" s="26">
        <v>0.055603</v>
      </c>
      <c r="AU56" s="26">
        <v>36.374</v>
      </c>
      <c r="AV56" s="26">
        <v>10.232375</v>
      </c>
      <c r="AW56" s="26">
        <v>5</v>
      </c>
      <c r="AX56" s="26">
        <v>0.393</v>
      </c>
      <c r="AY56" s="26">
        <v>0.108314</v>
      </c>
      <c r="AZ56" s="26">
        <v>7193.83</v>
      </c>
      <c r="BA56" s="26">
        <v>275.516935</v>
      </c>
      <c r="BB56" s="26">
        <v>697</v>
      </c>
      <c r="BC56" s="26">
        <v>77.753</v>
      </c>
      <c r="BD56" s="26">
        <v>0.884887</v>
      </c>
      <c r="BE56" s="26">
        <v>1849.124</v>
      </c>
      <c r="BF56" s="26">
        <v>119.695772</v>
      </c>
      <c r="BG56" s="26">
        <v>177</v>
      </c>
      <c r="BH56" s="26">
        <v>19.986</v>
      </c>
      <c r="BI56" s="26">
        <v>0.887597</v>
      </c>
      <c r="BJ56" s="26">
        <v>125.1</v>
      </c>
      <c r="BK56" s="26">
        <v>25.433039</v>
      </c>
      <c r="BL56" s="26">
        <v>13</v>
      </c>
      <c r="BM56" s="26">
        <v>1.352</v>
      </c>
      <c r="BN56" s="26">
        <v>0.264465</v>
      </c>
      <c r="BO56" s="26">
        <v>29.584</v>
      </c>
      <c r="BP56" s="26">
        <v>9.131165</v>
      </c>
      <c r="BQ56" s="26">
        <v>3</v>
      </c>
      <c r="BR56" s="26">
        <v>0.32</v>
      </c>
      <c r="BS56" s="26">
        <v>0.095127</v>
      </c>
      <c r="BT56" s="26">
        <v>1122.132</v>
      </c>
      <c r="BU56" s="26">
        <v>72.202965</v>
      </c>
      <c r="BV56" s="26">
        <v>109</v>
      </c>
      <c r="BW56" s="26">
        <v>12.128</v>
      </c>
      <c r="BX56" s="26">
        <v>0.745574</v>
      </c>
      <c r="BY56" s="26">
        <v>2326.116</v>
      </c>
      <c r="BZ56" s="26">
        <v>132.715018</v>
      </c>
      <c r="CA56" s="26">
        <v>224</v>
      </c>
      <c r="CB56" s="26">
        <v>25.141</v>
      </c>
      <c r="CC56" s="26">
        <v>1.215091</v>
      </c>
      <c r="CD56" s="26">
        <v>2811.045</v>
      </c>
      <c r="CE56" s="26">
        <v>175.346298</v>
      </c>
      <c r="CF56" s="26">
        <v>269</v>
      </c>
      <c r="CG56" s="26">
        <v>30.383</v>
      </c>
      <c r="CH56" s="26">
        <v>1.317502</v>
      </c>
      <c r="CI56" s="26">
        <v>2992.826</v>
      </c>
      <c r="CJ56" s="26">
        <v>183.514203</v>
      </c>
      <c r="CK56" s="26">
        <v>296</v>
      </c>
      <c r="CL56" s="26">
        <v>32.347</v>
      </c>
      <c r="CM56" s="26">
        <v>1.324513</v>
      </c>
    </row>
    <row r="57" spans="1:40" ht="12" customHeight="1">
      <c r="A57" s="3"/>
      <c r="B57" s="21" t="s">
        <v>2</v>
      </c>
      <c r="C57" s="18"/>
      <c r="D57" s="22"/>
      <c r="E57" s="21" t="s">
        <v>2</v>
      </c>
      <c r="F57" s="5"/>
      <c r="G57" s="23"/>
      <c r="H57" s="21" t="s">
        <v>2</v>
      </c>
      <c r="I57" s="5"/>
      <c r="J57" s="23"/>
      <c r="K57" s="21" t="s">
        <v>2</v>
      </c>
      <c r="L57" s="5"/>
      <c r="M57" s="23"/>
      <c r="N57" s="21" t="s">
        <v>2</v>
      </c>
      <c r="O57" s="5"/>
      <c r="P57" s="23"/>
      <c r="Q57" s="21" t="s">
        <v>2</v>
      </c>
      <c r="R57" s="5"/>
      <c r="S57" s="24"/>
      <c r="T57" s="21" t="s">
        <v>2</v>
      </c>
      <c r="U57" s="5"/>
      <c r="V57" s="23"/>
      <c r="W57" s="21" t="s">
        <v>2</v>
      </c>
      <c r="X57" s="5"/>
      <c r="Y57" s="23"/>
      <c r="Z57" s="21" t="s">
        <v>2</v>
      </c>
      <c r="AA57" s="5"/>
      <c r="AB57" s="23"/>
      <c r="AC57" s="21" t="s">
        <v>2</v>
      </c>
      <c r="AD57" s="3"/>
      <c r="AE57" s="3"/>
      <c r="AF57" s="21" t="s">
        <v>2</v>
      </c>
      <c r="AG57" s="3"/>
      <c r="AH57" s="3"/>
      <c r="AI57" s="3"/>
      <c r="AJ57" s="3"/>
      <c r="AK57" s="3"/>
      <c r="AM57" s="20"/>
      <c r="AN57" s="20"/>
    </row>
    <row r="58" spans="1:91" ht="12" customHeight="1">
      <c r="A58" s="2" t="s">
        <v>68</v>
      </c>
      <c r="B58" s="21" t="s">
        <v>2</v>
      </c>
      <c r="C58" s="18">
        <v>123369.58</v>
      </c>
      <c r="D58" s="22">
        <f>+AN58*-1</f>
        <v>-4136.827819</v>
      </c>
      <c r="E58" s="21" t="s">
        <v>2</v>
      </c>
      <c r="F58" s="5">
        <f t="shared" si="2"/>
        <v>50.40065792555993</v>
      </c>
      <c r="G58" s="23">
        <f t="shared" si="10"/>
        <v>-1.803014</v>
      </c>
      <c r="H58" s="21" t="s">
        <v>2</v>
      </c>
      <c r="I58" s="5">
        <f t="shared" si="3"/>
        <v>45.700679211196146</v>
      </c>
      <c r="J58" s="23">
        <f t="shared" si="11"/>
        <v>-2.008814</v>
      </c>
      <c r="K58" s="21" t="s">
        <v>2</v>
      </c>
      <c r="L58" s="5">
        <f t="shared" si="4"/>
        <v>2.0821956271554134</v>
      </c>
      <c r="M58" s="23">
        <f t="shared" si="12"/>
        <v>-0.609888</v>
      </c>
      <c r="N58" s="21" t="s">
        <v>2</v>
      </c>
      <c r="O58" s="5">
        <f t="shared" si="5"/>
        <v>0.6262686474250784</v>
      </c>
      <c r="P58" s="23">
        <f t="shared" si="13"/>
        <v>-0.312482</v>
      </c>
      <c r="Q58" s="21" t="s">
        <v>2</v>
      </c>
      <c r="R58" s="5">
        <f t="shared" si="6"/>
        <v>12.026025378379337</v>
      </c>
      <c r="S58" s="24">
        <f t="shared" si="14"/>
        <v>-0.970072</v>
      </c>
      <c r="T58" s="21" t="s">
        <v>2</v>
      </c>
      <c r="U58" s="5">
        <f t="shared" si="7"/>
        <v>26.37547035500972</v>
      </c>
      <c r="V58" s="23">
        <f t="shared" si="15"/>
        <v>-1.444872</v>
      </c>
      <c r="W58" s="21" t="s">
        <v>2</v>
      </c>
      <c r="X58" s="5">
        <f t="shared" si="8"/>
        <v>29.03505061782653</v>
      </c>
      <c r="Y58" s="23">
        <f t="shared" si="16"/>
        <v>-1.774334</v>
      </c>
      <c r="Z58" s="21" t="s">
        <v>2</v>
      </c>
      <c r="AA58" s="5">
        <f t="shared" si="9"/>
        <v>32.56345364878441</v>
      </c>
      <c r="AB58" s="23">
        <f t="shared" si="17"/>
        <v>-2.125671</v>
      </c>
      <c r="AC58" s="21" t="s">
        <v>2</v>
      </c>
      <c r="AD58" s="3">
        <v>22.8</v>
      </c>
      <c r="AE58" s="3">
        <v>-0.5</v>
      </c>
      <c r="AF58" s="21" t="s">
        <v>2</v>
      </c>
      <c r="AG58" s="3">
        <v>23.9</v>
      </c>
      <c r="AH58" s="3">
        <v>-0.7</v>
      </c>
      <c r="AI58" s="3"/>
      <c r="AJ58" s="3">
        <f>SUM(F58:N58)</f>
        <v>93.7618167639115</v>
      </c>
      <c r="AK58" s="3">
        <f>SUM(R58:AA58)</f>
        <v>95.810722</v>
      </c>
      <c r="AL58" s="17" t="s">
        <v>152</v>
      </c>
      <c r="AM58" s="25">
        <v>123369.58</v>
      </c>
      <c r="AN58" s="25">
        <v>4136.827819</v>
      </c>
      <c r="AO58" s="26">
        <v>855</v>
      </c>
      <c r="AP58" s="26">
        <v>1468.342</v>
      </c>
      <c r="AQ58" s="26">
        <v>429.536643</v>
      </c>
      <c r="AR58" s="26">
        <v>20</v>
      </c>
      <c r="AS58" s="26">
        <v>1.19</v>
      </c>
      <c r="AT58" s="26">
        <v>0.339841</v>
      </c>
      <c r="AU58" s="17" t="s">
        <v>124</v>
      </c>
      <c r="AV58" s="17" t="s">
        <v>170</v>
      </c>
      <c r="AW58" s="26">
        <v>0</v>
      </c>
      <c r="AX58" s="17" t="s">
        <v>124</v>
      </c>
      <c r="AY58" s="17" t="s">
        <v>170</v>
      </c>
      <c r="AZ58" s="26">
        <v>62179.08</v>
      </c>
      <c r="BA58" s="26">
        <v>2811.798732</v>
      </c>
      <c r="BB58" s="26">
        <v>422</v>
      </c>
      <c r="BC58" s="26">
        <v>50.401</v>
      </c>
      <c r="BD58" s="26">
        <v>1.803014</v>
      </c>
      <c r="BE58" s="26">
        <v>56380.736</v>
      </c>
      <c r="BF58" s="26">
        <v>3315.005326</v>
      </c>
      <c r="BG58" s="26">
        <v>385</v>
      </c>
      <c r="BH58" s="26">
        <v>45.701</v>
      </c>
      <c r="BI58" s="26">
        <v>2.008814</v>
      </c>
      <c r="BJ58" s="26">
        <v>2568.796</v>
      </c>
      <c r="BK58" s="26">
        <v>761.531925</v>
      </c>
      <c r="BL58" s="26">
        <v>22</v>
      </c>
      <c r="BM58" s="26">
        <v>2.082</v>
      </c>
      <c r="BN58" s="26">
        <v>0.609888</v>
      </c>
      <c r="BO58" s="26">
        <v>772.625</v>
      </c>
      <c r="BP58" s="26">
        <v>386.280115</v>
      </c>
      <c r="BQ58" s="26">
        <v>6</v>
      </c>
      <c r="BR58" s="26">
        <v>0.626</v>
      </c>
      <c r="BS58" s="26">
        <v>0.312482</v>
      </c>
      <c r="BT58" s="26">
        <v>14836.457</v>
      </c>
      <c r="BU58" s="26">
        <v>1365.430015</v>
      </c>
      <c r="BV58" s="26">
        <v>126</v>
      </c>
      <c r="BW58" s="26">
        <v>12.026</v>
      </c>
      <c r="BX58" s="26">
        <v>0.970072</v>
      </c>
      <c r="BY58" s="26">
        <v>32539.307</v>
      </c>
      <c r="BZ58" s="26">
        <v>1840.454855</v>
      </c>
      <c r="CA58" s="26">
        <v>217</v>
      </c>
      <c r="CB58" s="26">
        <v>26.375</v>
      </c>
      <c r="CC58" s="26">
        <v>1.444872</v>
      </c>
      <c r="CD58" s="26">
        <v>35820.42</v>
      </c>
      <c r="CE58" s="26">
        <v>2440.932757</v>
      </c>
      <c r="CF58" s="26">
        <v>225</v>
      </c>
      <c r="CG58" s="26">
        <v>29.035</v>
      </c>
      <c r="CH58" s="26">
        <v>1.774334</v>
      </c>
      <c r="CI58" s="26">
        <v>40173.396</v>
      </c>
      <c r="CJ58" s="26">
        <v>3146.940131</v>
      </c>
      <c r="CK58" s="26">
        <v>287</v>
      </c>
      <c r="CL58" s="26">
        <v>32.563</v>
      </c>
      <c r="CM58" s="26">
        <v>2.125671</v>
      </c>
    </row>
    <row r="59" spans="1:91" ht="12" customHeight="1">
      <c r="A59" s="2" t="s">
        <v>69</v>
      </c>
      <c r="B59" s="21" t="s">
        <v>2</v>
      </c>
      <c r="C59" s="18">
        <v>45829.815</v>
      </c>
      <c r="D59" s="22">
        <f>+AN59*-1</f>
        <v>-1644.10845</v>
      </c>
      <c r="E59" s="21" t="s">
        <v>2</v>
      </c>
      <c r="F59" s="5">
        <f t="shared" si="2"/>
        <v>63.521436863753436</v>
      </c>
      <c r="G59" s="23">
        <f t="shared" si="10"/>
        <v>-1.836779</v>
      </c>
      <c r="H59" s="21" t="s">
        <v>2</v>
      </c>
      <c r="I59" s="5">
        <f t="shared" si="3"/>
        <v>33.28204794193474</v>
      </c>
      <c r="J59" s="23">
        <f t="shared" si="11"/>
        <v>-1.779113</v>
      </c>
      <c r="K59" s="21" t="s">
        <v>2</v>
      </c>
      <c r="L59" s="5">
        <f t="shared" si="4"/>
        <v>2.6309881460355014</v>
      </c>
      <c r="M59" s="23">
        <f t="shared" si="12"/>
        <v>-0.672674</v>
      </c>
      <c r="N59" s="21" t="s">
        <v>2</v>
      </c>
      <c r="O59" s="5">
        <f t="shared" si="5"/>
        <v>0.4296722559320826</v>
      </c>
      <c r="P59" s="23">
        <f t="shared" si="13"/>
        <v>-0.269307</v>
      </c>
      <c r="Q59" s="21" t="s">
        <v>2</v>
      </c>
      <c r="R59" s="5">
        <f t="shared" si="6"/>
        <v>10.565927442648416</v>
      </c>
      <c r="S59" s="24">
        <f t="shared" si="14"/>
        <v>-1.390107</v>
      </c>
      <c r="T59" s="21" t="s">
        <v>2</v>
      </c>
      <c r="U59" s="5">
        <f t="shared" si="7"/>
        <v>30.867200751301304</v>
      </c>
      <c r="V59" s="23">
        <f t="shared" si="15"/>
        <v>-1.861721</v>
      </c>
      <c r="W59" s="21" t="s">
        <v>2</v>
      </c>
      <c r="X59" s="5">
        <f t="shared" si="8"/>
        <v>32.144716272583686</v>
      </c>
      <c r="Y59" s="23">
        <f t="shared" si="16"/>
        <v>-2.087945</v>
      </c>
      <c r="Z59" s="21" t="s">
        <v>2</v>
      </c>
      <c r="AA59" s="5">
        <f t="shared" si="9"/>
        <v>26.422155533466587</v>
      </c>
      <c r="AB59" s="23">
        <f t="shared" si="17"/>
        <v>-1.657638</v>
      </c>
      <c r="AC59" s="21" t="s">
        <v>2</v>
      </c>
      <c r="AD59" s="3">
        <v>18.7</v>
      </c>
      <c r="AE59" s="3">
        <v>-0.5</v>
      </c>
      <c r="AF59" s="21" t="s">
        <v>2</v>
      </c>
      <c r="AG59" s="3">
        <v>22.2</v>
      </c>
      <c r="AH59" s="3">
        <v>-0.5</v>
      </c>
      <c r="AI59" s="3"/>
      <c r="AJ59" s="3">
        <f>SUM(F59:O59)</f>
        <v>95.57557920765576</v>
      </c>
      <c r="AK59" s="3">
        <f>SUM(R59:AA59)</f>
        <v>94.66022699999999</v>
      </c>
      <c r="AL59" s="17" t="s">
        <v>153</v>
      </c>
      <c r="AM59" s="25">
        <v>45829.815</v>
      </c>
      <c r="AN59" s="25">
        <v>1644.10845</v>
      </c>
      <c r="AO59" s="26">
        <v>1719</v>
      </c>
      <c r="AP59" s="26">
        <v>62.262</v>
      </c>
      <c r="AQ59" s="26">
        <v>27.172953</v>
      </c>
      <c r="AR59" s="26">
        <v>4</v>
      </c>
      <c r="AS59" s="26">
        <v>0.136</v>
      </c>
      <c r="AT59" s="26">
        <v>0.059468</v>
      </c>
      <c r="AU59" s="17" t="s">
        <v>124</v>
      </c>
      <c r="AV59" s="17" t="s">
        <v>170</v>
      </c>
      <c r="AW59" s="26">
        <v>0</v>
      </c>
      <c r="AX59" s="17" t="s">
        <v>124</v>
      </c>
      <c r="AY59" s="17" t="s">
        <v>170</v>
      </c>
      <c r="AZ59" s="26">
        <v>29111.757</v>
      </c>
      <c r="BA59" s="26">
        <v>1244.357482</v>
      </c>
      <c r="BB59" s="26">
        <v>1082</v>
      </c>
      <c r="BC59" s="26">
        <v>63.521</v>
      </c>
      <c r="BD59" s="26">
        <v>1.836779</v>
      </c>
      <c r="BE59" s="26">
        <v>15253.101</v>
      </c>
      <c r="BF59" s="26">
        <v>1040.298595</v>
      </c>
      <c r="BG59" s="26">
        <v>583</v>
      </c>
      <c r="BH59" s="26">
        <v>33.282</v>
      </c>
      <c r="BI59" s="26">
        <v>1.779113</v>
      </c>
      <c r="BJ59" s="26">
        <v>1205.777</v>
      </c>
      <c r="BK59" s="26">
        <v>318.847404</v>
      </c>
      <c r="BL59" s="26">
        <v>42</v>
      </c>
      <c r="BM59" s="26">
        <v>2.631</v>
      </c>
      <c r="BN59" s="26">
        <v>0.672674</v>
      </c>
      <c r="BO59" s="26">
        <v>196.918</v>
      </c>
      <c r="BP59" s="26">
        <v>123.594628</v>
      </c>
      <c r="BQ59" s="26">
        <v>8</v>
      </c>
      <c r="BR59" s="26">
        <v>0.43</v>
      </c>
      <c r="BS59" s="26">
        <v>0.269307</v>
      </c>
      <c r="BT59" s="26">
        <v>4842.345</v>
      </c>
      <c r="BU59" s="26">
        <v>612.97479</v>
      </c>
      <c r="BV59" s="26">
        <v>188</v>
      </c>
      <c r="BW59" s="26">
        <v>10.566</v>
      </c>
      <c r="BX59" s="26">
        <v>1.390107</v>
      </c>
      <c r="BY59" s="26">
        <v>14146.381</v>
      </c>
      <c r="BZ59" s="26">
        <v>1043.590378</v>
      </c>
      <c r="CA59" s="26">
        <v>502</v>
      </c>
      <c r="CB59" s="26">
        <v>30.867</v>
      </c>
      <c r="CC59" s="26">
        <v>1.861721</v>
      </c>
      <c r="CD59" s="26">
        <v>14731.864</v>
      </c>
      <c r="CE59" s="26">
        <v>1063.848449</v>
      </c>
      <c r="CF59" s="26">
        <v>567</v>
      </c>
      <c r="CG59" s="26">
        <v>32.145</v>
      </c>
      <c r="CH59" s="26">
        <v>2.087945</v>
      </c>
      <c r="CI59" s="26">
        <v>12109.225</v>
      </c>
      <c r="CJ59" s="26">
        <v>950.878019</v>
      </c>
      <c r="CK59" s="26">
        <v>462</v>
      </c>
      <c r="CL59" s="26">
        <v>26.422</v>
      </c>
      <c r="CM59" s="26">
        <v>1.657638</v>
      </c>
    </row>
    <row r="60" spans="1:91" ht="12" customHeight="1">
      <c r="A60" s="2" t="s">
        <v>70</v>
      </c>
      <c r="B60" s="21" t="s">
        <v>2</v>
      </c>
      <c r="C60" s="18">
        <v>28583.766</v>
      </c>
      <c r="D60" s="22">
        <f>+AN60*-1</f>
        <v>-1475.395417</v>
      </c>
      <c r="E60" s="21" t="s">
        <v>2</v>
      </c>
      <c r="F60" s="5">
        <f t="shared" si="2"/>
        <v>49.97654962610596</v>
      </c>
      <c r="G60" s="23">
        <f t="shared" si="10"/>
        <v>-2.738294</v>
      </c>
      <c r="H60" s="21" t="s">
        <v>2</v>
      </c>
      <c r="I60" s="5">
        <f t="shared" si="3"/>
        <v>46.51654369126867</v>
      </c>
      <c r="J60" s="23">
        <f t="shared" si="11"/>
        <v>-2.823701</v>
      </c>
      <c r="K60" s="21" t="s">
        <v>2</v>
      </c>
      <c r="L60" s="5">
        <f t="shared" si="4"/>
        <v>2.5941788076490693</v>
      </c>
      <c r="M60" s="23">
        <f t="shared" si="12"/>
        <v>-0.495968</v>
      </c>
      <c r="N60" s="21" t="s">
        <v>2</v>
      </c>
      <c r="O60" s="5">
        <f t="shared" si="5"/>
        <v>0.7147168781048656</v>
      </c>
      <c r="P60" s="23">
        <f t="shared" si="13"/>
        <v>-0.148857</v>
      </c>
      <c r="Q60" s="21" t="s">
        <v>2</v>
      </c>
      <c r="R60" s="5">
        <f t="shared" si="6"/>
        <v>13.97607299192136</v>
      </c>
      <c r="S60" s="24">
        <f t="shared" si="14"/>
        <v>-1.335585</v>
      </c>
      <c r="T60" s="21" t="s">
        <v>2</v>
      </c>
      <c r="U60" s="5">
        <f t="shared" si="7"/>
        <v>28.24563425267335</v>
      </c>
      <c r="V60" s="23">
        <f t="shared" si="15"/>
        <v>-2.228372</v>
      </c>
      <c r="W60" s="21" t="s">
        <v>2</v>
      </c>
      <c r="X60" s="5">
        <f t="shared" si="8"/>
        <v>32.699018736719296</v>
      </c>
      <c r="Y60" s="23">
        <f t="shared" si="16"/>
        <v>-1.848627</v>
      </c>
      <c r="Z60" s="21" t="s">
        <v>2</v>
      </c>
      <c r="AA60" s="5">
        <f t="shared" si="9"/>
        <v>25.079274018685993</v>
      </c>
      <c r="AB60" s="23">
        <f t="shared" si="17"/>
        <v>-2.084277</v>
      </c>
      <c r="AC60" s="21" t="s">
        <v>2</v>
      </c>
      <c r="AD60" s="3">
        <v>23.7</v>
      </c>
      <c r="AE60" s="3">
        <v>-0.5</v>
      </c>
      <c r="AF60" s="21" t="s">
        <v>2</v>
      </c>
      <c r="AG60" s="3">
        <v>25.6</v>
      </c>
      <c r="AH60" s="3">
        <v>-0.5</v>
      </c>
      <c r="AI60" s="3"/>
      <c r="AJ60" s="3">
        <f>SUM(F60:O60)</f>
        <v>93.74402600312855</v>
      </c>
      <c r="AK60" s="3">
        <f>SUM(R60:AA60)</f>
        <v>94.587416</v>
      </c>
      <c r="AL60" s="17" t="s">
        <v>154</v>
      </c>
      <c r="AM60" s="25">
        <v>28583.766</v>
      </c>
      <c r="AN60" s="25">
        <v>1475.395417</v>
      </c>
      <c r="AO60" s="26">
        <v>745</v>
      </c>
      <c r="AP60" s="26">
        <v>56.599</v>
      </c>
      <c r="AQ60" s="26">
        <v>18.082334</v>
      </c>
      <c r="AR60" s="26">
        <v>3</v>
      </c>
      <c r="AS60" s="26">
        <v>0.198</v>
      </c>
      <c r="AT60" s="26">
        <v>0.062105</v>
      </c>
      <c r="AU60" s="17" t="s">
        <v>124</v>
      </c>
      <c r="AV60" s="17" t="s">
        <v>170</v>
      </c>
      <c r="AW60" s="26">
        <v>0</v>
      </c>
      <c r="AX60" s="17" t="s">
        <v>124</v>
      </c>
      <c r="AY60" s="17" t="s">
        <v>170</v>
      </c>
      <c r="AZ60" s="26">
        <v>14285.18</v>
      </c>
      <c r="BA60" s="26">
        <v>1096.273787</v>
      </c>
      <c r="BB60" s="26">
        <v>321</v>
      </c>
      <c r="BC60" s="26">
        <v>49.977</v>
      </c>
      <c r="BD60" s="26">
        <v>2.738294</v>
      </c>
      <c r="BE60" s="26">
        <v>13296.18</v>
      </c>
      <c r="BF60" s="26">
        <v>1079.047852</v>
      </c>
      <c r="BG60" s="26">
        <v>387</v>
      </c>
      <c r="BH60" s="26">
        <v>46.517</v>
      </c>
      <c r="BI60" s="26">
        <v>2.823701</v>
      </c>
      <c r="BJ60" s="26">
        <v>741.514</v>
      </c>
      <c r="BK60" s="26">
        <v>145.973958</v>
      </c>
      <c r="BL60" s="26">
        <v>25</v>
      </c>
      <c r="BM60" s="26">
        <v>2.594</v>
      </c>
      <c r="BN60" s="26">
        <v>0.495968</v>
      </c>
      <c r="BO60" s="26">
        <v>204.293</v>
      </c>
      <c r="BP60" s="26">
        <v>42.353739</v>
      </c>
      <c r="BQ60" s="26">
        <v>9</v>
      </c>
      <c r="BR60" s="26">
        <v>0.715</v>
      </c>
      <c r="BS60" s="26">
        <v>0.148857</v>
      </c>
      <c r="BT60" s="26">
        <v>3994.888</v>
      </c>
      <c r="BU60" s="26">
        <v>469.268621</v>
      </c>
      <c r="BV60" s="26">
        <v>104</v>
      </c>
      <c r="BW60" s="26">
        <v>13.976</v>
      </c>
      <c r="BX60" s="26">
        <v>1.335585</v>
      </c>
      <c r="BY60" s="26">
        <v>8073.666</v>
      </c>
      <c r="BZ60" s="26">
        <v>664.381577</v>
      </c>
      <c r="CA60" s="26">
        <v>209</v>
      </c>
      <c r="CB60" s="26">
        <v>28.246</v>
      </c>
      <c r="CC60" s="26">
        <v>2.228372</v>
      </c>
      <c r="CD60" s="26">
        <v>9346.611</v>
      </c>
      <c r="CE60" s="26">
        <v>842.234155</v>
      </c>
      <c r="CF60" s="26">
        <v>231</v>
      </c>
      <c r="CG60" s="26">
        <v>32.699</v>
      </c>
      <c r="CH60" s="26">
        <v>1.848627</v>
      </c>
      <c r="CI60" s="26">
        <v>7168.601</v>
      </c>
      <c r="CJ60" s="26">
        <v>675.730325</v>
      </c>
      <c r="CK60" s="26">
        <v>201</v>
      </c>
      <c r="CL60" s="26">
        <v>25.079</v>
      </c>
      <c r="CM60" s="26">
        <v>2.084277</v>
      </c>
    </row>
    <row r="61" spans="1:91" ht="12" customHeight="1">
      <c r="A61" s="2" t="s">
        <v>71</v>
      </c>
      <c r="B61" s="21" t="s">
        <v>2</v>
      </c>
      <c r="C61" s="18">
        <v>126914.839</v>
      </c>
      <c r="D61" s="22">
        <f>+AN61*-1</f>
        <v>-4490.818434</v>
      </c>
      <c r="E61" s="21" t="s">
        <v>2</v>
      </c>
      <c r="F61" s="5">
        <f t="shared" si="2"/>
        <v>49.48219805881013</v>
      </c>
      <c r="G61" s="23">
        <f t="shared" si="10"/>
        <v>-2.265332</v>
      </c>
      <c r="H61" s="21" t="s">
        <v>2</v>
      </c>
      <c r="I61" s="5">
        <f t="shared" si="3"/>
        <v>45.1693879547056</v>
      </c>
      <c r="J61" s="23">
        <f t="shared" si="11"/>
        <v>-2.269056</v>
      </c>
      <c r="K61" s="21" t="s">
        <v>2</v>
      </c>
      <c r="L61" s="5">
        <f t="shared" si="4"/>
        <v>4.1335418626658775</v>
      </c>
      <c r="M61" s="23">
        <f t="shared" si="12"/>
        <v>-0.967159</v>
      </c>
      <c r="N61" s="21" t="s">
        <v>2</v>
      </c>
      <c r="O61" s="5">
        <f t="shared" si="5"/>
        <v>0.34083090945732514</v>
      </c>
      <c r="P61" s="23">
        <f t="shared" si="13"/>
        <v>-0.118096</v>
      </c>
      <c r="Q61" s="21" t="s">
        <v>2</v>
      </c>
      <c r="R61" s="5">
        <f t="shared" si="6"/>
        <v>9.725818586115055</v>
      </c>
      <c r="S61" s="24">
        <f t="shared" si="14"/>
        <v>-1.197256</v>
      </c>
      <c r="T61" s="21" t="s">
        <v>2</v>
      </c>
      <c r="U61" s="5">
        <f t="shared" si="7"/>
        <v>25.20814370650543</v>
      </c>
      <c r="V61" s="23">
        <f t="shared" si="15"/>
        <v>-1.844767</v>
      </c>
      <c r="W61" s="21" t="s">
        <v>2</v>
      </c>
      <c r="X61" s="5">
        <f t="shared" si="8"/>
        <v>27.510741277464017</v>
      </c>
      <c r="Y61" s="23">
        <f t="shared" si="16"/>
        <v>-1.679321</v>
      </c>
      <c r="Z61" s="21" t="s">
        <v>2</v>
      </c>
      <c r="AA61" s="5">
        <f t="shared" si="9"/>
        <v>37.55529721784542</v>
      </c>
      <c r="AB61" s="23">
        <f t="shared" si="17"/>
        <v>-2.075332</v>
      </c>
      <c r="AC61" s="21" t="s">
        <v>2</v>
      </c>
      <c r="AD61" s="3">
        <v>22.2</v>
      </c>
      <c r="AE61" s="3">
        <v>-0.6</v>
      </c>
      <c r="AF61" s="21" t="s">
        <v>2</v>
      </c>
      <c r="AG61" s="3">
        <v>23.2</v>
      </c>
      <c r="AH61" s="3">
        <v>-0.7</v>
      </c>
      <c r="AI61" s="3"/>
      <c r="AJ61" s="3">
        <f>SUM(F61:O61)</f>
        <v>93.62441178563893</v>
      </c>
      <c r="AK61" s="3">
        <f>SUM(R61:AA61)</f>
        <v>95.27865678792992</v>
      </c>
      <c r="AL61" s="17" t="s">
        <v>155</v>
      </c>
      <c r="AM61" s="25">
        <v>126914.839</v>
      </c>
      <c r="AN61" s="25">
        <v>4490.818434</v>
      </c>
      <c r="AO61" s="26">
        <v>884</v>
      </c>
      <c r="AP61" s="26">
        <v>910.805</v>
      </c>
      <c r="AQ61" s="26">
        <v>283.226639</v>
      </c>
      <c r="AR61" s="26">
        <v>11</v>
      </c>
      <c r="AS61" s="26">
        <v>0.718</v>
      </c>
      <c r="AT61" s="26">
        <v>0.229638</v>
      </c>
      <c r="AU61" s="26">
        <v>198.483</v>
      </c>
      <c r="AV61" s="26">
        <v>99.327352</v>
      </c>
      <c r="AW61" s="26">
        <v>3</v>
      </c>
      <c r="AX61" s="26">
        <v>0.156</v>
      </c>
      <c r="AY61" s="26">
        <v>0.07794</v>
      </c>
      <c r="AZ61" s="26">
        <v>62800.252</v>
      </c>
      <c r="BA61" s="26">
        <v>3057.928296</v>
      </c>
      <c r="BB61" s="26">
        <v>456</v>
      </c>
      <c r="BC61" s="26">
        <v>49.482</v>
      </c>
      <c r="BD61" s="26">
        <v>2.265332</v>
      </c>
      <c r="BE61" s="26">
        <v>57326.656</v>
      </c>
      <c r="BF61" s="26">
        <v>4103.938674</v>
      </c>
      <c r="BG61" s="26">
        <v>377</v>
      </c>
      <c r="BH61" s="26">
        <v>45.169</v>
      </c>
      <c r="BI61" s="26">
        <v>2.269056</v>
      </c>
      <c r="BJ61" s="26">
        <v>5246.078</v>
      </c>
      <c r="BK61" s="26">
        <v>1258.50574</v>
      </c>
      <c r="BL61" s="26">
        <v>32</v>
      </c>
      <c r="BM61" s="26">
        <v>4.134</v>
      </c>
      <c r="BN61" s="26">
        <v>0.967159</v>
      </c>
      <c r="BO61" s="26">
        <v>432.565</v>
      </c>
      <c r="BP61" s="26">
        <v>151.707032</v>
      </c>
      <c r="BQ61" s="26">
        <v>5</v>
      </c>
      <c r="BR61" s="26">
        <v>0.341</v>
      </c>
      <c r="BS61" s="26">
        <v>0.118096</v>
      </c>
      <c r="BT61" s="26">
        <v>12343.507</v>
      </c>
      <c r="BU61" s="26">
        <v>1476.23513</v>
      </c>
      <c r="BV61" s="26">
        <v>133</v>
      </c>
      <c r="BW61" s="26">
        <v>9.726</v>
      </c>
      <c r="BX61" s="26">
        <v>1.197256</v>
      </c>
      <c r="BY61" s="26">
        <v>31992.875</v>
      </c>
      <c r="BZ61" s="26">
        <v>2436.403227</v>
      </c>
      <c r="CA61" s="26">
        <v>239</v>
      </c>
      <c r="CB61" s="26">
        <v>25.208</v>
      </c>
      <c r="CC61" s="26">
        <v>1.844767</v>
      </c>
      <c r="CD61" s="26">
        <v>34915.213</v>
      </c>
      <c r="CE61" s="26">
        <v>2543.455304</v>
      </c>
      <c r="CF61" s="26">
        <v>201</v>
      </c>
      <c r="CG61" s="26">
        <v>27.511</v>
      </c>
      <c r="CH61" s="26">
        <v>1.679321</v>
      </c>
      <c r="CI61" s="26">
        <v>47663.245</v>
      </c>
      <c r="CJ61" s="26">
        <v>3460.751926</v>
      </c>
      <c r="CK61" s="26">
        <v>311</v>
      </c>
      <c r="CL61" s="26">
        <v>37.555</v>
      </c>
      <c r="CM61" s="26">
        <v>2.075332</v>
      </c>
    </row>
    <row r="62" spans="1:91" ht="12" customHeight="1">
      <c r="A62" s="2" t="s">
        <v>72</v>
      </c>
      <c r="B62" s="21" t="s">
        <v>2</v>
      </c>
      <c r="C62" s="18">
        <v>11615.808</v>
      </c>
      <c r="D62" s="22">
        <f>+AN62*-1</f>
        <v>-295.033249</v>
      </c>
      <c r="E62" s="21" t="s">
        <v>2</v>
      </c>
      <c r="F62" s="5">
        <f t="shared" si="2"/>
        <v>43.742510206780274</v>
      </c>
      <c r="G62" s="23">
        <f t="shared" si="10"/>
        <v>-0.957761</v>
      </c>
      <c r="H62" s="21" t="s">
        <v>2</v>
      </c>
      <c r="I62" s="5">
        <f t="shared" si="3"/>
        <v>51.73807108381956</v>
      </c>
      <c r="J62" s="23">
        <f t="shared" si="11"/>
        <v>-0.975402</v>
      </c>
      <c r="K62" s="21" t="s">
        <v>2</v>
      </c>
      <c r="L62" s="5">
        <f t="shared" si="4"/>
        <v>4.290704529551452</v>
      </c>
      <c r="M62" s="23">
        <f t="shared" si="12"/>
        <v>-0.545872</v>
      </c>
      <c r="N62" s="21" t="s">
        <v>2</v>
      </c>
      <c r="O62" s="21" t="s">
        <v>169</v>
      </c>
      <c r="P62" s="21" t="s">
        <v>168</v>
      </c>
      <c r="Q62" s="21" t="s">
        <v>2</v>
      </c>
      <c r="R62" s="5">
        <f t="shared" si="6"/>
        <v>9.363903053493997</v>
      </c>
      <c r="S62" s="24">
        <f t="shared" si="14"/>
        <v>-0.529737</v>
      </c>
      <c r="T62" s="21" t="s">
        <v>2</v>
      </c>
      <c r="U62" s="5">
        <f t="shared" si="7"/>
        <v>26.193279021140846</v>
      </c>
      <c r="V62" s="23">
        <f t="shared" si="15"/>
        <v>-0.917693</v>
      </c>
      <c r="W62" s="21" t="s">
        <v>2</v>
      </c>
      <c r="X62" s="5">
        <f t="shared" si="8"/>
        <v>30.650696017014052</v>
      </c>
      <c r="Y62" s="23">
        <f t="shared" si="16"/>
        <v>-1.032625</v>
      </c>
      <c r="Z62" s="21" t="s">
        <v>2</v>
      </c>
      <c r="AA62" s="5">
        <f t="shared" si="9"/>
        <v>33.792121908351106</v>
      </c>
      <c r="AB62" s="23">
        <f t="shared" si="17"/>
        <v>-0.884661</v>
      </c>
      <c r="AC62" s="21" t="s">
        <v>2</v>
      </c>
      <c r="AD62" s="3">
        <v>19.8</v>
      </c>
      <c r="AE62" s="3">
        <v>-0.3</v>
      </c>
      <c r="AF62" s="21" t="s">
        <v>2</v>
      </c>
      <c r="AG62" s="3">
        <v>21</v>
      </c>
      <c r="AH62" s="3">
        <v>-0.2</v>
      </c>
      <c r="AI62" s="3"/>
      <c r="AJ62" s="3">
        <f>SUM(F62:O62)</f>
        <v>97.29225082015128</v>
      </c>
      <c r="AK62" s="3">
        <f>SUM(R62:AA62)</f>
        <v>97.519945</v>
      </c>
      <c r="AL62" s="17" t="s">
        <v>156</v>
      </c>
      <c r="AM62" s="25">
        <v>11615.808</v>
      </c>
      <c r="AN62" s="25">
        <v>295.033249</v>
      </c>
      <c r="AO62" s="26">
        <v>319</v>
      </c>
      <c r="AP62" s="17" t="s">
        <v>170</v>
      </c>
      <c r="AQ62" s="17" t="s">
        <v>171</v>
      </c>
      <c r="AR62" s="26">
        <v>0</v>
      </c>
      <c r="AS62" s="17" t="s">
        <v>124</v>
      </c>
      <c r="AT62" s="17" t="s">
        <v>170</v>
      </c>
      <c r="AU62" s="17" t="s">
        <v>124</v>
      </c>
      <c r="AV62" s="17" t="s">
        <v>170</v>
      </c>
      <c r="AW62" s="26">
        <v>0</v>
      </c>
      <c r="AX62" s="17" t="s">
        <v>124</v>
      </c>
      <c r="AY62" s="17" t="s">
        <v>170</v>
      </c>
      <c r="AZ62" s="26">
        <v>5081.046</v>
      </c>
      <c r="BA62" s="26">
        <v>150.782274</v>
      </c>
      <c r="BB62" s="26">
        <v>147</v>
      </c>
      <c r="BC62" s="26">
        <v>43.743</v>
      </c>
      <c r="BD62" s="26">
        <v>0.957761</v>
      </c>
      <c r="BE62" s="26">
        <v>6009.795</v>
      </c>
      <c r="BF62" s="26">
        <v>211.501624</v>
      </c>
      <c r="BG62" s="26">
        <v>160</v>
      </c>
      <c r="BH62" s="26">
        <v>51.738</v>
      </c>
      <c r="BI62" s="26">
        <v>0.975402</v>
      </c>
      <c r="BJ62" s="26">
        <v>498.4</v>
      </c>
      <c r="BK62" s="26">
        <v>64.518938</v>
      </c>
      <c r="BL62" s="26">
        <v>11</v>
      </c>
      <c r="BM62" s="26">
        <v>4.291</v>
      </c>
      <c r="BN62" s="26">
        <v>0.545872</v>
      </c>
      <c r="BO62" s="26">
        <v>26.567</v>
      </c>
      <c r="BP62" s="26">
        <v>11.557977</v>
      </c>
      <c r="BQ62" s="26">
        <v>1</v>
      </c>
      <c r="BR62" s="26">
        <v>0.229</v>
      </c>
      <c r="BS62" s="26">
        <v>0.099953</v>
      </c>
      <c r="BT62" s="26">
        <v>1087.693</v>
      </c>
      <c r="BU62" s="26">
        <v>66.380987</v>
      </c>
      <c r="BV62" s="26">
        <v>35</v>
      </c>
      <c r="BW62" s="26">
        <v>9.364</v>
      </c>
      <c r="BX62" s="26">
        <v>0.529737</v>
      </c>
      <c r="BY62" s="26">
        <v>3042.561</v>
      </c>
      <c r="BZ62" s="26">
        <v>140.357305</v>
      </c>
      <c r="CA62" s="26">
        <v>84</v>
      </c>
      <c r="CB62" s="26">
        <v>26.193</v>
      </c>
      <c r="CC62" s="26">
        <v>0.917693</v>
      </c>
      <c r="CD62" s="26">
        <v>3560.326</v>
      </c>
      <c r="CE62" s="26">
        <v>129.685195</v>
      </c>
      <c r="CF62" s="26">
        <v>93</v>
      </c>
      <c r="CG62" s="26">
        <v>30.651</v>
      </c>
      <c r="CH62" s="26">
        <v>1.032625</v>
      </c>
      <c r="CI62" s="26">
        <v>3925.228</v>
      </c>
      <c r="CJ62" s="26">
        <v>158.635143</v>
      </c>
      <c r="CK62" s="26">
        <v>107</v>
      </c>
      <c r="CL62" s="26">
        <v>33.792</v>
      </c>
      <c r="CM62" s="26">
        <v>0.884661</v>
      </c>
    </row>
    <row r="63" spans="1:40" ht="12" customHeight="1">
      <c r="A63" s="3"/>
      <c r="B63" s="21" t="s">
        <v>2</v>
      </c>
      <c r="C63" s="18"/>
      <c r="D63" s="22"/>
      <c r="E63" s="21" t="s">
        <v>2</v>
      </c>
      <c r="F63" s="5"/>
      <c r="G63" s="23"/>
      <c r="H63" s="21" t="s">
        <v>2</v>
      </c>
      <c r="I63" s="5"/>
      <c r="J63" s="23"/>
      <c r="K63" s="21" t="s">
        <v>2</v>
      </c>
      <c r="L63" s="5"/>
      <c r="M63" s="23"/>
      <c r="N63" s="21" t="s">
        <v>2</v>
      </c>
      <c r="O63" s="5"/>
      <c r="P63" s="23"/>
      <c r="Q63" s="21" t="s">
        <v>2</v>
      </c>
      <c r="R63" s="5"/>
      <c r="S63" s="24"/>
      <c r="T63" s="21" t="s">
        <v>2</v>
      </c>
      <c r="U63" s="5"/>
      <c r="V63" s="23"/>
      <c r="W63" s="21" t="s">
        <v>2</v>
      </c>
      <c r="X63" s="5"/>
      <c r="Y63" s="23"/>
      <c r="Z63" s="21" t="s">
        <v>2</v>
      </c>
      <c r="AA63" s="5"/>
      <c r="AB63" s="23"/>
      <c r="AC63" s="21" t="s">
        <v>2</v>
      </c>
      <c r="AD63" s="3"/>
      <c r="AE63" s="3"/>
      <c r="AF63" s="21" t="s">
        <v>2</v>
      </c>
      <c r="AG63" s="3"/>
      <c r="AH63" s="3"/>
      <c r="AI63" s="3"/>
      <c r="AJ63" s="3"/>
      <c r="AK63" s="3"/>
      <c r="AM63" s="20"/>
      <c r="AN63" s="20"/>
    </row>
    <row r="64" spans="1:91" ht="12" customHeight="1">
      <c r="A64" s="2" t="s">
        <v>73</v>
      </c>
      <c r="B64" s="21" t="s">
        <v>2</v>
      </c>
      <c r="C64" s="18">
        <v>43753.81</v>
      </c>
      <c r="D64" s="22">
        <f>+AN64*-1</f>
        <v>-1378.198775</v>
      </c>
      <c r="E64" s="21" t="s">
        <v>2</v>
      </c>
      <c r="F64" s="5">
        <f t="shared" si="2"/>
        <v>47.98119980865667</v>
      </c>
      <c r="G64" s="23">
        <f t="shared" si="10"/>
        <v>-1.818112</v>
      </c>
      <c r="H64" s="21" t="s">
        <v>2</v>
      </c>
      <c r="I64" s="5">
        <f t="shared" si="3"/>
        <v>43.31289092309905</v>
      </c>
      <c r="J64" s="23">
        <f t="shared" si="11"/>
        <v>-1.875085</v>
      </c>
      <c r="K64" s="21" t="s">
        <v>2</v>
      </c>
      <c r="L64" s="5">
        <f t="shared" si="4"/>
        <v>6.882950307641781</v>
      </c>
      <c r="M64" s="23">
        <f t="shared" si="12"/>
        <v>-0.908868</v>
      </c>
      <c r="N64" s="21" t="s">
        <v>2</v>
      </c>
      <c r="O64" s="5">
        <f t="shared" si="5"/>
        <v>0.41430677694125384</v>
      </c>
      <c r="P64" s="23">
        <f t="shared" si="13"/>
        <v>-0.093251</v>
      </c>
      <c r="Q64" s="21" t="s">
        <v>2</v>
      </c>
      <c r="R64" s="5">
        <f t="shared" si="6"/>
        <v>11.958309459221953</v>
      </c>
      <c r="S64" s="24">
        <f t="shared" si="14"/>
        <v>-1.206214</v>
      </c>
      <c r="T64" s="21" t="s">
        <v>2</v>
      </c>
      <c r="U64" s="5">
        <f t="shared" si="7"/>
        <v>28.068812750249634</v>
      </c>
      <c r="V64" s="23">
        <f t="shared" si="15"/>
        <v>-1.73307</v>
      </c>
      <c r="W64" s="21" t="s">
        <v>2</v>
      </c>
      <c r="X64" s="5">
        <f t="shared" si="8"/>
        <v>31.01084682682491</v>
      </c>
      <c r="Y64" s="23">
        <f t="shared" si="16"/>
        <v>-2.315344</v>
      </c>
      <c r="Z64" s="21" t="s">
        <v>2</v>
      </c>
      <c r="AA64" s="5">
        <f t="shared" si="9"/>
        <v>28.962033249218756</v>
      </c>
      <c r="AB64" s="23">
        <f t="shared" si="17"/>
        <v>-1.907546</v>
      </c>
      <c r="AC64" s="21" t="s">
        <v>2</v>
      </c>
      <c r="AD64" s="3">
        <v>17.8</v>
      </c>
      <c r="AE64" s="3">
        <v>-0.4</v>
      </c>
      <c r="AF64" s="21" t="s">
        <v>2</v>
      </c>
      <c r="AG64" s="3">
        <v>22.4</v>
      </c>
      <c r="AH64" s="3">
        <v>-0.3</v>
      </c>
      <c r="AI64" s="3"/>
      <c r="AJ64" s="3">
        <f>SUM(F64:N64)</f>
        <v>93.5749760393975</v>
      </c>
      <c r="AK64" s="3">
        <f>SUM(R64:AA64)</f>
        <v>94.74537428551525</v>
      </c>
      <c r="AL64" s="17" t="s">
        <v>157</v>
      </c>
      <c r="AM64" s="25">
        <v>43753.81</v>
      </c>
      <c r="AN64" s="25">
        <v>1378.198775</v>
      </c>
      <c r="AO64" s="26">
        <v>664</v>
      </c>
      <c r="AP64" s="26">
        <v>395.569</v>
      </c>
      <c r="AQ64" s="26">
        <v>81.054586</v>
      </c>
      <c r="AR64" s="26">
        <v>12</v>
      </c>
      <c r="AS64" s="26">
        <v>0.904</v>
      </c>
      <c r="AT64" s="26">
        <v>0.192725</v>
      </c>
      <c r="AU64" s="26">
        <v>220.77</v>
      </c>
      <c r="AV64" s="26">
        <v>95.618344</v>
      </c>
      <c r="AW64" s="26">
        <v>6</v>
      </c>
      <c r="AX64" s="26">
        <v>0.505</v>
      </c>
      <c r="AY64" s="26">
        <v>0.225266</v>
      </c>
      <c r="AZ64" s="26">
        <v>20993.603</v>
      </c>
      <c r="BA64" s="26">
        <v>1083.124113</v>
      </c>
      <c r="BB64" s="26">
        <v>316</v>
      </c>
      <c r="BC64" s="26">
        <v>47.981</v>
      </c>
      <c r="BD64" s="26">
        <v>1.818112</v>
      </c>
      <c r="BE64" s="26">
        <v>18951.04</v>
      </c>
      <c r="BF64" s="26">
        <v>1048.543263</v>
      </c>
      <c r="BG64" s="26">
        <v>282</v>
      </c>
      <c r="BH64" s="26">
        <v>43.313</v>
      </c>
      <c r="BI64" s="26">
        <v>1.875085</v>
      </c>
      <c r="BJ64" s="26">
        <v>3011.553</v>
      </c>
      <c r="BK64" s="26">
        <v>378.058542</v>
      </c>
      <c r="BL64" s="26">
        <v>43</v>
      </c>
      <c r="BM64" s="26">
        <v>6.883</v>
      </c>
      <c r="BN64" s="26">
        <v>0.908868</v>
      </c>
      <c r="BO64" s="26">
        <v>181.275</v>
      </c>
      <c r="BP64" s="26">
        <v>41.772524</v>
      </c>
      <c r="BQ64" s="26">
        <v>5</v>
      </c>
      <c r="BR64" s="26">
        <v>0.414</v>
      </c>
      <c r="BS64" s="26">
        <v>0.093251</v>
      </c>
      <c r="BT64" s="26">
        <v>5232.216</v>
      </c>
      <c r="BU64" s="26">
        <v>499.025378</v>
      </c>
      <c r="BV64" s="26">
        <v>85</v>
      </c>
      <c r="BW64" s="26">
        <v>11.958</v>
      </c>
      <c r="BX64" s="26">
        <v>1.206214</v>
      </c>
      <c r="BY64" s="26">
        <v>12281.175</v>
      </c>
      <c r="BZ64" s="26">
        <v>918.369324</v>
      </c>
      <c r="CA64" s="26">
        <v>197</v>
      </c>
      <c r="CB64" s="26">
        <v>28.069</v>
      </c>
      <c r="CC64" s="26">
        <v>1.73307</v>
      </c>
      <c r="CD64" s="26">
        <v>13568.427</v>
      </c>
      <c r="CE64" s="26">
        <v>1049.06576</v>
      </c>
      <c r="CF64" s="26">
        <v>197</v>
      </c>
      <c r="CG64" s="26">
        <v>31.011</v>
      </c>
      <c r="CH64" s="26">
        <v>2.315344</v>
      </c>
      <c r="CI64" s="26">
        <v>12671.993</v>
      </c>
      <c r="CJ64" s="26">
        <v>972.271028</v>
      </c>
      <c r="CK64" s="26">
        <v>185</v>
      </c>
      <c r="CL64" s="26">
        <v>28.962</v>
      </c>
      <c r="CM64" s="26">
        <v>1.907546</v>
      </c>
    </row>
    <row r="65" spans="1:91" ht="12" customHeight="1">
      <c r="A65" s="2" t="s">
        <v>74</v>
      </c>
      <c r="B65" s="21" t="s">
        <v>2</v>
      </c>
      <c r="C65" s="18">
        <v>11707.575</v>
      </c>
      <c r="D65" s="22">
        <f>+AN65*-1</f>
        <v>-371.996453</v>
      </c>
      <c r="E65" s="21" t="s">
        <v>2</v>
      </c>
      <c r="F65" s="5">
        <f t="shared" si="2"/>
        <v>75.36878473979452</v>
      </c>
      <c r="G65" s="23">
        <f t="shared" si="10"/>
        <v>-1.507572</v>
      </c>
      <c r="H65" s="21" t="s">
        <v>2</v>
      </c>
      <c r="I65" s="5">
        <f t="shared" si="3"/>
        <v>23.185997100168052</v>
      </c>
      <c r="J65" s="23">
        <f t="shared" si="11"/>
        <v>-1.556425</v>
      </c>
      <c r="K65" s="21" t="s">
        <v>2</v>
      </c>
      <c r="L65" s="5">
        <f t="shared" si="4"/>
        <v>0.5899086702412754</v>
      </c>
      <c r="M65" s="23">
        <f t="shared" si="12"/>
        <v>-0.106461</v>
      </c>
      <c r="N65" s="21" t="s">
        <v>2</v>
      </c>
      <c r="O65" s="21" t="s">
        <v>169</v>
      </c>
      <c r="P65" s="21" t="s">
        <v>168</v>
      </c>
      <c r="Q65" s="21" t="s">
        <v>2</v>
      </c>
      <c r="R65" s="5">
        <f t="shared" si="6"/>
        <v>12.858956701110177</v>
      </c>
      <c r="S65" s="24">
        <f t="shared" si="14"/>
        <v>-0.876012</v>
      </c>
      <c r="T65" s="21" t="s">
        <v>2</v>
      </c>
      <c r="U65" s="5">
        <f t="shared" si="7"/>
        <v>25.684166020717353</v>
      </c>
      <c r="V65" s="23">
        <f t="shared" si="15"/>
        <v>-1.400772</v>
      </c>
      <c r="W65" s="21" t="s">
        <v>2</v>
      </c>
      <c r="X65" s="5">
        <f t="shared" si="8"/>
        <v>35.483018473082595</v>
      </c>
      <c r="Y65" s="23">
        <f t="shared" si="16"/>
        <v>-1.076248</v>
      </c>
      <c r="Z65" s="21" t="s">
        <v>2</v>
      </c>
      <c r="AA65" s="5">
        <f t="shared" si="9"/>
        <v>25.97386734656835</v>
      </c>
      <c r="AB65" s="23">
        <f t="shared" si="17"/>
        <v>-1.344598</v>
      </c>
      <c r="AC65" s="21" t="s">
        <v>2</v>
      </c>
      <c r="AD65" s="3">
        <v>18.6</v>
      </c>
      <c r="AE65" s="3">
        <v>-0.4</v>
      </c>
      <c r="AF65" s="21" t="s">
        <v>2</v>
      </c>
      <c r="AG65" s="3">
        <v>19.6</v>
      </c>
      <c r="AH65" s="3">
        <v>-0.3</v>
      </c>
      <c r="AI65" s="3"/>
      <c r="AJ65" s="3">
        <f>SUM(F65:O65)</f>
        <v>95.97423251020385</v>
      </c>
      <c r="AK65" s="3">
        <f>SUM(R65:AA65)</f>
        <v>96.64697654147847</v>
      </c>
      <c r="AL65" s="17" t="s">
        <v>158</v>
      </c>
      <c r="AM65" s="25">
        <v>11707.575</v>
      </c>
      <c r="AN65" s="25">
        <v>371.996453</v>
      </c>
      <c r="AO65" s="26">
        <v>1054</v>
      </c>
      <c r="AP65" s="26">
        <v>82.06</v>
      </c>
      <c r="AQ65" s="26">
        <v>19.089056</v>
      </c>
      <c r="AR65" s="26">
        <v>11</v>
      </c>
      <c r="AS65" s="26">
        <v>0.701</v>
      </c>
      <c r="AT65" s="26">
        <v>0.167849</v>
      </c>
      <c r="AU65" s="26">
        <v>18.075</v>
      </c>
      <c r="AV65" s="26">
        <v>6.955783</v>
      </c>
      <c r="AW65" s="26">
        <v>3</v>
      </c>
      <c r="AX65" s="26">
        <v>0.154</v>
      </c>
      <c r="AY65" s="26">
        <v>0.058925</v>
      </c>
      <c r="AZ65" s="26">
        <v>8823.857</v>
      </c>
      <c r="BA65" s="26">
        <v>320.734313</v>
      </c>
      <c r="BB65" s="26">
        <v>792</v>
      </c>
      <c r="BC65" s="26">
        <v>75.369</v>
      </c>
      <c r="BD65" s="26">
        <v>1.507572</v>
      </c>
      <c r="BE65" s="26">
        <v>2714.518</v>
      </c>
      <c r="BF65" s="26">
        <v>208.728438</v>
      </c>
      <c r="BG65" s="26">
        <v>236</v>
      </c>
      <c r="BH65" s="26">
        <v>23.186</v>
      </c>
      <c r="BI65" s="26">
        <v>1.556425</v>
      </c>
      <c r="BJ65" s="26">
        <v>69.064</v>
      </c>
      <c r="BK65" s="26">
        <v>12.116599</v>
      </c>
      <c r="BL65" s="26">
        <v>12</v>
      </c>
      <c r="BM65" s="26">
        <v>0.59</v>
      </c>
      <c r="BN65" s="26">
        <v>0.106461</v>
      </c>
      <c r="BO65" s="17" t="s">
        <v>170</v>
      </c>
      <c r="BP65" s="17" t="s">
        <v>171</v>
      </c>
      <c r="BQ65" s="26">
        <v>0</v>
      </c>
      <c r="BR65" s="17" t="s">
        <v>124</v>
      </c>
      <c r="BS65" s="17" t="s">
        <v>170</v>
      </c>
      <c r="BT65" s="26">
        <v>1505.472</v>
      </c>
      <c r="BU65" s="26">
        <v>107.657799</v>
      </c>
      <c r="BV65" s="26">
        <v>135</v>
      </c>
      <c r="BW65" s="26">
        <v>12.859</v>
      </c>
      <c r="BX65" s="26">
        <v>0.876012</v>
      </c>
      <c r="BY65" s="26">
        <v>3006.993</v>
      </c>
      <c r="BZ65" s="26">
        <v>193.834208</v>
      </c>
      <c r="CA65" s="26">
        <v>295</v>
      </c>
      <c r="CB65" s="26">
        <v>25.684</v>
      </c>
      <c r="CC65" s="26">
        <v>1.400772</v>
      </c>
      <c r="CD65" s="26">
        <v>4154.201</v>
      </c>
      <c r="CE65" s="26">
        <v>186.40457</v>
      </c>
      <c r="CF65" s="26">
        <v>342</v>
      </c>
      <c r="CG65" s="26">
        <v>35.483</v>
      </c>
      <c r="CH65" s="26">
        <v>1.076248</v>
      </c>
      <c r="CI65" s="26">
        <v>3040.91</v>
      </c>
      <c r="CJ65" s="26">
        <v>182.43519</v>
      </c>
      <c r="CK65" s="26">
        <v>282</v>
      </c>
      <c r="CL65" s="26">
        <v>25.974</v>
      </c>
      <c r="CM65" s="26">
        <v>1.344598</v>
      </c>
    </row>
    <row r="66" spans="1:91" ht="12" customHeight="1">
      <c r="A66" s="2" t="s">
        <v>75</v>
      </c>
      <c r="B66" s="21" t="s">
        <v>2</v>
      </c>
      <c r="C66" s="18">
        <v>58296.169</v>
      </c>
      <c r="D66" s="22">
        <f>+AN66*-1</f>
        <v>-2258.859808</v>
      </c>
      <c r="E66" s="21" t="s">
        <v>2</v>
      </c>
      <c r="F66" s="5">
        <f t="shared" si="2"/>
        <v>50.877634857961255</v>
      </c>
      <c r="G66" s="23">
        <f t="shared" si="10"/>
        <v>-2.0457</v>
      </c>
      <c r="H66" s="21" t="s">
        <v>2</v>
      </c>
      <c r="I66" s="5">
        <f t="shared" si="3"/>
        <v>41.12459431081997</v>
      </c>
      <c r="J66" s="23">
        <f t="shared" si="11"/>
        <v>-2.088765</v>
      </c>
      <c r="K66" s="21" t="s">
        <v>2</v>
      </c>
      <c r="L66" s="5">
        <f t="shared" si="4"/>
        <v>6.132159387694927</v>
      </c>
      <c r="M66" s="23">
        <f t="shared" si="12"/>
        <v>-1.094731</v>
      </c>
      <c r="N66" s="21" t="s">
        <v>2</v>
      </c>
      <c r="O66" s="5">
        <f t="shared" si="5"/>
        <v>1.0125090724229238</v>
      </c>
      <c r="P66" s="23">
        <f t="shared" si="13"/>
        <v>-0.398849</v>
      </c>
      <c r="Q66" s="21" t="s">
        <v>2</v>
      </c>
      <c r="R66" s="5">
        <f t="shared" si="6"/>
        <v>13.917154658996544</v>
      </c>
      <c r="S66" s="24">
        <f t="shared" si="14"/>
        <v>-1.407597</v>
      </c>
      <c r="T66" s="21" t="s">
        <v>2</v>
      </c>
      <c r="U66" s="5">
        <f t="shared" si="7"/>
        <v>30.721257172147965</v>
      </c>
      <c r="V66" s="23">
        <f t="shared" si="15"/>
        <v>-2.229548</v>
      </c>
      <c r="W66" s="21" t="s">
        <v>2</v>
      </c>
      <c r="X66" s="5">
        <f t="shared" si="8"/>
        <v>26.977954589091436</v>
      </c>
      <c r="Y66" s="23">
        <f t="shared" si="16"/>
        <v>-2.330951</v>
      </c>
      <c r="Z66" s="21" t="s">
        <v>2</v>
      </c>
      <c r="AA66" s="5">
        <f t="shared" si="9"/>
        <v>28.38363357976405</v>
      </c>
      <c r="AB66" s="23">
        <f t="shared" si="17"/>
        <v>-2.230348</v>
      </c>
      <c r="AC66" s="21" t="s">
        <v>2</v>
      </c>
      <c r="AD66" s="3">
        <v>19.6</v>
      </c>
      <c r="AE66" s="3">
        <v>-0.4</v>
      </c>
      <c r="AF66" s="21" t="s">
        <v>2</v>
      </c>
      <c r="AG66" s="3">
        <v>24.1</v>
      </c>
      <c r="AH66" s="3">
        <v>-0.4</v>
      </c>
      <c r="AI66" s="3"/>
      <c r="AJ66" s="3">
        <f>SUM(F66:O66)</f>
        <v>93.9177016288991</v>
      </c>
      <c r="AK66" s="3">
        <f>SUM(R66:AA66)</f>
        <v>94.031904</v>
      </c>
      <c r="AL66" s="17" t="s">
        <v>159</v>
      </c>
      <c r="AM66" s="25">
        <v>58296.169</v>
      </c>
      <c r="AN66" s="25">
        <v>2258.859808</v>
      </c>
      <c r="AO66" s="26">
        <v>1089</v>
      </c>
      <c r="AP66" s="26">
        <v>392.585</v>
      </c>
      <c r="AQ66" s="26">
        <v>92.142152</v>
      </c>
      <c r="AR66" s="26">
        <v>18</v>
      </c>
      <c r="AS66" s="26">
        <v>0.673</v>
      </c>
      <c r="AT66" s="26">
        <v>0.15289</v>
      </c>
      <c r="AU66" s="26">
        <v>104.741</v>
      </c>
      <c r="AV66" s="26">
        <v>42.967229</v>
      </c>
      <c r="AW66" s="26">
        <v>5</v>
      </c>
      <c r="AX66" s="26">
        <v>0.18</v>
      </c>
      <c r="AY66" s="26">
        <v>0.073606</v>
      </c>
      <c r="AZ66" s="26">
        <v>29659.712</v>
      </c>
      <c r="BA66" s="26">
        <v>1772.198692</v>
      </c>
      <c r="BB66" s="26">
        <v>515</v>
      </c>
      <c r="BC66" s="26">
        <v>50.878</v>
      </c>
      <c r="BD66" s="26">
        <v>2.0457</v>
      </c>
      <c r="BE66" s="26">
        <v>23974.063</v>
      </c>
      <c r="BF66" s="26">
        <v>1394.895909</v>
      </c>
      <c r="BG66" s="26">
        <v>463</v>
      </c>
      <c r="BH66" s="26">
        <v>41.125</v>
      </c>
      <c r="BI66" s="26">
        <v>2.088765</v>
      </c>
      <c r="BJ66" s="26">
        <v>3574.814</v>
      </c>
      <c r="BK66" s="26">
        <v>662.6603</v>
      </c>
      <c r="BL66" s="26">
        <v>70</v>
      </c>
      <c r="BM66" s="26">
        <v>6.132</v>
      </c>
      <c r="BN66" s="26">
        <v>1.094731</v>
      </c>
      <c r="BO66" s="26">
        <v>590.254</v>
      </c>
      <c r="BP66" s="26">
        <v>232.081489</v>
      </c>
      <c r="BQ66" s="26">
        <v>18</v>
      </c>
      <c r="BR66" s="26">
        <v>1.013</v>
      </c>
      <c r="BS66" s="26">
        <v>0.398849</v>
      </c>
      <c r="BT66" s="26">
        <v>8113.168</v>
      </c>
      <c r="BU66" s="26">
        <v>866.40212</v>
      </c>
      <c r="BV66" s="26">
        <v>155</v>
      </c>
      <c r="BW66" s="26">
        <v>13.917</v>
      </c>
      <c r="BX66" s="26">
        <v>1.407597</v>
      </c>
      <c r="BY66" s="26">
        <v>17909.316</v>
      </c>
      <c r="BZ66" s="26">
        <v>1446.313508</v>
      </c>
      <c r="CA66" s="26">
        <v>291</v>
      </c>
      <c r="CB66" s="26">
        <v>30.721</v>
      </c>
      <c r="CC66" s="26">
        <v>2.229548</v>
      </c>
      <c r="CD66" s="26">
        <v>15727.114</v>
      </c>
      <c r="CE66" s="26">
        <v>1523.767627</v>
      </c>
      <c r="CF66" s="26">
        <v>299</v>
      </c>
      <c r="CG66" s="26">
        <v>26.978</v>
      </c>
      <c r="CH66" s="26">
        <v>2.330951</v>
      </c>
      <c r="CI66" s="26">
        <v>16546.571</v>
      </c>
      <c r="CJ66" s="26">
        <v>1450.36691</v>
      </c>
      <c r="CK66" s="26">
        <v>344</v>
      </c>
      <c r="CL66" s="26">
        <v>28.384</v>
      </c>
      <c r="CM66" s="26">
        <v>2.230348</v>
      </c>
    </row>
    <row r="67" spans="1:91" ht="12" customHeight="1">
      <c r="A67" s="2" t="s">
        <v>76</v>
      </c>
      <c r="B67" s="21" t="s">
        <v>2</v>
      </c>
      <c r="C67" s="18">
        <v>266660.909</v>
      </c>
      <c r="D67" s="22">
        <f>+AN67*-1</f>
        <v>-8947.184566</v>
      </c>
      <c r="E67" s="21" t="s">
        <v>2</v>
      </c>
      <c r="F67" s="5">
        <f t="shared" si="2"/>
        <v>69.66711420007947</v>
      </c>
      <c r="G67" s="23">
        <f t="shared" si="10"/>
        <v>-1.450817</v>
      </c>
      <c r="H67" s="21" t="s">
        <v>2</v>
      </c>
      <c r="I67" s="5">
        <f t="shared" si="3"/>
        <v>27.14364594024541</v>
      </c>
      <c r="J67" s="23">
        <f t="shared" si="11"/>
        <v>-1.384136</v>
      </c>
      <c r="K67" s="21" t="s">
        <v>2</v>
      </c>
      <c r="L67" s="5">
        <f t="shared" si="4"/>
        <v>2.2203070642049</v>
      </c>
      <c r="M67" s="23">
        <f t="shared" si="12"/>
        <v>-0.435746</v>
      </c>
      <c r="N67" s="21" t="s">
        <v>2</v>
      </c>
      <c r="O67" s="5">
        <f t="shared" si="5"/>
        <v>0.3001752311584598</v>
      </c>
      <c r="P67" s="23">
        <f t="shared" si="13"/>
        <v>-0.084218</v>
      </c>
      <c r="Q67" s="21" t="s">
        <v>2</v>
      </c>
      <c r="R67" s="5">
        <f t="shared" si="6"/>
        <v>12.46241607914117</v>
      </c>
      <c r="S67" s="24">
        <f t="shared" si="14"/>
        <v>-1.220666</v>
      </c>
      <c r="T67" s="21" t="s">
        <v>2</v>
      </c>
      <c r="U67" s="5">
        <f t="shared" si="7"/>
        <v>32.364921174104296</v>
      </c>
      <c r="V67" s="23">
        <f t="shared" si="15"/>
        <v>-1.31502</v>
      </c>
      <c r="W67" s="21" t="s">
        <v>2</v>
      </c>
      <c r="X67" s="5">
        <f t="shared" si="8"/>
        <v>31.23306911100344</v>
      </c>
      <c r="Y67" s="23">
        <f t="shared" si="16"/>
        <v>-1.846895</v>
      </c>
      <c r="Z67" s="21" t="s">
        <v>2</v>
      </c>
      <c r="AA67" s="5">
        <f t="shared" si="9"/>
        <v>23.939593635751088</v>
      </c>
      <c r="AB67" s="23">
        <f t="shared" si="17"/>
        <v>-1.273598</v>
      </c>
      <c r="AC67" s="21" t="s">
        <v>2</v>
      </c>
      <c r="AD67" s="3">
        <v>18.3</v>
      </c>
      <c r="AE67" s="3">
        <v>-0.3</v>
      </c>
      <c r="AF67" s="21" t="s">
        <v>2</v>
      </c>
      <c r="AG67" s="3">
        <v>22.3</v>
      </c>
      <c r="AH67" s="3">
        <v>-0.5</v>
      </c>
      <c r="AI67" s="3"/>
      <c r="AJ67" s="3">
        <f>SUM(F67:O67)</f>
        <v>96.06054343568825</v>
      </c>
      <c r="AK67" s="3">
        <f>SUM(R67:AA67)</f>
        <v>95.61741899999998</v>
      </c>
      <c r="AL67" s="17" t="s">
        <v>160</v>
      </c>
      <c r="AM67" s="25">
        <v>266660.909</v>
      </c>
      <c r="AN67" s="25">
        <v>8947.184566</v>
      </c>
      <c r="AO67" s="26">
        <v>2372</v>
      </c>
      <c r="AP67" s="26">
        <v>1571.218</v>
      </c>
      <c r="AQ67" s="26">
        <v>590.965048</v>
      </c>
      <c r="AR67" s="26">
        <v>24</v>
      </c>
      <c r="AS67" s="26">
        <v>0.589</v>
      </c>
      <c r="AT67" s="26">
        <v>0.221783</v>
      </c>
      <c r="AU67" s="26">
        <v>212.096</v>
      </c>
      <c r="AV67" s="26">
        <v>123.141736</v>
      </c>
      <c r="AW67" s="26">
        <v>6</v>
      </c>
      <c r="AX67" s="26">
        <v>0.08</v>
      </c>
      <c r="AY67" s="26">
        <v>0.045718</v>
      </c>
      <c r="AZ67" s="26">
        <v>185774.96</v>
      </c>
      <c r="BA67" s="26">
        <v>6832.176998</v>
      </c>
      <c r="BB67" s="26">
        <v>1629</v>
      </c>
      <c r="BC67" s="26">
        <v>69.667</v>
      </c>
      <c r="BD67" s="26">
        <v>1.450817</v>
      </c>
      <c r="BE67" s="26">
        <v>72381.493</v>
      </c>
      <c r="BF67" s="26">
        <v>4669.782737</v>
      </c>
      <c r="BG67" s="26">
        <v>638</v>
      </c>
      <c r="BH67" s="26">
        <v>27.144</v>
      </c>
      <c r="BI67" s="26">
        <v>1.384136</v>
      </c>
      <c r="BJ67" s="26">
        <v>5920.691</v>
      </c>
      <c r="BK67" s="26">
        <v>1209.254123</v>
      </c>
      <c r="BL67" s="26">
        <v>60</v>
      </c>
      <c r="BM67" s="26">
        <v>2.22</v>
      </c>
      <c r="BN67" s="26">
        <v>0.435746</v>
      </c>
      <c r="BO67" s="26">
        <v>800.45</v>
      </c>
      <c r="BP67" s="26">
        <v>232.120925</v>
      </c>
      <c r="BQ67" s="26">
        <v>15</v>
      </c>
      <c r="BR67" s="26">
        <v>0.3</v>
      </c>
      <c r="BS67" s="26">
        <v>0.084218</v>
      </c>
      <c r="BT67" s="26">
        <v>33232.392</v>
      </c>
      <c r="BU67" s="26">
        <v>3464.752858</v>
      </c>
      <c r="BV67" s="26">
        <v>354</v>
      </c>
      <c r="BW67" s="26">
        <v>12.462</v>
      </c>
      <c r="BX67" s="26">
        <v>1.220666</v>
      </c>
      <c r="BY67" s="26">
        <v>86304.593</v>
      </c>
      <c r="BZ67" s="26">
        <v>4411.833281</v>
      </c>
      <c r="CA67" s="26">
        <v>766</v>
      </c>
      <c r="CB67" s="26">
        <v>32.365</v>
      </c>
      <c r="CC67" s="26">
        <v>1.31502</v>
      </c>
      <c r="CD67" s="26">
        <v>83286.386</v>
      </c>
      <c r="CE67" s="26">
        <v>5573.37903</v>
      </c>
      <c r="CF67" s="26">
        <v>697</v>
      </c>
      <c r="CG67" s="26">
        <v>31.233</v>
      </c>
      <c r="CH67" s="26">
        <v>1.846895</v>
      </c>
      <c r="CI67" s="26">
        <v>63837.538</v>
      </c>
      <c r="CJ67" s="26">
        <v>4269.903376</v>
      </c>
      <c r="CK67" s="26">
        <v>555</v>
      </c>
      <c r="CL67" s="26">
        <v>23.94</v>
      </c>
      <c r="CM67" s="26">
        <v>1.273598</v>
      </c>
    </row>
    <row r="68" spans="1:91" ht="12" customHeight="1">
      <c r="A68" s="2" t="s">
        <v>77</v>
      </c>
      <c r="B68" s="21" t="s">
        <v>2</v>
      </c>
      <c r="C68" s="18">
        <v>23346.492</v>
      </c>
      <c r="D68" s="22">
        <f>+AN68*-1</f>
        <v>-934.471383</v>
      </c>
      <c r="E68" s="21" t="s">
        <v>2</v>
      </c>
      <c r="F68" s="5">
        <f t="shared" si="2"/>
        <v>70.40957587975102</v>
      </c>
      <c r="G68" s="23">
        <f t="shared" si="10"/>
        <v>-1.694924</v>
      </c>
      <c r="H68" s="21" t="s">
        <v>2</v>
      </c>
      <c r="I68" s="5">
        <f t="shared" si="3"/>
        <v>23.532203467655872</v>
      </c>
      <c r="J68" s="23">
        <f t="shared" si="11"/>
        <v>-1.750916</v>
      </c>
      <c r="K68" s="21" t="s">
        <v>2</v>
      </c>
      <c r="L68" s="5">
        <f t="shared" si="4"/>
        <v>3.158992794292179</v>
      </c>
      <c r="M68" s="23">
        <f t="shared" si="12"/>
        <v>-0.591753</v>
      </c>
      <c r="N68" s="21" t="s">
        <v>2</v>
      </c>
      <c r="O68" s="5">
        <f t="shared" si="5"/>
        <v>0.919821273363039</v>
      </c>
      <c r="P68" s="23">
        <f t="shared" si="13"/>
        <v>-0.365972</v>
      </c>
      <c r="Q68" s="21" t="s">
        <v>2</v>
      </c>
      <c r="R68" s="5">
        <f t="shared" si="6"/>
        <v>15.56511359393951</v>
      </c>
      <c r="S68" s="24">
        <f t="shared" si="14"/>
        <v>-1.579247</v>
      </c>
      <c r="T68" s="21" t="s">
        <v>2</v>
      </c>
      <c r="U68" s="5">
        <f t="shared" si="7"/>
        <v>31.546006997539504</v>
      </c>
      <c r="V68" s="23">
        <f t="shared" si="15"/>
        <v>-2.057626</v>
      </c>
      <c r="W68" s="21" t="s">
        <v>2</v>
      </c>
      <c r="X68" s="5">
        <f t="shared" si="8"/>
        <v>31.888405333015342</v>
      </c>
      <c r="Y68" s="23">
        <f t="shared" si="16"/>
        <v>-2.082895</v>
      </c>
      <c r="Z68" s="21" t="s">
        <v>2</v>
      </c>
      <c r="AA68" s="5">
        <f t="shared" si="9"/>
        <v>21.00047407550565</v>
      </c>
      <c r="AB68" s="23">
        <f t="shared" si="17"/>
        <v>-1.848332</v>
      </c>
      <c r="AC68" s="21" t="s">
        <v>2</v>
      </c>
      <c r="AD68" s="3">
        <v>23.6</v>
      </c>
      <c r="AE68" s="3">
        <v>-0.3</v>
      </c>
      <c r="AF68" s="21" t="s">
        <v>2</v>
      </c>
      <c r="AG68" s="3">
        <v>27.3</v>
      </c>
      <c r="AH68" s="3">
        <v>-0.6</v>
      </c>
      <c r="AI68" s="3"/>
      <c r="AJ68" s="3">
        <f>SUM(F68:O68)</f>
        <v>93.98300041506211</v>
      </c>
      <c r="AK68" s="3">
        <f>SUM(R68:AA68)</f>
        <v>94.28023200000001</v>
      </c>
      <c r="AL68" s="17" t="s">
        <v>161</v>
      </c>
      <c r="AM68" s="25">
        <v>23346.492</v>
      </c>
      <c r="AN68" s="25">
        <v>934.471383</v>
      </c>
      <c r="AO68" s="26">
        <v>710</v>
      </c>
      <c r="AP68" s="26">
        <v>354.239</v>
      </c>
      <c r="AQ68" s="26">
        <v>101.609007</v>
      </c>
      <c r="AR68" s="26">
        <v>11</v>
      </c>
      <c r="AS68" s="26">
        <v>1.517</v>
      </c>
      <c r="AT68" s="26">
        <v>0.432245</v>
      </c>
      <c r="AU68" s="26">
        <v>107.883</v>
      </c>
      <c r="AV68" s="26">
        <v>46.732526</v>
      </c>
      <c r="AW68" s="26">
        <v>5</v>
      </c>
      <c r="AX68" s="26">
        <v>0.462</v>
      </c>
      <c r="AY68" s="26">
        <v>0.194809</v>
      </c>
      <c r="AZ68" s="26">
        <v>16438.166</v>
      </c>
      <c r="BA68" s="26">
        <v>747.638369</v>
      </c>
      <c r="BB68" s="26">
        <v>486</v>
      </c>
      <c r="BC68" s="26">
        <v>70.41</v>
      </c>
      <c r="BD68" s="26">
        <v>1.694924</v>
      </c>
      <c r="BE68" s="26">
        <v>5493.944</v>
      </c>
      <c r="BF68" s="26">
        <v>483.06788</v>
      </c>
      <c r="BG68" s="26">
        <v>174</v>
      </c>
      <c r="BH68" s="26">
        <v>23.532</v>
      </c>
      <c r="BI68" s="26">
        <v>1.750916</v>
      </c>
      <c r="BJ68" s="26">
        <v>737.514</v>
      </c>
      <c r="BK68" s="26">
        <v>141.248331</v>
      </c>
      <c r="BL68" s="26">
        <v>28</v>
      </c>
      <c r="BM68" s="26">
        <v>3.159</v>
      </c>
      <c r="BN68" s="26">
        <v>0.591753</v>
      </c>
      <c r="BO68" s="26">
        <v>214.746</v>
      </c>
      <c r="BP68" s="26">
        <v>86.114465</v>
      </c>
      <c r="BQ68" s="26">
        <v>6</v>
      </c>
      <c r="BR68" s="26">
        <v>0.92</v>
      </c>
      <c r="BS68" s="26">
        <v>0.365972</v>
      </c>
      <c r="BT68" s="26">
        <v>3633.908</v>
      </c>
      <c r="BU68" s="26">
        <v>364.73832</v>
      </c>
      <c r="BV68" s="26">
        <v>111</v>
      </c>
      <c r="BW68" s="26">
        <v>15.565</v>
      </c>
      <c r="BX68" s="26">
        <v>1.579247</v>
      </c>
      <c r="BY68" s="26">
        <v>7364.886</v>
      </c>
      <c r="BZ68" s="26">
        <v>526.754331</v>
      </c>
      <c r="CA68" s="26">
        <v>226</v>
      </c>
      <c r="CB68" s="26">
        <v>31.546</v>
      </c>
      <c r="CC68" s="26">
        <v>2.057626</v>
      </c>
      <c r="CD68" s="26">
        <v>7444.824</v>
      </c>
      <c r="CE68" s="26">
        <v>649.554671</v>
      </c>
      <c r="CF68" s="26">
        <v>219</v>
      </c>
      <c r="CG68" s="26">
        <v>31.888</v>
      </c>
      <c r="CH68" s="26">
        <v>2.082895</v>
      </c>
      <c r="CI68" s="26">
        <v>4902.874</v>
      </c>
      <c r="CJ68" s="26">
        <v>471.96275</v>
      </c>
      <c r="CK68" s="26">
        <v>154</v>
      </c>
      <c r="CL68" s="26">
        <v>21</v>
      </c>
      <c r="CM68" s="26">
        <v>1.848332</v>
      </c>
    </row>
    <row r="69" spans="1:40" ht="12" customHeight="1">
      <c r="A69" s="3"/>
      <c r="B69" s="21" t="s">
        <v>2</v>
      </c>
      <c r="C69" s="18"/>
      <c r="D69" s="22"/>
      <c r="E69" s="21" t="s">
        <v>2</v>
      </c>
      <c r="F69" s="5"/>
      <c r="G69" s="23"/>
      <c r="H69" s="21" t="s">
        <v>2</v>
      </c>
      <c r="I69" s="5"/>
      <c r="J69" s="23"/>
      <c r="K69" s="21" t="s">
        <v>2</v>
      </c>
      <c r="L69" s="5"/>
      <c r="M69" s="23"/>
      <c r="N69" s="21" t="s">
        <v>2</v>
      </c>
      <c r="O69" s="5"/>
      <c r="P69" s="23"/>
      <c r="Q69" s="21" t="s">
        <v>2</v>
      </c>
      <c r="R69" s="5"/>
      <c r="S69" s="24"/>
      <c r="T69" s="21" t="s">
        <v>2</v>
      </c>
      <c r="U69" s="5"/>
      <c r="V69" s="23"/>
      <c r="W69" s="21" t="s">
        <v>2</v>
      </c>
      <c r="X69" s="5"/>
      <c r="Y69" s="23"/>
      <c r="Z69" s="21" t="s">
        <v>2</v>
      </c>
      <c r="AA69" s="5"/>
      <c r="AB69" s="23"/>
      <c r="AC69" s="21" t="s">
        <v>2</v>
      </c>
      <c r="AD69" s="3"/>
      <c r="AE69" s="3"/>
      <c r="AF69" s="21" t="s">
        <v>2</v>
      </c>
      <c r="AG69" s="3"/>
      <c r="AH69" s="3"/>
      <c r="AI69" s="3"/>
      <c r="AJ69" s="3"/>
      <c r="AK69" s="3"/>
      <c r="AM69" s="20"/>
      <c r="AN69" s="20"/>
    </row>
    <row r="70" spans="1:91" ht="12" customHeight="1">
      <c r="A70" s="2" t="s">
        <v>78</v>
      </c>
      <c r="B70" s="21" t="s">
        <v>2</v>
      </c>
      <c r="C70" s="18">
        <v>9186.421</v>
      </c>
      <c r="D70" s="22">
        <f aca="true" t="shared" si="18" ref="D70:D75">+AN70*-1</f>
        <v>-450.841514</v>
      </c>
      <c r="E70" s="21" t="s">
        <v>2</v>
      </c>
      <c r="F70" s="5">
        <f t="shared" si="2"/>
        <v>49.2582258095944</v>
      </c>
      <c r="G70" s="23">
        <f t="shared" si="10"/>
        <v>-2.741519</v>
      </c>
      <c r="H70" s="21" t="s">
        <v>2</v>
      </c>
      <c r="I70" s="5">
        <f t="shared" si="3"/>
        <v>46.13638978662093</v>
      </c>
      <c r="J70" s="23">
        <f t="shared" si="11"/>
        <v>-2.346775</v>
      </c>
      <c r="K70" s="21" t="s">
        <v>2</v>
      </c>
      <c r="L70" s="5">
        <f t="shared" si="4"/>
        <v>4.355047520682973</v>
      </c>
      <c r="M70" s="23">
        <f t="shared" si="12"/>
        <v>-1.085478</v>
      </c>
      <c r="N70" s="21" t="s">
        <v>2</v>
      </c>
      <c r="O70" s="21" t="s">
        <v>169</v>
      </c>
      <c r="P70" s="21" t="s">
        <v>168</v>
      </c>
      <c r="Q70" s="21" t="s">
        <v>2</v>
      </c>
      <c r="R70" s="5">
        <f t="shared" si="6"/>
        <v>16.547129725493747</v>
      </c>
      <c r="S70" s="24">
        <f t="shared" si="14"/>
        <v>-2.11996</v>
      </c>
      <c r="T70" s="21" t="s">
        <v>2</v>
      </c>
      <c r="U70" s="5">
        <f t="shared" si="7"/>
        <v>24.16576597131788</v>
      </c>
      <c r="V70" s="23">
        <f t="shared" si="15"/>
        <v>-2.635303</v>
      </c>
      <c r="W70" s="21" t="s">
        <v>2</v>
      </c>
      <c r="X70" s="5">
        <f t="shared" si="8"/>
        <v>29.104316033414975</v>
      </c>
      <c r="Y70" s="23">
        <f t="shared" si="16"/>
        <v>-2.587236</v>
      </c>
      <c r="Z70" s="21" t="s">
        <v>2</v>
      </c>
      <c r="AA70" s="5">
        <f t="shared" si="9"/>
        <v>30.182788269773393</v>
      </c>
      <c r="AB70" s="23">
        <f t="shared" si="17"/>
        <v>-2.228729</v>
      </c>
      <c r="AC70" s="21" t="s">
        <v>2</v>
      </c>
      <c r="AD70" s="3">
        <v>17.8</v>
      </c>
      <c r="AE70" s="3">
        <v>-0.6</v>
      </c>
      <c r="AF70" s="21" t="s">
        <v>2</v>
      </c>
      <c r="AG70" s="3">
        <v>19.1</v>
      </c>
      <c r="AH70" s="3">
        <v>-0.8</v>
      </c>
      <c r="AI70" s="3"/>
      <c r="AJ70" s="3">
        <f>SUM(F70:N70)</f>
        <v>93.57589111689832</v>
      </c>
      <c r="AK70" s="3">
        <f aca="true" t="shared" si="19" ref="AK70:AK75">SUM(R70:AA70)</f>
        <v>92.657501</v>
      </c>
      <c r="AL70" s="17" t="s">
        <v>162</v>
      </c>
      <c r="AM70" s="25">
        <v>9186.421</v>
      </c>
      <c r="AN70" s="25">
        <v>450.841514</v>
      </c>
      <c r="AO70" s="26">
        <v>439</v>
      </c>
      <c r="AP70" s="17" t="s">
        <v>124</v>
      </c>
      <c r="AQ70" s="17" t="s">
        <v>170</v>
      </c>
      <c r="AR70" s="26">
        <v>0</v>
      </c>
      <c r="AS70" s="17" t="s">
        <v>124</v>
      </c>
      <c r="AT70" s="17" t="s">
        <v>170</v>
      </c>
      <c r="AU70" s="17" t="s">
        <v>124</v>
      </c>
      <c r="AV70" s="17" t="s">
        <v>170</v>
      </c>
      <c r="AW70" s="26">
        <v>0</v>
      </c>
      <c r="AX70" s="17" t="s">
        <v>124</v>
      </c>
      <c r="AY70" s="17" t="s">
        <v>170</v>
      </c>
      <c r="AZ70" s="26">
        <v>4525.068</v>
      </c>
      <c r="BA70" s="26">
        <v>319.974246</v>
      </c>
      <c r="BB70" s="26">
        <v>218</v>
      </c>
      <c r="BC70" s="26">
        <v>49.258</v>
      </c>
      <c r="BD70" s="26">
        <v>2.741519</v>
      </c>
      <c r="BE70" s="26">
        <v>4238.283</v>
      </c>
      <c r="BF70" s="26">
        <v>320.460245</v>
      </c>
      <c r="BG70" s="26">
        <v>201</v>
      </c>
      <c r="BH70" s="26">
        <v>46.136</v>
      </c>
      <c r="BI70" s="26">
        <v>2.346775</v>
      </c>
      <c r="BJ70" s="26">
        <v>400.073</v>
      </c>
      <c r="BK70" s="26">
        <v>104.671365</v>
      </c>
      <c r="BL70" s="26">
        <v>19</v>
      </c>
      <c r="BM70" s="26">
        <v>4.355</v>
      </c>
      <c r="BN70" s="26">
        <v>1.085478</v>
      </c>
      <c r="BO70" s="26">
        <v>22.996</v>
      </c>
      <c r="BP70" s="26">
        <v>25.570838</v>
      </c>
      <c r="BQ70" s="26">
        <v>1</v>
      </c>
      <c r="BR70" s="26">
        <v>0.25</v>
      </c>
      <c r="BS70" s="26">
        <v>0.274619</v>
      </c>
      <c r="BT70" s="26">
        <v>1520.089</v>
      </c>
      <c r="BU70" s="26">
        <v>203.034419</v>
      </c>
      <c r="BV70" s="26">
        <v>71</v>
      </c>
      <c r="BW70" s="26">
        <v>16.547</v>
      </c>
      <c r="BX70" s="26">
        <v>2.11996</v>
      </c>
      <c r="BY70" s="26">
        <v>2219.969</v>
      </c>
      <c r="BZ70" s="26">
        <v>266.382283</v>
      </c>
      <c r="CA70" s="26">
        <v>102</v>
      </c>
      <c r="CB70" s="26">
        <v>24.166</v>
      </c>
      <c r="CC70" s="26">
        <v>2.635303</v>
      </c>
      <c r="CD70" s="26">
        <v>2673.645</v>
      </c>
      <c r="CE70" s="26">
        <v>273.080379</v>
      </c>
      <c r="CF70" s="26">
        <v>133</v>
      </c>
      <c r="CG70" s="26">
        <v>29.104</v>
      </c>
      <c r="CH70" s="26">
        <v>2.587236</v>
      </c>
      <c r="CI70" s="26">
        <v>2772.718</v>
      </c>
      <c r="CJ70" s="26">
        <v>265.326991</v>
      </c>
      <c r="CK70" s="26">
        <v>133</v>
      </c>
      <c r="CL70" s="26">
        <v>30.183</v>
      </c>
      <c r="CM70" s="26">
        <v>2.228729</v>
      </c>
    </row>
    <row r="71" spans="1:91" ht="12" customHeight="1">
      <c r="A71" s="2" t="s">
        <v>79</v>
      </c>
      <c r="B71" s="21" t="s">
        <v>2</v>
      </c>
      <c r="C71" s="18">
        <v>80987.363</v>
      </c>
      <c r="D71" s="22">
        <f t="shared" si="18"/>
        <v>-5065.650121</v>
      </c>
      <c r="E71" s="21" t="s">
        <v>2</v>
      </c>
      <c r="F71" s="5">
        <f t="shared" si="2"/>
        <v>55.41436631292712</v>
      </c>
      <c r="G71" s="23">
        <f t="shared" si="10"/>
        <v>-1.840232</v>
      </c>
      <c r="H71" s="21" t="s">
        <v>2</v>
      </c>
      <c r="I71" s="5">
        <f t="shared" si="3"/>
        <v>40.757947631904</v>
      </c>
      <c r="J71" s="23">
        <f t="shared" si="11"/>
        <v>-1.631279</v>
      </c>
      <c r="K71" s="21" t="s">
        <v>2</v>
      </c>
      <c r="L71" s="5">
        <f t="shared" si="4"/>
        <v>1.9353044005149298</v>
      </c>
      <c r="M71" s="23">
        <f t="shared" si="12"/>
        <v>-0.420599</v>
      </c>
      <c r="N71" s="21" t="s">
        <v>2</v>
      </c>
      <c r="O71" s="5">
        <f t="shared" si="5"/>
        <v>0.8997255534792508</v>
      </c>
      <c r="P71" s="23">
        <f t="shared" si="13"/>
        <v>-0.262043</v>
      </c>
      <c r="Q71" s="21" t="s">
        <v>2</v>
      </c>
      <c r="R71" s="5">
        <f t="shared" si="6"/>
        <v>13.297154767219672</v>
      </c>
      <c r="S71" s="24">
        <f t="shared" si="14"/>
        <v>-0.862988</v>
      </c>
      <c r="T71" s="21" t="s">
        <v>2</v>
      </c>
      <c r="U71" s="5">
        <f t="shared" si="7"/>
        <v>28.130270150912313</v>
      </c>
      <c r="V71" s="23">
        <f t="shared" si="15"/>
        <v>-1.426511</v>
      </c>
      <c r="W71" s="21" t="s">
        <v>2</v>
      </c>
      <c r="X71" s="5">
        <f t="shared" si="8"/>
        <v>28.761109310350065</v>
      </c>
      <c r="Y71" s="23">
        <f t="shared" si="16"/>
        <v>-1.389344</v>
      </c>
      <c r="Z71" s="21" t="s">
        <v>2</v>
      </c>
      <c r="AA71" s="5">
        <f t="shared" si="9"/>
        <v>29.81146577151796</v>
      </c>
      <c r="AB71" s="23">
        <f t="shared" si="17"/>
        <v>-1.362795</v>
      </c>
      <c r="AC71" s="21" t="s">
        <v>2</v>
      </c>
      <c r="AD71" s="3">
        <v>19.4</v>
      </c>
      <c r="AE71" s="3">
        <v>-0.5</v>
      </c>
      <c r="AF71" s="21" t="s">
        <v>2</v>
      </c>
      <c r="AG71" s="3">
        <v>21.9</v>
      </c>
      <c r="AH71" s="3">
        <v>-0.4</v>
      </c>
      <c r="AI71" s="3"/>
      <c r="AJ71" s="3">
        <f>SUM(F71:O71)</f>
        <v>95.1152338988253</v>
      </c>
      <c r="AK71" s="3">
        <f t="shared" si="19"/>
        <v>96.32115700000003</v>
      </c>
      <c r="AL71" s="17" t="s">
        <v>163</v>
      </c>
      <c r="AM71" s="25">
        <v>80987.363</v>
      </c>
      <c r="AN71" s="25">
        <v>5065.650121</v>
      </c>
      <c r="AO71" s="26">
        <v>1126</v>
      </c>
      <c r="AP71" s="26">
        <v>560.572</v>
      </c>
      <c r="AQ71" s="26">
        <v>139.591292</v>
      </c>
      <c r="AR71" s="26">
        <v>17</v>
      </c>
      <c r="AS71" s="26">
        <v>0.692</v>
      </c>
      <c r="AT71" s="26">
        <v>0.179376</v>
      </c>
      <c r="AU71" s="26">
        <v>243.354</v>
      </c>
      <c r="AV71" s="26">
        <v>72.724881</v>
      </c>
      <c r="AW71" s="26">
        <v>8</v>
      </c>
      <c r="AX71" s="26">
        <v>0.3</v>
      </c>
      <c r="AY71" s="26">
        <v>0.09176</v>
      </c>
      <c r="AZ71" s="26">
        <v>44878.634</v>
      </c>
      <c r="BA71" s="26">
        <v>3246.300644</v>
      </c>
      <c r="BB71" s="26">
        <v>606</v>
      </c>
      <c r="BC71" s="26">
        <v>55.414</v>
      </c>
      <c r="BD71" s="26">
        <v>1.840232</v>
      </c>
      <c r="BE71" s="26">
        <v>33008.787</v>
      </c>
      <c r="BF71" s="26">
        <v>2392.216535</v>
      </c>
      <c r="BG71" s="26">
        <v>459</v>
      </c>
      <c r="BH71" s="26">
        <v>40.758</v>
      </c>
      <c r="BI71" s="26">
        <v>1.631279</v>
      </c>
      <c r="BJ71" s="26">
        <v>1567.352</v>
      </c>
      <c r="BK71" s="26">
        <v>358.713745</v>
      </c>
      <c r="BL71" s="26">
        <v>22</v>
      </c>
      <c r="BM71" s="26">
        <v>1.935</v>
      </c>
      <c r="BN71" s="26">
        <v>0.420599</v>
      </c>
      <c r="BO71" s="26">
        <v>728.664</v>
      </c>
      <c r="BP71" s="26">
        <v>219.38772</v>
      </c>
      <c r="BQ71" s="26">
        <v>14</v>
      </c>
      <c r="BR71" s="26">
        <v>0.9</v>
      </c>
      <c r="BS71" s="26">
        <v>0.262043</v>
      </c>
      <c r="BT71" s="26">
        <v>10769.015</v>
      </c>
      <c r="BU71" s="26">
        <v>923.155303</v>
      </c>
      <c r="BV71" s="26">
        <v>153</v>
      </c>
      <c r="BW71" s="26">
        <v>13.297</v>
      </c>
      <c r="BX71" s="26">
        <v>0.862988</v>
      </c>
      <c r="BY71" s="26">
        <v>22781.964</v>
      </c>
      <c r="BZ71" s="26">
        <v>1935.110911</v>
      </c>
      <c r="CA71" s="26">
        <v>319</v>
      </c>
      <c r="CB71" s="26">
        <v>28.13</v>
      </c>
      <c r="CC71" s="26">
        <v>1.426511</v>
      </c>
      <c r="CD71" s="26">
        <v>23292.864</v>
      </c>
      <c r="CE71" s="26">
        <v>1746.13659</v>
      </c>
      <c r="CF71" s="26">
        <v>327</v>
      </c>
      <c r="CG71" s="26">
        <v>28.761</v>
      </c>
      <c r="CH71" s="26">
        <v>1.389344</v>
      </c>
      <c r="CI71" s="26">
        <v>24143.52</v>
      </c>
      <c r="CJ71" s="26">
        <v>1889.388721</v>
      </c>
      <c r="CK71" s="26">
        <v>327</v>
      </c>
      <c r="CL71" s="26">
        <v>29.811</v>
      </c>
      <c r="CM71" s="26">
        <v>1.362795</v>
      </c>
    </row>
    <row r="72" spans="1:91" ht="12" customHeight="1">
      <c r="A72" s="2" t="s">
        <v>80</v>
      </c>
      <c r="B72" s="21" t="s">
        <v>2</v>
      </c>
      <c r="C72" s="18">
        <v>54815.882</v>
      </c>
      <c r="D72" s="22">
        <f t="shared" si="18"/>
        <v>-1742.54558</v>
      </c>
      <c r="E72" s="21" t="s">
        <v>2</v>
      </c>
      <c r="F72" s="5">
        <f t="shared" si="2"/>
        <v>46.039084074210464</v>
      </c>
      <c r="G72" s="23">
        <f t="shared" si="10"/>
        <v>-1.607326</v>
      </c>
      <c r="H72" s="21" t="s">
        <v>2</v>
      </c>
      <c r="I72" s="5">
        <f t="shared" si="3"/>
        <v>46.843807055772636</v>
      </c>
      <c r="J72" s="23">
        <f t="shared" si="11"/>
        <v>-1.557163</v>
      </c>
      <c r="K72" s="21" t="s">
        <v>2</v>
      </c>
      <c r="L72" s="5">
        <f t="shared" si="4"/>
        <v>5.146187376862786</v>
      </c>
      <c r="M72" s="23">
        <f t="shared" si="12"/>
        <v>-0.573555</v>
      </c>
      <c r="N72" s="21" t="s">
        <v>2</v>
      </c>
      <c r="O72" s="5">
        <f t="shared" si="5"/>
        <v>1.4615946524403276</v>
      </c>
      <c r="P72" s="23">
        <f t="shared" si="13"/>
        <v>-0.39323</v>
      </c>
      <c r="Q72" s="21" t="s">
        <v>2</v>
      </c>
      <c r="R72" s="5">
        <f t="shared" si="6"/>
        <v>11.553908774103098</v>
      </c>
      <c r="S72" s="24">
        <f t="shared" si="14"/>
        <v>-0.906279</v>
      </c>
      <c r="T72" s="21" t="s">
        <v>2</v>
      </c>
      <c r="U72" s="5">
        <f t="shared" si="7"/>
        <v>28.653177559014743</v>
      </c>
      <c r="V72" s="23">
        <f t="shared" si="15"/>
        <v>-1.545344</v>
      </c>
      <c r="W72" s="21" t="s">
        <v>2</v>
      </c>
      <c r="X72" s="5">
        <f t="shared" si="8"/>
        <v>31.61823611631388</v>
      </c>
      <c r="Y72" s="23">
        <f t="shared" si="16"/>
        <v>-1.408288</v>
      </c>
      <c r="Z72" s="21" t="s">
        <v>2</v>
      </c>
      <c r="AA72" s="5">
        <f t="shared" si="9"/>
        <v>28.174677550568283</v>
      </c>
      <c r="AB72" s="23">
        <f t="shared" si="17"/>
        <v>-1.275149</v>
      </c>
      <c r="AC72" s="21" t="s">
        <v>2</v>
      </c>
      <c r="AD72" s="3">
        <v>23.7</v>
      </c>
      <c r="AE72" s="3">
        <v>-0.4</v>
      </c>
      <c r="AF72" s="21" t="s">
        <v>2</v>
      </c>
      <c r="AG72" s="3">
        <v>26.2</v>
      </c>
      <c r="AH72" s="3">
        <v>-0.4</v>
      </c>
      <c r="AI72" s="3"/>
      <c r="AJ72" s="3">
        <f>SUM(F72:O72)</f>
        <v>95.75262915928622</v>
      </c>
      <c r="AK72" s="3">
        <f t="shared" si="19"/>
        <v>96.14008900000002</v>
      </c>
      <c r="AL72" s="17" t="s">
        <v>164</v>
      </c>
      <c r="AM72" s="25">
        <v>54815.882</v>
      </c>
      <c r="AN72" s="25">
        <v>1742.54558</v>
      </c>
      <c r="AO72" s="26">
        <v>833</v>
      </c>
      <c r="AP72" s="26">
        <v>165.652</v>
      </c>
      <c r="AQ72" s="26">
        <v>86.328667</v>
      </c>
      <c r="AR72" s="26">
        <v>4</v>
      </c>
      <c r="AS72" s="26">
        <v>0.302</v>
      </c>
      <c r="AT72" s="26">
        <v>0.155858</v>
      </c>
      <c r="AU72" s="26">
        <v>113.538</v>
      </c>
      <c r="AV72" s="26">
        <v>71.919515</v>
      </c>
      <c r="AW72" s="26">
        <v>2</v>
      </c>
      <c r="AX72" s="26">
        <v>0.207</v>
      </c>
      <c r="AY72" s="26">
        <v>0.129489</v>
      </c>
      <c r="AZ72" s="26">
        <v>25236.73</v>
      </c>
      <c r="BA72" s="26">
        <v>1295.252336</v>
      </c>
      <c r="BB72" s="26">
        <v>363</v>
      </c>
      <c r="BC72" s="26">
        <v>46.039</v>
      </c>
      <c r="BD72" s="26">
        <v>1.607326</v>
      </c>
      <c r="BE72" s="26">
        <v>25677.846</v>
      </c>
      <c r="BF72" s="26">
        <v>1143.402084</v>
      </c>
      <c r="BG72" s="26">
        <v>411</v>
      </c>
      <c r="BH72" s="26">
        <v>46.844</v>
      </c>
      <c r="BI72" s="26">
        <v>1.557163</v>
      </c>
      <c r="BJ72" s="26">
        <v>2820.928</v>
      </c>
      <c r="BK72" s="26">
        <v>307.768715</v>
      </c>
      <c r="BL72" s="26">
        <v>42</v>
      </c>
      <c r="BM72" s="26">
        <v>5.146</v>
      </c>
      <c r="BN72" s="26">
        <v>0.573555</v>
      </c>
      <c r="BO72" s="26">
        <v>801.186</v>
      </c>
      <c r="BP72" s="26">
        <v>212.806227</v>
      </c>
      <c r="BQ72" s="26">
        <v>11</v>
      </c>
      <c r="BR72" s="26">
        <v>1.462</v>
      </c>
      <c r="BS72" s="26">
        <v>0.39323</v>
      </c>
      <c r="BT72" s="26">
        <v>6333.377</v>
      </c>
      <c r="BU72" s="26">
        <v>564.796986</v>
      </c>
      <c r="BV72" s="26">
        <v>103</v>
      </c>
      <c r="BW72" s="26">
        <v>11.554</v>
      </c>
      <c r="BX72" s="26">
        <v>0.906279</v>
      </c>
      <c r="BY72" s="26">
        <v>15706.492</v>
      </c>
      <c r="BZ72" s="26">
        <v>994.595813</v>
      </c>
      <c r="CA72" s="26">
        <v>245</v>
      </c>
      <c r="CB72" s="26">
        <v>28.653</v>
      </c>
      <c r="CC72" s="26">
        <v>1.545344</v>
      </c>
      <c r="CD72" s="26">
        <v>17331.815</v>
      </c>
      <c r="CE72" s="26">
        <v>862.030505</v>
      </c>
      <c r="CF72" s="26">
        <v>246</v>
      </c>
      <c r="CG72" s="26">
        <v>31.618</v>
      </c>
      <c r="CH72" s="26">
        <v>1.408288</v>
      </c>
      <c r="CI72" s="26">
        <v>15444.198</v>
      </c>
      <c r="CJ72" s="26">
        <v>887.585013</v>
      </c>
      <c r="CK72" s="26">
        <v>239</v>
      </c>
      <c r="CL72" s="26">
        <v>28.175</v>
      </c>
      <c r="CM72" s="26">
        <v>1.275149</v>
      </c>
    </row>
    <row r="73" spans="1:91" ht="12" customHeight="1">
      <c r="A73" s="2" t="s">
        <v>81</v>
      </c>
      <c r="B73" s="21" t="s">
        <v>2</v>
      </c>
      <c r="C73" s="18">
        <v>22570.929</v>
      </c>
      <c r="D73" s="22">
        <f t="shared" si="18"/>
        <v>-634.790716</v>
      </c>
      <c r="E73" s="21" t="s">
        <v>2</v>
      </c>
      <c r="F73" s="5">
        <f t="shared" si="2"/>
        <v>37.463313982335414</v>
      </c>
      <c r="G73" s="23">
        <f t="shared" si="10"/>
        <v>-1.697024</v>
      </c>
      <c r="H73" s="21" t="s">
        <v>2</v>
      </c>
      <c r="I73" s="5">
        <f t="shared" si="3"/>
        <v>55.580392814137156</v>
      </c>
      <c r="J73" s="23">
        <f t="shared" si="11"/>
        <v>-1.842852</v>
      </c>
      <c r="K73" s="21" t="s">
        <v>2</v>
      </c>
      <c r="L73" s="5">
        <f t="shared" si="4"/>
        <v>5.25304031570876</v>
      </c>
      <c r="M73" s="23">
        <f t="shared" si="12"/>
        <v>-0.729094</v>
      </c>
      <c r="N73" s="21" t="s">
        <v>2</v>
      </c>
      <c r="O73" s="5">
        <f t="shared" si="5"/>
        <v>0.5833787346546525</v>
      </c>
      <c r="P73" s="23">
        <f t="shared" si="13"/>
        <v>-0.211761</v>
      </c>
      <c r="Q73" s="21" t="s">
        <v>2</v>
      </c>
      <c r="R73" s="5">
        <f t="shared" si="6"/>
        <v>5.57297840952847</v>
      </c>
      <c r="S73" s="24">
        <f t="shared" si="14"/>
        <v>-0.619557</v>
      </c>
      <c r="T73" s="21" t="s">
        <v>2</v>
      </c>
      <c r="U73" s="5">
        <f t="shared" si="7"/>
        <v>14.697574034280999</v>
      </c>
      <c r="V73" s="23">
        <f t="shared" si="15"/>
        <v>-1.330212</v>
      </c>
      <c r="W73" s="21" t="s">
        <v>2</v>
      </c>
      <c r="X73" s="5">
        <f t="shared" si="8"/>
        <v>30.963479615748202</v>
      </c>
      <c r="Y73" s="23">
        <f t="shared" si="16"/>
        <v>-1.74639</v>
      </c>
      <c r="Z73" s="21" t="s">
        <v>2</v>
      </c>
      <c r="AA73" s="5">
        <f t="shared" si="9"/>
        <v>48.76597237092014</v>
      </c>
      <c r="AB73" s="23">
        <f t="shared" si="17"/>
        <v>-1.563234</v>
      </c>
      <c r="AC73" s="21" t="s">
        <v>2</v>
      </c>
      <c r="AD73" s="3">
        <v>19</v>
      </c>
      <c r="AE73" s="3">
        <v>-0.4</v>
      </c>
      <c r="AF73" s="21" t="s">
        <v>2</v>
      </c>
      <c r="AG73" s="3">
        <v>21.1</v>
      </c>
      <c r="AH73" s="3">
        <v>-0.3</v>
      </c>
      <c r="AI73" s="3"/>
      <c r="AJ73" s="3">
        <f>SUM(F73:O73)</f>
        <v>94.611155846836</v>
      </c>
      <c r="AK73" s="3">
        <f t="shared" si="19"/>
        <v>96.30384543047782</v>
      </c>
      <c r="AL73" s="17" t="s">
        <v>165</v>
      </c>
      <c r="AM73" s="25">
        <v>22570.929</v>
      </c>
      <c r="AN73" s="25">
        <v>634.790716</v>
      </c>
      <c r="AO73" s="26">
        <v>658</v>
      </c>
      <c r="AP73" s="26">
        <v>219.094</v>
      </c>
      <c r="AQ73" s="26">
        <v>55.860077</v>
      </c>
      <c r="AR73" s="26">
        <v>11</v>
      </c>
      <c r="AS73" s="26">
        <v>0.971</v>
      </c>
      <c r="AT73" s="26">
        <v>0.25225</v>
      </c>
      <c r="AU73" s="26">
        <v>33.671</v>
      </c>
      <c r="AV73" s="26">
        <v>22.993289</v>
      </c>
      <c r="AW73" s="26">
        <v>2</v>
      </c>
      <c r="AX73" s="26">
        <v>0.149</v>
      </c>
      <c r="AY73" s="26">
        <v>0.102667</v>
      </c>
      <c r="AZ73" s="26">
        <v>8455.818</v>
      </c>
      <c r="BA73" s="26">
        <v>458.356763</v>
      </c>
      <c r="BB73" s="26">
        <v>230</v>
      </c>
      <c r="BC73" s="26">
        <v>37.463</v>
      </c>
      <c r="BD73" s="26">
        <v>1.697024</v>
      </c>
      <c r="BE73" s="26">
        <v>12545.011</v>
      </c>
      <c r="BF73" s="26">
        <v>560.283454</v>
      </c>
      <c r="BG73" s="26">
        <v>370</v>
      </c>
      <c r="BH73" s="26">
        <v>55.58</v>
      </c>
      <c r="BI73" s="26">
        <v>1.842852</v>
      </c>
      <c r="BJ73" s="26">
        <v>1185.66</v>
      </c>
      <c r="BK73" s="26">
        <v>164.688897</v>
      </c>
      <c r="BL73" s="26">
        <v>38</v>
      </c>
      <c r="BM73" s="26">
        <v>5.253</v>
      </c>
      <c r="BN73" s="26">
        <v>0.729094</v>
      </c>
      <c r="BO73" s="26">
        <v>131.674</v>
      </c>
      <c r="BP73" s="26">
        <v>47.792151</v>
      </c>
      <c r="BQ73" s="26">
        <v>7</v>
      </c>
      <c r="BR73" s="26">
        <v>0.583</v>
      </c>
      <c r="BS73" s="26">
        <v>0.211761</v>
      </c>
      <c r="BT73" s="26">
        <v>1257.873</v>
      </c>
      <c r="BU73" s="26">
        <v>142.606043</v>
      </c>
      <c r="BV73" s="26">
        <v>39</v>
      </c>
      <c r="BW73" s="26">
        <v>5.573</v>
      </c>
      <c r="BX73" s="26">
        <v>0.619557</v>
      </c>
      <c r="BY73" s="26">
        <v>3317.379</v>
      </c>
      <c r="BZ73" s="26">
        <v>295.561937</v>
      </c>
      <c r="CA73" s="26">
        <v>95</v>
      </c>
      <c r="CB73" s="26">
        <v>14.698</v>
      </c>
      <c r="CC73" s="26">
        <v>1.330212</v>
      </c>
      <c r="CD73" s="26">
        <v>6988.745</v>
      </c>
      <c r="CE73" s="26">
        <v>448.435518</v>
      </c>
      <c r="CF73" s="26">
        <v>200</v>
      </c>
      <c r="CG73" s="26">
        <v>30.963</v>
      </c>
      <c r="CH73" s="26">
        <v>1.74639</v>
      </c>
      <c r="CI73" s="26">
        <v>11006.933</v>
      </c>
      <c r="CJ73" s="26">
        <v>504.14335</v>
      </c>
      <c r="CK73" s="26">
        <v>324</v>
      </c>
      <c r="CL73" s="26">
        <v>48.766</v>
      </c>
      <c r="CM73" s="26">
        <v>1.563234</v>
      </c>
    </row>
    <row r="74" spans="1:91" ht="12" customHeight="1">
      <c r="A74" s="2" t="s">
        <v>82</v>
      </c>
      <c r="B74" s="21" t="s">
        <v>2</v>
      </c>
      <c r="C74" s="18">
        <v>67362.496</v>
      </c>
      <c r="D74" s="22">
        <f t="shared" si="18"/>
        <v>-2950.52147</v>
      </c>
      <c r="E74" s="21" t="s">
        <v>2</v>
      </c>
      <c r="F74" s="5">
        <f t="shared" si="2"/>
        <v>56.526475800421636</v>
      </c>
      <c r="G74" s="23">
        <f t="shared" si="10"/>
        <v>-1.84333</v>
      </c>
      <c r="H74" s="21" t="s">
        <v>2</v>
      </c>
      <c r="I74" s="5">
        <f t="shared" si="3"/>
        <v>39.62520480238737</v>
      </c>
      <c r="J74" s="23">
        <f t="shared" si="11"/>
        <v>-1.688423</v>
      </c>
      <c r="K74" s="21" t="s">
        <v>2</v>
      </c>
      <c r="L74" s="5">
        <f t="shared" si="4"/>
        <v>3.23156820079826</v>
      </c>
      <c r="M74" s="23">
        <f t="shared" si="12"/>
        <v>-0.920748</v>
      </c>
      <c r="N74" s="21" t="s">
        <v>2</v>
      </c>
      <c r="O74" s="5">
        <f t="shared" si="5"/>
        <v>0.44950531524247556</v>
      </c>
      <c r="P74" s="23">
        <f t="shared" si="13"/>
        <v>-0.2445</v>
      </c>
      <c r="Q74" s="21" t="s">
        <v>2</v>
      </c>
      <c r="R74" s="5">
        <f t="shared" si="6"/>
        <v>12.761825215027661</v>
      </c>
      <c r="S74" s="24">
        <f t="shared" si="14"/>
        <v>-1.251852</v>
      </c>
      <c r="T74" s="21" t="s">
        <v>2</v>
      </c>
      <c r="U74" s="5">
        <f t="shared" si="7"/>
        <v>28.656542061624318</v>
      </c>
      <c r="V74" s="23">
        <f t="shared" si="15"/>
        <v>-1.574115</v>
      </c>
      <c r="W74" s="21" t="s">
        <v>2</v>
      </c>
      <c r="X74" s="5">
        <f t="shared" si="8"/>
        <v>26.392899693028006</v>
      </c>
      <c r="Y74" s="23">
        <f t="shared" si="16"/>
        <v>-1.770389</v>
      </c>
      <c r="Z74" s="21" t="s">
        <v>2</v>
      </c>
      <c r="AA74" s="5">
        <f t="shared" si="9"/>
        <v>32.188731545814456</v>
      </c>
      <c r="AB74" s="23">
        <f t="shared" si="17"/>
        <v>-1.604727</v>
      </c>
      <c r="AC74" s="21" t="s">
        <v>2</v>
      </c>
      <c r="AD74" s="3">
        <v>20.8</v>
      </c>
      <c r="AE74" s="3">
        <v>-0.4</v>
      </c>
      <c r="AF74" s="21" t="s">
        <v>2</v>
      </c>
      <c r="AG74" s="3">
        <v>23.6</v>
      </c>
      <c r="AH74" s="3">
        <v>-0.4</v>
      </c>
      <c r="AI74" s="3"/>
      <c r="AJ74" s="3">
        <f>SUM(F74:O74)</f>
        <v>95.38025311884975</v>
      </c>
      <c r="AK74" s="3">
        <f t="shared" si="19"/>
        <v>95.40364251549444</v>
      </c>
      <c r="AL74" s="17" t="s">
        <v>166</v>
      </c>
      <c r="AM74" s="25">
        <v>67362.496</v>
      </c>
      <c r="AN74" s="25">
        <v>2950.52147</v>
      </c>
      <c r="AO74" s="26">
        <v>885</v>
      </c>
      <c r="AP74" s="26">
        <v>110.758</v>
      </c>
      <c r="AQ74" s="26">
        <v>61.113403</v>
      </c>
      <c r="AR74" s="26">
        <v>2</v>
      </c>
      <c r="AS74" s="26">
        <v>0.164</v>
      </c>
      <c r="AT74" s="26">
        <v>0.091291</v>
      </c>
      <c r="AU74" s="26">
        <v>1.902</v>
      </c>
      <c r="AV74" s="26">
        <v>1.371635</v>
      </c>
      <c r="AW74" s="26">
        <v>1</v>
      </c>
      <c r="AX74" s="26">
        <v>0.003</v>
      </c>
      <c r="AY74" s="26">
        <v>0.001994</v>
      </c>
      <c r="AZ74" s="26">
        <v>38077.645</v>
      </c>
      <c r="BA74" s="26">
        <v>2093.021225</v>
      </c>
      <c r="BB74" s="26">
        <v>496</v>
      </c>
      <c r="BC74" s="26">
        <v>56.526</v>
      </c>
      <c r="BD74" s="26">
        <v>1.84333</v>
      </c>
      <c r="BE74" s="26">
        <v>26692.527</v>
      </c>
      <c r="BF74" s="26">
        <v>1698.576336</v>
      </c>
      <c r="BG74" s="26">
        <v>353</v>
      </c>
      <c r="BH74" s="26">
        <v>39.625</v>
      </c>
      <c r="BI74" s="26">
        <v>1.688423</v>
      </c>
      <c r="BJ74" s="26">
        <v>2176.865</v>
      </c>
      <c r="BK74" s="26">
        <v>613.389704</v>
      </c>
      <c r="BL74" s="26">
        <v>28</v>
      </c>
      <c r="BM74" s="26">
        <v>3.232</v>
      </c>
      <c r="BN74" s="26">
        <v>0.920748</v>
      </c>
      <c r="BO74" s="26">
        <v>302.798</v>
      </c>
      <c r="BP74" s="26">
        <v>161.513836</v>
      </c>
      <c r="BQ74" s="26">
        <v>5</v>
      </c>
      <c r="BR74" s="26">
        <v>0.45</v>
      </c>
      <c r="BS74" s="26">
        <v>0.2445</v>
      </c>
      <c r="BT74" s="26">
        <v>8596.684</v>
      </c>
      <c r="BU74" s="26">
        <v>876.508986</v>
      </c>
      <c r="BV74" s="26">
        <v>119</v>
      </c>
      <c r="BW74" s="26">
        <v>12.762</v>
      </c>
      <c r="BX74" s="26">
        <v>1.251852</v>
      </c>
      <c r="BY74" s="26">
        <v>19303.762</v>
      </c>
      <c r="BZ74" s="26">
        <v>1330.216049</v>
      </c>
      <c r="CA74" s="26">
        <v>247</v>
      </c>
      <c r="CB74" s="26">
        <v>28.657</v>
      </c>
      <c r="CC74" s="26">
        <v>1.574115</v>
      </c>
      <c r="CD74" s="26">
        <v>17778.916</v>
      </c>
      <c r="CE74" s="26">
        <v>1556.090041</v>
      </c>
      <c r="CF74" s="26">
        <v>224</v>
      </c>
      <c r="CG74" s="26">
        <v>26.393</v>
      </c>
      <c r="CH74" s="26">
        <v>1.770389</v>
      </c>
      <c r="CI74" s="26">
        <v>21683.133</v>
      </c>
      <c r="CJ74" s="26">
        <v>1391.390531</v>
      </c>
      <c r="CK74" s="26">
        <v>295</v>
      </c>
      <c r="CL74" s="26">
        <v>32.189</v>
      </c>
      <c r="CM74" s="26">
        <v>1.604727</v>
      </c>
    </row>
    <row r="75" spans="1:91" ht="12" customHeight="1">
      <c r="A75" s="8" t="s">
        <v>83</v>
      </c>
      <c r="B75" s="7" t="s">
        <v>2</v>
      </c>
      <c r="C75" s="18">
        <v>7847.853</v>
      </c>
      <c r="D75" s="18">
        <f t="shared" si="18"/>
        <v>-309.117799</v>
      </c>
      <c r="E75" s="7" t="s">
        <v>2</v>
      </c>
      <c r="F75" s="10">
        <f t="shared" si="2"/>
        <v>69.82923864654447</v>
      </c>
      <c r="G75" s="19">
        <f t="shared" si="10"/>
        <v>-1.821315</v>
      </c>
      <c r="H75" s="7" t="s">
        <v>2</v>
      </c>
      <c r="I75" s="10">
        <f t="shared" si="3"/>
        <v>28.228714273827503</v>
      </c>
      <c r="J75" s="19">
        <f t="shared" si="11"/>
        <v>-1.810101</v>
      </c>
      <c r="K75" s="7" t="s">
        <v>2</v>
      </c>
      <c r="L75" s="10">
        <f t="shared" si="4"/>
        <v>1.1746015120313797</v>
      </c>
      <c r="M75" s="19">
        <f t="shared" si="12"/>
        <v>-0.252635</v>
      </c>
      <c r="N75" s="7" t="s">
        <v>2</v>
      </c>
      <c r="O75" s="10">
        <f t="shared" si="5"/>
        <v>0.6932469300839351</v>
      </c>
      <c r="P75" s="19">
        <f t="shared" si="13"/>
        <v>-0.24532</v>
      </c>
      <c r="Q75" s="7" t="s">
        <v>2</v>
      </c>
      <c r="R75" s="10">
        <f t="shared" si="6"/>
        <v>10.426762580797577</v>
      </c>
      <c r="S75" s="27">
        <f t="shared" si="14"/>
        <v>-0.784476</v>
      </c>
      <c r="T75" s="7" t="s">
        <v>2</v>
      </c>
      <c r="U75" s="10">
        <f t="shared" si="7"/>
        <v>23.487774299544093</v>
      </c>
      <c r="V75" s="19">
        <f t="shared" si="15"/>
        <v>-1.310254</v>
      </c>
      <c r="W75" s="7" t="s">
        <v>2</v>
      </c>
      <c r="X75" s="10">
        <f t="shared" si="8"/>
        <v>33.52637976271981</v>
      </c>
      <c r="Y75" s="19">
        <f t="shared" si="16"/>
        <v>-1.74429</v>
      </c>
      <c r="Z75" s="7" t="s">
        <v>2</v>
      </c>
      <c r="AA75" s="10">
        <f t="shared" si="9"/>
        <v>32.559083356938515</v>
      </c>
      <c r="AB75" s="19">
        <f t="shared" si="17"/>
        <v>-1.571619</v>
      </c>
      <c r="AC75" s="7" t="s">
        <v>2</v>
      </c>
      <c r="AD75" s="6">
        <v>17.7</v>
      </c>
      <c r="AE75" s="6">
        <v>-0.3</v>
      </c>
      <c r="AF75" s="7" t="s">
        <v>2</v>
      </c>
      <c r="AG75" s="6">
        <v>20.4</v>
      </c>
      <c r="AH75" s="6">
        <v>-0.6</v>
      </c>
      <c r="AI75" s="3"/>
      <c r="AJ75" s="3">
        <f>SUM(F75:O75)</f>
        <v>96.04175036248728</v>
      </c>
      <c r="AK75" s="3">
        <f t="shared" si="19"/>
        <v>96.16098</v>
      </c>
      <c r="AL75" s="17" t="s">
        <v>167</v>
      </c>
      <c r="AM75" s="25">
        <v>7847.853</v>
      </c>
      <c r="AN75" s="25">
        <v>309.117799</v>
      </c>
      <c r="AO75" s="26">
        <v>615</v>
      </c>
      <c r="AP75" s="26">
        <v>5.823</v>
      </c>
      <c r="AQ75" s="26">
        <v>5.335614</v>
      </c>
      <c r="AR75" s="26">
        <v>1</v>
      </c>
      <c r="AS75" s="26">
        <v>0.074</v>
      </c>
      <c r="AT75" s="26">
        <v>0.067064</v>
      </c>
      <c r="AU75" s="17" t="s">
        <v>124</v>
      </c>
      <c r="AV75" s="17" t="s">
        <v>170</v>
      </c>
      <c r="AW75" s="26">
        <v>0</v>
      </c>
      <c r="AX75" s="17" t="s">
        <v>124</v>
      </c>
      <c r="AY75" s="17" t="s">
        <v>170</v>
      </c>
      <c r="AZ75" s="26">
        <v>5480.096</v>
      </c>
      <c r="BA75" s="26">
        <v>261.401603</v>
      </c>
      <c r="BB75" s="26">
        <v>427</v>
      </c>
      <c r="BC75" s="26">
        <v>69.829</v>
      </c>
      <c r="BD75" s="26">
        <v>1.821315</v>
      </c>
      <c r="BE75" s="26">
        <v>2215.348</v>
      </c>
      <c r="BF75" s="26">
        <v>165.435697</v>
      </c>
      <c r="BG75" s="26">
        <v>173</v>
      </c>
      <c r="BH75" s="26">
        <v>28.229</v>
      </c>
      <c r="BI75" s="26">
        <v>1.810101</v>
      </c>
      <c r="BJ75" s="26">
        <v>92.181</v>
      </c>
      <c r="BK75" s="26">
        <v>20.548914</v>
      </c>
      <c r="BM75" s="26">
        <v>1.175</v>
      </c>
      <c r="BN75" s="26">
        <v>0.252635</v>
      </c>
      <c r="BO75" s="26">
        <v>54.405</v>
      </c>
      <c r="BP75" s="26">
        <v>19.489058</v>
      </c>
      <c r="BQ75" s="26">
        <v>6</v>
      </c>
      <c r="BR75" s="26">
        <v>0.693</v>
      </c>
      <c r="BS75" s="26">
        <v>0.24532</v>
      </c>
      <c r="BT75" s="26">
        <v>818.277</v>
      </c>
      <c r="BU75" s="26">
        <v>73.83687</v>
      </c>
      <c r="BV75" s="26">
        <v>71</v>
      </c>
      <c r="BW75" s="26">
        <v>10.427</v>
      </c>
      <c r="BX75" s="26">
        <v>0.784476</v>
      </c>
      <c r="BY75" s="26">
        <v>1843.286</v>
      </c>
      <c r="BZ75" s="26">
        <v>122.084293</v>
      </c>
      <c r="CA75" s="26">
        <v>148</v>
      </c>
      <c r="CB75" s="26">
        <v>23.488</v>
      </c>
      <c r="CC75" s="26">
        <v>1.310254</v>
      </c>
      <c r="CD75" s="26">
        <v>2631.101</v>
      </c>
      <c r="CE75" s="26">
        <v>186.380992</v>
      </c>
      <c r="CF75" s="26">
        <v>201</v>
      </c>
      <c r="CG75" s="26">
        <v>33.526</v>
      </c>
      <c r="CH75" s="26">
        <v>1.74429</v>
      </c>
      <c r="CI75" s="26">
        <v>2555.189</v>
      </c>
      <c r="CJ75" s="26">
        <v>144.951451</v>
      </c>
      <c r="CK75" s="26">
        <v>195</v>
      </c>
      <c r="CL75" s="26">
        <v>32.559</v>
      </c>
      <c r="CM75" s="26">
        <v>1.571619</v>
      </c>
    </row>
    <row r="76" spans="1:91" ht="12" customHeight="1">
      <c r="A76" s="1" t="s">
        <v>176</v>
      </c>
      <c r="B76" s="7" t="s">
        <v>2</v>
      </c>
      <c r="C76" s="1" t="s">
        <v>176</v>
      </c>
      <c r="D76" s="1" t="s">
        <v>176</v>
      </c>
      <c r="E76" s="7" t="s">
        <v>2</v>
      </c>
      <c r="F76" s="1" t="s">
        <v>176</v>
      </c>
      <c r="G76" s="1" t="s">
        <v>176</v>
      </c>
      <c r="H76" s="7" t="s">
        <v>2</v>
      </c>
      <c r="I76" s="1" t="s">
        <v>176</v>
      </c>
      <c r="J76" s="1" t="s">
        <v>176</v>
      </c>
      <c r="K76" s="7" t="s">
        <v>2</v>
      </c>
      <c r="L76" s="1" t="s">
        <v>176</v>
      </c>
      <c r="M76" s="1" t="s">
        <v>176</v>
      </c>
      <c r="N76" s="1" t="s">
        <v>176</v>
      </c>
      <c r="O76" s="1" t="s">
        <v>176</v>
      </c>
      <c r="P76" s="1" t="s">
        <v>176</v>
      </c>
      <c r="Q76" s="7" t="s">
        <v>2</v>
      </c>
      <c r="R76" s="1" t="s">
        <v>176</v>
      </c>
      <c r="S76" s="1" t="s">
        <v>176</v>
      </c>
      <c r="T76" s="7" t="s">
        <v>2</v>
      </c>
      <c r="U76" s="1" t="s">
        <v>176</v>
      </c>
      <c r="V76" s="1" t="s">
        <v>176</v>
      </c>
      <c r="W76" s="7" t="s">
        <v>2</v>
      </c>
      <c r="X76" s="1" t="s">
        <v>176</v>
      </c>
      <c r="Y76" s="1" t="s">
        <v>176</v>
      </c>
      <c r="Z76" s="7" t="s">
        <v>2</v>
      </c>
      <c r="AA76" s="1" t="s">
        <v>176</v>
      </c>
      <c r="AB76" s="1" t="s">
        <v>176</v>
      </c>
      <c r="AC76" s="7" t="s">
        <v>2</v>
      </c>
      <c r="AD76" s="1" t="s">
        <v>176</v>
      </c>
      <c r="AE76" s="1" t="s">
        <v>176</v>
      </c>
      <c r="AF76" s="7" t="s">
        <v>2</v>
      </c>
      <c r="AG76" s="1" t="s">
        <v>176</v>
      </c>
      <c r="AH76" s="1" t="s">
        <v>176</v>
      </c>
      <c r="AI76" s="3"/>
      <c r="AJ76" s="3"/>
      <c r="AK76" s="3"/>
      <c r="AL76" s="17"/>
      <c r="AM76" s="25"/>
      <c r="AN76" s="25"/>
      <c r="AO76" s="26"/>
      <c r="AP76" s="26"/>
      <c r="AQ76" s="26"/>
      <c r="AR76" s="26"/>
      <c r="AS76" s="26"/>
      <c r="AT76" s="26"/>
      <c r="AU76" s="17"/>
      <c r="AV76" s="17"/>
      <c r="AW76" s="26"/>
      <c r="AX76" s="17"/>
      <c r="AY76" s="17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</row>
    <row r="77" spans="1:43" ht="12" customHeight="1">
      <c r="A77" s="2" t="s">
        <v>177</v>
      </c>
      <c r="B77" s="21"/>
      <c r="C77" s="28"/>
      <c r="D77" s="28"/>
      <c r="E77" s="21"/>
      <c r="F77" s="29"/>
      <c r="G77" s="30"/>
      <c r="H77" s="21"/>
      <c r="I77" s="29"/>
      <c r="J77" s="31"/>
      <c r="K77" s="21"/>
      <c r="L77" s="29"/>
      <c r="M77" s="29"/>
      <c r="N77" s="21"/>
      <c r="O77" s="29"/>
      <c r="P77" s="29"/>
      <c r="Q77" s="21"/>
      <c r="R77" s="29"/>
      <c r="S77" s="32"/>
      <c r="T77" s="21"/>
      <c r="U77" s="29"/>
      <c r="V77" s="29"/>
      <c r="W77" s="21"/>
      <c r="X77" s="29"/>
      <c r="Y77" s="29"/>
      <c r="Z77" s="21"/>
      <c r="AA77" s="29"/>
      <c r="AB77" s="33"/>
      <c r="AC77" s="21"/>
      <c r="AD77" s="29"/>
      <c r="AE77" s="29"/>
      <c r="AF77" s="21"/>
      <c r="AG77" s="29"/>
      <c r="AH77" s="29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" customHeight="1">
      <c r="A78" s="17" t="s">
        <v>84</v>
      </c>
      <c r="B78" s="3"/>
      <c r="C78" s="22"/>
      <c r="D78" s="22"/>
      <c r="E78" s="3"/>
      <c r="F78" s="3"/>
      <c r="H78" s="3"/>
      <c r="I78" s="3"/>
      <c r="J78" s="3"/>
      <c r="K78" s="3"/>
      <c r="L78" s="3"/>
      <c r="N78" s="3"/>
      <c r="Q78" s="3"/>
      <c r="R78" s="3"/>
      <c r="S78" s="34"/>
      <c r="T78" s="3"/>
      <c r="U78" s="3"/>
      <c r="W78" s="3"/>
      <c r="X78" s="3"/>
      <c r="Y78" s="3"/>
      <c r="Z78" s="3"/>
      <c r="AA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" customHeight="1">
      <c r="A79" s="2" t="s">
        <v>90</v>
      </c>
      <c r="B79" s="3"/>
      <c r="C79" s="22"/>
      <c r="D79" s="22"/>
      <c r="E79" s="3"/>
      <c r="F79" s="3"/>
      <c r="H79" s="3"/>
      <c r="I79" s="3"/>
      <c r="J79" s="3"/>
      <c r="K79" s="3"/>
      <c r="L79" s="3"/>
      <c r="N79" s="3"/>
      <c r="O79" s="3"/>
      <c r="Q79" s="3"/>
      <c r="R79" s="3"/>
      <c r="S79" s="34"/>
      <c r="T79" s="3"/>
      <c r="U79" s="3"/>
      <c r="W79" s="3"/>
      <c r="X79" s="3"/>
      <c r="Y79" s="3"/>
      <c r="Z79" s="3"/>
      <c r="AA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31" ht="12" customHeight="1">
      <c r="A80" s="17" t="s">
        <v>85</v>
      </c>
      <c r="D80" s="22"/>
      <c r="J80" s="3"/>
      <c r="O80" s="3"/>
      <c r="S80" s="34"/>
      <c r="Y80" s="3"/>
      <c r="AE80" s="3"/>
    </row>
    <row r="81" spans="1:31" ht="12" customHeight="1">
      <c r="A81" s="17" t="s">
        <v>86</v>
      </c>
      <c r="D81" s="22"/>
      <c r="J81" s="3"/>
      <c r="S81" s="34"/>
      <c r="Y81" s="3"/>
      <c r="AE81" s="3"/>
    </row>
    <row r="82" spans="1:31" ht="12" customHeight="1">
      <c r="A82" s="17" t="s">
        <v>87</v>
      </c>
      <c r="D82" s="22"/>
      <c r="J82" s="3"/>
      <c r="S82" s="34"/>
      <c r="Y82" s="3"/>
      <c r="AE82" s="3"/>
    </row>
    <row r="83" spans="1:31" ht="12" customHeight="1">
      <c r="A83" s="17" t="s">
        <v>88</v>
      </c>
      <c r="D83" s="22"/>
      <c r="J83" s="3"/>
      <c r="S83" s="34"/>
      <c r="Y83" s="3"/>
      <c r="AE83" s="3"/>
    </row>
    <row r="84" spans="1:31" ht="12" customHeight="1">
      <c r="A84" s="35" t="s">
        <v>173</v>
      </c>
      <c r="D84" s="22"/>
      <c r="J84" s="3"/>
      <c r="S84" s="34"/>
      <c r="Y84" s="3"/>
      <c r="AE84" s="3"/>
    </row>
    <row r="85" spans="4:31" ht="12" customHeight="1">
      <c r="D85" s="22"/>
      <c r="J85" s="3"/>
      <c r="S85" s="34"/>
      <c r="AE85" s="3"/>
    </row>
    <row r="86" spans="1:43" ht="12" customHeight="1">
      <c r="A86" s="2" t="s">
        <v>89</v>
      </c>
      <c r="B86" s="3"/>
      <c r="C86" s="22"/>
      <c r="D86" s="22"/>
      <c r="E86" s="3"/>
      <c r="F86" s="3"/>
      <c r="H86" s="3"/>
      <c r="I86" s="3"/>
      <c r="J86" s="3"/>
      <c r="K86" s="3"/>
      <c r="L86" s="3"/>
      <c r="N86" s="3"/>
      <c r="Q86" s="3"/>
      <c r="R86" s="3"/>
      <c r="S86" s="34"/>
      <c r="T86" s="3"/>
      <c r="U86" s="3"/>
      <c r="W86" s="3"/>
      <c r="X86" s="3"/>
      <c r="Y86" s="3"/>
      <c r="Z86" s="3"/>
      <c r="AA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0:25" ht="12" customHeight="1">
      <c r="J87" s="3"/>
      <c r="O87" s="3"/>
      <c r="S87" s="34"/>
      <c r="Y87" s="3"/>
    </row>
    <row r="88" spans="1:43" ht="12" customHeight="1">
      <c r="A88" s="2" t="s">
        <v>174</v>
      </c>
      <c r="B88" s="3"/>
      <c r="C88" s="22"/>
      <c r="D88" s="22"/>
      <c r="E88" s="3"/>
      <c r="F88" s="3"/>
      <c r="H88" s="3"/>
      <c r="I88" s="3"/>
      <c r="J88" s="3"/>
      <c r="K88" s="3"/>
      <c r="L88" s="3"/>
      <c r="N88" s="3"/>
      <c r="Q88" s="3"/>
      <c r="R88" s="3"/>
      <c r="S88" s="34"/>
      <c r="T88" s="3"/>
      <c r="U88" s="3"/>
      <c r="W88" s="3"/>
      <c r="X88" s="3"/>
      <c r="Y88" s="3"/>
      <c r="Z88" s="3"/>
      <c r="AA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2" customHeight="1">
      <c r="A89" s="17" t="s">
        <v>175</v>
      </c>
      <c r="B89" s="3"/>
      <c r="C89" s="22"/>
      <c r="D89" s="22"/>
      <c r="E89" s="3"/>
      <c r="F89" s="3"/>
      <c r="H89" s="3"/>
      <c r="I89" s="3"/>
      <c r="J89" s="3"/>
      <c r="K89" s="3"/>
      <c r="L89" s="3"/>
      <c r="N89" s="3"/>
      <c r="O89" s="3"/>
      <c r="Q89" s="3"/>
      <c r="R89" s="3"/>
      <c r="S89" s="34"/>
      <c r="T89" s="3"/>
      <c r="U89" s="3"/>
      <c r="W89" s="3"/>
      <c r="X89" s="3"/>
      <c r="Y89" s="3"/>
      <c r="Z89" s="3"/>
      <c r="AA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2" customHeight="1">
      <c r="A90" s="3"/>
      <c r="B90" s="3"/>
      <c r="C90" s="22"/>
      <c r="D90" s="22"/>
      <c r="E90" s="3"/>
      <c r="F90" s="3"/>
      <c r="H90" s="3"/>
      <c r="I90" s="3"/>
      <c r="J90" s="3"/>
      <c r="K90" s="3"/>
      <c r="L90" s="3"/>
      <c r="N90" s="3"/>
      <c r="O90" s="3"/>
      <c r="Q90" s="3"/>
      <c r="R90" s="3"/>
      <c r="S90" s="34"/>
      <c r="T90" s="3"/>
      <c r="U90" s="3"/>
      <c r="W90" s="3"/>
      <c r="X90" s="3"/>
      <c r="Y90" s="3"/>
      <c r="Z90" s="3"/>
      <c r="AA90" s="3"/>
      <c r="AC90" s="3"/>
      <c r="AD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2" customHeight="1">
      <c r="A91" s="3"/>
      <c r="B91" s="3"/>
      <c r="C91" s="22"/>
      <c r="D91" s="22"/>
      <c r="E91" s="3"/>
      <c r="F91" s="3"/>
      <c r="H91" s="3"/>
      <c r="I91" s="3"/>
      <c r="J91" s="3"/>
      <c r="K91" s="3"/>
      <c r="L91" s="3"/>
      <c r="N91" s="3"/>
      <c r="O91" s="3"/>
      <c r="Q91" s="3"/>
      <c r="R91" s="3"/>
      <c r="S91" s="34"/>
      <c r="T91" s="3"/>
      <c r="U91" s="3"/>
      <c r="W91" s="3"/>
      <c r="X91" s="3"/>
      <c r="Y91" s="3"/>
      <c r="Z91" s="3"/>
      <c r="AA91" s="3"/>
      <c r="AC91" s="3"/>
      <c r="AD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2" customHeight="1">
      <c r="A92" s="3"/>
      <c r="B92" s="3"/>
      <c r="C92" s="22"/>
      <c r="D92" s="22"/>
      <c r="E92" s="3"/>
      <c r="F92" s="3"/>
      <c r="H92" s="3"/>
      <c r="I92" s="3"/>
      <c r="J92" s="3"/>
      <c r="K92" s="3"/>
      <c r="L92" s="3"/>
      <c r="N92" s="3"/>
      <c r="O92" s="3"/>
      <c r="Q92" s="3"/>
      <c r="R92" s="3"/>
      <c r="S92" s="34"/>
      <c r="T92" s="3"/>
      <c r="U92" s="3"/>
      <c r="W92" s="3"/>
      <c r="X92" s="3"/>
      <c r="Y92" s="3"/>
      <c r="Z92" s="3"/>
      <c r="AA92" s="3"/>
      <c r="AC92" s="3"/>
      <c r="AD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2" customHeight="1">
      <c r="A93" s="3"/>
      <c r="B93" s="3"/>
      <c r="C93" s="22"/>
      <c r="D93" s="22"/>
      <c r="E93" s="3"/>
      <c r="F93" s="3"/>
      <c r="H93" s="3"/>
      <c r="I93" s="3"/>
      <c r="J93" s="3"/>
      <c r="K93" s="3"/>
      <c r="L93" s="3"/>
      <c r="N93" s="3"/>
      <c r="O93" s="3"/>
      <c r="Q93" s="3"/>
      <c r="R93" s="3"/>
      <c r="S93" s="34"/>
      <c r="T93" s="3"/>
      <c r="U93" s="3"/>
      <c r="W93" s="3"/>
      <c r="X93" s="3"/>
      <c r="Z93" s="3"/>
      <c r="AA93" s="3"/>
      <c r="AC93" s="3"/>
      <c r="AD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2" customHeight="1">
      <c r="A94" s="3"/>
      <c r="B94" s="3"/>
      <c r="C94" s="22"/>
      <c r="D94" s="22"/>
      <c r="E94" s="3"/>
      <c r="F94" s="3"/>
      <c r="H94" s="3"/>
      <c r="I94" s="3"/>
      <c r="J94" s="3"/>
      <c r="K94" s="3"/>
      <c r="L94" s="3"/>
      <c r="N94" s="3"/>
      <c r="O94" s="3"/>
      <c r="Q94" s="3"/>
      <c r="R94" s="3"/>
      <c r="S94" s="34"/>
      <c r="T94" s="3"/>
      <c r="U94" s="3"/>
      <c r="W94" s="3"/>
      <c r="X94" s="3"/>
      <c r="Z94" s="3"/>
      <c r="AA94" s="3"/>
      <c r="AC94" s="3"/>
      <c r="AD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2" customHeight="1">
      <c r="A95" s="3"/>
      <c r="B95" s="3"/>
      <c r="C95" s="22"/>
      <c r="D95" s="22"/>
      <c r="E95" s="3"/>
      <c r="F95" s="3"/>
      <c r="H95" s="3"/>
      <c r="I95" s="3"/>
      <c r="J95" s="3"/>
      <c r="K95" s="3"/>
      <c r="L95" s="3"/>
      <c r="N95" s="3"/>
      <c r="O95" s="3"/>
      <c r="Q95" s="3"/>
      <c r="R95" s="3"/>
      <c r="S95" s="34"/>
      <c r="T95" s="3"/>
      <c r="U95" s="3"/>
      <c r="W95" s="3"/>
      <c r="X95" s="3"/>
      <c r="Z95" s="3"/>
      <c r="AA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2" customHeight="1">
      <c r="A96" s="3"/>
      <c r="B96" s="3"/>
      <c r="C96" s="22"/>
      <c r="D96" s="22"/>
      <c r="E96" s="3"/>
      <c r="F96" s="3"/>
      <c r="H96" s="3"/>
      <c r="I96" s="3"/>
      <c r="J96" s="5"/>
      <c r="K96" s="3"/>
      <c r="L96" s="3"/>
      <c r="N96" s="3"/>
      <c r="O96" s="3"/>
      <c r="Q96" s="3"/>
      <c r="R96" s="3"/>
      <c r="S96" s="34"/>
      <c r="T96" s="3"/>
      <c r="U96" s="3"/>
      <c r="W96" s="3"/>
      <c r="X96" s="3"/>
      <c r="Z96" s="3"/>
      <c r="AA96" s="3"/>
      <c r="AC96" s="3"/>
      <c r="AD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2" customHeight="1">
      <c r="A97" s="3"/>
      <c r="B97" s="3"/>
      <c r="C97" s="22"/>
      <c r="D97" s="22"/>
      <c r="E97" s="3"/>
      <c r="F97" s="3"/>
      <c r="H97" s="3"/>
      <c r="I97" s="3"/>
      <c r="J97" s="5"/>
      <c r="K97" s="3"/>
      <c r="L97" s="3"/>
      <c r="N97" s="3"/>
      <c r="O97" s="3"/>
      <c r="Q97" s="3"/>
      <c r="R97" s="3"/>
      <c r="S97" s="34"/>
      <c r="T97" s="3"/>
      <c r="U97" s="3"/>
      <c r="W97" s="3"/>
      <c r="X97" s="3"/>
      <c r="Z97" s="3"/>
      <c r="AA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2" customHeight="1">
      <c r="A98" s="3"/>
      <c r="B98" s="3"/>
      <c r="C98" s="3"/>
      <c r="D98" s="3"/>
      <c r="E98" s="3"/>
      <c r="F98" s="3"/>
      <c r="H98" s="3"/>
      <c r="I98" s="3"/>
      <c r="J98" s="5"/>
      <c r="K98" s="3"/>
      <c r="L98" s="3"/>
      <c r="N98" s="3"/>
      <c r="O98" s="3"/>
      <c r="Q98" s="3"/>
      <c r="R98" s="3"/>
      <c r="S98" s="34"/>
      <c r="T98" s="3"/>
      <c r="U98" s="3"/>
      <c r="W98" s="3"/>
      <c r="X98" s="3"/>
      <c r="Z98" s="3"/>
      <c r="AA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2" customHeight="1">
      <c r="A99" s="3"/>
      <c r="B99" s="3"/>
      <c r="C99" s="3"/>
      <c r="D99" s="3"/>
      <c r="E99" s="3"/>
      <c r="F99" s="3"/>
      <c r="H99" s="3"/>
      <c r="I99" s="3"/>
      <c r="J99" s="5"/>
      <c r="K99" s="3"/>
      <c r="L99" s="3"/>
      <c r="N99" s="3"/>
      <c r="O99" s="3"/>
      <c r="Q99" s="3"/>
      <c r="R99" s="3"/>
      <c r="S99" s="34"/>
      <c r="T99" s="3"/>
      <c r="U99" s="3"/>
      <c r="W99" s="3"/>
      <c r="X99" s="3"/>
      <c r="Z99" s="3"/>
      <c r="AA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8:43" ht="12" customHeight="1">
      <c r="H100" s="3"/>
      <c r="I100" s="3"/>
      <c r="J100" s="5"/>
      <c r="K100" s="3"/>
      <c r="L100" s="3"/>
      <c r="N100" s="3"/>
      <c r="O100" s="3"/>
      <c r="Q100" s="3"/>
      <c r="R100" s="3"/>
      <c r="S100" s="34"/>
      <c r="T100" s="3"/>
      <c r="U100" s="3"/>
      <c r="W100" s="3"/>
      <c r="X100" s="3"/>
      <c r="Z100" s="3"/>
      <c r="AA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8:43" ht="12" customHeight="1">
      <c r="H101" s="3"/>
      <c r="I101" s="3"/>
      <c r="J101" s="5"/>
      <c r="K101" s="3"/>
      <c r="L101" s="3"/>
      <c r="N101" s="3"/>
      <c r="O101" s="3"/>
      <c r="Q101" s="3"/>
      <c r="R101" s="3"/>
      <c r="S101" s="34"/>
      <c r="T101" s="3"/>
      <c r="U101" s="3"/>
      <c r="W101" s="3"/>
      <c r="X101" s="3"/>
      <c r="Z101" s="3"/>
      <c r="AA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8:43" ht="12" customHeight="1">
      <c r="H102" s="3"/>
      <c r="I102" s="3"/>
      <c r="J102" s="5"/>
      <c r="K102" s="3"/>
      <c r="L102" s="3"/>
      <c r="N102" s="3"/>
      <c r="O102" s="3"/>
      <c r="Q102" s="3"/>
      <c r="R102" s="3"/>
      <c r="S102" s="34"/>
      <c r="T102" s="3"/>
      <c r="U102" s="3"/>
      <c r="W102" s="3"/>
      <c r="X102" s="3"/>
      <c r="Z102" s="3"/>
      <c r="AA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8:43" ht="12" customHeight="1">
      <c r="H103" s="3"/>
      <c r="I103" s="3"/>
      <c r="J103" s="5"/>
      <c r="K103" s="3"/>
      <c r="L103" s="3"/>
      <c r="N103" s="3"/>
      <c r="O103" s="3"/>
      <c r="Q103" s="3"/>
      <c r="R103" s="3"/>
      <c r="S103" s="34"/>
      <c r="T103" s="3"/>
      <c r="U103" s="3"/>
      <c r="W103" s="3"/>
      <c r="X103" s="3"/>
      <c r="Z103" s="3"/>
      <c r="AA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8:43" ht="12" customHeight="1">
      <c r="H104" s="3"/>
      <c r="I104" s="3"/>
      <c r="J104" s="5"/>
      <c r="K104" s="3"/>
      <c r="L104" s="3"/>
      <c r="N104" s="3"/>
      <c r="O104" s="3"/>
      <c r="Q104" s="3"/>
      <c r="R104" s="3"/>
      <c r="S104" s="34"/>
      <c r="T104" s="3"/>
      <c r="U104" s="3"/>
      <c r="W104" s="3"/>
      <c r="X104" s="3"/>
      <c r="Z104" s="3"/>
      <c r="AA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8:43" ht="12" customHeight="1">
      <c r="H105" s="3"/>
      <c r="I105" s="3"/>
      <c r="J105" s="5"/>
      <c r="K105" s="3"/>
      <c r="L105" s="3"/>
      <c r="N105" s="3"/>
      <c r="O105" s="3"/>
      <c r="Q105" s="3"/>
      <c r="R105" s="3"/>
      <c r="S105" s="34"/>
      <c r="T105" s="3"/>
      <c r="U105" s="3"/>
      <c r="W105" s="3"/>
      <c r="X105" s="3"/>
      <c r="Z105" s="3"/>
      <c r="AA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8:43" ht="12" customHeight="1">
      <c r="H106" s="3"/>
      <c r="I106" s="3"/>
      <c r="J106" s="5"/>
      <c r="K106" s="3"/>
      <c r="L106" s="3"/>
      <c r="N106" s="3"/>
      <c r="O106" s="3"/>
      <c r="Q106" s="3"/>
      <c r="R106" s="3"/>
      <c r="S106" s="34"/>
      <c r="T106" s="3"/>
      <c r="U106" s="3"/>
      <c r="W106" s="3"/>
      <c r="X106" s="3"/>
      <c r="Z106" s="3"/>
      <c r="AA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8:43" ht="12" customHeight="1">
      <c r="H107" s="3"/>
      <c r="I107" s="3"/>
      <c r="J107" s="5"/>
      <c r="K107" s="3"/>
      <c r="L107" s="3"/>
      <c r="N107" s="3"/>
      <c r="O107" s="3"/>
      <c r="Q107" s="3"/>
      <c r="R107" s="3"/>
      <c r="S107" s="34"/>
      <c r="T107" s="3"/>
      <c r="U107" s="3"/>
      <c r="W107" s="3"/>
      <c r="X107" s="3"/>
      <c r="Z107" s="3"/>
      <c r="AA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8:43" ht="12" customHeight="1">
      <c r="H108" s="3"/>
      <c r="I108" s="3"/>
      <c r="J108" s="5"/>
      <c r="K108" s="3"/>
      <c r="L108" s="3"/>
      <c r="N108" s="3"/>
      <c r="O108" s="3"/>
      <c r="Q108" s="3"/>
      <c r="R108" s="3"/>
      <c r="S108" s="34"/>
      <c r="T108" s="3"/>
      <c r="U108" s="3"/>
      <c r="W108" s="3"/>
      <c r="X108" s="3"/>
      <c r="Z108" s="3"/>
      <c r="AA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8:43" ht="12" customHeight="1">
      <c r="H109" s="3"/>
      <c r="I109" s="3"/>
      <c r="J109" s="5"/>
      <c r="K109" s="3"/>
      <c r="L109" s="3"/>
      <c r="N109" s="3"/>
      <c r="O109" s="3"/>
      <c r="Q109" s="3"/>
      <c r="R109" s="3"/>
      <c r="S109" s="34"/>
      <c r="T109" s="3"/>
      <c r="U109" s="3"/>
      <c r="W109" s="3"/>
      <c r="X109" s="3"/>
      <c r="Z109" s="3"/>
      <c r="AA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8:43" ht="12" customHeight="1">
      <c r="H110" s="3"/>
      <c r="I110" s="3"/>
      <c r="J110" s="5"/>
      <c r="K110" s="3"/>
      <c r="L110" s="3"/>
      <c r="N110" s="3"/>
      <c r="O110" s="3"/>
      <c r="Q110" s="3"/>
      <c r="R110" s="3"/>
      <c r="S110" s="34"/>
      <c r="T110" s="3"/>
      <c r="U110" s="3"/>
      <c r="W110" s="3"/>
      <c r="X110" s="3"/>
      <c r="Z110" s="3"/>
      <c r="AA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8:43" ht="12" customHeight="1">
      <c r="H111" s="3"/>
      <c r="I111" s="3"/>
      <c r="J111" s="5"/>
      <c r="K111" s="3"/>
      <c r="L111" s="3"/>
      <c r="N111" s="3"/>
      <c r="O111" s="3"/>
      <c r="Q111" s="3"/>
      <c r="R111" s="3"/>
      <c r="S111" s="34"/>
      <c r="T111" s="3"/>
      <c r="U111" s="3"/>
      <c r="W111" s="3"/>
      <c r="X111" s="3"/>
      <c r="Z111" s="3"/>
      <c r="AA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8:43" ht="12" customHeight="1">
      <c r="H112" s="3"/>
      <c r="I112" s="3"/>
      <c r="J112" s="5"/>
      <c r="K112" s="3"/>
      <c r="L112" s="3"/>
      <c r="N112" s="3"/>
      <c r="O112" s="3"/>
      <c r="Q112" s="3"/>
      <c r="R112" s="3"/>
      <c r="S112" s="34"/>
      <c r="T112" s="3"/>
      <c r="U112" s="3"/>
      <c r="W112" s="3"/>
      <c r="X112" s="3"/>
      <c r="Z112" s="3"/>
      <c r="AA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8:43" ht="12" customHeight="1">
      <c r="H113" s="3"/>
      <c r="I113" s="3"/>
      <c r="J113" s="5"/>
      <c r="K113" s="3"/>
      <c r="L113" s="3"/>
      <c r="N113" s="3"/>
      <c r="O113" s="3"/>
      <c r="Q113" s="3"/>
      <c r="R113" s="3"/>
      <c r="S113" s="34"/>
      <c r="T113" s="3"/>
      <c r="U113" s="3"/>
      <c r="W113" s="3"/>
      <c r="X113" s="3"/>
      <c r="Z113" s="3"/>
      <c r="AA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8:43" ht="12" customHeight="1">
      <c r="H114" s="3"/>
      <c r="I114" s="3"/>
      <c r="J114" s="5"/>
      <c r="K114" s="3"/>
      <c r="L114" s="3"/>
      <c r="N114" s="3"/>
      <c r="O114" s="3"/>
      <c r="Q114" s="3"/>
      <c r="R114" s="3"/>
      <c r="S114" s="34"/>
      <c r="T114" s="3"/>
      <c r="U114" s="3"/>
      <c r="W114" s="3"/>
      <c r="X114" s="3"/>
      <c r="Z114" s="3"/>
      <c r="AA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8:43" ht="12" customHeight="1">
      <c r="H115" s="3"/>
      <c r="I115" s="3"/>
      <c r="J115" s="5"/>
      <c r="K115" s="3"/>
      <c r="L115" s="3"/>
      <c r="N115" s="3"/>
      <c r="O115" s="3"/>
      <c r="Q115" s="3"/>
      <c r="R115" s="3"/>
      <c r="S115" s="34"/>
      <c r="T115" s="3"/>
      <c r="U115" s="3"/>
      <c r="W115" s="3"/>
      <c r="X115" s="3"/>
      <c r="Z115" s="3"/>
      <c r="AA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8:43" ht="12" customHeight="1">
      <c r="H116" s="3"/>
      <c r="I116" s="3"/>
      <c r="J116" s="5"/>
      <c r="K116" s="3"/>
      <c r="L116" s="3"/>
      <c r="N116" s="3"/>
      <c r="O116" s="3"/>
      <c r="Q116" s="3"/>
      <c r="R116" s="3"/>
      <c r="S116" s="34"/>
      <c r="T116" s="3"/>
      <c r="U116" s="3"/>
      <c r="W116" s="3"/>
      <c r="X116" s="3"/>
      <c r="Z116" s="3"/>
      <c r="AA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8:43" ht="12" customHeight="1">
      <c r="H117" s="3"/>
      <c r="I117" s="3"/>
      <c r="J117" s="5"/>
      <c r="K117" s="3"/>
      <c r="L117" s="3"/>
      <c r="N117" s="3"/>
      <c r="O117" s="3"/>
      <c r="Q117" s="3"/>
      <c r="R117" s="3"/>
      <c r="S117" s="34"/>
      <c r="T117" s="3"/>
      <c r="U117" s="3"/>
      <c r="W117" s="3"/>
      <c r="X117" s="3"/>
      <c r="Z117" s="3"/>
      <c r="AA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8:43" ht="12" customHeight="1">
      <c r="H118" s="3"/>
      <c r="I118" s="3"/>
      <c r="J118" s="5"/>
      <c r="K118" s="3"/>
      <c r="L118" s="3"/>
      <c r="N118" s="3"/>
      <c r="O118" s="3"/>
      <c r="Q118" s="3"/>
      <c r="R118" s="3"/>
      <c r="S118" s="34"/>
      <c r="T118" s="3"/>
      <c r="U118" s="3"/>
      <c r="W118" s="3"/>
      <c r="X118" s="3"/>
      <c r="Z118" s="3"/>
      <c r="AA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8:43" ht="12" customHeight="1">
      <c r="H119" s="3"/>
      <c r="I119" s="3"/>
      <c r="J119" s="5"/>
      <c r="K119" s="3"/>
      <c r="L119" s="3"/>
      <c r="N119" s="3"/>
      <c r="O119" s="3"/>
      <c r="Q119" s="3"/>
      <c r="R119" s="3"/>
      <c r="S119" s="34"/>
      <c r="T119" s="3"/>
      <c r="U119" s="3"/>
      <c r="W119" s="3"/>
      <c r="X119" s="3"/>
      <c r="Z119" s="3"/>
      <c r="AA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8:43" ht="12" customHeight="1">
      <c r="H120" s="3"/>
      <c r="I120" s="3"/>
      <c r="J120" s="5"/>
      <c r="K120" s="3"/>
      <c r="L120" s="3"/>
      <c r="N120" s="3"/>
      <c r="O120" s="3"/>
      <c r="Q120" s="3"/>
      <c r="R120" s="3"/>
      <c r="S120" s="34"/>
      <c r="T120" s="3"/>
      <c r="U120" s="3"/>
      <c r="W120" s="3"/>
      <c r="X120" s="3"/>
      <c r="Z120" s="3"/>
      <c r="AA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8:43" ht="12" customHeight="1">
      <c r="H121" s="3"/>
      <c r="I121" s="3"/>
      <c r="J121" s="5"/>
      <c r="K121" s="3"/>
      <c r="L121" s="3"/>
      <c r="N121" s="3"/>
      <c r="O121" s="3"/>
      <c r="Q121" s="3"/>
      <c r="R121" s="3"/>
      <c r="S121" s="34"/>
      <c r="T121" s="3"/>
      <c r="U121" s="3"/>
      <c r="W121" s="3"/>
      <c r="X121" s="3"/>
      <c r="Z121" s="3"/>
      <c r="AA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8:43" ht="12" customHeight="1">
      <c r="H122" s="3"/>
      <c r="I122" s="3"/>
      <c r="J122" s="5"/>
      <c r="K122" s="3"/>
      <c r="L122" s="3"/>
      <c r="N122" s="3"/>
      <c r="O122" s="3"/>
      <c r="Q122" s="3"/>
      <c r="R122" s="3"/>
      <c r="S122" s="34"/>
      <c r="T122" s="3"/>
      <c r="U122" s="3"/>
      <c r="W122" s="3"/>
      <c r="X122" s="3"/>
      <c r="Z122" s="3"/>
      <c r="AA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8:43" ht="12" customHeight="1">
      <c r="H123" s="3"/>
      <c r="I123" s="3"/>
      <c r="J123" s="5"/>
      <c r="K123" s="3"/>
      <c r="L123" s="3"/>
      <c r="N123" s="3"/>
      <c r="O123" s="3"/>
      <c r="Q123" s="3"/>
      <c r="R123" s="3"/>
      <c r="S123" s="34"/>
      <c r="T123" s="3"/>
      <c r="U123" s="3"/>
      <c r="W123" s="3"/>
      <c r="X123" s="3"/>
      <c r="Z123" s="3"/>
      <c r="AA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8:43" ht="12" customHeight="1">
      <c r="H124" s="3"/>
      <c r="I124" s="3"/>
      <c r="J124" s="5"/>
      <c r="K124" s="3"/>
      <c r="L124" s="3"/>
      <c r="N124" s="3"/>
      <c r="O124" s="3"/>
      <c r="Q124" s="3"/>
      <c r="R124" s="3"/>
      <c r="S124" s="34"/>
      <c r="T124" s="3"/>
      <c r="U124" s="3"/>
      <c r="W124" s="3"/>
      <c r="X124" s="3"/>
      <c r="Z124" s="3"/>
      <c r="AA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8:43" ht="12" customHeight="1">
      <c r="H125" s="3"/>
      <c r="I125" s="3"/>
      <c r="J125" s="5"/>
      <c r="K125" s="3"/>
      <c r="L125" s="3"/>
      <c r="N125" s="3"/>
      <c r="O125" s="3"/>
      <c r="Q125" s="3"/>
      <c r="R125" s="3"/>
      <c r="S125" s="34"/>
      <c r="T125" s="3"/>
      <c r="U125" s="3"/>
      <c r="W125" s="3"/>
      <c r="X125" s="3"/>
      <c r="Z125" s="3"/>
      <c r="AA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8:43" ht="12" customHeight="1">
      <c r="H126" s="3"/>
      <c r="I126" s="3"/>
      <c r="J126" s="5"/>
      <c r="K126" s="3"/>
      <c r="L126" s="3"/>
      <c r="N126" s="3"/>
      <c r="O126" s="3"/>
      <c r="Q126" s="3"/>
      <c r="R126" s="3"/>
      <c r="S126" s="34"/>
      <c r="T126" s="3"/>
      <c r="U126" s="3"/>
      <c r="W126" s="3"/>
      <c r="X126" s="3"/>
      <c r="Z126" s="3"/>
      <c r="AA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8:43" ht="12" customHeight="1">
      <c r="H127" s="3"/>
      <c r="I127" s="3"/>
      <c r="J127" s="5"/>
      <c r="K127" s="3"/>
      <c r="L127" s="3"/>
      <c r="N127" s="3"/>
      <c r="O127" s="3"/>
      <c r="Q127" s="3"/>
      <c r="R127" s="3"/>
      <c r="S127" s="34"/>
      <c r="T127" s="3"/>
      <c r="U127" s="3"/>
      <c r="W127" s="3"/>
      <c r="X127" s="3"/>
      <c r="Z127" s="3"/>
      <c r="AA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0:31" ht="12" customHeight="1">
      <c r="J128" s="5"/>
      <c r="O128" s="3"/>
      <c r="S128" s="34"/>
      <c r="AE128" s="3"/>
    </row>
    <row r="129" spans="10:31" ht="12" customHeight="1">
      <c r="J129" s="5"/>
      <c r="S129" s="34"/>
      <c r="AE129" s="3"/>
    </row>
    <row r="130" spans="10:31" ht="12" customHeight="1">
      <c r="J130" s="5"/>
      <c r="S130" s="34"/>
      <c r="AE130" s="3"/>
    </row>
    <row r="131" spans="10:31" ht="12" customHeight="1">
      <c r="J131" s="5"/>
      <c r="S131" s="34"/>
      <c r="AE131" s="3"/>
    </row>
    <row r="132" spans="10:31" ht="12" customHeight="1">
      <c r="J132" s="5"/>
      <c r="S132" s="34"/>
      <c r="AE132" s="3"/>
    </row>
    <row r="133" spans="19:31" ht="12" customHeight="1">
      <c r="S133" s="34"/>
      <c r="AE133" s="3"/>
    </row>
    <row r="134" spans="19:31" ht="12" customHeight="1">
      <c r="S134" s="34"/>
      <c r="AE134" s="3"/>
    </row>
    <row r="135" spans="19:31" ht="12" customHeight="1">
      <c r="S135" s="34"/>
      <c r="AE135" s="3"/>
    </row>
    <row r="136" spans="19:31" ht="12" customHeight="1">
      <c r="S136" s="34"/>
      <c r="AE136" s="3"/>
    </row>
    <row r="137" ht="12" customHeight="1">
      <c r="S137" s="34"/>
    </row>
    <row r="138" ht="12" customHeight="1">
      <c r="S138" s="34"/>
    </row>
    <row r="139" ht="12" customHeight="1">
      <c r="S139" s="34"/>
    </row>
    <row r="140" ht="12" customHeight="1">
      <c r="S140" s="34"/>
    </row>
    <row r="141" ht="12" customHeight="1">
      <c r="S141" s="34"/>
    </row>
    <row r="142" ht="12" customHeight="1">
      <c r="S142" s="34"/>
    </row>
    <row r="143" ht="12" customHeight="1">
      <c r="S143" s="34"/>
    </row>
    <row r="144" ht="12" customHeight="1">
      <c r="S144" s="34"/>
    </row>
    <row r="145" ht="12" customHeight="1">
      <c r="S145" s="34"/>
    </row>
    <row r="146" ht="12" customHeight="1">
      <c r="S146" s="34"/>
    </row>
    <row r="147" ht="12" customHeight="1">
      <c r="S147" s="34"/>
    </row>
    <row r="148" ht="12" customHeight="1">
      <c r="S148" s="34"/>
    </row>
    <row r="149" ht="12" customHeight="1">
      <c r="S149" s="34"/>
    </row>
    <row r="150" ht="12" customHeight="1">
      <c r="S150" s="34"/>
    </row>
    <row r="151" ht="12" customHeight="1">
      <c r="S151" s="34"/>
    </row>
    <row r="152" ht="12" customHeight="1">
      <c r="S152" s="34"/>
    </row>
    <row r="153" ht="12" customHeight="1">
      <c r="S153" s="34"/>
    </row>
    <row r="154" ht="12" customHeight="1">
      <c r="S154" s="34"/>
    </row>
    <row r="155" ht="12" customHeight="1">
      <c r="S155" s="34"/>
    </row>
    <row r="156" ht="12" customHeight="1">
      <c r="S156" s="34"/>
    </row>
    <row r="157" ht="12" customHeight="1">
      <c r="S157" s="34"/>
    </row>
    <row r="158" ht="12" customHeight="1">
      <c r="S158" s="34"/>
    </row>
    <row r="159" ht="12" customHeight="1">
      <c r="S159" s="34"/>
    </row>
    <row r="160" ht="12" customHeight="1">
      <c r="S160" s="34"/>
    </row>
    <row r="161" ht="12" customHeight="1">
      <c r="S161" s="34"/>
    </row>
    <row r="162" ht="12" customHeight="1">
      <c r="S162" s="34"/>
    </row>
    <row r="163" ht="12" customHeight="1">
      <c r="S163" s="34"/>
    </row>
    <row r="164" ht="12" customHeight="1">
      <c r="S164" s="34"/>
    </row>
    <row r="165" ht="12" customHeight="1">
      <c r="S165" s="34"/>
    </row>
    <row r="166" ht="12" customHeight="1">
      <c r="S166" s="34"/>
    </row>
    <row r="167" ht="12" customHeight="1">
      <c r="S167" s="34"/>
    </row>
    <row r="168" ht="12" customHeight="1">
      <c r="S168" s="34"/>
    </row>
    <row r="169" ht="12" customHeight="1">
      <c r="S169" s="34"/>
    </row>
    <row r="170" ht="12" customHeight="1">
      <c r="S170" s="34"/>
    </row>
    <row r="171" ht="12" customHeight="1">
      <c r="S171" s="34"/>
    </row>
    <row r="172" ht="12" customHeight="1">
      <c r="S172" s="34"/>
    </row>
    <row r="173" ht="12" customHeight="1">
      <c r="S173" s="34"/>
    </row>
    <row r="174" ht="12" customHeight="1">
      <c r="S174" s="34"/>
    </row>
    <row r="175" ht="12" customHeight="1">
      <c r="S175" s="34"/>
    </row>
    <row r="176" ht="12" customHeight="1">
      <c r="S176" s="34"/>
    </row>
    <row r="177" ht="12" customHeight="1">
      <c r="S177" s="34"/>
    </row>
    <row r="178" ht="12" customHeight="1">
      <c r="S178" s="34"/>
    </row>
    <row r="179" ht="12" customHeight="1">
      <c r="S179" s="34"/>
    </row>
    <row r="180" ht="12" customHeight="1">
      <c r="S180" s="34"/>
    </row>
    <row r="181" ht="12" customHeight="1">
      <c r="S181" s="34"/>
    </row>
    <row r="182" ht="12" customHeight="1">
      <c r="S182" s="34"/>
    </row>
    <row r="183" ht="12" customHeight="1">
      <c r="S183" s="34"/>
    </row>
    <row r="184" ht="12" customHeight="1">
      <c r="S184" s="34"/>
    </row>
    <row r="185" ht="12" customHeight="1">
      <c r="S185" s="34"/>
    </row>
    <row r="186" ht="12" customHeight="1">
      <c r="S186" s="34"/>
    </row>
    <row r="187" ht="12" customHeight="1">
      <c r="S187" s="34"/>
    </row>
    <row r="188" ht="12" customHeight="1">
      <c r="S188" s="34"/>
    </row>
    <row r="189" ht="12" customHeight="1">
      <c r="S189" s="34"/>
    </row>
    <row r="190" ht="12" customHeight="1">
      <c r="S190" s="34"/>
    </row>
    <row r="191" ht="12" customHeight="1">
      <c r="S191" s="34"/>
    </row>
    <row r="192" ht="12" customHeight="1">
      <c r="S192" s="34"/>
    </row>
    <row r="193" ht="12" customHeight="1">
      <c r="S193" s="34"/>
    </row>
    <row r="194" ht="12" customHeight="1">
      <c r="S194" s="34"/>
    </row>
    <row r="195" ht="12" customHeight="1">
      <c r="S195" s="34"/>
    </row>
    <row r="196" ht="12" customHeight="1">
      <c r="S196" s="34"/>
    </row>
    <row r="197" ht="12" customHeight="1">
      <c r="S197" s="34"/>
    </row>
    <row r="198" ht="12" customHeight="1">
      <c r="S198" s="34"/>
    </row>
    <row r="199" ht="12" customHeight="1">
      <c r="S199" s="34"/>
    </row>
    <row r="200" ht="12" customHeight="1">
      <c r="S200" s="34"/>
    </row>
    <row r="201" ht="12" customHeight="1">
      <c r="S201" s="34"/>
    </row>
    <row r="202" ht="12" customHeight="1">
      <c r="S202" s="34"/>
    </row>
    <row r="203" ht="12" customHeight="1">
      <c r="S203" s="34"/>
    </row>
    <row r="204" ht="12" customHeight="1">
      <c r="S204" s="34"/>
    </row>
    <row r="205" ht="12" customHeight="1">
      <c r="S205" s="34"/>
    </row>
    <row r="206" ht="12" customHeight="1">
      <c r="S206" s="34"/>
    </row>
    <row r="207" ht="12" customHeight="1">
      <c r="S207" s="34"/>
    </row>
    <row r="208" ht="12" customHeight="1">
      <c r="S208" s="34"/>
    </row>
    <row r="209" ht="12" customHeight="1">
      <c r="S209" s="34"/>
    </row>
    <row r="210" ht="12" customHeight="1">
      <c r="S210" s="34"/>
    </row>
    <row r="211" ht="12" customHeight="1">
      <c r="S211" s="34"/>
    </row>
    <row r="212" ht="12" customHeight="1">
      <c r="S212" s="34"/>
    </row>
    <row r="213" ht="12" customHeight="1">
      <c r="S213" s="34"/>
    </row>
    <row r="214" ht="12" customHeight="1">
      <c r="S214" s="34"/>
    </row>
    <row r="215" ht="12" customHeight="1">
      <c r="S215" s="34"/>
    </row>
    <row r="216" ht="12" customHeight="1">
      <c r="S216" s="34"/>
    </row>
    <row r="217" ht="12" customHeight="1">
      <c r="S217" s="34"/>
    </row>
    <row r="218" ht="12" customHeight="1">
      <c r="S218" s="34"/>
    </row>
    <row r="219" ht="12" customHeight="1">
      <c r="S219" s="34"/>
    </row>
    <row r="220" ht="12" customHeight="1">
      <c r="S220" s="34"/>
    </row>
    <row r="221" ht="12" customHeight="1">
      <c r="S221" s="34"/>
    </row>
    <row r="222" ht="12" customHeight="1">
      <c r="S222" s="34"/>
    </row>
    <row r="223" ht="12" customHeight="1">
      <c r="S223" s="34"/>
    </row>
    <row r="224" ht="12" customHeight="1">
      <c r="S224" s="34"/>
    </row>
    <row r="225" ht="12" customHeight="1">
      <c r="S225" s="34"/>
    </row>
    <row r="226" ht="12" customHeight="1">
      <c r="S226" s="34"/>
    </row>
    <row r="227" ht="12" customHeight="1">
      <c r="S227" s="34"/>
    </row>
    <row r="228" ht="12" customHeight="1">
      <c r="S228" s="34"/>
    </row>
    <row r="229" ht="12" customHeight="1">
      <c r="S229" s="34"/>
    </row>
    <row r="230" ht="12" customHeight="1">
      <c r="S230" s="34"/>
    </row>
    <row r="231" ht="12" customHeight="1">
      <c r="S231" s="34"/>
    </row>
    <row r="232" ht="12" customHeight="1">
      <c r="S232" s="34"/>
    </row>
    <row r="233" ht="12" customHeight="1">
      <c r="S233" s="34"/>
    </row>
    <row r="234" ht="12" customHeight="1">
      <c r="S234" s="34"/>
    </row>
    <row r="235" ht="12" customHeight="1">
      <c r="S235" s="34"/>
    </row>
    <row r="236" ht="12" customHeight="1">
      <c r="S236" s="34"/>
    </row>
    <row r="237" ht="12" customHeight="1">
      <c r="S237" s="34"/>
    </row>
    <row r="238" ht="12" customHeight="1">
      <c r="S238" s="34"/>
    </row>
    <row r="239" ht="12" customHeight="1">
      <c r="S239" s="34"/>
    </row>
    <row r="240" ht="12" customHeight="1">
      <c r="S240" s="34"/>
    </row>
    <row r="241" ht="12" customHeight="1">
      <c r="S241" s="34"/>
    </row>
    <row r="242" ht="12" customHeight="1">
      <c r="S242" s="34"/>
    </row>
    <row r="243" ht="12" customHeight="1">
      <c r="S243" s="34"/>
    </row>
    <row r="244" ht="12" customHeight="1">
      <c r="S244" s="34"/>
    </row>
    <row r="245" ht="12" customHeight="1">
      <c r="S245" s="34"/>
    </row>
    <row r="246" ht="12" customHeight="1">
      <c r="S246" s="34"/>
    </row>
    <row r="247" ht="12" customHeight="1">
      <c r="S247" s="34"/>
    </row>
    <row r="248" ht="12" customHeight="1">
      <c r="S248" s="34"/>
    </row>
    <row r="249" ht="12" customHeight="1">
      <c r="S249" s="34"/>
    </row>
    <row r="250" ht="12" customHeight="1">
      <c r="S250" s="34"/>
    </row>
    <row r="251" ht="12" customHeight="1">
      <c r="S251" s="34"/>
    </row>
    <row r="252" ht="12" customHeight="1">
      <c r="S252" s="34"/>
    </row>
    <row r="253" ht="12" customHeight="1">
      <c r="S253" s="34"/>
    </row>
    <row r="254" ht="12" customHeight="1">
      <c r="S254" s="34"/>
    </row>
    <row r="255" ht="12" customHeight="1">
      <c r="S255" s="34"/>
    </row>
    <row r="256" ht="12" customHeight="1">
      <c r="S256" s="34"/>
    </row>
    <row r="257" ht="12" customHeight="1">
      <c r="S257" s="34"/>
    </row>
    <row r="258" ht="12" customHeight="1">
      <c r="S258" s="34"/>
    </row>
    <row r="259" ht="12" customHeight="1">
      <c r="S259" s="34"/>
    </row>
    <row r="260" ht="12" customHeight="1">
      <c r="S260" s="34"/>
    </row>
    <row r="261" ht="12" customHeight="1">
      <c r="S261" s="34"/>
    </row>
    <row r="262" ht="12" customHeight="1">
      <c r="S262" s="34"/>
    </row>
    <row r="263" ht="12" customHeight="1">
      <c r="S263" s="34"/>
    </row>
    <row r="264" ht="12" customHeight="1">
      <c r="S264" s="34"/>
    </row>
    <row r="265" ht="12" customHeight="1">
      <c r="S265" s="34"/>
    </row>
    <row r="266" ht="12" customHeight="1">
      <c r="S266" s="34"/>
    </row>
    <row r="267" ht="12" customHeight="1">
      <c r="S267" s="34"/>
    </row>
    <row r="268" ht="12" customHeight="1">
      <c r="S268" s="34"/>
    </row>
    <row r="269" ht="12" customHeight="1">
      <c r="S269" s="34"/>
    </row>
    <row r="270" ht="12" customHeight="1">
      <c r="S270" s="34"/>
    </row>
    <row r="271" ht="12" customHeight="1">
      <c r="S271" s="34"/>
    </row>
    <row r="272" ht="12" customHeight="1">
      <c r="S272" s="34"/>
    </row>
    <row r="273" ht="12" customHeight="1">
      <c r="S273" s="34"/>
    </row>
    <row r="274" ht="12" customHeight="1">
      <c r="S274" s="34"/>
    </row>
    <row r="275" ht="12" customHeight="1">
      <c r="S275" s="34"/>
    </row>
    <row r="276" ht="12" customHeight="1">
      <c r="S276" s="34"/>
    </row>
    <row r="277" ht="12" customHeight="1">
      <c r="S277" s="34"/>
    </row>
    <row r="278" ht="12" customHeight="1">
      <c r="S278" s="34"/>
    </row>
    <row r="279" ht="12" customHeight="1">
      <c r="S279" s="34"/>
    </row>
    <row r="280" ht="12" customHeight="1">
      <c r="S280" s="34"/>
    </row>
    <row r="281" ht="12" customHeight="1">
      <c r="S281" s="34"/>
    </row>
    <row r="282" ht="12" customHeight="1">
      <c r="S282" s="34"/>
    </row>
    <row r="283" ht="12" customHeight="1">
      <c r="S283" s="34"/>
    </row>
    <row r="284" ht="12" customHeight="1">
      <c r="S284" s="34"/>
    </row>
    <row r="285" ht="12" customHeight="1">
      <c r="S285" s="34"/>
    </row>
    <row r="286" ht="12" customHeight="1">
      <c r="S286" s="34"/>
    </row>
    <row r="287" ht="12" customHeight="1">
      <c r="S287" s="34"/>
    </row>
    <row r="288" ht="12" customHeight="1">
      <c r="S288" s="34"/>
    </row>
    <row r="289" ht="12" customHeight="1">
      <c r="S289" s="34"/>
    </row>
    <row r="290" ht="12" customHeight="1">
      <c r="S290" s="34"/>
    </row>
    <row r="291" ht="12" customHeight="1">
      <c r="S291" s="34"/>
    </row>
    <row r="292" ht="12" customHeight="1">
      <c r="S292" s="34"/>
    </row>
    <row r="293" ht="12" customHeight="1">
      <c r="S293" s="34"/>
    </row>
    <row r="294" ht="12" customHeight="1">
      <c r="S294" s="34"/>
    </row>
    <row r="295" ht="12" customHeight="1">
      <c r="S295" s="34"/>
    </row>
    <row r="296" ht="12" customHeight="1">
      <c r="S296" s="34"/>
    </row>
    <row r="297" ht="12" customHeight="1">
      <c r="S297" s="34"/>
    </row>
    <row r="298" ht="12" customHeight="1">
      <c r="S298" s="34"/>
    </row>
    <row r="299" ht="12" customHeight="1">
      <c r="S299" s="34"/>
    </row>
    <row r="300" ht="12" customHeight="1">
      <c r="S300" s="34"/>
    </row>
    <row r="301" ht="12" customHeight="1">
      <c r="S301" s="34"/>
    </row>
    <row r="302" ht="12" customHeight="1">
      <c r="S302" s="34"/>
    </row>
    <row r="303" ht="12" customHeight="1">
      <c r="S303" s="34"/>
    </row>
    <row r="304" ht="12" customHeight="1">
      <c r="S304" s="34"/>
    </row>
    <row r="305" ht="12" customHeight="1">
      <c r="S305" s="34"/>
    </row>
    <row r="306" ht="12" customHeight="1">
      <c r="S306" s="34"/>
    </row>
    <row r="307" ht="12" customHeight="1">
      <c r="S307" s="34"/>
    </row>
    <row r="308" ht="12" customHeight="1">
      <c r="S308" s="34"/>
    </row>
    <row r="309" ht="12" customHeight="1">
      <c r="S309" s="34"/>
    </row>
    <row r="310" ht="12" customHeight="1">
      <c r="S310" s="34"/>
    </row>
    <row r="311" ht="12" customHeight="1">
      <c r="S311" s="34"/>
    </row>
    <row r="312" ht="12" customHeight="1">
      <c r="S312" s="34"/>
    </row>
    <row r="313" ht="12" customHeight="1">
      <c r="S313" s="34"/>
    </row>
    <row r="314" ht="12" customHeight="1">
      <c r="S314" s="34"/>
    </row>
    <row r="315" ht="12" customHeight="1">
      <c r="S315" s="34"/>
    </row>
    <row r="316" ht="12" customHeight="1">
      <c r="S316" s="34"/>
    </row>
    <row r="317" ht="12" customHeight="1">
      <c r="S317" s="34"/>
    </row>
    <row r="318" ht="12" customHeight="1">
      <c r="S318" s="34"/>
    </row>
    <row r="319" ht="12" customHeight="1">
      <c r="S319" s="34"/>
    </row>
    <row r="320" ht="12" customHeight="1">
      <c r="S320" s="34"/>
    </row>
    <row r="321" ht="12" customHeight="1">
      <c r="S321" s="34"/>
    </row>
    <row r="322" ht="12" customHeight="1">
      <c r="S322" s="34"/>
    </row>
    <row r="323" ht="12" customHeight="1">
      <c r="S323" s="34"/>
    </row>
  </sheetData>
  <printOptions/>
  <pageMargins left="0.75" right="0.75" top="1" bottom="1" header="0.5" footer="0.5"/>
  <pageSetup fitToHeight="2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hoffman</dc:creator>
  <cp:keywords/>
  <dc:description/>
  <cp:lastModifiedBy>Charlene Hoffman</cp:lastModifiedBy>
  <cp:lastPrinted>2003-05-01T15:10:11Z</cp:lastPrinted>
  <dcterms:created xsi:type="dcterms:W3CDTF">2002-08-24T03:07:26Z</dcterms:created>
  <dcterms:modified xsi:type="dcterms:W3CDTF">2003-06-17T04:12:49Z</dcterms:modified>
  <cp:category/>
  <cp:version/>
  <cp:contentType/>
  <cp:contentStatus/>
</cp:coreProperties>
</file>