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3"/>
  </bookViews>
  <sheets>
    <sheet name="2004" sheetId="1" r:id="rId1"/>
    <sheet name="2005" sheetId="2" r:id="rId2"/>
    <sheet name="2006" sheetId="3" r:id="rId3"/>
    <sheet name="2007-08" sheetId="4" r:id="rId4"/>
  </sheets>
  <definedNames>
    <definedName name="_xlnm.Print_Area" localSheetId="0">'2004'!$A$1:$J$137</definedName>
  </definedNames>
  <calcPr fullCalcOnLoad="1"/>
</workbook>
</file>

<file path=xl/sharedStrings.xml><?xml version="1.0" encoding="utf-8"?>
<sst xmlns="http://schemas.openxmlformats.org/spreadsheetml/2006/main" count="91" uniqueCount="17">
  <si>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</si>
  <si>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</si>
  <si>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</si>
  <si>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</si>
  <si>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</si>
  <si>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</si>
  <si>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</si>
  <si>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</si>
  <si>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&lt;----------------------Dollars per Ton---------------------&gt;</t>
  </si>
  <si>
    <t>Loan Rates</t>
  </si>
  <si>
    <t>Date</t>
  </si>
  <si>
    <t>NPP</t>
  </si>
  <si>
    <t>LDP</t>
  </si>
  <si>
    <t>* NPP - National Posted Price</t>
  </si>
  <si>
    <t>Effective Date</t>
  </si>
  <si>
    <t>Archived Peanut Rates</t>
  </si>
  <si>
    <t>08/01-02/05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</si>
</sst>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b/>
      <sz val="10"/>
      <color indexed="57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 wrapText="1"/>
    </xf>
    <xf numFmtId="168" fontId="8" fillId="0" borderId="3" xfId="0" applyNumberFormat="1" applyFont="1" applyBorder="1" applyAlignment="1">
      <alignment horizontal="center" wrapText="1"/>
    </xf>
    <xf numFmtId="168" fontId="8" fillId="0" borderId="3" xfId="0" applyNumberFormat="1" applyFont="1" applyBorder="1" applyAlignment="1">
      <alignment wrapText="1"/>
    </xf>
    <xf numFmtId="168" fontId="8" fillId="3" borderId="3" xfId="0" applyNumberFormat="1" applyFont="1" applyFill="1" applyBorder="1" applyAlignment="1">
      <alignment wrapText="1"/>
    </xf>
    <xf numFmtId="0" fontId="8" fillId="4" borderId="4" xfId="0" applyFont="1" applyFill="1" applyBorder="1" applyAlignment="1">
      <alignment horizontal="center" wrapText="1"/>
    </xf>
    <xf numFmtId="2" fontId="10" fillId="4" borderId="4" xfId="0" applyNumberFormat="1" applyFont="1" applyFill="1" applyBorder="1" applyAlignment="1">
      <alignment horizontal="right" wrapText="1"/>
    </xf>
    <xf numFmtId="2" fontId="8" fillId="3" borderId="4" xfId="0" applyNumberFormat="1" applyFont="1" applyFill="1" applyBorder="1" applyAlignment="1">
      <alignment horizontal="center" wrapText="1"/>
    </xf>
    <xf numFmtId="2" fontId="10" fillId="3" borderId="4" xfId="0" applyNumberFormat="1" applyFont="1" applyFill="1" applyBorder="1" applyAlignment="1">
      <alignment horizontal="right" wrapText="1"/>
    </xf>
    <xf numFmtId="2" fontId="8" fillId="4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right" wrapText="1"/>
    </xf>
    <xf numFmtId="168" fontId="3" fillId="0" borderId="3" xfId="0" applyNumberFormat="1" applyFont="1" applyBorder="1" applyAlignment="1">
      <alignment horizontal="left" wrapText="1"/>
    </xf>
    <xf numFmtId="0" fontId="3" fillId="4" borderId="4" xfId="0" applyFont="1" applyFill="1" applyBorder="1" applyAlignment="1">
      <alignment horizontal="right" wrapText="1"/>
    </xf>
    <xf numFmtId="2" fontId="3" fillId="5" borderId="4" xfId="0" applyNumberFormat="1" applyFont="1" applyFill="1" applyBorder="1" applyAlignment="1">
      <alignment horizontal="right" wrapText="1"/>
    </xf>
    <xf numFmtId="2" fontId="3" fillId="4" borderId="4" xfId="0" applyNumberFormat="1" applyFont="1" applyFill="1" applyBorder="1" applyAlignment="1">
      <alignment horizontal="right" wrapText="1"/>
    </xf>
    <xf numFmtId="168" fontId="3" fillId="0" borderId="3" xfId="0" applyNumberFormat="1" applyFont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4" borderId="4" xfId="0" applyNumberFormat="1" applyFont="1" applyFill="1" applyBorder="1" applyAlignment="1">
      <alignment horizontal="right"/>
    </xf>
    <xf numFmtId="168" fontId="3" fillId="5" borderId="3" xfId="0" applyNumberFormat="1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8" fontId="3" fillId="0" borderId="5" xfId="0" applyNumberFormat="1" applyFont="1" applyBorder="1" applyAlignment="1">
      <alignment horizontal="left" wrapText="1"/>
    </xf>
    <xf numFmtId="0" fontId="3" fillId="4" borderId="6" xfId="0" applyFont="1" applyFill="1" applyBorder="1" applyAlignment="1">
      <alignment horizontal="right" wrapText="1"/>
    </xf>
    <xf numFmtId="2" fontId="10" fillId="4" borderId="6" xfId="0" applyNumberFormat="1" applyFont="1" applyFill="1" applyBorder="1" applyAlignment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2" fontId="10" fillId="0" borderId="6" xfId="0" applyNumberFormat="1" applyFont="1" applyBorder="1" applyAlignment="1">
      <alignment horizontal="right" wrapText="1"/>
    </xf>
    <xf numFmtId="2" fontId="3" fillId="4" borderId="6" xfId="0" applyNumberFormat="1" applyFont="1" applyFill="1" applyBorder="1" applyAlignment="1">
      <alignment horizontal="right" wrapText="1"/>
    </xf>
    <xf numFmtId="168" fontId="10" fillId="0" borderId="0" xfId="0" applyNumberFormat="1" applyFont="1" applyAlignment="1">
      <alignment/>
    </xf>
    <xf numFmtId="0" fontId="0" fillId="0" borderId="0" xfId="0" applyAlignment="1">
      <alignment horizontal="center"/>
    </xf>
    <xf numFmtId="8" fontId="11" fillId="4" borderId="7" xfId="0" applyNumberFormat="1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2" fontId="12" fillId="0" borderId="7" xfId="0" applyNumberFormat="1" applyFont="1" applyBorder="1" applyAlignment="1">
      <alignment horizontal="center" wrapText="1"/>
    </xf>
    <xf numFmtId="2" fontId="11" fillId="4" borderId="7" xfId="0" applyNumberFormat="1" applyFont="1" applyFill="1" applyBorder="1" applyAlignment="1">
      <alignment horizontal="center" wrapText="1"/>
    </xf>
    <xf numFmtId="2" fontId="12" fillId="0" borderId="4" xfId="0" applyNumberFormat="1" applyFont="1" applyBorder="1" applyAlignment="1">
      <alignment horizontal="center" wrapText="1"/>
    </xf>
    <xf numFmtId="2" fontId="13" fillId="4" borderId="4" xfId="0" applyNumberFormat="1" applyFont="1" applyFill="1" applyBorder="1" applyAlignment="1">
      <alignment/>
    </xf>
    <xf numFmtId="2" fontId="13" fillId="0" borderId="4" xfId="0" applyNumberFormat="1" applyFont="1" applyBorder="1" applyAlignment="1">
      <alignment/>
    </xf>
    <xf numFmtId="168" fontId="1" fillId="0" borderId="0" xfId="20" applyNumberFormat="1" applyBorder="1" applyAlignment="1">
      <alignment/>
    </xf>
    <xf numFmtId="168" fontId="1" fillId="0" borderId="0" xfId="20" applyNumberFormat="1" applyAlignment="1">
      <alignment/>
    </xf>
    <xf numFmtId="4" fontId="3" fillId="4" borderId="4" xfId="0" applyNumberFormat="1" applyFont="1" applyFill="1" applyBorder="1" applyAlignment="1">
      <alignment horizontal="right" wrapText="1"/>
    </xf>
    <xf numFmtId="2" fontId="3" fillId="0" borderId="4" xfId="0" applyNumberFormat="1" applyFont="1" applyBorder="1" applyAlignment="1">
      <alignment horizontal="center" wrapText="1"/>
    </xf>
    <xf numFmtId="4" fontId="14" fillId="4" borderId="4" xfId="0" applyNumberFormat="1" applyFont="1" applyFill="1" applyBorder="1" applyAlignment="1">
      <alignment horizontal="right" wrapText="1"/>
    </xf>
    <xf numFmtId="2" fontId="14" fillId="5" borderId="4" xfId="0" applyNumberFormat="1" applyFont="1" applyFill="1" applyBorder="1" applyAlignment="1">
      <alignment horizontal="right"/>
    </xf>
    <xf numFmtId="4" fontId="14" fillId="0" borderId="7" xfId="0" applyNumberFormat="1" applyFont="1" applyBorder="1" applyAlignment="1">
      <alignment horizontal="center" wrapText="1"/>
    </xf>
    <xf numFmtId="2" fontId="13" fillId="4" borderId="3" xfId="0" applyNumberFormat="1" applyFont="1" applyFill="1" applyBorder="1" applyAlignment="1">
      <alignment/>
    </xf>
    <xf numFmtId="168" fontId="15" fillId="0" borderId="5" xfId="0" applyNumberFormat="1" applyFont="1" applyBorder="1" applyAlignment="1">
      <alignment horizontal="left" wrapText="1"/>
    </xf>
    <xf numFmtId="2" fontId="13" fillId="4" borderId="6" xfId="0" applyNumberFormat="1" applyFont="1" applyFill="1" applyBorder="1" applyAlignment="1">
      <alignment/>
    </xf>
    <xf numFmtId="2" fontId="3" fillId="5" borderId="6" xfId="0" applyNumberFormat="1" applyFont="1" applyFill="1" applyBorder="1" applyAlignment="1">
      <alignment horizontal="right" wrapText="1"/>
    </xf>
    <xf numFmtId="2" fontId="13" fillId="0" borderId="6" xfId="0" applyNumberFormat="1" applyFont="1" applyBorder="1" applyAlignment="1">
      <alignment/>
    </xf>
    <xf numFmtId="8" fontId="11" fillId="0" borderId="0" xfId="0" applyNumberFormat="1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8" fontId="9" fillId="4" borderId="8" xfId="0" applyNumberFormat="1" applyFont="1" applyFill="1" applyBorder="1" applyAlignment="1">
      <alignment horizontal="right" wrapText="1"/>
    </xf>
    <xf numFmtId="8" fontId="9" fillId="4" borderId="10" xfId="0" applyNumberFormat="1" applyFont="1" applyFill="1" applyBorder="1" applyAlignment="1">
      <alignment horizontal="right" wrapText="1"/>
    </xf>
    <xf numFmtId="8" fontId="9" fillId="0" borderId="11" xfId="0" applyNumberFormat="1" applyFont="1" applyBorder="1" applyAlignment="1">
      <alignment horizontal="right" wrapText="1"/>
    </xf>
    <xf numFmtId="8" fontId="9" fillId="0" borderId="10" xfId="0" applyNumberFormat="1" applyFont="1" applyBorder="1" applyAlignment="1">
      <alignment horizontal="right" wrapText="1"/>
    </xf>
    <xf numFmtId="2" fontId="9" fillId="4" borderId="11" xfId="0" applyNumberFormat="1" applyFont="1" applyFill="1" applyBorder="1" applyAlignment="1">
      <alignment horizontal="right" wrapText="1"/>
    </xf>
    <xf numFmtId="2" fontId="9" fillId="4" borderId="10" xfId="0" applyNumberFormat="1" applyFont="1" applyFill="1" applyBorder="1" applyAlignment="1">
      <alignment horizontal="right" wrapText="1"/>
    </xf>
    <xf numFmtId="2" fontId="9" fillId="0" borderId="11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2" fontId="8" fillId="4" borderId="11" xfId="0" applyNumberFormat="1" applyFont="1" applyFill="1" applyBorder="1" applyAlignment="1">
      <alignment horizontal="center" wrapText="1"/>
    </xf>
    <xf numFmtId="2" fontId="8" fillId="4" borderId="10" xfId="0" applyNumberFormat="1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9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 wrapText="1"/>
    </xf>
    <xf numFmtId="168" fontId="8" fillId="3" borderId="12" xfId="0" applyNumberFormat="1" applyFont="1" applyFill="1" applyBorder="1" applyAlignment="1">
      <alignment wrapText="1"/>
    </xf>
    <xf numFmtId="168" fontId="8" fillId="3" borderId="13" xfId="0" applyNumberFormat="1" applyFont="1" applyFill="1" applyBorder="1" applyAlignment="1">
      <alignment wrapText="1"/>
    </xf>
    <xf numFmtId="8" fontId="11" fillId="4" borderId="8" xfId="0" applyNumberFormat="1" applyFont="1" applyFill="1" applyBorder="1" applyAlignment="1">
      <alignment horizontal="center" wrapText="1"/>
    </xf>
    <xf numFmtId="8" fontId="11" fillId="4" borderId="10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2" fontId="11" fillId="4" borderId="11" xfId="0" applyNumberFormat="1" applyFont="1" applyFill="1" applyBorder="1" applyAlignment="1">
      <alignment horizontal="center" wrapText="1"/>
    </xf>
    <xf numFmtId="2" fontId="11" fillId="4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8" fontId="9" fillId="4" borderId="8" xfId="0" applyNumberFormat="1" applyFont="1" applyFill="1" applyBorder="1" applyAlignment="1">
      <alignment horizontal="center" wrapText="1"/>
    </xf>
    <xf numFmtId="8" fontId="9" fillId="4" borderId="10" xfId="0" applyNumberFormat="1" applyFont="1" applyFill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9" fillId="4" borderId="11" xfId="0" applyNumberFormat="1" applyFont="1" applyFill="1" applyBorder="1" applyAlignment="1">
      <alignment horizontal="center" wrapText="1"/>
    </xf>
    <xf numFmtId="2" fontId="9" fillId="4" borderId="1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133350</xdr:rowOff>
    </xdr:from>
    <xdr:to>
      <xdr:col>9</xdr:col>
      <xdr:colOff>161925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33350"/>
          <a:ext cx="461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133350</xdr:rowOff>
    </xdr:from>
    <xdr:to>
      <xdr:col>9</xdr:col>
      <xdr:colOff>190500</xdr:colOff>
      <xdr:row>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33350"/>
          <a:ext cx="4638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19050</xdr:rowOff>
    </xdr:from>
    <xdr:to>
      <xdr:col>9</xdr:col>
      <xdr:colOff>180975</xdr:colOff>
      <xdr:row>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461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133350</xdr:rowOff>
    </xdr:from>
    <xdr:to>
      <xdr:col>8</xdr:col>
      <xdr:colOff>266700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33350"/>
          <a:ext cx="461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dafp/psd/Peanut_Arc.htm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120"/>
  <sheetViews>
    <sheetView workbookViewId="0" topLeftCell="A1">
      <selection activeCell="D34" sqref="D34"/>
    </sheetView>
  </sheetViews>
  <sheetFormatPr defaultColWidth="9.140625" defaultRowHeight="18" customHeight="1"/>
  <cols>
    <col min="1" max="1" width="6.140625" style="0" customWidth="1"/>
    <col min="2" max="2" width="13.57421875" style="1" customWidth="1"/>
    <col min="3" max="3" width="9.421875" style="2" customWidth="1"/>
    <col min="4" max="4" width="8.57421875" style="3" customWidth="1"/>
    <col min="5" max="5" width="9.140625" style="3" customWidth="1"/>
    <col min="6" max="6" width="10.140625" style="3" customWidth="1"/>
    <col min="7" max="7" width="9.140625" style="3" customWidth="1"/>
    <col min="8" max="8" width="8.8515625" style="3" customWidth="1"/>
    <col min="9" max="9" width="9.140625" style="3" customWidth="1"/>
    <col min="10" max="10" width="12.57421875" style="3" customWidth="1"/>
    <col min="11" max="11" width="9.140625" style="2" customWidth="1"/>
  </cols>
  <sheetData>
    <row r="1" spans="2:10" ht="18" customHeight="1">
      <c r="B1" s="78"/>
      <c r="C1" s="78"/>
      <c r="D1" s="78"/>
      <c r="E1" s="78"/>
      <c r="F1" s="78"/>
      <c r="G1" s="78"/>
      <c r="H1" s="78"/>
      <c r="I1" s="78"/>
      <c r="J1" s="78"/>
    </row>
    <row r="2" spans="2:10" ht="18" customHeight="1">
      <c r="B2" s="78"/>
      <c r="C2" s="78"/>
      <c r="D2" s="78"/>
      <c r="E2" s="78"/>
      <c r="F2" s="78"/>
      <c r="G2" s="78"/>
      <c r="H2" s="78"/>
      <c r="I2" s="78"/>
      <c r="J2" s="78"/>
    </row>
    <row r="3" spans="2:10" ht="18" customHeight="1">
      <c r="B3" s="78"/>
      <c r="C3" s="78"/>
      <c r="D3" s="78"/>
      <c r="E3" s="78"/>
      <c r="F3" s="78"/>
      <c r="G3" s="78"/>
      <c r="H3" s="78"/>
      <c r="I3" s="78"/>
      <c r="J3" s="78"/>
    </row>
    <row r="4" spans="2:10" ht="18" customHeight="1">
      <c r="B4" s="78"/>
      <c r="C4" s="78"/>
      <c r="D4" s="78"/>
      <c r="E4" s="78"/>
      <c r="F4" s="78"/>
      <c r="G4" s="78"/>
      <c r="H4" s="78"/>
      <c r="I4" s="78"/>
      <c r="J4" s="78"/>
    </row>
    <row r="5" spans="2:10" ht="18" customHeight="1">
      <c r="B5" s="78"/>
      <c r="C5" s="78"/>
      <c r="D5" s="78"/>
      <c r="E5" s="78"/>
      <c r="F5" s="78"/>
      <c r="G5" s="78"/>
      <c r="H5" s="78"/>
      <c r="I5" s="78"/>
      <c r="J5" s="78"/>
    </row>
    <row r="6" spans="2:10" ht="18" customHeight="1">
      <c r="B6" s="4"/>
      <c r="C6" s="5"/>
      <c r="D6" s="4"/>
      <c r="E6" s="4"/>
      <c r="F6" s="4"/>
      <c r="G6" s="4"/>
      <c r="H6" s="4"/>
      <c r="I6" s="4"/>
      <c r="J6" s="4"/>
    </row>
    <row r="7" spans="2:10" ht="18" customHeight="1">
      <c r="B7" s="79" t="s">
        <v>0</v>
      </c>
      <c r="C7" s="79"/>
      <c r="D7" s="79"/>
      <c r="E7" s="79"/>
      <c r="F7" s="79"/>
      <c r="G7" s="79"/>
      <c r="H7" s="79"/>
      <c r="I7" s="79"/>
      <c r="J7" s="79"/>
    </row>
    <row r="8" spans="2:10" ht="18" customHeight="1">
      <c r="B8" s="80" t="s">
        <v>1</v>
      </c>
      <c r="C8" s="80"/>
      <c r="D8" s="80"/>
      <c r="E8" s="80"/>
      <c r="F8" s="80"/>
      <c r="G8" s="80"/>
      <c r="H8" s="80"/>
      <c r="I8" s="80"/>
      <c r="J8" s="80"/>
    </row>
    <row r="10" spans="2:10" ht="18" customHeight="1">
      <c r="B10" s="6"/>
      <c r="C10" s="81" t="s">
        <v>2</v>
      </c>
      <c r="D10" s="82"/>
      <c r="E10" s="82"/>
      <c r="F10" s="82"/>
      <c r="G10" s="82"/>
      <c r="H10" s="82"/>
      <c r="I10" s="82"/>
      <c r="J10" s="83"/>
    </row>
    <row r="11" spans="2:10" ht="18" customHeight="1">
      <c r="B11" s="7" t="s">
        <v>3</v>
      </c>
      <c r="C11" s="70" t="s">
        <v>4</v>
      </c>
      <c r="D11" s="71"/>
      <c r="E11" s="72" t="s">
        <v>5</v>
      </c>
      <c r="F11" s="73"/>
      <c r="G11" s="74" t="s">
        <v>6</v>
      </c>
      <c r="H11" s="75"/>
      <c r="I11" s="76" t="s">
        <v>7</v>
      </c>
      <c r="J11" s="77"/>
    </row>
    <row r="12" spans="2:10" ht="18" customHeight="1">
      <c r="B12" s="8"/>
      <c r="C12" s="59" t="s">
        <v>8</v>
      </c>
      <c r="D12" s="60"/>
      <c r="E12" s="60"/>
      <c r="F12" s="60"/>
      <c r="G12" s="60"/>
      <c r="H12" s="60"/>
      <c r="I12" s="60"/>
      <c r="J12" s="61"/>
    </row>
    <row r="13" spans="2:10" ht="18" customHeight="1">
      <c r="B13" s="9" t="s">
        <v>9</v>
      </c>
      <c r="C13" s="62">
        <v>355.72</v>
      </c>
      <c r="D13" s="63"/>
      <c r="E13" s="64">
        <v>337.2</v>
      </c>
      <c r="F13" s="65"/>
      <c r="G13" s="66">
        <v>353.66</v>
      </c>
      <c r="H13" s="67"/>
      <c r="I13" s="68">
        <v>353.66</v>
      </c>
      <c r="J13" s="69"/>
    </row>
    <row r="14" spans="2:10" ht="18" customHeight="1">
      <c r="B14" s="10" t="s">
        <v>10</v>
      </c>
      <c r="C14" s="11" t="s">
        <v>11</v>
      </c>
      <c r="D14" s="12" t="s">
        <v>12</v>
      </c>
      <c r="E14" s="13" t="s">
        <v>11</v>
      </c>
      <c r="F14" s="14" t="s">
        <v>12</v>
      </c>
      <c r="G14" s="15" t="s">
        <v>11</v>
      </c>
      <c r="H14" s="12" t="s">
        <v>12</v>
      </c>
      <c r="I14" s="13" t="s">
        <v>11</v>
      </c>
      <c r="J14" s="14" t="s">
        <v>12</v>
      </c>
    </row>
    <row r="15" spans="2:10" ht="18" customHeight="1">
      <c r="B15" s="9"/>
      <c r="C15" s="11"/>
      <c r="D15" s="12"/>
      <c r="E15" s="16"/>
      <c r="F15" s="17"/>
      <c r="G15" s="15"/>
      <c r="H15" s="12"/>
      <c r="I15" s="16"/>
      <c r="J15" s="17"/>
    </row>
    <row r="16" spans="2:10" ht="18" customHeight="1">
      <c r="B16" s="18">
        <f>+B17+7</f>
        <v>38195</v>
      </c>
      <c r="C16" s="19">
        <v>406.98</v>
      </c>
      <c r="D16" s="12">
        <v>0</v>
      </c>
      <c r="E16" s="20">
        <v>389.67</v>
      </c>
      <c r="F16" s="17">
        <v>0</v>
      </c>
      <c r="G16" s="21">
        <v>404.27</v>
      </c>
      <c r="H16" s="12">
        <v>0</v>
      </c>
      <c r="I16" s="20">
        <v>404.27</v>
      </c>
      <c r="J16" s="17">
        <v>0</v>
      </c>
    </row>
    <row r="17" spans="2:10" ht="18" customHeight="1">
      <c r="B17" s="18">
        <f>+B18+7</f>
        <v>38188</v>
      </c>
      <c r="C17" s="19">
        <v>406.98</v>
      </c>
      <c r="D17" s="12">
        <v>0</v>
      </c>
      <c r="E17" s="20">
        <v>389.67</v>
      </c>
      <c r="F17" s="17">
        <v>0</v>
      </c>
      <c r="G17" s="21">
        <v>404.27</v>
      </c>
      <c r="H17" s="12">
        <v>0</v>
      </c>
      <c r="I17" s="20">
        <v>404.27</v>
      </c>
      <c r="J17" s="17">
        <v>0</v>
      </c>
    </row>
    <row r="18" spans="2:10" ht="18" customHeight="1">
      <c r="B18" s="18">
        <f>+B19+7</f>
        <v>38181</v>
      </c>
      <c r="C18" s="19">
        <v>404.98</v>
      </c>
      <c r="D18" s="12">
        <v>0</v>
      </c>
      <c r="E18" s="20">
        <v>387.67</v>
      </c>
      <c r="F18" s="17">
        <v>0</v>
      </c>
      <c r="G18" s="21">
        <v>402.27</v>
      </c>
      <c r="H18" s="12">
        <v>0</v>
      </c>
      <c r="I18" s="20">
        <v>402.27</v>
      </c>
      <c r="J18" s="17">
        <v>0</v>
      </c>
    </row>
    <row r="19" spans="2:10" ht="18" customHeight="1">
      <c r="B19" s="18">
        <f>+B20+7</f>
        <v>38174</v>
      </c>
      <c r="C19" s="19">
        <v>402.98</v>
      </c>
      <c r="D19" s="12">
        <v>0</v>
      </c>
      <c r="E19" s="20">
        <v>385.67</v>
      </c>
      <c r="F19" s="17">
        <v>0</v>
      </c>
      <c r="G19" s="21">
        <v>400.27</v>
      </c>
      <c r="H19" s="12">
        <v>0</v>
      </c>
      <c r="I19" s="20">
        <v>400.27</v>
      </c>
      <c r="J19" s="17">
        <v>0</v>
      </c>
    </row>
    <row r="20" spans="2:10" ht="18" customHeight="1">
      <c r="B20" s="18">
        <v>38167</v>
      </c>
      <c r="C20" s="19">
        <v>399.98</v>
      </c>
      <c r="D20" s="12">
        <v>0</v>
      </c>
      <c r="E20" s="20">
        <v>382.67</v>
      </c>
      <c r="F20" s="17">
        <v>0</v>
      </c>
      <c r="G20" s="21">
        <v>397.27</v>
      </c>
      <c r="H20" s="12">
        <v>0</v>
      </c>
      <c r="I20" s="20">
        <v>397.27</v>
      </c>
      <c r="J20" s="17">
        <v>0</v>
      </c>
    </row>
    <row r="21" spans="2:10" ht="18" customHeight="1">
      <c r="B21" s="18">
        <f aca="true" t="shared" si="0" ref="B21:B68">+B22+7</f>
        <v>38174</v>
      </c>
      <c r="C21" s="19">
        <v>402.98</v>
      </c>
      <c r="D21" s="12">
        <v>0</v>
      </c>
      <c r="E21" s="20">
        <v>385.67</v>
      </c>
      <c r="F21" s="17">
        <v>0</v>
      </c>
      <c r="G21" s="21">
        <v>400.27</v>
      </c>
      <c r="H21" s="12">
        <v>0</v>
      </c>
      <c r="I21" s="20">
        <v>400.27</v>
      </c>
      <c r="J21" s="17">
        <v>0</v>
      </c>
    </row>
    <row r="22" spans="2:10" ht="18" customHeight="1">
      <c r="B22" s="18">
        <f t="shared" si="0"/>
        <v>38167</v>
      </c>
      <c r="C22" s="19">
        <v>399.98</v>
      </c>
      <c r="D22" s="12">
        <v>0</v>
      </c>
      <c r="E22" s="20">
        <v>382.67</v>
      </c>
      <c r="F22" s="17">
        <v>0</v>
      </c>
      <c r="G22" s="21">
        <v>397.27</v>
      </c>
      <c r="H22" s="12">
        <v>0</v>
      </c>
      <c r="I22" s="20">
        <v>397.27</v>
      </c>
      <c r="J22" s="17">
        <v>0</v>
      </c>
    </row>
    <row r="23" spans="2:10" ht="18" customHeight="1">
      <c r="B23" s="18">
        <f t="shared" si="0"/>
        <v>38160</v>
      </c>
      <c r="C23" s="19">
        <v>400.98</v>
      </c>
      <c r="D23" s="12">
        <v>0</v>
      </c>
      <c r="E23" s="20">
        <v>383.67</v>
      </c>
      <c r="F23" s="17">
        <v>0</v>
      </c>
      <c r="G23" s="21">
        <v>398.27</v>
      </c>
      <c r="H23" s="12">
        <v>0</v>
      </c>
      <c r="I23" s="20">
        <v>398.27</v>
      </c>
      <c r="J23" s="17">
        <v>0</v>
      </c>
    </row>
    <row r="24" spans="2:10" ht="18" customHeight="1">
      <c r="B24" s="18">
        <f t="shared" si="0"/>
        <v>38153</v>
      </c>
      <c r="C24" s="19">
        <v>400.98</v>
      </c>
      <c r="D24" s="12">
        <v>0</v>
      </c>
      <c r="E24" s="20">
        <v>383.67</v>
      </c>
      <c r="F24" s="17">
        <v>0</v>
      </c>
      <c r="G24" s="21">
        <v>398.27</v>
      </c>
      <c r="H24" s="12">
        <v>0</v>
      </c>
      <c r="I24" s="20">
        <v>398.27</v>
      </c>
      <c r="J24" s="17">
        <v>0</v>
      </c>
    </row>
    <row r="25" spans="2:10" ht="18" customHeight="1">
      <c r="B25" s="18">
        <f t="shared" si="0"/>
        <v>38146</v>
      </c>
      <c r="C25" s="19">
        <v>393.98</v>
      </c>
      <c r="D25" s="12">
        <v>0</v>
      </c>
      <c r="E25" s="20">
        <v>376.67</v>
      </c>
      <c r="F25" s="17">
        <v>0</v>
      </c>
      <c r="G25" s="21">
        <v>391.27</v>
      </c>
      <c r="H25" s="12">
        <v>0</v>
      </c>
      <c r="I25" s="20">
        <v>391.27</v>
      </c>
      <c r="J25" s="17">
        <v>0</v>
      </c>
    </row>
    <row r="26" spans="2:10" ht="18" customHeight="1">
      <c r="B26" s="18">
        <f t="shared" si="0"/>
        <v>38139</v>
      </c>
      <c r="C26" s="19">
        <v>393.98</v>
      </c>
      <c r="D26" s="12">
        <v>0</v>
      </c>
      <c r="E26" s="20">
        <v>376.67</v>
      </c>
      <c r="F26" s="17">
        <v>0</v>
      </c>
      <c r="G26" s="21">
        <v>391.27</v>
      </c>
      <c r="H26" s="12">
        <v>0</v>
      </c>
      <c r="I26" s="20">
        <v>391.27</v>
      </c>
      <c r="J26" s="17">
        <v>0</v>
      </c>
    </row>
    <row r="27" spans="2:10" ht="18" customHeight="1">
      <c r="B27" s="18">
        <f t="shared" si="0"/>
        <v>38132</v>
      </c>
      <c r="C27" s="19">
        <v>382.98</v>
      </c>
      <c r="D27" s="12">
        <v>0</v>
      </c>
      <c r="E27" s="20">
        <v>365.67</v>
      </c>
      <c r="F27" s="17">
        <v>0</v>
      </c>
      <c r="G27" s="21">
        <v>380.27</v>
      </c>
      <c r="H27" s="12">
        <v>0</v>
      </c>
      <c r="I27" s="20">
        <v>380.27</v>
      </c>
      <c r="J27" s="17">
        <v>0</v>
      </c>
    </row>
    <row r="28" spans="2:10" ht="18" customHeight="1">
      <c r="B28" s="18">
        <f t="shared" si="0"/>
        <v>38125</v>
      </c>
      <c r="C28" s="19">
        <v>380.98</v>
      </c>
      <c r="D28" s="12">
        <v>0</v>
      </c>
      <c r="E28" s="20">
        <v>363.67</v>
      </c>
      <c r="F28" s="17">
        <v>0</v>
      </c>
      <c r="G28" s="21">
        <v>378.27</v>
      </c>
      <c r="H28" s="12">
        <v>0</v>
      </c>
      <c r="I28" s="20">
        <v>378.27</v>
      </c>
      <c r="J28" s="17">
        <v>0</v>
      </c>
    </row>
    <row r="29" spans="2:10" ht="18" customHeight="1">
      <c r="B29" s="18">
        <f t="shared" si="0"/>
        <v>38118</v>
      </c>
      <c r="C29" s="19">
        <v>375.98</v>
      </c>
      <c r="D29" s="12">
        <v>0</v>
      </c>
      <c r="E29" s="20">
        <v>358.67</v>
      </c>
      <c r="F29" s="17">
        <v>0</v>
      </c>
      <c r="G29" s="21">
        <v>373.27</v>
      </c>
      <c r="H29" s="12">
        <v>0</v>
      </c>
      <c r="I29" s="20">
        <v>373.27</v>
      </c>
      <c r="J29" s="17">
        <v>0</v>
      </c>
    </row>
    <row r="30" spans="2:10" ht="18" customHeight="1">
      <c r="B30" s="18">
        <f t="shared" si="0"/>
        <v>38111</v>
      </c>
      <c r="C30" s="19">
        <v>375.98</v>
      </c>
      <c r="D30" s="12">
        <v>0</v>
      </c>
      <c r="E30" s="20">
        <v>358.67</v>
      </c>
      <c r="F30" s="17">
        <v>0</v>
      </c>
      <c r="G30" s="21">
        <v>373.27</v>
      </c>
      <c r="H30" s="12">
        <v>0</v>
      </c>
      <c r="I30" s="20">
        <v>373.27</v>
      </c>
      <c r="J30" s="17">
        <v>0</v>
      </c>
    </row>
    <row r="31" spans="2:10" ht="18" customHeight="1">
      <c r="B31" s="18">
        <f t="shared" si="0"/>
        <v>38104</v>
      </c>
      <c r="C31" s="19">
        <v>375.98</v>
      </c>
      <c r="D31" s="12">
        <v>0</v>
      </c>
      <c r="E31" s="20">
        <v>358.67</v>
      </c>
      <c r="F31" s="17">
        <v>0</v>
      </c>
      <c r="G31" s="21">
        <v>373.27</v>
      </c>
      <c r="H31" s="12">
        <v>0</v>
      </c>
      <c r="I31" s="20">
        <v>373.27</v>
      </c>
      <c r="J31" s="17">
        <v>0</v>
      </c>
    </row>
    <row r="32" spans="2:10" ht="18" customHeight="1">
      <c r="B32" s="18">
        <f t="shared" si="0"/>
        <v>38097</v>
      </c>
      <c r="C32" s="19">
        <v>374.98</v>
      </c>
      <c r="D32" s="12">
        <v>0</v>
      </c>
      <c r="E32" s="20">
        <v>357.67</v>
      </c>
      <c r="F32" s="17">
        <v>0</v>
      </c>
      <c r="G32" s="21">
        <v>372.27</v>
      </c>
      <c r="H32" s="12">
        <v>0</v>
      </c>
      <c r="I32" s="20">
        <v>372.27</v>
      </c>
      <c r="J32" s="17">
        <v>0</v>
      </c>
    </row>
    <row r="33" spans="2:10" ht="18" customHeight="1">
      <c r="B33" s="18">
        <f t="shared" si="0"/>
        <v>38090</v>
      </c>
      <c r="C33" s="19">
        <v>374.98</v>
      </c>
      <c r="D33" s="12">
        <v>0</v>
      </c>
      <c r="E33" s="20">
        <v>357.67</v>
      </c>
      <c r="F33" s="17">
        <v>0</v>
      </c>
      <c r="G33" s="21">
        <v>372.27</v>
      </c>
      <c r="H33" s="12">
        <v>0</v>
      </c>
      <c r="I33" s="20">
        <v>372.27</v>
      </c>
      <c r="J33" s="17">
        <v>0</v>
      </c>
    </row>
    <row r="34" spans="2:10" ht="18" customHeight="1">
      <c r="B34" s="18">
        <f t="shared" si="0"/>
        <v>38083</v>
      </c>
      <c r="C34" s="19">
        <v>374.98</v>
      </c>
      <c r="D34" s="12">
        <v>0</v>
      </c>
      <c r="E34" s="20">
        <v>357.67</v>
      </c>
      <c r="F34" s="17">
        <v>0</v>
      </c>
      <c r="G34" s="21">
        <v>372.27</v>
      </c>
      <c r="H34" s="12">
        <v>0</v>
      </c>
      <c r="I34" s="20">
        <v>372.27</v>
      </c>
      <c r="J34" s="17">
        <v>0</v>
      </c>
    </row>
    <row r="35" spans="2:10" ht="18" customHeight="1">
      <c r="B35" s="18">
        <f t="shared" si="0"/>
        <v>38076</v>
      </c>
      <c r="C35" s="19">
        <v>377.98</v>
      </c>
      <c r="D35" s="12">
        <v>0</v>
      </c>
      <c r="E35" s="20">
        <v>360.67</v>
      </c>
      <c r="F35" s="17">
        <v>0</v>
      </c>
      <c r="G35" s="21">
        <v>375.27</v>
      </c>
      <c r="H35" s="12">
        <v>0</v>
      </c>
      <c r="I35" s="20">
        <v>375.27</v>
      </c>
      <c r="J35" s="17">
        <v>0</v>
      </c>
    </row>
    <row r="36" spans="2:10" ht="18" customHeight="1">
      <c r="B36" s="18">
        <f t="shared" si="0"/>
        <v>38069</v>
      </c>
      <c r="C36" s="19">
        <v>377.98</v>
      </c>
      <c r="D36" s="12">
        <v>0</v>
      </c>
      <c r="E36" s="20">
        <v>360.67</v>
      </c>
      <c r="F36" s="17">
        <v>0</v>
      </c>
      <c r="G36" s="21">
        <v>375.27</v>
      </c>
      <c r="H36" s="12">
        <v>0</v>
      </c>
      <c r="I36" s="20">
        <v>375.27</v>
      </c>
      <c r="J36" s="17">
        <v>0</v>
      </c>
    </row>
    <row r="37" spans="2:10" ht="18" customHeight="1">
      <c r="B37" s="18">
        <f t="shared" si="0"/>
        <v>38062</v>
      </c>
      <c r="C37" s="19">
        <v>378.98</v>
      </c>
      <c r="D37" s="12">
        <v>0</v>
      </c>
      <c r="E37" s="20">
        <v>361.67</v>
      </c>
      <c r="F37" s="17">
        <v>0</v>
      </c>
      <c r="G37" s="21">
        <v>376.27</v>
      </c>
      <c r="H37" s="12">
        <v>0</v>
      </c>
      <c r="I37" s="20">
        <v>376.27</v>
      </c>
      <c r="J37" s="17">
        <v>0</v>
      </c>
    </row>
    <row r="38" spans="2:10" ht="18" customHeight="1">
      <c r="B38" s="18">
        <f t="shared" si="0"/>
        <v>38055</v>
      </c>
      <c r="C38" s="19">
        <v>378.98</v>
      </c>
      <c r="D38" s="12">
        <v>0</v>
      </c>
      <c r="E38" s="20">
        <v>361.67</v>
      </c>
      <c r="F38" s="17">
        <v>0</v>
      </c>
      <c r="G38" s="21">
        <v>376.27</v>
      </c>
      <c r="H38" s="12">
        <v>0</v>
      </c>
      <c r="I38" s="20">
        <v>376.27</v>
      </c>
      <c r="J38" s="17">
        <v>0</v>
      </c>
    </row>
    <row r="39" spans="2:10" ht="18" customHeight="1">
      <c r="B39" s="18">
        <f t="shared" si="0"/>
        <v>38048</v>
      </c>
      <c r="C39" s="19">
        <v>378.98</v>
      </c>
      <c r="D39" s="12">
        <v>0</v>
      </c>
      <c r="E39" s="20">
        <v>361.67</v>
      </c>
      <c r="F39" s="17">
        <v>0</v>
      </c>
      <c r="G39" s="21">
        <v>376.27</v>
      </c>
      <c r="H39" s="12">
        <v>0</v>
      </c>
      <c r="I39" s="20">
        <v>376.27</v>
      </c>
      <c r="J39" s="17">
        <v>0</v>
      </c>
    </row>
    <row r="40" spans="2:10" ht="18" customHeight="1">
      <c r="B40" s="18">
        <f t="shared" si="0"/>
        <v>38041</v>
      </c>
      <c r="C40" s="19">
        <v>378.98</v>
      </c>
      <c r="D40" s="12">
        <v>0</v>
      </c>
      <c r="E40" s="20">
        <v>361.67</v>
      </c>
      <c r="F40" s="17">
        <v>0</v>
      </c>
      <c r="G40" s="21">
        <v>376.27</v>
      </c>
      <c r="H40" s="12">
        <v>0</v>
      </c>
      <c r="I40" s="20">
        <v>376.27</v>
      </c>
      <c r="J40" s="17">
        <v>0</v>
      </c>
    </row>
    <row r="41" spans="2:10" ht="18" customHeight="1">
      <c r="B41" s="18">
        <f t="shared" si="0"/>
        <v>38034</v>
      </c>
      <c r="C41" s="19">
        <v>378.98</v>
      </c>
      <c r="D41" s="12">
        <v>0</v>
      </c>
      <c r="E41" s="20">
        <v>361.67</v>
      </c>
      <c r="F41" s="17">
        <v>0</v>
      </c>
      <c r="G41" s="21">
        <v>376.27</v>
      </c>
      <c r="H41" s="12">
        <v>0</v>
      </c>
      <c r="I41" s="20">
        <v>376.27</v>
      </c>
      <c r="J41" s="17">
        <v>0</v>
      </c>
    </row>
    <row r="42" spans="2:10" ht="18" customHeight="1">
      <c r="B42" s="18">
        <f t="shared" si="0"/>
        <v>38027</v>
      </c>
      <c r="C42" s="19">
        <v>378.98</v>
      </c>
      <c r="D42" s="12">
        <v>0</v>
      </c>
      <c r="E42" s="20">
        <v>361.67</v>
      </c>
      <c r="F42" s="17">
        <v>0</v>
      </c>
      <c r="G42" s="21">
        <v>376.27</v>
      </c>
      <c r="H42" s="12">
        <v>0</v>
      </c>
      <c r="I42" s="20">
        <v>376.27</v>
      </c>
      <c r="J42" s="17">
        <v>0</v>
      </c>
    </row>
    <row r="43" spans="2:10" ht="18" customHeight="1">
      <c r="B43" s="18">
        <f t="shared" si="0"/>
        <v>38020</v>
      </c>
      <c r="C43" s="19">
        <v>381.98</v>
      </c>
      <c r="D43" s="12">
        <v>0</v>
      </c>
      <c r="E43" s="20">
        <v>364.67</v>
      </c>
      <c r="F43" s="17">
        <v>0</v>
      </c>
      <c r="G43" s="21">
        <v>379.27</v>
      </c>
      <c r="H43" s="12">
        <v>0</v>
      </c>
      <c r="I43" s="20">
        <v>379.27</v>
      </c>
      <c r="J43" s="17">
        <v>0</v>
      </c>
    </row>
    <row r="44" spans="2:10" ht="18" customHeight="1">
      <c r="B44" s="18">
        <f t="shared" si="0"/>
        <v>38013</v>
      </c>
      <c r="C44" s="19">
        <v>381.98</v>
      </c>
      <c r="D44" s="12">
        <v>0</v>
      </c>
      <c r="E44" s="20">
        <v>364.67</v>
      </c>
      <c r="F44" s="17">
        <v>0</v>
      </c>
      <c r="G44" s="21">
        <v>379.27</v>
      </c>
      <c r="H44" s="12">
        <v>0</v>
      </c>
      <c r="I44" s="20">
        <v>379.27</v>
      </c>
      <c r="J44" s="17">
        <v>0</v>
      </c>
    </row>
    <row r="45" spans="2:10" ht="18" customHeight="1">
      <c r="B45" s="18">
        <f t="shared" si="0"/>
        <v>38006</v>
      </c>
      <c r="C45" s="19">
        <v>379.98</v>
      </c>
      <c r="D45" s="12">
        <v>0</v>
      </c>
      <c r="E45" s="20">
        <v>362.67</v>
      </c>
      <c r="F45" s="17">
        <v>0</v>
      </c>
      <c r="G45" s="21">
        <v>377.27</v>
      </c>
      <c r="H45" s="12">
        <v>0</v>
      </c>
      <c r="I45" s="20">
        <v>377.27</v>
      </c>
      <c r="J45" s="17">
        <v>0</v>
      </c>
    </row>
    <row r="46" spans="2:10" ht="18" customHeight="1">
      <c r="B46" s="18">
        <f t="shared" si="0"/>
        <v>37999</v>
      </c>
      <c r="C46" s="19">
        <v>374.98</v>
      </c>
      <c r="D46" s="12">
        <v>0</v>
      </c>
      <c r="E46" s="20">
        <v>357.67</v>
      </c>
      <c r="F46" s="17">
        <v>0</v>
      </c>
      <c r="G46" s="21">
        <v>372.27</v>
      </c>
      <c r="H46" s="12">
        <v>0</v>
      </c>
      <c r="I46" s="20">
        <v>372.27</v>
      </c>
      <c r="J46" s="17">
        <v>0</v>
      </c>
    </row>
    <row r="47" spans="2:10" ht="18" customHeight="1">
      <c r="B47" s="18">
        <f t="shared" si="0"/>
        <v>37992</v>
      </c>
      <c r="C47" s="19">
        <v>375.98</v>
      </c>
      <c r="D47" s="12">
        <v>0</v>
      </c>
      <c r="E47" s="20">
        <v>358.67</v>
      </c>
      <c r="F47" s="17">
        <v>0</v>
      </c>
      <c r="G47" s="21">
        <v>373.27</v>
      </c>
      <c r="H47" s="12">
        <v>0</v>
      </c>
      <c r="I47" s="20">
        <v>373.27</v>
      </c>
      <c r="J47" s="17">
        <v>0</v>
      </c>
    </row>
    <row r="48" spans="2:10" ht="18" customHeight="1">
      <c r="B48" s="18">
        <f t="shared" si="0"/>
        <v>37985</v>
      </c>
      <c r="C48" s="19">
        <v>381.98</v>
      </c>
      <c r="D48" s="12">
        <v>0</v>
      </c>
      <c r="E48" s="20">
        <v>364.67</v>
      </c>
      <c r="F48" s="17">
        <v>0</v>
      </c>
      <c r="G48" s="21">
        <v>379.27</v>
      </c>
      <c r="H48" s="12">
        <v>0</v>
      </c>
      <c r="I48" s="20">
        <v>379.27</v>
      </c>
      <c r="J48" s="17">
        <v>0</v>
      </c>
    </row>
    <row r="49" spans="2:10" ht="18" customHeight="1">
      <c r="B49" s="18">
        <f t="shared" si="0"/>
        <v>37978</v>
      </c>
      <c r="C49" s="19">
        <v>381.98</v>
      </c>
      <c r="D49" s="12">
        <v>0</v>
      </c>
      <c r="E49" s="20">
        <v>364.67</v>
      </c>
      <c r="F49" s="17">
        <v>0</v>
      </c>
      <c r="G49" s="21">
        <v>379.27</v>
      </c>
      <c r="H49" s="12">
        <v>0</v>
      </c>
      <c r="I49" s="20">
        <v>379.27</v>
      </c>
      <c r="J49" s="17">
        <v>0</v>
      </c>
    </row>
    <row r="50" spans="2:10" ht="18" customHeight="1">
      <c r="B50" s="18">
        <f t="shared" si="0"/>
        <v>37971</v>
      </c>
      <c r="C50" s="19">
        <v>376.98</v>
      </c>
      <c r="D50" s="12">
        <v>0</v>
      </c>
      <c r="E50" s="20">
        <v>359.67</v>
      </c>
      <c r="F50" s="17">
        <v>0</v>
      </c>
      <c r="G50" s="21">
        <v>374.27</v>
      </c>
      <c r="H50" s="12">
        <v>0</v>
      </c>
      <c r="I50" s="20">
        <v>374.27</v>
      </c>
      <c r="J50" s="17">
        <v>0</v>
      </c>
    </row>
    <row r="51" spans="2:10" ht="18" customHeight="1">
      <c r="B51" s="18">
        <f t="shared" si="0"/>
        <v>37964</v>
      </c>
      <c r="C51" s="19">
        <v>375.98</v>
      </c>
      <c r="D51" s="12">
        <v>0</v>
      </c>
      <c r="E51" s="20">
        <v>358.67</v>
      </c>
      <c r="F51" s="17">
        <v>0</v>
      </c>
      <c r="G51" s="21">
        <v>373.27</v>
      </c>
      <c r="H51" s="12">
        <v>0</v>
      </c>
      <c r="I51" s="20">
        <v>373.27</v>
      </c>
      <c r="J51" s="17">
        <v>0</v>
      </c>
    </row>
    <row r="52" spans="2:10" ht="18" customHeight="1">
      <c r="B52" s="18">
        <f t="shared" si="0"/>
        <v>37957</v>
      </c>
      <c r="C52" s="19">
        <v>365.98</v>
      </c>
      <c r="D52" s="12">
        <v>0</v>
      </c>
      <c r="E52" s="20">
        <v>348.67</v>
      </c>
      <c r="F52" s="17">
        <v>0</v>
      </c>
      <c r="G52" s="21">
        <v>363.27</v>
      </c>
      <c r="H52" s="12">
        <v>0</v>
      </c>
      <c r="I52" s="20">
        <v>363.27</v>
      </c>
      <c r="J52" s="17">
        <v>0</v>
      </c>
    </row>
    <row r="53" spans="2:10" ht="18" customHeight="1">
      <c r="B53" s="18">
        <f t="shared" si="0"/>
        <v>37950</v>
      </c>
      <c r="C53" s="19">
        <v>359.98</v>
      </c>
      <c r="D53" s="12">
        <v>0</v>
      </c>
      <c r="E53" s="20">
        <v>342.67</v>
      </c>
      <c r="F53" s="17">
        <v>0</v>
      </c>
      <c r="G53" s="21">
        <v>357.27</v>
      </c>
      <c r="H53" s="12">
        <v>0</v>
      </c>
      <c r="I53" s="20">
        <v>357.27</v>
      </c>
      <c r="J53" s="17">
        <v>0</v>
      </c>
    </row>
    <row r="54" spans="2:10" ht="18" customHeight="1">
      <c r="B54" s="18">
        <f t="shared" si="0"/>
        <v>37943</v>
      </c>
      <c r="C54" s="19">
        <v>355.98</v>
      </c>
      <c r="D54" s="12">
        <f aca="true" t="shared" si="1" ref="D54:D69">SUM(355.98,-C54)</f>
        <v>0</v>
      </c>
      <c r="E54" s="20">
        <v>338.67</v>
      </c>
      <c r="F54" s="17">
        <f aca="true" t="shared" si="2" ref="F54:F69">SUM(338.67,-E54)</f>
        <v>0</v>
      </c>
      <c r="G54" s="21">
        <v>353.27</v>
      </c>
      <c r="H54" s="12">
        <v>0</v>
      </c>
      <c r="I54" s="20">
        <v>353.27</v>
      </c>
      <c r="J54" s="17">
        <f aca="true" t="shared" si="3" ref="J54:J69">SUM(353.27,-I54)</f>
        <v>0</v>
      </c>
    </row>
    <row r="55" spans="2:10" ht="18" customHeight="1">
      <c r="B55" s="18">
        <f t="shared" si="0"/>
        <v>37936</v>
      </c>
      <c r="C55" s="19">
        <v>355.98</v>
      </c>
      <c r="D55" s="12">
        <f t="shared" si="1"/>
        <v>0</v>
      </c>
      <c r="E55" s="20">
        <v>338.67</v>
      </c>
      <c r="F55" s="17">
        <f t="shared" si="2"/>
        <v>0</v>
      </c>
      <c r="G55" s="21">
        <v>353.27</v>
      </c>
      <c r="H55" s="12">
        <f aca="true" t="shared" si="4" ref="H55:H69">SUM(353.27,-G55)</f>
        <v>0</v>
      </c>
      <c r="I55" s="20">
        <v>353.27</v>
      </c>
      <c r="J55" s="17">
        <f t="shared" si="3"/>
        <v>0</v>
      </c>
    </row>
    <row r="56" spans="2:10" ht="18" customHeight="1">
      <c r="B56" s="18">
        <f t="shared" si="0"/>
        <v>37929</v>
      </c>
      <c r="C56" s="19">
        <v>355.98</v>
      </c>
      <c r="D56" s="12">
        <f t="shared" si="1"/>
        <v>0</v>
      </c>
      <c r="E56" s="20">
        <v>338.67</v>
      </c>
      <c r="F56" s="17">
        <f t="shared" si="2"/>
        <v>0</v>
      </c>
      <c r="G56" s="21">
        <v>353.27</v>
      </c>
      <c r="H56" s="12">
        <f t="shared" si="4"/>
        <v>0</v>
      </c>
      <c r="I56" s="20">
        <v>353.27</v>
      </c>
      <c r="J56" s="17">
        <f t="shared" si="3"/>
        <v>0</v>
      </c>
    </row>
    <row r="57" spans="2:10" ht="18" customHeight="1">
      <c r="B57" s="18">
        <f t="shared" si="0"/>
        <v>37922</v>
      </c>
      <c r="C57" s="19">
        <v>355.98</v>
      </c>
      <c r="D57" s="12">
        <f t="shared" si="1"/>
        <v>0</v>
      </c>
      <c r="E57" s="20">
        <v>338.67</v>
      </c>
      <c r="F57" s="17">
        <f t="shared" si="2"/>
        <v>0</v>
      </c>
      <c r="G57" s="21">
        <v>353.27</v>
      </c>
      <c r="H57" s="12">
        <f t="shared" si="4"/>
        <v>0</v>
      </c>
      <c r="I57" s="20">
        <v>353.27</v>
      </c>
      <c r="J57" s="17">
        <f t="shared" si="3"/>
        <v>0</v>
      </c>
    </row>
    <row r="58" spans="2:10" ht="18" customHeight="1">
      <c r="B58" s="18">
        <f t="shared" si="0"/>
        <v>37915</v>
      </c>
      <c r="C58" s="19">
        <v>355.98</v>
      </c>
      <c r="D58" s="12">
        <f t="shared" si="1"/>
        <v>0</v>
      </c>
      <c r="E58" s="20">
        <v>338.67</v>
      </c>
      <c r="F58" s="17">
        <f t="shared" si="2"/>
        <v>0</v>
      </c>
      <c r="G58" s="21">
        <v>353.27</v>
      </c>
      <c r="H58" s="12">
        <f t="shared" si="4"/>
        <v>0</v>
      </c>
      <c r="I58" s="20">
        <v>353.27</v>
      </c>
      <c r="J58" s="17">
        <f t="shared" si="3"/>
        <v>0</v>
      </c>
    </row>
    <row r="59" spans="2:10" ht="18" customHeight="1">
      <c r="B59" s="18">
        <f t="shared" si="0"/>
        <v>37908</v>
      </c>
      <c r="C59" s="19">
        <v>355.98</v>
      </c>
      <c r="D59" s="12">
        <f t="shared" si="1"/>
        <v>0</v>
      </c>
      <c r="E59" s="20">
        <v>338.67</v>
      </c>
      <c r="F59" s="17">
        <f t="shared" si="2"/>
        <v>0</v>
      </c>
      <c r="G59" s="21">
        <v>353.27</v>
      </c>
      <c r="H59" s="12">
        <f t="shared" si="4"/>
        <v>0</v>
      </c>
      <c r="I59" s="20">
        <v>353.27</v>
      </c>
      <c r="J59" s="17">
        <f t="shared" si="3"/>
        <v>0</v>
      </c>
    </row>
    <row r="60" spans="2:10" ht="18" customHeight="1">
      <c r="B60" s="18">
        <f t="shared" si="0"/>
        <v>37901</v>
      </c>
      <c r="C60" s="19">
        <v>355.98</v>
      </c>
      <c r="D60" s="12">
        <f t="shared" si="1"/>
        <v>0</v>
      </c>
      <c r="E60" s="20">
        <v>338.67</v>
      </c>
      <c r="F60" s="17">
        <f t="shared" si="2"/>
        <v>0</v>
      </c>
      <c r="G60" s="21">
        <v>353.27</v>
      </c>
      <c r="H60" s="12">
        <f t="shared" si="4"/>
        <v>0</v>
      </c>
      <c r="I60" s="20">
        <v>353.27</v>
      </c>
      <c r="J60" s="17">
        <f t="shared" si="3"/>
        <v>0</v>
      </c>
    </row>
    <row r="61" spans="2:10" ht="18" customHeight="1">
      <c r="B61" s="18">
        <f t="shared" si="0"/>
        <v>37894</v>
      </c>
      <c r="C61" s="19">
        <v>355.98</v>
      </c>
      <c r="D61" s="12">
        <f t="shared" si="1"/>
        <v>0</v>
      </c>
      <c r="E61" s="20">
        <v>338.67</v>
      </c>
      <c r="F61" s="17">
        <f t="shared" si="2"/>
        <v>0</v>
      </c>
      <c r="G61" s="21">
        <v>353.27</v>
      </c>
      <c r="H61" s="12">
        <f t="shared" si="4"/>
        <v>0</v>
      </c>
      <c r="I61" s="20">
        <v>353.27</v>
      </c>
      <c r="J61" s="17">
        <f t="shared" si="3"/>
        <v>0</v>
      </c>
    </row>
    <row r="62" spans="2:10" ht="18" customHeight="1">
      <c r="B62" s="18">
        <f t="shared" si="0"/>
        <v>37887</v>
      </c>
      <c r="C62" s="19">
        <v>355.98</v>
      </c>
      <c r="D62" s="12">
        <f t="shared" si="1"/>
        <v>0</v>
      </c>
      <c r="E62" s="20">
        <v>338.67</v>
      </c>
      <c r="F62" s="17">
        <f t="shared" si="2"/>
        <v>0</v>
      </c>
      <c r="G62" s="21">
        <v>353.27</v>
      </c>
      <c r="H62" s="12">
        <f t="shared" si="4"/>
        <v>0</v>
      </c>
      <c r="I62" s="20">
        <v>353.27</v>
      </c>
      <c r="J62" s="17">
        <f t="shared" si="3"/>
        <v>0</v>
      </c>
    </row>
    <row r="63" spans="2:10" ht="18" customHeight="1">
      <c r="B63" s="18">
        <f t="shared" si="0"/>
        <v>37880</v>
      </c>
      <c r="C63" s="19">
        <v>355.98</v>
      </c>
      <c r="D63" s="12">
        <f t="shared" si="1"/>
        <v>0</v>
      </c>
      <c r="E63" s="20">
        <v>338.67</v>
      </c>
      <c r="F63" s="17">
        <f t="shared" si="2"/>
        <v>0</v>
      </c>
      <c r="G63" s="21">
        <v>353.27</v>
      </c>
      <c r="H63" s="12">
        <f t="shared" si="4"/>
        <v>0</v>
      </c>
      <c r="I63" s="20">
        <v>353.27</v>
      </c>
      <c r="J63" s="17">
        <f t="shared" si="3"/>
        <v>0</v>
      </c>
    </row>
    <row r="64" spans="2:10" ht="18" customHeight="1">
      <c r="B64" s="18">
        <f t="shared" si="0"/>
        <v>37873</v>
      </c>
      <c r="C64" s="19">
        <v>355.98</v>
      </c>
      <c r="D64" s="12">
        <f t="shared" si="1"/>
        <v>0</v>
      </c>
      <c r="E64" s="20">
        <v>338.67</v>
      </c>
      <c r="F64" s="17">
        <f t="shared" si="2"/>
        <v>0</v>
      </c>
      <c r="G64" s="21">
        <v>353.27</v>
      </c>
      <c r="H64" s="12">
        <f t="shared" si="4"/>
        <v>0</v>
      </c>
      <c r="I64" s="20">
        <v>353.27</v>
      </c>
      <c r="J64" s="17">
        <f t="shared" si="3"/>
        <v>0</v>
      </c>
    </row>
    <row r="65" spans="2:10" ht="18" customHeight="1">
      <c r="B65" s="18">
        <f t="shared" si="0"/>
        <v>37866</v>
      </c>
      <c r="C65" s="19">
        <v>355.98</v>
      </c>
      <c r="D65" s="12">
        <f t="shared" si="1"/>
        <v>0</v>
      </c>
      <c r="E65" s="20">
        <v>338.67</v>
      </c>
      <c r="F65" s="17">
        <f t="shared" si="2"/>
        <v>0</v>
      </c>
      <c r="G65" s="21">
        <v>353.27</v>
      </c>
      <c r="H65" s="12">
        <f t="shared" si="4"/>
        <v>0</v>
      </c>
      <c r="I65" s="20">
        <v>353.27</v>
      </c>
      <c r="J65" s="17">
        <f t="shared" si="3"/>
        <v>0</v>
      </c>
    </row>
    <row r="66" spans="2:10" ht="18" customHeight="1">
      <c r="B66" s="18">
        <f t="shared" si="0"/>
        <v>37859</v>
      </c>
      <c r="C66" s="19">
        <v>355.98</v>
      </c>
      <c r="D66" s="12">
        <f t="shared" si="1"/>
        <v>0</v>
      </c>
      <c r="E66" s="20">
        <v>338.67</v>
      </c>
      <c r="F66" s="17">
        <f t="shared" si="2"/>
        <v>0</v>
      </c>
      <c r="G66" s="21">
        <v>353.27</v>
      </c>
      <c r="H66" s="12">
        <f t="shared" si="4"/>
        <v>0</v>
      </c>
      <c r="I66" s="20">
        <v>353.27</v>
      </c>
      <c r="J66" s="17">
        <f t="shared" si="3"/>
        <v>0</v>
      </c>
    </row>
    <row r="67" spans="2:10" ht="18" customHeight="1">
      <c r="B67" s="18">
        <f t="shared" si="0"/>
        <v>37852</v>
      </c>
      <c r="C67" s="19">
        <v>355.98</v>
      </c>
      <c r="D67" s="12">
        <f t="shared" si="1"/>
        <v>0</v>
      </c>
      <c r="E67" s="20">
        <v>338.67</v>
      </c>
      <c r="F67" s="17">
        <f t="shared" si="2"/>
        <v>0</v>
      </c>
      <c r="G67" s="21">
        <v>353.27</v>
      </c>
      <c r="H67" s="12">
        <f t="shared" si="4"/>
        <v>0</v>
      </c>
      <c r="I67" s="20">
        <v>353.27</v>
      </c>
      <c r="J67" s="17">
        <f t="shared" si="3"/>
        <v>0</v>
      </c>
    </row>
    <row r="68" spans="2:10" ht="18" customHeight="1">
      <c r="B68" s="18">
        <f t="shared" si="0"/>
        <v>37845</v>
      </c>
      <c r="C68" s="19">
        <v>355.98</v>
      </c>
      <c r="D68" s="12">
        <f t="shared" si="1"/>
        <v>0</v>
      </c>
      <c r="E68" s="20">
        <v>338.67</v>
      </c>
      <c r="F68" s="17">
        <f t="shared" si="2"/>
        <v>0</v>
      </c>
      <c r="G68" s="21">
        <v>353.27</v>
      </c>
      <c r="H68" s="12">
        <f t="shared" si="4"/>
        <v>0</v>
      </c>
      <c r="I68" s="20">
        <v>353.27</v>
      </c>
      <c r="J68" s="17">
        <f t="shared" si="3"/>
        <v>0</v>
      </c>
    </row>
    <row r="69" spans="2:10" ht="18" customHeight="1">
      <c r="B69" s="22">
        <v>37838</v>
      </c>
      <c r="C69" s="19">
        <v>351.72</v>
      </c>
      <c r="D69" s="12">
        <f t="shared" si="1"/>
        <v>4.259999999999991</v>
      </c>
      <c r="E69" s="20">
        <v>333.2</v>
      </c>
      <c r="F69" s="17">
        <f t="shared" si="2"/>
        <v>5.470000000000027</v>
      </c>
      <c r="G69" s="21">
        <v>349.66</v>
      </c>
      <c r="H69" s="12">
        <f t="shared" si="4"/>
        <v>3.609999999999957</v>
      </c>
      <c r="I69" s="20">
        <v>349.66</v>
      </c>
      <c r="J69" s="17">
        <f t="shared" si="3"/>
        <v>3.609999999999957</v>
      </c>
    </row>
    <row r="70" spans="2:10" ht="18" customHeight="1">
      <c r="B70" s="22">
        <f aca="true" t="shared" si="5" ref="B70:B98">B71+7</f>
        <v>37831</v>
      </c>
      <c r="C70" s="19">
        <v>351.72</v>
      </c>
      <c r="D70" s="12">
        <f aca="true" t="shared" si="6" ref="D70:D115">SUM(355.72,-C70)</f>
        <v>4</v>
      </c>
      <c r="E70" s="20">
        <v>333.2</v>
      </c>
      <c r="F70" s="17">
        <f aca="true" t="shared" si="7" ref="F70:F115">SUM(337.2,-E70)</f>
        <v>4</v>
      </c>
      <c r="G70" s="21">
        <v>349.66</v>
      </c>
      <c r="H70" s="12">
        <f aca="true" t="shared" si="8" ref="H70:H115">SUM(353.66,-G70)</f>
        <v>4</v>
      </c>
      <c r="I70" s="20">
        <v>349.66</v>
      </c>
      <c r="J70" s="17">
        <f aca="true" t="shared" si="9" ref="J70:J115">SUM(353.66,-I70)</f>
        <v>4</v>
      </c>
    </row>
    <row r="71" spans="2:10" ht="18" customHeight="1">
      <c r="B71" s="22">
        <f t="shared" si="5"/>
        <v>37824</v>
      </c>
      <c r="C71" s="19">
        <v>351.72</v>
      </c>
      <c r="D71" s="12">
        <f t="shared" si="6"/>
        <v>4</v>
      </c>
      <c r="E71" s="20">
        <v>333.2</v>
      </c>
      <c r="F71" s="17">
        <f t="shared" si="7"/>
        <v>4</v>
      </c>
      <c r="G71" s="21">
        <v>349.66</v>
      </c>
      <c r="H71" s="12">
        <f t="shared" si="8"/>
        <v>4</v>
      </c>
      <c r="I71" s="20">
        <v>349.66</v>
      </c>
      <c r="J71" s="17">
        <f t="shared" si="9"/>
        <v>4</v>
      </c>
    </row>
    <row r="72" spans="2:10" ht="18" customHeight="1">
      <c r="B72" s="22">
        <f t="shared" si="5"/>
        <v>37817</v>
      </c>
      <c r="C72" s="19">
        <v>351.72</v>
      </c>
      <c r="D72" s="12">
        <f t="shared" si="6"/>
        <v>4</v>
      </c>
      <c r="E72" s="20">
        <v>333.2</v>
      </c>
      <c r="F72" s="17">
        <f t="shared" si="7"/>
        <v>4</v>
      </c>
      <c r="G72" s="21">
        <v>349.66</v>
      </c>
      <c r="H72" s="12">
        <f t="shared" si="8"/>
        <v>4</v>
      </c>
      <c r="I72" s="20">
        <v>349.66</v>
      </c>
      <c r="J72" s="17">
        <f t="shared" si="9"/>
        <v>4</v>
      </c>
    </row>
    <row r="73" spans="2:10" ht="18" customHeight="1">
      <c r="B73" s="22">
        <f t="shared" si="5"/>
        <v>37810</v>
      </c>
      <c r="C73" s="19">
        <v>351.72</v>
      </c>
      <c r="D73" s="12">
        <f t="shared" si="6"/>
        <v>4</v>
      </c>
      <c r="E73" s="20">
        <v>333.2</v>
      </c>
      <c r="F73" s="17">
        <f t="shared" si="7"/>
        <v>4</v>
      </c>
      <c r="G73" s="21">
        <v>349.66</v>
      </c>
      <c r="H73" s="12">
        <f t="shared" si="8"/>
        <v>4</v>
      </c>
      <c r="I73" s="20">
        <v>349.66</v>
      </c>
      <c r="J73" s="17">
        <f t="shared" si="9"/>
        <v>4</v>
      </c>
    </row>
    <row r="74" spans="2:10" ht="18" customHeight="1">
      <c r="B74" s="22">
        <f t="shared" si="5"/>
        <v>37803</v>
      </c>
      <c r="C74" s="19">
        <v>351.72</v>
      </c>
      <c r="D74" s="12">
        <f t="shared" si="6"/>
        <v>4</v>
      </c>
      <c r="E74" s="20">
        <v>333.2</v>
      </c>
      <c r="F74" s="17">
        <f t="shared" si="7"/>
        <v>4</v>
      </c>
      <c r="G74" s="21">
        <v>349.66</v>
      </c>
      <c r="H74" s="12">
        <f t="shared" si="8"/>
        <v>4</v>
      </c>
      <c r="I74" s="20">
        <v>349.66</v>
      </c>
      <c r="J74" s="17">
        <f t="shared" si="9"/>
        <v>4</v>
      </c>
    </row>
    <row r="75" spans="2:10" ht="18" customHeight="1">
      <c r="B75" s="22">
        <f t="shared" si="5"/>
        <v>37796</v>
      </c>
      <c r="C75" s="19">
        <v>351.72</v>
      </c>
      <c r="D75" s="12">
        <f t="shared" si="6"/>
        <v>4</v>
      </c>
      <c r="E75" s="20">
        <v>333.2</v>
      </c>
      <c r="F75" s="17">
        <f t="shared" si="7"/>
        <v>4</v>
      </c>
      <c r="G75" s="21">
        <v>349.66</v>
      </c>
      <c r="H75" s="12">
        <f t="shared" si="8"/>
        <v>4</v>
      </c>
      <c r="I75" s="20">
        <v>349.66</v>
      </c>
      <c r="J75" s="17">
        <f t="shared" si="9"/>
        <v>4</v>
      </c>
    </row>
    <row r="76" spans="2:10" ht="18" customHeight="1">
      <c r="B76" s="22">
        <f t="shared" si="5"/>
        <v>37789</v>
      </c>
      <c r="C76" s="19">
        <v>351.72</v>
      </c>
      <c r="D76" s="12">
        <f t="shared" si="6"/>
        <v>4</v>
      </c>
      <c r="E76" s="20">
        <v>333.2</v>
      </c>
      <c r="F76" s="17">
        <f t="shared" si="7"/>
        <v>4</v>
      </c>
      <c r="G76" s="21">
        <v>349.66</v>
      </c>
      <c r="H76" s="12">
        <f t="shared" si="8"/>
        <v>4</v>
      </c>
      <c r="I76" s="20">
        <v>349.66</v>
      </c>
      <c r="J76" s="17">
        <f t="shared" si="9"/>
        <v>4</v>
      </c>
    </row>
    <row r="77" spans="2:10" ht="18" customHeight="1">
      <c r="B77" s="22">
        <f t="shared" si="5"/>
        <v>37782</v>
      </c>
      <c r="C77" s="19">
        <v>351.72</v>
      </c>
      <c r="D77" s="12">
        <f t="shared" si="6"/>
        <v>4</v>
      </c>
      <c r="E77" s="20">
        <v>333.2</v>
      </c>
      <c r="F77" s="17">
        <f t="shared" si="7"/>
        <v>4</v>
      </c>
      <c r="G77" s="21">
        <v>349.66</v>
      </c>
      <c r="H77" s="12">
        <f t="shared" si="8"/>
        <v>4</v>
      </c>
      <c r="I77" s="20">
        <v>349.66</v>
      </c>
      <c r="J77" s="17">
        <f t="shared" si="9"/>
        <v>4</v>
      </c>
    </row>
    <row r="78" spans="2:10" ht="18" customHeight="1">
      <c r="B78" s="22">
        <f t="shared" si="5"/>
        <v>37775</v>
      </c>
      <c r="C78" s="19">
        <v>351.72</v>
      </c>
      <c r="D78" s="12">
        <f t="shared" si="6"/>
        <v>4</v>
      </c>
      <c r="E78" s="20">
        <v>333.2</v>
      </c>
      <c r="F78" s="17">
        <f t="shared" si="7"/>
        <v>4</v>
      </c>
      <c r="G78" s="21">
        <v>349.66</v>
      </c>
      <c r="H78" s="12">
        <f t="shared" si="8"/>
        <v>4</v>
      </c>
      <c r="I78" s="20">
        <v>349.66</v>
      </c>
      <c r="J78" s="17">
        <f t="shared" si="9"/>
        <v>4</v>
      </c>
    </row>
    <row r="79" spans="2:10" ht="18" customHeight="1">
      <c r="B79" s="22">
        <f t="shared" si="5"/>
        <v>37768</v>
      </c>
      <c r="C79" s="19">
        <v>351.72</v>
      </c>
      <c r="D79" s="12">
        <f t="shared" si="6"/>
        <v>4</v>
      </c>
      <c r="E79" s="20">
        <v>333.2</v>
      </c>
      <c r="F79" s="17">
        <f t="shared" si="7"/>
        <v>4</v>
      </c>
      <c r="G79" s="21">
        <v>349.66</v>
      </c>
      <c r="H79" s="12">
        <f t="shared" si="8"/>
        <v>4</v>
      </c>
      <c r="I79" s="20">
        <v>349.66</v>
      </c>
      <c r="J79" s="17">
        <f t="shared" si="9"/>
        <v>4</v>
      </c>
    </row>
    <row r="80" spans="2:10" ht="18" customHeight="1">
      <c r="B80" s="22">
        <f t="shared" si="5"/>
        <v>37761</v>
      </c>
      <c r="C80" s="19">
        <v>351.72</v>
      </c>
      <c r="D80" s="12">
        <f t="shared" si="6"/>
        <v>4</v>
      </c>
      <c r="E80" s="20">
        <v>333.2</v>
      </c>
      <c r="F80" s="17">
        <f t="shared" si="7"/>
        <v>4</v>
      </c>
      <c r="G80" s="21">
        <v>349.66</v>
      </c>
      <c r="H80" s="12">
        <f t="shared" si="8"/>
        <v>4</v>
      </c>
      <c r="I80" s="20">
        <v>349.66</v>
      </c>
      <c r="J80" s="17">
        <f t="shared" si="9"/>
        <v>4</v>
      </c>
    </row>
    <row r="81" spans="2:10" ht="18" customHeight="1">
      <c r="B81" s="22">
        <f t="shared" si="5"/>
        <v>37754</v>
      </c>
      <c r="C81" s="19">
        <v>345.72</v>
      </c>
      <c r="D81" s="12">
        <f t="shared" si="6"/>
        <v>10</v>
      </c>
      <c r="E81" s="20">
        <v>327.2</v>
      </c>
      <c r="F81" s="17">
        <f t="shared" si="7"/>
        <v>10</v>
      </c>
      <c r="G81" s="21">
        <v>343.66</v>
      </c>
      <c r="H81" s="12">
        <f t="shared" si="8"/>
        <v>10</v>
      </c>
      <c r="I81" s="20">
        <v>343.66</v>
      </c>
      <c r="J81" s="17">
        <f t="shared" si="9"/>
        <v>10</v>
      </c>
    </row>
    <row r="82" spans="2:10" ht="18" customHeight="1">
      <c r="B82" s="22">
        <f t="shared" si="5"/>
        <v>37747</v>
      </c>
      <c r="C82" s="19">
        <v>345.72</v>
      </c>
      <c r="D82" s="12">
        <f t="shared" si="6"/>
        <v>10</v>
      </c>
      <c r="E82" s="20">
        <v>327.2</v>
      </c>
      <c r="F82" s="17">
        <f t="shared" si="7"/>
        <v>10</v>
      </c>
      <c r="G82" s="21">
        <v>343.66</v>
      </c>
      <c r="H82" s="12">
        <f t="shared" si="8"/>
        <v>10</v>
      </c>
      <c r="I82" s="20">
        <v>343.66</v>
      </c>
      <c r="J82" s="17">
        <f t="shared" si="9"/>
        <v>10</v>
      </c>
    </row>
    <row r="83" spans="2:10" ht="18" customHeight="1">
      <c r="B83" s="22">
        <f t="shared" si="5"/>
        <v>37740</v>
      </c>
      <c r="C83" s="19">
        <v>345.72</v>
      </c>
      <c r="D83" s="12">
        <f t="shared" si="6"/>
        <v>10</v>
      </c>
      <c r="E83" s="20">
        <v>327.2</v>
      </c>
      <c r="F83" s="17">
        <f t="shared" si="7"/>
        <v>10</v>
      </c>
      <c r="G83" s="21">
        <v>343.66</v>
      </c>
      <c r="H83" s="12">
        <f t="shared" si="8"/>
        <v>10</v>
      </c>
      <c r="I83" s="20">
        <v>343.66</v>
      </c>
      <c r="J83" s="17">
        <f t="shared" si="9"/>
        <v>10</v>
      </c>
    </row>
    <row r="84" spans="2:10" ht="18" customHeight="1">
      <c r="B84" s="22">
        <f t="shared" si="5"/>
        <v>37733</v>
      </c>
      <c r="C84" s="19">
        <v>345.72</v>
      </c>
      <c r="D84" s="12">
        <f t="shared" si="6"/>
        <v>10</v>
      </c>
      <c r="E84" s="20">
        <v>327.2</v>
      </c>
      <c r="F84" s="17">
        <f t="shared" si="7"/>
        <v>10</v>
      </c>
      <c r="G84" s="21">
        <v>343.66</v>
      </c>
      <c r="H84" s="12">
        <f t="shared" si="8"/>
        <v>10</v>
      </c>
      <c r="I84" s="20">
        <v>343.66</v>
      </c>
      <c r="J84" s="17">
        <f t="shared" si="9"/>
        <v>10</v>
      </c>
    </row>
    <row r="85" spans="2:10" ht="18" customHeight="1">
      <c r="B85" s="22">
        <f t="shared" si="5"/>
        <v>37726</v>
      </c>
      <c r="C85" s="19">
        <v>340.72</v>
      </c>
      <c r="D85" s="12">
        <f t="shared" si="6"/>
        <v>15</v>
      </c>
      <c r="E85" s="20">
        <v>322.2</v>
      </c>
      <c r="F85" s="17">
        <f t="shared" si="7"/>
        <v>15</v>
      </c>
      <c r="G85" s="21">
        <v>338.66</v>
      </c>
      <c r="H85" s="12">
        <f t="shared" si="8"/>
        <v>15</v>
      </c>
      <c r="I85" s="20">
        <v>338.66</v>
      </c>
      <c r="J85" s="17">
        <f t="shared" si="9"/>
        <v>15</v>
      </c>
    </row>
    <row r="86" spans="2:10" ht="18" customHeight="1">
      <c r="B86" s="22">
        <f t="shared" si="5"/>
        <v>37719</v>
      </c>
      <c r="C86" s="19">
        <v>334.72</v>
      </c>
      <c r="D86" s="12">
        <f t="shared" si="6"/>
        <v>21</v>
      </c>
      <c r="E86" s="20">
        <v>316.2</v>
      </c>
      <c r="F86" s="17">
        <f t="shared" si="7"/>
        <v>21</v>
      </c>
      <c r="G86" s="21">
        <v>332.66</v>
      </c>
      <c r="H86" s="12">
        <f t="shared" si="8"/>
        <v>21</v>
      </c>
      <c r="I86" s="20">
        <v>332.66</v>
      </c>
      <c r="J86" s="17">
        <f t="shared" si="9"/>
        <v>21</v>
      </c>
    </row>
    <row r="87" spans="2:10" ht="18" customHeight="1">
      <c r="B87" s="22">
        <f t="shared" si="5"/>
        <v>37712</v>
      </c>
      <c r="C87" s="19">
        <v>330.72</v>
      </c>
      <c r="D87" s="12">
        <f t="shared" si="6"/>
        <v>25</v>
      </c>
      <c r="E87" s="20">
        <v>312.2</v>
      </c>
      <c r="F87" s="17">
        <f t="shared" si="7"/>
        <v>25</v>
      </c>
      <c r="G87" s="21">
        <v>328.66</v>
      </c>
      <c r="H87" s="12">
        <f t="shared" si="8"/>
        <v>25</v>
      </c>
      <c r="I87" s="20">
        <v>328.66</v>
      </c>
      <c r="J87" s="17">
        <f t="shared" si="9"/>
        <v>25</v>
      </c>
    </row>
    <row r="88" spans="2:10" ht="18" customHeight="1">
      <c r="B88" s="22">
        <f t="shared" si="5"/>
        <v>37705</v>
      </c>
      <c r="C88" s="19">
        <v>330.72</v>
      </c>
      <c r="D88" s="12">
        <f t="shared" si="6"/>
        <v>25</v>
      </c>
      <c r="E88" s="20">
        <v>312.2</v>
      </c>
      <c r="F88" s="17">
        <f t="shared" si="7"/>
        <v>25</v>
      </c>
      <c r="G88" s="21">
        <v>328.66</v>
      </c>
      <c r="H88" s="12">
        <f t="shared" si="8"/>
        <v>25</v>
      </c>
      <c r="I88" s="20">
        <v>328.66</v>
      </c>
      <c r="J88" s="17">
        <f t="shared" si="9"/>
        <v>25</v>
      </c>
    </row>
    <row r="89" spans="2:10" ht="18" customHeight="1">
      <c r="B89" s="22">
        <f t="shared" si="5"/>
        <v>37698</v>
      </c>
      <c r="C89" s="19">
        <v>330.72</v>
      </c>
      <c r="D89" s="12">
        <f t="shared" si="6"/>
        <v>25</v>
      </c>
      <c r="E89" s="20">
        <v>312.2</v>
      </c>
      <c r="F89" s="17">
        <f t="shared" si="7"/>
        <v>25</v>
      </c>
      <c r="G89" s="21">
        <v>328.66</v>
      </c>
      <c r="H89" s="12">
        <f t="shared" si="8"/>
        <v>25</v>
      </c>
      <c r="I89" s="20">
        <v>328.66</v>
      </c>
      <c r="J89" s="17">
        <f t="shared" si="9"/>
        <v>25</v>
      </c>
    </row>
    <row r="90" spans="2:10" ht="18" customHeight="1">
      <c r="B90" s="22">
        <f t="shared" si="5"/>
        <v>37691</v>
      </c>
      <c r="C90" s="19">
        <v>330.72</v>
      </c>
      <c r="D90" s="12">
        <f t="shared" si="6"/>
        <v>25</v>
      </c>
      <c r="E90" s="20">
        <v>312.2</v>
      </c>
      <c r="F90" s="17">
        <f t="shared" si="7"/>
        <v>25</v>
      </c>
      <c r="G90" s="21">
        <v>328.66</v>
      </c>
      <c r="H90" s="12">
        <f t="shared" si="8"/>
        <v>25</v>
      </c>
      <c r="I90" s="20">
        <v>328.66</v>
      </c>
      <c r="J90" s="17">
        <f t="shared" si="9"/>
        <v>25</v>
      </c>
    </row>
    <row r="91" spans="2:10" ht="18" customHeight="1">
      <c r="B91" s="22">
        <f t="shared" si="5"/>
        <v>37684</v>
      </c>
      <c r="C91" s="19">
        <v>333.72</v>
      </c>
      <c r="D91" s="12">
        <f t="shared" si="6"/>
        <v>22</v>
      </c>
      <c r="E91" s="20">
        <v>315.2</v>
      </c>
      <c r="F91" s="17">
        <f t="shared" si="7"/>
        <v>22</v>
      </c>
      <c r="G91" s="21">
        <v>331.66</v>
      </c>
      <c r="H91" s="12">
        <f t="shared" si="8"/>
        <v>22</v>
      </c>
      <c r="I91" s="20">
        <v>331.66</v>
      </c>
      <c r="J91" s="17">
        <f t="shared" si="9"/>
        <v>22</v>
      </c>
    </row>
    <row r="92" spans="2:10" ht="18" customHeight="1">
      <c r="B92" s="22">
        <f t="shared" si="5"/>
        <v>37677</v>
      </c>
      <c r="C92" s="19">
        <v>324.72</v>
      </c>
      <c r="D92" s="12">
        <f t="shared" si="6"/>
        <v>31</v>
      </c>
      <c r="E92" s="20">
        <v>306.2</v>
      </c>
      <c r="F92" s="17">
        <f t="shared" si="7"/>
        <v>31</v>
      </c>
      <c r="G92" s="21">
        <v>322.66</v>
      </c>
      <c r="H92" s="12">
        <f t="shared" si="8"/>
        <v>31</v>
      </c>
      <c r="I92" s="20">
        <v>322.66</v>
      </c>
      <c r="J92" s="17">
        <f t="shared" si="9"/>
        <v>31</v>
      </c>
    </row>
    <row r="93" spans="2:10" ht="18" customHeight="1">
      <c r="B93" s="22">
        <f t="shared" si="5"/>
        <v>37670</v>
      </c>
      <c r="C93" s="19">
        <v>312.72</v>
      </c>
      <c r="D93" s="12">
        <f t="shared" si="6"/>
        <v>43</v>
      </c>
      <c r="E93" s="20">
        <v>294.2</v>
      </c>
      <c r="F93" s="17">
        <f t="shared" si="7"/>
        <v>43</v>
      </c>
      <c r="G93" s="21">
        <v>310.66</v>
      </c>
      <c r="H93" s="12">
        <f t="shared" si="8"/>
        <v>43</v>
      </c>
      <c r="I93" s="20">
        <v>310.66</v>
      </c>
      <c r="J93" s="17">
        <f t="shared" si="9"/>
        <v>43</v>
      </c>
    </row>
    <row r="94" spans="2:10" ht="18" customHeight="1">
      <c r="B94" s="22">
        <f t="shared" si="5"/>
        <v>37663</v>
      </c>
      <c r="C94" s="19">
        <v>312.72</v>
      </c>
      <c r="D94" s="12">
        <f t="shared" si="6"/>
        <v>43</v>
      </c>
      <c r="E94" s="20">
        <v>294.2</v>
      </c>
      <c r="F94" s="17">
        <f t="shared" si="7"/>
        <v>43</v>
      </c>
      <c r="G94" s="21">
        <v>310.66</v>
      </c>
      <c r="H94" s="12">
        <f t="shared" si="8"/>
        <v>43</v>
      </c>
      <c r="I94" s="20">
        <v>310.66</v>
      </c>
      <c r="J94" s="17">
        <f t="shared" si="9"/>
        <v>43</v>
      </c>
    </row>
    <row r="95" spans="2:10" ht="18" customHeight="1">
      <c r="B95" s="22">
        <f t="shared" si="5"/>
        <v>37656</v>
      </c>
      <c r="C95" s="19">
        <v>312.72</v>
      </c>
      <c r="D95" s="12">
        <f t="shared" si="6"/>
        <v>43</v>
      </c>
      <c r="E95" s="20">
        <v>294.2</v>
      </c>
      <c r="F95" s="17">
        <f t="shared" si="7"/>
        <v>43</v>
      </c>
      <c r="G95" s="21">
        <v>310.66</v>
      </c>
      <c r="H95" s="12">
        <f t="shared" si="8"/>
        <v>43</v>
      </c>
      <c r="I95" s="20">
        <v>310.66</v>
      </c>
      <c r="J95" s="17">
        <f t="shared" si="9"/>
        <v>43</v>
      </c>
    </row>
    <row r="96" spans="2:10" ht="18" customHeight="1">
      <c r="B96" s="22">
        <f t="shared" si="5"/>
        <v>37649</v>
      </c>
      <c r="C96" s="19">
        <v>312.72</v>
      </c>
      <c r="D96" s="12">
        <f t="shared" si="6"/>
        <v>43</v>
      </c>
      <c r="E96" s="20">
        <v>294.2</v>
      </c>
      <c r="F96" s="17">
        <f t="shared" si="7"/>
        <v>43</v>
      </c>
      <c r="G96" s="21">
        <v>310.66</v>
      </c>
      <c r="H96" s="12">
        <f t="shared" si="8"/>
        <v>43</v>
      </c>
      <c r="I96" s="20">
        <v>310.66</v>
      </c>
      <c r="J96" s="17">
        <f t="shared" si="9"/>
        <v>43</v>
      </c>
    </row>
    <row r="97" spans="2:10" ht="18" customHeight="1">
      <c r="B97" s="22">
        <f t="shared" si="5"/>
        <v>37642</v>
      </c>
      <c r="C97" s="19">
        <v>312.72</v>
      </c>
      <c r="D97" s="12">
        <f t="shared" si="6"/>
        <v>43</v>
      </c>
      <c r="E97" s="20">
        <v>294.2</v>
      </c>
      <c r="F97" s="17">
        <f t="shared" si="7"/>
        <v>43</v>
      </c>
      <c r="G97" s="21">
        <v>310.66</v>
      </c>
      <c r="H97" s="12">
        <f t="shared" si="8"/>
        <v>43</v>
      </c>
      <c r="I97" s="20">
        <v>310.66</v>
      </c>
      <c r="J97" s="17">
        <f t="shared" si="9"/>
        <v>43</v>
      </c>
    </row>
    <row r="98" spans="2:10" ht="18" customHeight="1">
      <c r="B98" s="22">
        <f t="shared" si="5"/>
        <v>37635</v>
      </c>
      <c r="C98" s="23">
        <v>314.72</v>
      </c>
      <c r="D98" s="12">
        <f t="shared" si="6"/>
        <v>41</v>
      </c>
      <c r="E98" s="24">
        <v>296.2</v>
      </c>
      <c r="F98" s="17">
        <f t="shared" si="7"/>
        <v>41</v>
      </c>
      <c r="G98" s="25">
        <v>312.66</v>
      </c>
      <c r="H98" s="12">
        <f t="shared" si="8"/>
        <v>41</v>
      </c>
      <c r="I98" s="24">
        <v>312.66</v>
      </c>
      <c r="J98" s="17">
        <f t="shared" si="9"/>
        <v>41</v>
      </c>
    </row>
    <row r="99" spans="2:10" ht="18" customHeight="1">
      <c r="B99" s="22">
        <v>37628</v>
      </c>
      <c r="C99" s="23">
        <v>323.72</v>
      </c>
      <c r="D99" s="12">
        <f t="shared" si="6"/>
        <v>32</v>
      </c>
      <c r="E99" s="24">
        <v>305.2</v>
      </c>
      <c r="F99" s="17">
        <f t="shared" si="7"/>
        <v>32</v>
      </c>
      <c r="G99" s="25">
        <v>321.66</v>
      </c>
      <c r="H99" s="12">
        <f t="shared" si="8"/>
        <v>32</v>
      </c>
      <c r="I99" s="24">
        <v>321.66</v>
      </c>
      <c r="J99" s="17">
        <f t="shared" si="9"/>
        <v>32</v>
      </c>
    </row>
    <row r="100" spans="2:10" ht="18" customHeight="1">
      <c r="B100" s="22">
        <v>37621</v>
      </c>
      <c r="C100" s="23">
        <v>311.72</v>
      </c>
      <c r="D100" s="12">
        <f t="shared" si="6"/>
        <v>44</v>
      </c>
      <c r="E100" s="24">
        <v>293.2</v>
      </c>
      <c r="F100" s="17">
        <f t="shared" si="7"/>
        <v>44</v>
      </c>
      <c r="G100" s="25">
        <v>309.66</v>
      </c>
      <c r="H100" s="12">
        <f t="shared" si="8"/>
        <v>44</v>
      </c>
      <c r="I100" s="24">
        <v>309.66</v>
      </c>
      <c r="J100" s="17">
        <f t="shared" si="9"/>
        <v>44</v>
      </c>
    </row>
    <row r="101" spans="2:10" ht="18" customHeight="1">
      <c r="B101" s="22">
        <v>37614</v>
      </c>
      <c r="C101" s="23">
        <v>316.72</v>
      </c>
      <c r="D101" s="12">
        <f t="shared" si="6"/>
        <v>39</v>
      </c>
      <c r="E101" s="24">
        <v>298.2</v>
      </c>
      <c r="F101" s="17">
        <f t="shared" si="7"/>
        <v>39</v>
      </c>
      <c r="G101" s="25">
        <v>314.66</v>
      </c>
      <c r="H101" s="12">
        <f t="shared" si="8"/>
        <v>39</v>
      </c>
      <c r="I101" s="24">
        <v>314.66</v>
      </c>
      <c r="J101" s="17">
        <f t="shared" si="9"/>
        <v>39</v>
      </c>
    </row>
    <row r="102" spans="2:10" ht="18" customHeight="1">
      <c r="B102" s="26">
        <v>37607</v>
      </c>
      <c r="C102" s="19">
        <v>312.72</v>
      </c>
      <c r="D102" s="12">
        <f t="shared" si="6"/>
        <v>43</v>
      </c>
      <c r="E102" s="20">
        <v>294.2</v>
      </c>
      <c r="F102" s="17">
        <f t="shared" si="7"/>
        <v>43</v>
      </c>
      <c r="G102" s="21">
        <v>310.66</v>
      </c>
      <c r="H102" s="12">
        <f t="shared" si="8"/>
        <v>43</v>
      </c>
      <c r="I102" s="20">
        <v>310.66</v>
      </c>
      <c r="J102" s="17">
        <f t="shared" si="9"/>
        <v>43</v>
      </c>
    </row>
    <row r="103" spans="2:10" ht="18" customHeight="1">
      <c r="B103" s="26">
        <v>37600</v>
      </c>
      <c r="C103" s="19">
        <v>328.72</v>
      </c>
      <c r="D103" s="12">
        <f t="shared" si="6"/>
        <v>27</v>
      </c>
      <c r="E103" s="20">
        <v>310.2</v>
      </c>
      <c r="F103" s="17">
        <f t="shared" si="7"/>
        <v>27</v>
      </c>
      <c r="G103" s="21">
        <v>326.66</v>
      </c>
      <c r="H103" s="12">
        <f t="shared" si="8"/>
        <v>27</v>
      </c>
      <c r="I103" s="20">
        <v>326.66</v>
      </c>
      <c r="J103" s="17">
        <f t="shared" si="9"/>
        <v>27</v>
      </c>
    </row>
    <row r="104" spans="2:10" ht="18" customHeight="1">
      <c r="B104" s="18">
        <v>37593</v>
      </c>
      <c r="C104" s="19">
        <v>329.72</v>
      </c>
      <c r="D104" s="12">
        <f t="shared" si="6"/>
        <v>26</v>
      </c>
      <c r="E104" s="27">
        <v>311.2</v>
      </c>
      <c r="F104" s="17">
        <f t="shared" si="7"/>
        <v>26</v>
      </c>
      <c r="G104" s="21">
        <v>327.66</v>
      </c>
      <c r="H104" s="12">
        <f t="shared" si="8"/>
        <v>26</v>
      </c>
      <c r="I104" s="27">
        <v>327.66</v>
      </c>
      <c r="J104" s="17">
        <f t="shared" si="9"/>
        <v>26</v>
      </c>
    </row>
    <row r="105" spans="2:10" ht="18" customHeight="1">
      <c r="B105" s="26">
        <v>37586</v>
      </c>
      <c r="C105" s="19">
        <v>330.72</v>
      </c>
      <c r="D105" s="12">
        <f t="shared" si="6"/>
        <v>25</v>
      </c>
      <c r="E105" s="20">
        <v>312.2</v>
      </c>
      <c r="F105" s="17">
        <f t="shared" si="7"/>
        <v>25</v>
      </c>
      <c r="G105" s="21">
        <v>328.66</v>
      </c>
      <c r="H105" s="12">
        <f t="shared" si="8"/>
        <v>25</v>
      </c>
      <c r="I105" s="20">
        <v>328.66</v>
      </c>
      <c r="J105" s="17">
        <f t="shared" si="9"/>
        <v>25</v>
      </c>
    </row>
    <row r="106" spans="2:10" ht="18" customHeight="1">
      <c r="B106" s="18">
        <v>37579</v>
      </c>
      <c r="C106" s="19">
        <v>329.72</v>
      </c>
      <c r="D106" s="12">
        <f t="shared" si="6"/>
        <v>26</v>
      </c>
      <c r="E106" s="27">
        <v>311.2</v>
      </c>
      <c r="F106" s="17">
        <f t="shared" si="7"/>
        <v>26</v>
      </c>
      <c r="G106" s="21">
        <v>327.66</v>
      </c>
      <c r="H106" s="12">
        <f t="shared" si="8"/>
        <v>26</v>
      </c>
      <c r="I106" s="27">
        <v>327.66</v>
      </c>
      <c r="J106" s="17">
        <f t="shared" si="9"/>
        <v>26</v>
      </c>
    </row>
    <row r="107" spans="2:10" ht="18" customHeight="1">
      <c r="B107" s="26">
        <v>37572</v>
      </c>
      <c r="C107" s="19">
        <v>321.72</v>
      </c>
      <c r="D107" s="12">
        <f t="shared" si="6"/>
        <v>34</v>
      </c>
      <c r="E107" s="20">
        <v>303.2</v>
      </c>
      <c r="F107" s="17">
        <f t="shared" si="7"/>
        <v>34</v>
      </c>
      <c r="G107" s="21">
        <v>319.66</v>
      </c>
      <c r="H107" s="12">
        <f t="shared" si="8"/>
        <v>34</v>
      </c>
      <c r="I107" s="20">
        <v>319.66</v>
      </c>
      <c r="J107" s="17">
        <f t="shared" si="9"/>
        <v>34</v>
      </c>
    </row>
    <row r="108" spans="2:10" ht="18" customHeight="1">
      <c r="B108" s="18">
        <v>37565</v>
      </c>
      <c r="C108" s="19">
        <v>318.72</v>
      </c>
      <c r="D108" s="12">
        <f t="shared" si="6"/>
        <v>37</v>
      </c>
      <c r="E108" s="27">
        <v>300.2</v>
      </c>
      <c r="F108" s="17">
        <f t="shared" si="7"/>
        <v>37</v>
      </c>
      <c r="G108" s="21">
        <v>316.66</v>
      </c>
      <c r="H108" s="12">
        <f t="shared" si="8"/>
        <v>37</v>
      </c>
      <c r="I108" s="27">
        <v>316.66</v>
      </c>
      <c r="J108" s="17">
        <f t="shared" si="9"/>
        <v>37</v>
      </c>
    </row>
    <row r="109" spans="2:10" ht="18" customHeight="1">
      <c r="B109" s="26">
        <v>37558</v>
      </c>
      <c r="C109" s="19">
        <v>318.72</v>
      </c>
      <c r="D109" s="12">
        <f t="shared" si="6"/>
        <v>37</v>
      </c>
      <c r="E109" s="20">
        <v>300.2</v>
      </c>
      <c r="F109" s="17">
        <f t="shared" si="7"/>
        <v>37</v>
      </c>
      <c r="G109" s="21">
        <v>316.66</v>
      </c>
      <c r="H109" s="12">
        <f t="shared" si="8"/>
        <v>37</v>
      </c>
      <c r="I109" s="20">
        <v>316.66</v>
      </c>
      <c r="J109" s="17">
        <f t="shared" si="9"/>
        <v>37</v>
      </c>
    </row>
    <row r="110" spans="2:10" ht="18" customHeight="1">
      <c r="B110" s="18">
        <v>37551</v>
      </c>
      <c r="C110" s="19">
        <v>334.72</v>
      </c>
      <c r="D110" s="12">
        <f t="shared" si="6"/>
        <v>21</v>
      </c>
      <c r="E110" s="27">
        <v>316.2</v>
      </c>
      <c r="F110" s="17">
        <f t="shared" si="7"/>
        <v>21</v>
      </c>
      <c r="G110" s="21">
        <v>332.6</v>
      </c>
      <c r="H110" s="12">
        <f t="shared" si="8"/>
        <v>21.060000000000002</v>
      </c>
      <c r="I110" s="27">
        <v>332.66</v>
      </c>
      <c r="J110" s="17">
        <f t="shared" si="9"/>
        <v>21</v>
      </c>
    </row>
    <row r="111" spans="2:10" ht="18" customHeight="1">
      <c r="B111" s="26">
        <v>37544</v>
      </c>
      <c r="C111" s="19">
        <v>334.72</v>
      </c>
      <c r="D111" s="12">
        <f t="shared" si="6"/>
        <v>21</v>
      </c>
      <c r="E111" s="20">
        <v>316.2</v>
      </c>
      <c r="F111" s="17">
        <f t="shared" si="7"/>
        <v>21</v>
      </c>
      <c r="G111" s="21">
        <v>332.66</v>
      </c>
      <c r="H111" s="12">
        <f t="shared" si="8"/>
        <v>21</v>
      </c>
      <c r="I111" s="20">
        <v>332.66</v>
      </c>
      <c r="J111" s="17">
        <f t="shared" si="9"/>
        <v>21</v>
      </c>
    </row>
    <row r="112" spans="2:10" ht="18" customHeight="1">
      <c r="B112" s="18">
        <v>37537</v>
      </c>
      <c r="C112" s="19">
        <v>331.72</v>
      </c>
      <c r="D112" s="12">
        <f t="shared" si="6"/>
        <v>24</v>
      </c>
      <c r="E112" s="27">
        <v>313.2</v>
      </c>
      <c r="F112" s="17">
        <f t="shared" si="7"/>
        <v>24</v>
      </c>
      <c r="G112" s="21">
        <v>329.66</v>
      </c>
      <c r="H112" s="12">
        <f t="shared" si="8"/>
        <v>24</v>
      </c>
      <c r="I112" s="27">
        <v>329.66</v>
      </c>
      <c r="J112" s="17">
        <f t="shared" si="9"/>
        <v>24</v>
      </c>
    </row>
    <row r="113" spans="2:10" ht="18" customHeight="1">
      <c r="B113" s="26">
        <v>37530</v>
      </c>
      <c r="C113" s="19">
        <v>330.72</v>
      </c>
      <c r="D113" s="12">
        <f t="shared" si="6"/>
        <v>25</v>
      </c>
      <c r="E113" s="20">
        <v>312.2</v>
      </c>
      <c r="F113" s="17">
        <f t="shared" si="7"/>
        <v>25</v>
      </c>
      <c r="G113" s="21">
        <v>328.66</v>
      </c>
      <c r="H113" s="12">
        <f t="shared" si="8"/>
        <v>25</v>
      </c>
      <c r="I113" s="20">
        <v>328.66</v>
      </c>
      <c r="J113" s="17">
        <f t="shared" si="9"/>
        <v>25</v>
      </c>
    </row>
    <row r="114" spans="2:10" ht="18" customHeight="1">
      <c r="B114" s="18">
        <v>37523</v>
      </c>
      <c r="C114" s="19">
        <v>330.72</v>
      </c>
      <c r="D114" s="12">
        <f t="shared" si="6"/>
        <v>25</v>
      </c>
      <c r="E114" s="27">
        <v>312.2</v>
      </c>
      <c r="F114" s="17">
        <f t="shared" si="7"/>
        <v>25</v>
      </c>
      <c r="G114" s="21">
        <v>328.66</v>
      </c>
      <c r="H114" s="12">
        <f t="shared" si="8"/>
        <v>25</v>
      </c>
      <c r="I114" s="27">
        <v>328.66</v>
      </c>
      <c r="J114" s="17">
        <f t="shared" si="9"/>
        <v>25</v>
      </c>
    </row>
    <row r="115" spans="2:10" ht="18" customHeight="1">
      <c r="B115" s="26">
        <v>37516</v>
      </c>
      <c r="C115" s="19">
        <v>335.72</v>
      </c>
      <c r="D115" s="12">
        <f t="shared" si="6"/>
        <v>20</v>
      </c>
      <c r="E115" s="20">
        <v>317.2</v>
      </c>
      <c r="F115" s="17">
        <f t="shared" si="7"/>
        <v>20</v>
      </c>
      <c r="G115" s="21">
        <v>333.66</v>
      </c>
      <c r="H115" s="12">
        <f t="shared" si="8"/>
        <v>20</v>
      </c>
      <c r="I115" s="20">
        <v>333.66</v>
      </c>
      <c r="J115" s="17">
        <f t="shared" si="9"/>
        <v>20</v>
      </c>
    </row>
    <row r="116" spans="2:11" s="28" customFormat="1" ht="18" customHeight="1">
      <c r="B116" s="18">
        <v>37509</v>
      </c>
      <c r="C116" s="19">
        <v>386.72</v>
      </c>
      <c r="D116" s="12">
        <v>0</v>
      </c>
      <c r="E116" s="27">
        <v>368.2</v>
      </c>
      <c r="F116" s="17">
        <v>0</v>
      </c>
      <c r="G116" s="21">
        <v>384.66</v>
      </c>
      <c r="H116" s="12">
        <v>0</v>
      </c>
      <c r="I116" s="27">
        <v>384.66</v>
      </c>
      <c r="J116" s="17">
        <v>0</v>
      </c>
      <c r="K116" s="29"/>
    </row>
    <row r="117" spans="2:10" ht="18" customHeight="1">
      <c r="B117" s="26">
        <v>37502</v>
      </c>
      <c r="C117" s="19">
        <v>359.72</v>
      </c>
      <c r="D117" s="12">
        <v>0</v>
      </c>
      <c r="E117" s="20">
        <v>341.2</v>
      </c>
      <c r="F117" s="17">
        <v>0</v>
      </c>
      <c r="G117" s="21">
        <v>357.66</v>
      </c>
      <c r="H117" s="12">
        <v>0</v>
      </c>
      <c r="I117" s="20">
        <v>357.66</v>
      </c>
      <c r="J117" s="17">
        <v>0</v>
      </c>
    </row>
    <row r="118" spans="2:10" ht="18" customHeight="1" thickBot="1">
      <c r="B118" s="30">
        <v>37496</v>
      </c>
      <c r="C118" s="31">
        <v>373.72</v>
      </c>
      <c r="D118" s="32">
        <v>0</v>
      </c>
      <c r="E118" s="33">
        <v>355.2</v>
      </c>
      <c r="F118" s="34">
        <v>0</v>
      </c>
      <c r="G118" s="35">
        <v>371.66</v>
      </c>
      <c r="H118" s="32">
        <v>0</v>
      </c>
      <c r="I118" s="33">
        <v>371.66</v>
      </c>
      <c r="J118" s="34">
        <v>0</v>
      </c>
    </row>
    <row r="120" spans="2:4" ht="18" customHeight="1">
      <c r="B120" s="36" t="s">
        <v>13</v>
      </c>
      <c r="C120" s="36"/>
      <c r="D120" s="36"/>
    </row>
  </sheetData>
  <mergeCells count="13">
    <mergeCell ref="B1:J5"/>
    <mergeCell ref="B7:J7"/>
    <mergeCell ref="B8:J8"/>
    <mergeCell ref="C10:J10"/>
    <mergeCell ref="C11:D11"/>
    <mergeCell ref="E11:F11"/>
    <mergeCell ref="G11:H11"/>
    <mergeCell ref="I11:J11"/>
    <mergeCell ref="C12:J12"/>
    <mergeCell ref="C13:D13"/>
    <mergeCell ref="E13:F13"/>
    <mergeCell ref="G13:H13"/>
    <mergeCell ref="I13:J13"/>
  </mergeCells>
  <printOptions/>
  <pageMargins left="0.5" right="0.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J74"/>
  <sheetViews>
    <sheetView workbookViewId="0" topLeftCell="A10">
      <selection activeCell="L13" sqref="L13"/>
    </sheetView>
  </sheetViews>
  <sheetFormatPr defaultColWidth="9.140625" defaultRowHeight="12.75"/>
  <cols>
    <col min="1" max="1" width="4.28125" style="0" customWidth="1"/>
    <col min="2" max="2" width="13.7109375" style="0" customWidth="1"/>
  </cols>
  <sheetData>
    <row r="1" spans="2:10" ht="12.75">
      <c r="B1" s="94"/>
      <c r="C1" s="94"/>
      <c r="D1" s="94"/>
      <c r="E1" s="94"/>
      <c r="F1" s="94"/>
      <c r="G1" s="94"/>
      <c r="H1" s="94"/>
      <c r="I1" s="94"/>
      <c r="J1" s="94"/>
    </row>
    <row r="2" spans="2:10" ht="12.75">
      <c r="B2" s="94"/>
      <c r="C2" s="94"/>
      <c r="D2" s="94"/>
      <c r="E2" s="94"/>
      <c r="F2" s="94"/>
      <c r="G2" s="94"/>
      <c r="H2" s="94"/>
      <c r="I2" s="94"/>
      <c r="J2" s="94"/>
    </row>
    <row r="3" spans="2:10" ht="12.75">
      <c r="B3" s="94"/>
      <c r="C3" s="94"/>
      <c r="D3" s="94"/>
      <c r="E3" s="94"/>
      <c r="F3" s="94"/>
      <c r="G3" s="94"/>
      <c r="H3" s="94"/>
      <c r="I3" s="94"/>
      <c r="J3" s="94"/>
    </row>
    <row r="4" spans="2:10" ht="12.75">
      <c r="B4" s="94"/>
      <c r="C4" s="94"/>
      <c r="D4" s="94"/>
      <c r="E4" s="94"/>
      <c r="F4" s="94"/>
      <c r="G4" s="94"/>
      <c r="H4" s="94"/>
      <c r="I4" s="94"/>
      <c r="J4" s="94"/>
    </row>
    <row r="5" spans="2:10" ht="27" customHeight="1">
      <c r="B5" s="94"/>
      <c r="C5" s="94"/>
      <c r="D5" s="94"/>
      <c r="E5" s="94"/>
      <c r="F5" s="94"/>
      <c r="G5" s="94"/>
      <c r="H5" s="94"/>
      <c r="I5" s="94"/>
      <c r="J5" s="94"/>
    </row>
    <row r="6" spans="2:10" ht="12.75">
      <c r="B6" s="37"/>
      <c r="C6" s="37"/>
      <c r="D6" s="37"/>
      <c r="E6" s="37"/>
      <c r="F6" s="37"/>
      <c r="G6" s="37"/>
      <c r="H6" s="37"/>
      <c r="I6" s="37"/>
      <c r="J6" s="37"/>
    </row>
    <row r="7" spans="2:10" ht="15">
      <c r="B7" s="95" t="s">
        <v>0</v>
      </c>
      <c r="C7" s="95"/>
      <c r="D7" s="95"/>
      <c r="E7" s="95"/>
      <c r="F7" s="95"/>
      <c r="G7" s="95"/>
      <c r="H7" s="95"/>
      <c r="I7" s="95"/>
      <c r="J7" s="95"/>
    </row>
    <row r="8" spans="2:10" ht="14.25">
      <c r="B8" s="96" t="s">
        <v>1</v>
      </c>
      <c r="C8" s="96"/>
      <c r="D8" s="96"/>
      <c r="E8" s="96"/>
      <c r="F8" s="96"/>
      <c r="G8" s="96"/>
      <c r="H8" s="96"/>
      <c r="I8" s="96"/>
      <c r="J8" s="96"/>
    </row>
    <row r="9" spans="2:10" ht="12.75">
      <c r="B9" s="1"/>
      <c r="C9" s="2"/>
      <c r="D9" s="3"/>
      <c r="E9" s="3"/>
      <c r="F9" s="3"/>
      <c r="G9" s="3"/>
      <c r="H9" s="3"/>
      <c r="I9" s="3"/>
      <c r="J9" s="3"/>
    </row>
    <row r="10" spans="2:10" ht="15">
      <c r="B10" s="6"/>
      <c r="C10" s="81" t="s">
        <v>2</v>
      </c>
      <c r="D10" s="82"/>
      <c r="E10" s="82"/>
      <c r="F10" s="82"/>
      <c r="G10" s="82"/>
      <c r="H10" s="82"/>
      <c r="I10" s="82"/>
      <c r="J10" s="83"/>
    </row>
    <row r="11" spans="2:10" ht="12.75">
      <c r="B11" s="7" t="s">
        <v>3</v>
      </c>
      <c r="C11" s="70" t="s">
        <v>4</v>
      </c>
      <c r="D11" s="71"/>
      <c r="E11" s="92" t="s">
        <v>5</v>
      </c>
      <c r="F11" s="93"/>
      <c r="G11" s="74" t="s">
        <v>6</v>
      </c>
      <c r="H11" s="75"/>
      <c r="I11" s="76" t="s">
        <v>7</v>
      </c>
      <c r="J11" s="77"/>
    </row>
    <row r="12" spans="2:10" ht="12.75">
      <c r="B12" s="84" t="s">
        <v>14</v>
      </c>
      <c r="C12" s="11" t="s">
        <v>11</v>
      </c>
      <c r="D12" s="12" t="s">
        <v>12</v>
      </c>
      <c r="E12" s="13" t="s">
        <v>11</v>
      </c>
      <c r="F12" s="14" t="s">
        <v>12</v>
      </c>
      <c r="G12" s="15" t="s">
        <v>11</v>
      </c>
      <c r="H12" s="12" t="s">
        <v>12</v>
      </c>
      <c r="I12" s="13" t="s">
        <v>11</v>
      </c>
      <c r="J12" s="14" t="s">
        <v>12</v>
      </c>
    </row>
    <row r="13" spans="2:10" ht="12.75">
      <c r="B13" s="85"/>
      <c r="C13" s="59" t="s">
        <v>8</v>
      </c>
      <c r="D13" s="60"/>
      <c r="E13" s="60"/>
      <c r="F13" s="60"/>
      <c r="G13" s="60"/>
      <c r="H13" s="60"/>
      <c r="I13" s="60"/>
      <c r="J13" s="61"/>
    </row>
    <row r="14" spans="2:10" ht="25.5" customHeight="1">
      <c r="B14" s="9" t="s">
        <v>9</v>
      </c>
      <c r="C14" s="86">
        <v>356.06</v>
      </c>
      <c r="D14" s="87"/>
      <c r="E14" s="88">
        <v>339.23</v>
      </c>
      <c r="F14" s="89"/>
      <c r="G14" s="90">
        <v>353.15</v>
      </c>
      <c r="H14" s="91"/>
      <c r="I14" s="88">
        <v>353.15</v>
      </c>
      <c r="J14" s="89"/>
    </row>
    <row r="15" spans="2:10" ht="15" customHeight="1">
      <c r="B15" s="9" t="s">
        <v>10</v>
      </c>
      <c r="C15" s="11" t="s">
        <v>11</v>
      </c>
      <c r="D15" s="12" t="s">
        <v>12</v>
      </c>
      <c r="E15" s="13" t="s">
        <v>11</v>
      </c>
      <c r="F15" s="14" t="s">
        <v>12</v>
      </c>
      <c r="G15" s="15" t="s">
        <v>11</v>
      </c>
      <c r="H15" s="12" t="s">
        <v>12</v>
      </c>
      <c r="I15" s="13" t="s">
        <v>11</v>
      </c>
      <c r="J15" s="14" t="s">
        <v>12</v>
      </c>
    </row>
    <row r="16" spans="2:10" ht="15" customHeight="1">
      <c r="B16" s="9"/>
      <c r="C16" s="38"/>
      <c r="D16" s="38"/>
      <c r="E16" s="40"/>
      <c r="F16" s="40"/>
      <c r="G16" s="41"/>
      <c r="H16" s="41"/>
      <c r="I16" s="40"/>
      <c r="J16" s="42"/>
    </row>
    <row r="17" spans="2:10" ht="15" customHeight="1">
      <c r="B17" s="18">
        <f aca="true" t="shared" si="0" ref="B17:B48">+B18+7</f>
        <v>38560</v>
      </c>
      <c r="C17" s="19">
        <v>338.06</v>
      </c>
      <c r="D17" s="43">
        <f>SUM(356.06,-C17)</f>
        <v>18</v>
      </c>
      <c r="E17" s="20">
        <v>321.23</v>
      </c>
      <c r="F17" s="44">
        <f>SUM(339.23,-E17)</f>
        <v>18</v>
      </c>
      <c r="G17" s="21">
        <v>335.15</v>
      </c>
      <c r="H17" s="43">
        <f>SUM(353.15,-G17)</f>
        <v>18</v>
      </c>
      <c r="I17" s="20">
        <v>335.15</v>
      </c>
      <c r="J17" s="44">
        <f>SUM(353.15,-I17)</f>
        <v>18</v>
      </c>
    </row>
    <row r="18" spans="2:10" ht="15" customHeight="1">
      <c r="B18" s="18">
        <f t="shared" si="0"/>
        <v>38553</v>
      </c>
      <c r="C18" s="19">
        <v>345.06</v>
      </c>
      <c r="D18" s="43">
        <f>SUM(356.06,-C18)</f>
        <v>11</v>
      </c>
      <c r="E18" s="20">
        <v>328.23</v>
      </c>
      <c r="F18" s="44">
        <f>SUM(339.23,-E18)</f>
        <v>11</v>
      </c>
      <c r="G18" s="21">
        <v>342.15</v>
      </c>
      <c r="H18" s="43">
        <f>SUM(353.15,-G18)</f>
        <v>11</v>
      </c>
      <c r="I18" s="20">
        <v>342.15</v>
      </c>
      <c r="J18" s="44">
        <f>SUM(353.15,-I18)</f>
        <v>11</v>
      </c>
    </row>
    <row r="19" spans="2:10" ht="15" customHeight="1">
      <c r="B19" s="18">
        <f t="shared" si="0"/>
        <v>38546</v>
      </c>
      <c r="C19" s="19">
        <v>350.06</v>
      </c>
      <c r="D19" s="43">
        <f>SUM(356.06,-C19)</f>
        <v>6</v>
      </c>
      <c r="E19" s="20">
        <v>333.23</v>
      </c>
      <c r="F19" s="44">
        <f>SUM(339.23,-E19)</f>
        <v>6</v>
      </c>
      <c r="G19" s="21">
        <v>347.15</v>
      </c>
      <c r="H19" s="43">
        <f>SUM(353.15,-G19)</f>
        <v>6</v>
      </c>
      <c r="I19" s="20">
        <v>347.15</v>
      </c>
      <c r="J19" s="44">
        <f>SUM(353.15,-I19)</f>
        <v>6</v>
      </c>
    </row>
    <row r="20" spans="2:10" ht="15" customHeight="1">
      <c r="B20" s="18">
        <f t="shared" si="0"/>
        <v>38539</v>
      </c>
      <c r="C20" s="19">
        <v>356.06</v>
      </c>
      <c r="D20" s="12">
        <v>0</v>
      </c>
      <c r="E20" s="20">
        <v>339.23</v>
      </c>
      <c r="F20" s="17">
        <v>0</v>
      </c>
      <c r="G20" s="21">
        <v>353.15</v>
      </c>
      <c r="H20" s="12">
        <v>0</v>
      </c>
      <c r="I20" s="20">
        <v>353.15</v>
      </c>
      <c r="J20" s="17">
        <v>0</v>
      </c>
    </row>
    <row r="21" spans="2:10" ht="15" customHeight="1">
      <c r="B21" s="18">
        <f t="shared" si="0"/>
        <v>38532</v>
      </c>
      <c r="C21" s="19">
        <v>363.06</v>
      </c>
      <c r="D21" s="12">
        <v>0</v>
      </c>
      <c r="E21" s="20">
        <v>346.23</v>
      </c>
      <c r="F21" s="17">
        <v>0</v>
      </c>
      <c r="G21" s="21">
        <v>360.15</v>
      </c>
      <c r="H21" s="12">
        <v>0</v>
      </c>
      <c r="I21" s="20">
        <v>360.15</v>
      </c>
      <c r="J21" s="17">
        <v>0</v>
      </c>
    </row>
    <row r="22" spans="2:10" ht="15" customHeight="1">
      <c r="B22" s="18">
        <f t="shared" si="0"/>
        <v>38525</v>
      </c>
      <c r="C22" s="19">
        <v>368.06</v>
      </c>
      <c r="D22" s="12">
        <v>0</v>
      </c>
      <c r="E22" s="20">
        <v>351.23</v>
      </c>
      <c r="F22" s="17">
        <v>0</v>
      </c>
      <c r="G22" s="21">
        <v>365.15</v>
      </c>
      <c r="H22" s="12">
        <v>0</v>
      </c>
      <c r="I22" s="20">
        <v>365.15</v>
      </c>
      <c r="J22" s="17">
        <v>0</v>
      </c>
    </row>
    <row r="23" spans="2:10" ht="15" customHeight="1">
      <c r="B23" s="18">
        <f t="shared" si="0"/>
        <v>38518</v>
      </c>
      <c r="C23" s="19">
        <v>373.06</v>
      </c>
      <c r="D23" s="12">
        <v>0</v>
      </c>
      <c r="E23" s="20">
        <v>356.23</v>
      </c>
      <c r="F23" s="17">
        <v>0</v>
      </c>
      <c r="G23" s="21">
        <v>370.15</v>
      </c>
      <c r="H23" s="12">
        <v>0</v>
      </c>
      <c r="I23" s="20">
        <v>370.15</v>
      </c>
      <c r="J23" s="17">
        <v>0</v>
      </c>
    </row>
    <row r="24" spans="2:10" ht="15" customHeight="1">
      <c r="B24" s="18">
        <f t="shared" si="0"/>
        <v>38511</v>
      </c>
      <c r="C24" s="19">
        <v>373.06</v>
      </c>
      <c r="D24" s="12">
        <v>0</v>
      </c>
      <c r="E24" s="20">
        <v>356.23</v>
      </c>
      <c r="F24" s="17">
        <v>0</v>
      </c>
      <c r="G24" s="21">
        <v>370.15</v>
      </c>
      <c r="H24" s="12">
        <v>0</v>
      </c>
      <c r="I24" s="20">
        <v>370.15</v>
      </c>
      <c r="J24" s="17">
        <v>0</v>
      </c>
    </row>
    <row r="25" spans="2:10" ht="15" customHeight="1">
      <c r="B25" s="18">
        <f t="shared" si="0"/>
        <v>38504</v>
      </c>
      <c r="C25" s="19">
        <v>373.06</v>
      </c>
      <c r="D25" s="12">
        <v>0</v>
      </c>
      <c r="E25" s="20">
        <v>356.23</v>
      </c>
      <c r="F25" s="17">
        <v>0</v>
      </c>
      <c r="G25" s="21">
        <v>370.15</v>
      </c>
      <c r="H25" s="12">
        <v>0</v>
      </c>
      <c r="I25" s="20">
        <v>370.15</v>
      </c>
      <c r="J25" s="17">
        <v>0</v>
      </c>
    </row>
    <row r="26" spans="2:10" ht="15" customHeight="1">
      <c r="B26" s="18">
        <f t="shared" si="0"/>
        <v>38497</v>
      </c>
      <c r="C26" s="19">
        <v>373.06</v>
      </c>
      <c r="D26" s="12">
        <v>0</v>
      </c>
      <c r="E26" s="20">
        <v>356.23</v>
      </c>
      <c r="F26" s="17">
        <v>0</v>
      </c>
      <c r="G26" s="21">
        <v>370.15</v>
      </c>
      <c r="H26" s="12">
        <v>0</v>
      </c>
      <c r="I26" s="20">
        <v>370.15</v>
      </c>
      <c r="J26" s="17">
        <v>0</v>
      </c>
    </row>
    <row r="27" spans="2:10" ht="15" customHeight="1">
      <c r="B27" s="18">
        <f t="shared" si="0"/>
        <v>38490</v>
      </c>
      <c r="C27" s="19">
        <v>373.06</v>
      </c>
      <c r="D27" s="12">
        <v>0</v>
      </c>
      <c r="E27" s="20">
        <v>356.23</v>
      </c>
      <c r="F27" s="17">
        <v>0</v>
      </c>
      <c r="G27" s="21">
        <v>370.15</v>
      </c>
      <c r="H27" s="12">
        <v>0</v>
      </c>
      <c r="I27" s="20">
        <v>370.15</v>
      </c>
      <c r="J27" s="17">
        <v>0</v>
      </c>
    </row>
    <row r="28" spans="2:10" ht="15" customHeight="1">
      <c r="B28" s="18">
        <f t="shared" si="0"/>
        <v>38483</v>
      </c>
      <c r="C28" s="19">
        <v>373.06</v>
      </c>
      <c r="D28" s="12">
        <v>0</v>
      </c>
      <c r="E28" s="20">
        <v>356.23</v>
      </c>
      <c r="F28" s="17">
        <v>0</v>
      </c>
      <c r="G28" s="21">
        <v>370.15</v>
      </c>
      <c r="H28" s="12">
        <v>0</v>
      </c>
      <c r="I28" s="20">
        <v>370.15</v>
      </c>
      <c r="J28" s="17">
        <v>0</v>
      </c>
    </row>
    <row r="29" spans="2:10" ht="15" customHeight="1">
      <c r="B29" s="18">
        <f t="shared" si="0"/>
        <v>38476</v>
      </c>
      <c r="C29" s="19">
        <v>373.06</v>
      </c>
      <c r="D29" s="12">
        <v>0</v>
      </c>
      <c r="E29" s="20">
        <v>356.23</v>
      </c>
      <c r="F29" s="17">
        <v>0</v>
      </c>
      <c r="G29" s="21">
        <v>370.15</v>
      </c>
      <c r="H29" s="12">
        <v>0</v>
      </c>
      <c r="I29" s="20">
        <v>370.15</v>
      </c>
      <c r="J29" s="17">
        <v>0</v>
      </c>
    </row>
    <row r="30" spans="2:10" ht="15" customHeight="1">
      <c r="B30" s="18">
        <f t="shared" si="0"/>
        <v>38469</v>
      </c>
      <c r="C30" s="19">
        <v>378.06</v>
      </c>
      <c r="D30" s="12">
        <v>0</v>
      </c>
      <c r="E30" s="20">
        <v>361.23</v>
      </c>
      <c r="F30" s="17">
        <v>0</v>
      </c>
      <c r="G30" s="21">
        <v>375.15</v>
      </c>
      <c r="H30" s="12">
        <v>0</v>
      </c>
      <c r="I30" s="20">
        <v>375.15</v>
      </c>
      <c r="J30" s="17">
        <v>0</v>
      </c>
    </row>
    <row r="31" spans="2:10" ht="15" customHeight="1">
      <c r="B31" s="18">
        <f t="shared" si="0"/>
        <v>38462</v>
      </c>
      <c r="C31" s="19">
        <v>378.06</v>
      </c>
      <c r="D31" s="12">
        <v>0</v>
      </c>
      <c r="E31" s="20">
        <v>361.23</v>
      </c>
      <c r="F31" s="17">
        <v>0</v>
      </c>
      <c r="G31" s="21">
        <v>375.15</v>
      </c>
      <c r="H31" s="12">
        <v>0</v>
      </c>
      <c r="I31" s="20">
        <v>375.15</v>
      </c>
      <c r="J31" s="17">
        <v>0</v>
      </c>
    </row>
    <row r="32" spans="2:10" ht="15" customHeight="1">
      <c r="B32" s="18">
        <f t="shared" si="0"/>
        <v>38455</v>
      </c>
      <c r="C32" s="19">
        <v>378.06</v>
      </c>
      <c r="D32" s="12">
        <v>0</v>
      </c>
      <c r="E32" s="20">
        <v>361.23</v>
      </c>
      <c r="F32" s="17">
        <v>0</v>
      </c>
      <c r="G32" s="21">
        <v>375.15</v>
      </c>
      <c r="H32" s="12">
        <v>0</v>
      </c>
      <c r="I32" s="20">
        <v>375.15</v>
      </c>
      <c r="J32" s="17">
        <v>0</v>
      </c>
    </row>
    <row r="33" spans="2:10" ht="15" customHeight="1">
      <c r="B33" s="18">
        <f t="shared" si="0"/>
        <v>38448</v>
      </c>
      <c r="C33" s="19">
        <v>378.06</v>
      </c>
      <c r="D33" s="12">
        <v>0</v>
      </c>
      <c r="E33" s="20">
        <v>361.23</v>
      </c>
      <c r="F33" s="17">
        <v>0</v>
      </c>
      <c r="G33" s="21">
        <v>375.15</v>
      </c>
      <c r="H33" s="12">
        <v>0</v>
      </c>
      <c r="I33" s="20">
        <v>375.15</v>
      </c>
      <c r="J33" s="17">
        <v>0</v>
      </c>
    </row>
    <row r="34" spans="2:10" ht="15" customHeight="1">
      <c r="B34" s="18">
        <f t="shared" si="0"/>
        <v>38441</v>
      </c>
      <c r="C34" s="19">
        <v>378.06</v>
      </c>
      <c r="D34" s="12">
        <v>0</v>
      </c>
      <c r="E34" s="20">
        <v>361.23</v>
      </c>
      <c r="F34" s="17">
        <v>0</v>
      </c>
      <c r="G34" s="21">
        <v>375.15</v>
      </c>
      <c r="H34" s="12">
        <v>0</v>
      </c>
      <c r="I34" s="20">
        <v>375.15</v>
      </c>
      <c r="J34" s="17">
        <v>0</v>
      </c>
    </row>
    <row r="35" spans="2:10" ht="15" customHeight="1">
      <c r="B35" s="18">
        <f t="shared" si="0"/>
        <v>38434</v>
      </c>
      <c r="C35" s="19">
        <v>378.06</v>
      </c>
      <c r="D35" s="12">
        <v>0</v>
      </c>
      <c r="E35" s="20">
        <v>361.23</v>
      </c>
      <c r="F35" s="17">
        <v>0</v>
      </c>
      <c r="G35" s="21">
        <v>375.15</v>
      </c>
      <c r="H35" s="12">
        <v>0</v>
      </c>
      <c r="I35" s="20">
        <v>375.15</v>
      </c>
      <c r="J35" s="17">
        <v>0</v>
      </c>
    </row>
    <row r="36" spans="2:10" ht="15" customHeight="1">
      <c r="B36" s="18">
        <f t="shared" si="0"/>
        <v>38427</v>
      </c>
      <c r="C36" s="19">
        <v>383.06</v>
      </c>
      <c r="D36" s="12">
        <v>0</v>
      </c>
      <c r="E36" s="20">
        <v>366.23</v>
      </c>
      <c r="F36" s="17">
        <v>0</v>
      </c>
      <c r="G36" s="21">
        <v>380.15</v>
      </c>
      <c r="H36" s="12">
        <v>0</v>
      </c>
      <c r="I36" s="20">
        <v>380.15</v>
      </c>
      <c r="J36" s="17">
        <v>0</v>
      </c>
    </row>
    <row r="37" spans="2:10" ht="15" customHeight="1">
      <c r="B37" s="18">
        <f t="shared" si="0"/>
        <v>38420</v>
      </c>
      <c r="C37" s="19">
        <v>393.06</v>
      </c>
      <c r="D37" s="12">
        <v>0</v>
      </c>
      <c r="E37" s="20">
        <v>376.23</v>
      </c>
      <c r="F37" s="17">
        <v>0</v>
      </c>
      <c r="G37" s="21">
        <v>390.15</v>
      </c>
      <c r="H37" s="12">
        <v>0</v>
      </c>
      <c r="I37" s="20">
        <v>390.15</v>
      </c>
      <c r="J37" s="17">
        <v>0</v>
      </c>
    </row>
    <row r="38" spans="2:10" ht="15" customHeight="1">
      <c r="B38" s="18">
        <f t="shared" si="0"/>
        <v>38413</v>
      </c>
      <c r="C38" s="19">
        <v>393.06</v>
      </c>
      <c r="D38" s="12">
        <v>0</v>
      </c>
      <c r="E38" s="20">
        <v>376.23</v>
      </c>
      <c r="F38" s="17">
        <v>0</v>
      </c>
      <c r="G38" s="21">
        <v>390.15</v>
      </c>
      <c r="H38" s="12">
        <v>0</v>
      </c>
      <c r="I38" s="20">
        <v>390.15</v>
      </c>
      <c r="J38" s="17">
        <v>0</v>
      </c>
    </row>
    <row r="39" spans="2:10" ht="15" customHeight="1">
      <c r="B39" s="18">
        <f t="shared" si="0"/>
        <v>38406</v>
      </c>
      <c r="C39" s="19">
        <v>393.06</v>
      </c>
      <c r="D39" s="12">
        <v>0</v>
      </c>
      <c r="E39" s="20">
        <v>376.23</v>
      </c>
      <c r="F39" s="17">
        <v>0</v>
      </c>
      <c r="G39" s="21">
        <v>390.15</v>
      </c>
      <c r="H39" s="12">
        <v>0</v>
      </c>
      <c r="I39" s="20">
        <v>390.15</v>
      </c>
      <c r="J39" s="17">
        <v>0</v>
      </c>
    </row>
    <row r="40" spans="2:10" ht="15" customHeight="1">
      <c r="B40" s="18">
        <f t="shared" si="0"/>
        <v>38399</v>
      </c>
      <c r="C40" s="19">
        <v>393.06</v>
      </c>
      <c r="D40" s="12">
        <v>0</v>
      </c>
      <c r="E40" s="20">
        <v>376.23</v>
      </c>
      <c r="F40" s="17">
        <v>0</v>
      </c>
      <c r="G40" s="21">
        <v>390.15</v>
      </c>
      <c r="H40" s="12">
        <v>0</v>
      </c>
      <c r="I40" s="20">
        <v>390.15</v>
      </c>
      <c r="J40" s="17">
        <v>0</v>
      </c>
    </row>
    <row r="41" spans="2:10" ht="15" customHeight="1">
      <c r="B41" s="18">
        <f t="shared" si="0"/>
        <v>38392</v>
      </c>
      <c r="C41" s="19">
        <v>393.06</v>
      </c>
      <c r="D41" s="12">
        <v>0</v>
      </c>
      <c r="E41" s="20">
        <v>376.23</v>
      </c>
      <c r="F41" s="17">
        <v>0</v>
      </c>
      <c r="G41" s="21">
        <v>390.15</v>
      </c>
      <c r="H41" s="12">
        <v>0</v>
      </c>
      <c r="I41" s="20">
        <v>390.15</v>
      </c>
      <c r="J41" s="17">
        <v>0</v>
      </c>
    </row>
    <row r="42" spans="2:10" ht="15" customHeight="1">
      <c r="B42" s="18">
        <f t="shared" si="0"/>
        <v>38385</v>
      </c>
      <c r="C42" s="19">
        <v>393.06</v>
      </c>
      <c r="D42" s="12">
        <v>0</v>
      </c>
      <c r="E42" s="20">
        <v>376.23</v>
      </c>
      <c r="F42" s="17">
        <v>0</v>
      </c>
      <c r="G42" s="21">
        <v>390.15</v>
      </c>
      <c r="H42" s="12">
        <v>0</v>
      </c>
      <c r="I42" s="20">
        <v>390.15</v>
      </c>
      <c r="J42" s="17">
        <v>0</v>
      </c>
    </row>
    <row r="43" spans="2:10" ht="15" customHeight="1">
      <c r="B43" s="18">
        <f t="shared" si="0"/>
        <v>38378</v>
      </c>
      <c r="C43" s="19">
        <v>420.06</v>
      </c>
      <c r="D43" s="12">
        <v>0</v>
      </c>
      <c r="E43" s="20">
        <v>403.23</v>
      </c>
      <c r="F43" s="17">
        <v>0</v>
      </c>
      <c r="G43" s="21">
        <v>417.15</v>
      </c>
      <c r="H43" s="12">
        <v>0</v>
      </c>
      <c r="I43" s="20">
        <v>417.15</v>
      </c>
      <c r="J43" s="17">
        <v>0</v>
      </c>
    </row>
    <row r="44" spans="2:10" ht="15" customHeight="1">
      <c r="B44" s="18">
        <f t="shared" si="0"/>
        <v>38371</v>
      </c>
      <c r="C44" s="19">
        <v>420.06</v>
      </c>
      <c r="D44" s="12">
        <v>0</v>
      </c>
      <c r="E44" s="20">
        <v>403.23</v>
      </c>
      <c r="F44" s="17">
        <v>0</v>
      </c>
      <c r="G44" s="21">
        <v>417.15</v>
      </c>
      <c r="H44" s="12">
        <v>0</v>
      </c>
      <c r="I44" s="20">
        <v>417.15</v>
      </c>
      <c r="J44" s="17">
        <v>0</v>
      </c>
    </row>
    <row r="45" spans="2:10" ht="15" customHeight="1">
      <c r="B45" s="18">
        <f t="shared" si="0"/>
        <v>38364</v>
      </c>
      <c r="C45" s="19">
        <v>420.06</v>
      </c>
      <c r="D45" s="12">
        <v>0</v>
      </c>
      <c r="E45" s="20">
        <v>403.23</v>
      </c>
      <c r="F45" s="17">
        <v>0</v>
      </c>
      <c r="G45" s="21">
        <v>417.15</v>
      </c>
      <c r="H45" s="12">
        <v>0</v>
      </c>
      <c r="I45" s="20">
        <v>417.15</v>
      </c>
      <c r="J45" s="17">
        <v>0</v>
      </c>
    </row>
    <row r="46" spans="2:10" ht="15" customHeight="1">
      <c r="B46" s="18">
        <f t="shared" si="0"/>
        <v>38357</v>
      </c>
      <c r="C46" s="19">
        <v>420.06</v>
      </c>
      <c r="D46" s="12">
        <v>0</v>
      </c>
      <c r="E46" s="20">
        <v>403.23</v>
      </c>
      <c r="F46" s="17">
        <v>0</v>
      </c>
      <c r="G46" s="21">
        <v>417.15</v>
      </c>
      <c r="H46" s="12">
        <v>0</v>
      </c>
      <c r="I46" s="20">
        <v>417.15</v>
      </c>
      <c r="J46" s="17">
        <v>0</v>
      </c>
    </row>
    <row r="47" spans="2:10" ht="15" customHeight="1">
      <c r="B47" s="18">
        <f t="shared" si="0"/>
        <v>38350</v>
      </c>
      <c r="C47" s="19">
        <v>420.06</v>
      </c>
      <c r="D47" s="12">
        <v>0</v>
      </c>
      <c r="E47" s="20">
        <v>403.23</v>
      </c>
      <c r="F47" s="17">
        <v>0</v>
      </c>
      <c r="G47" s="21">
        <v>417.15</v>
      </c>
      <c r="H47" s="12">
        <v>0</v>
      </c>
      <c r="I47" s="20">
        <v>417.15</v>
      </c>
      <c r="J47" s="17">
        <v>0</v>
      </c>
    </row>
    <row r="48" spans="2:10" ht="15" customHeight="1">
      <c r="B48" s="18">
        <f t="shared" si="0"/>
        <v>38343</v>
      </c>
      <c r="C48" s="19">
        <v>420.06</v>
      </c>
      <c r="D48" s="12">
        <v>0</v>
      </c>
      <c r="E48" s="20">
        <v>403.23</v>
      </c>
      <c r="F48" s="17">
        <v>0</v>
      </c>
      <c r="G48" s="21">
        <v>417.15</v>
      </c>
      <c r="H48" s="12">
        <v>0</v>
      </c>
      <c r="I48" s="20">
        <v>417.15</v>
      </c>
      <c r="J48" s="17">
        <v>0</v>
      </c>
    </row>
    <row r="49" spans="2:10" ht="15" customHeight="1">
      <c r="B49" s="18">
        <f aca="true" t="shared" si="1" ref="B49:B67">+B50+7</f>
        <v>38336</v>
      </c>
      <c r="C49" s="19">
        <v>420.06</v>
      </c>
      <c r="D49" s="12">
        <v>0</v>
      </c>
      <c r="E49" s="20">
        <v>403.23</v>
      </c>
      <c r="F49" s="17">
        <v>0</v>
      </c>
      <c r="G49" s="21">
        <v>417.15</v>
      </c>
      <c r="H49" s="12">
        <v>0</v>
      </c>
      <c r="I49" s="20">
        <v>417.15</v>
      </c>
      <c r="J49" s="17">
        <v>0</v>
      </c>
    </row>
    <row r="50" spans="2:10" ht="15" customHeight="1">
      <c r="B50" s="18">
        <f t="shared" si="1"/>
        <v>38329</v>
      </c>
      <c r="C50" s="19">
        <v>420.06</v>
      </c>
      <c r="D50" s="12">
        <v>0</v>
      </c>
      <c r="E50" s="20">
        <v>403.23</v>
      </c>
      <c r="F50" s="17">
        <v>0</v>
      </c>
      <c r="G50" s="21">
        <v>417.15</v>
      </c>
      <c r="H50" s="12">
        <v>0</v>
      </c>
      <c r="I50" s="20">
        <v>417.15</v>
      </c>
      <c r="J50" s="17">
        <v>0</v>
      </c>
    </row>
    <row r="51" spans="2:10" ht="15" customHeight="1">
      <c r="B51" s="18">
        <f t="shared" si="1"/>
        <v>38322</v>
      </c>
      <c r="C51" s="19">
        <v>407.06</v>
      </c>
      <c r="D51" s="12">
        <v>0</v>
      </c>
      <c r="E51" s="20">
        <v>390.23</v>
      </c>
      <c r="F51" s="17">
        <v>0</v>
      </c>
      <c r="G51" s="21">
        <v>404.15</v>
      </c>
      <c r="H51" s="12">
        <v>0</v>
      </c>
      <c r="I51" s="20">
        <v>404.15</v>
      </c>
      <c r="J51" s="17">
        <v>0</v>
      </c>
    </row>
    <row r="52" spans="2:10" ht="15" customHeight="1">
      <c r="B52" s="18">
        <f t="shared" si="1"/>
        <v>38315</v>
      </c>
      <c r="C52" s="19">
        <v>407.06</v>
      </c>
      <c r="D52" s="12">
        <v>0</v>
      </c>
      <c r="E52" s="20">
        <v>390.23</v>
      </c>
      <c r="F52" s="17">
        <v>0</v>
      </c>
      <c r="G52" s="21">
        <v>404.15</v>
      </c>
      <c r="H52" s="12">
        <v>0</v>
      </c>
      <c r="I52" s="20">
        <v>404.15</v>
      </c>
      <c r="J52" s="17">
        <v>0</v>
      </c>
    </row>
    <row r="53" spans="2:10" ht="15" customHeight="1">
      <c r="B53" s="18">
        <f t="shared" si="1"/>
        <v>38308</v>
      </c>
      <c r="C53" s="19">
        <v>407.06</v>
      </c>
      <c r="D53" s="12">
        <v>0</v>
      </c>
      <c r="E53" s="20">
        <v>390.23</v>
      </c>
      <c r="F53" s="17">
        <v>0</v>
      </c>
      <c r="G53" s="21">
        <v>404.15</v>
      </c>
      <c r="H53" s="12">
        <v>0</v>
      </c>
      <c r="I53" s="20">
        <v>404.15</v>
      </c>
      <c r="J53" s="17">
        <v>0</v>
      </c>
    </row>
    <row r="54" spans="2:10" ht="15" customHeight="1">
      <c r="B54" s="18">
        <f t="shared" si="1"/>
        <v>38301</v>
      </c>
      <c r="C54" s="19">
        <v>407.06</v>
      </c>
      <c r="D54" s="12">
        <v>0</v>
      </c>
      <c r="E54" s="20">
        <v>390.23</v>
      </c>
      <c r="F54" s="17">
        <v>0</v>
      </c>
      <c r="G54" s="21">
        <v>404.15</v>
      </c>
      <c r="H54" s="12">
        <v>0</v>
      </c>
      <c r="I54" s="20">
        <v>404.15</v>
      </c>
      <c r="J54" s="17">
        <v>0</v>
      </c>
    </row>
    <row r="55" spans="2:10" ht="15" customHeight="1">
      <c r="B55" s="18">
        <f t="shared" si="1"/>
        <v>38294</v>
      </c>
      <c r="C55" s="19">
        <v>407.06</v>
      </c>
      <c r="D55" s="12">
        <v>0</v>
      </c>
      <c r="E55" s="20">
        <v>390.23</v>
      </c>
      <c r="F55" s="17">
        <v>0</v>
      </c>
      <c r="G55" s="21">
        <v>404.15</v>
      </c>
      <c r="H55" s="12">
        <v>0</v>
      </c>
      <c r="I55" s="20">
        <v>404.15</v>
      </c>
      <c r="J55" s="17">
        <v>0</v>
      </c>
    </row>
    <row r="56" spans="2:10" ht="15" customHeight="1">
      <c r="B56" s="18">
        <f t="shared" si="1"/>
        <v>38287</v>
      </c>
      <c r="C56" s="19">
        <v>407.06</v>
      </c>
      <c r="D56" s="12">
        <v>0</v>
      </c>
      <c r="E56" s="20">
        <v>390.23</v>
      </c>
      <c r="F56" s="17">
        <v>0</v>
      </c>
      <c r="G56" s="21">
        <v>404.15</v>
      </c>
      <c r="H56" s="12">
        <v>0</v>
      </c>
      <c r="I56" s="20">
        <v>404.15</v>
      </c>
      <c r="J56" s="17">
        <v>0</v>
      </c>
    </row>
    <row r="57" spans="2:10" ht="15" customHeight="1">
      <c r="B57" s="18">
        <f t="shared" si="1"/>
        <v>38280</v>
      </c>
      <c r="C57" s="19">
        <v>407.06</v>
      </c>
      <c r="D57" s="12">
        <v>0</v>
      </c>
      <c r="E57" s="20">
        <v>390.23</v>
      </c>
      <c r="F57" s="17">
        <v>0</v>
      </c>
      <c r="G57" s="21">
        <v>404.15</v>
      </c>
      <c r="H57" s="12">
        <v>0</v>
      </c>
      <c r="I57" s="20">
        <v>404.15</v>
      </c>
      <c r="J57" s="17">
        <v>0</v>
      </c>
    </row>
    <row r="58" spans="2:10" ht="15" customHeight="1">
      <c r="B58" s="18">
        <f t="shared" si="1"/>
        <v>38273</v>
      </c>
      <c r="C58" s="19">
        <v>407.06</v>
      </c>
      <c r="D58" s="12">
        <v>0</v>
      </c>
      <c r="E58" s="20">
        <v>390.23</v>
      </c>
      <c r="F58" s="17">
        <v>0</v>
      </c>
      <c r="G58" s="21">
        <v>404.15</v>
      </c>
      <c r="H58" s="12">
        <v>0</v>
      </c>
      <c r="I58" s="20">
        <v>404.15</v>
      </c>
      <c r="J58" s="17">
        <v>0</v>
      </c>
    </row>
    <row r="59" spans="2:10" ht="15" customHeight="1">
      <c r="B59" s="18">
        <f t="shared" si="1"/>
        <v>38266</v>
      </c>
      <c r="C59" s="19">
        <v>407.06</v>
      </c>
      <c r="D59" s="12">
        <v>0</v>
      </c>
      <c r="E59" s="20">
        <v>390.23</v>
      </c>
      <c r="F59" s="17">
        <v>0</v>
      </c>
      <c r="G59" s="21">
        <v>404.15</v>
      </c>
      <c r="H59" s="12">
        <v>0</v>
      </c>
      <c r="I59" s="20">
        <v>404.15</v>
      </c>
      <c r="J59" s="17">
        <v>0</v>
      </c>
    </row>
    <row r="60" spans="2:10" ht="15" customHeight="1">
      <c r="B60" s="18">
        <f t="shared" si="1"/>
        <v>38259</v>
      </c>
      <c r="C60" s="19">
        <v>407.06</v>
      </c>
      <c r="D60" s="12">
        <v>0</v>
      </c>
      <c r="E60" s="20">
        <v>390.23</v>
      </c>
      <c r="F60" s="17">
        <v>0</v>
      </c>
      <c r="G60" s="21">
        <v>404.15</v>
      </c>
      <c r="H60" s="12">
        <v>0</v>
      </c>
      <c r="I60" s="20">
        <v>404.15</v>
      </c>
      <c r="J60" s="17">
        <v>0</v>
      </c>
    </row>
    <row r="61" spans="2:10" ht="15" customHeight="1">
      <c r="B61" s="18">
        <f t="shared" si="1"/>
        <v>38252</v>
      </c>
      <c r="C61" s="19">
        <v>407.06</v>
      </c>
      <c r="D61" s="12">
        <v>0</v>
      </c>
      <c r="E61" s="20">
        <v>390.23</v>
      </c>
      <c r="F61" s="17">
        <v>0</v>
      </c>
      <c r="G61" s="21">
        <v>404.15</v>
      </c>
      <c r="H61" s="12">
        <v>0</v>
      </c>
      <c r="I61" s="20">
        <v>404.15</v>
      </c>
      <c r="J61" s="17">
        <v>0</v>
      </c>
    </row>
    <row r="62" spans="2:10" ht="15" customHeight="1">
      <c r="B62" s="18">
        <f t="shared" si="1"/>
        <v>38245</v>
      </c>
      <c r="C62" s="19">
        <v>407.06</v>
      </c>
      <c r="D62" s="12">
        <v>0</v>
      </c>
      <c r="E62" s="20">
        <v>390.23</v>
      </c>
      <c r="F62" s="17">
        <v>0</v>
      </c>
      <c r="G62" s="21">
        <v>404.15</v>
      </c>
      <c r="H62" s="12">
        <v>0</v>
      </c>
      <c r="I62" s="20">
        <v>404.15</v>
      </c>
      <c r="J62" s="17">
        <v>0</v>
      </c>
    </row>
    <row r="63" spans="2:10" ht="15" customHeight="1">
      <c r="B63" s="18">
        <f t="shared" si="1"/>
        <v>38238</v>
      </c>
      <c r="C63" s="19">
        <v>407.06</v>
      </c>
      <c r="D63" s="12">
        <v>0</v>
      </c>
      <c r="E63" s="20">
        <v>390.23</v>
      </c>
      <c r="F63" s="17">
        <v>0</v>
      </c>
      <c r="G63" s="21">
        <v>404.15</v>
      </c>
      <c r="H63" s="12">
        <v>0</v>
      </c>
      <c r="I63" s="20">
        <v>404.15</v>
      </c>
      <c r="J63" s="17">
        <v>0</v>
      </c>
    </row>
    <row r="64" spans="2:10" ht="15" customHeight="1">
      <c r="B64" s="18">
        <f t="shared" si="1"/>
        <v>38231</v>
      </c>
      <c r="C64" s="19">
        <v>407.06</v>
      </c>
      <c r="D64" s="12">
        <v>0</v>
      </c>
      <c r="E64" s="20">
        <v>390.23</v>
      </c>
      <c r="F64" s="17">
        <v>0</v>
      </c>
      <c r="G64" s="21">
        <v>404.15</v>
      </c>
      <c r="H64" s="12">
        <v>0</v>
      </c>
      <c r="I64" s="20">
        <v>404.15</v>
      </c>
      <c r="J64" s="17">
        <v>0</v>
      </c>
    </row>
    <row r="65" spans="2:10" ht="15" customHeight="1">
      <c r="B65" s="18">
        <f t="shared" si="1"/>
        <v>38224</v>
      </c>
      <c r="C65" s="19">
        <v>407.06</v>
      </c>
      <c r="D65" s="12">
        <v>0</v>
      </c>
      <c r="E65" s="20">
        <v>390.23</v>
      </c>
      <c r="F65" s="17">
        <v>0</v>
      </c>
      <c r="G65" s="21">
        <v>404.15</v>
      </c>
      <c r="H65" s="12">
        <v>0</v>
      </c>
      <c r="I65" s="20">
        <v>404.15</v>
      </c>
      <c r="J65" s="17">
        <v>0</v>
      </c>
    </row>
    <row r="66" spans="2:10" ht="15" customHeight="1">
      <c r="B66" s="18">
        <f t="shared" si="1"/>
        <v>38217</v>
      </c>
      <c r="C66" s="19">
        <v>407.06</v>
      </c>
      <c r="D66" s="12">
        <v>0</v>
      </c>
      <c r="E66" s="20">
        <v>390.23</v>
      </c>
      <c r="F66" s="17">
        <v>0</v>
      </c>
      <c r="G66" s="21">
        <v>404.15</v>
      </c>
      <c r="H66" s="12">
        <v>0</v>
      </c>
      <c r="I66" s="20">
        <v>404.15</v>
      </c>
      <c r="J66" s="17">
        <v>0</v>
      </c>
    </row>
    <row r="67" spans="2:10" ht="15" customHeight="1">
      <c r="B67" s="18">
        <f t="shared" si="1"/>
        <v>38210</v>
      </c>
      <c r="C67" s="19">
        <v>407.06</v>
      </c>
      <c r="D67" s="12">
        <v>0</v>
      </c>
      <c r="E67" s="20">
        <v>390.23</v>
      </c>
      <c r="F67" s="17">
        <v>0</v>
      </c>
      <c r="G67" s="21">
        <v>404.15</v>
      </c>
      <c r="H67" s="12">
        <v>0</v>
      </c>
      <c r="I67" s="20">
        <v>404.15</v>
      </c>
      <c r="J67" s="17">
        <v>0</v>
      </c>
    </row>
    <row r="68" spans="2:10" ht="15" customHeight="1">
      <c r="B68" s="22">
        <v>38203</v>
      </c>
      <c r="C68" s="19">
        <v>407.06</v>
      </c>
      <c r="D68" s="12">
        <v>0</v>
      </c>
      <c r="E68" s="20">
        <v>390.23</v>
      </c>
      <c r="F68" s="17">
        <v>0</v>
      </c>
      <c r="G68" s="21">
        <v>404.15</v>
      </c>
      <c r="H68" s="12">
        <v>0</v>
      </c>
      <c r="I68" s="20">
        <v>404.15</v>
      </c>
      <c r="J68" s="17">
        <v>0</v>
      </c>
    </row>
    <row r="69" spans="2:10" ht="15" customHeight="1">
      <c r="B69" s="22">
        <v>38200</v>
      </c>
      <c r="C69" s="19">
        <v>407.06</v>
      </c>
      <c r="D69" s="12">
        <v>0</v>
      </c>
      <c r="E69" s="20">
        <v>390.23</v>
      </c>
      <c r="F69" s="17">
        <v>0</v>
      </c>
      <c r="G69" s="21">
        <v>404.15</v>
      </c>
      <c r="H69" s="12">
        <v>0</v>
      </c>
      <c r="I69" s="20">
        <v>404.15</v>
      </c>
      <c r="J69" s="17">
        <v>0</v>
      </c>
    </row>
    <row r="70" spans="2:10" ht="12.75">
      <c r="B70" s="1"/>
      <c r="C70" s="2"/>
      <c r="D70" s="3"/>
      <c r="E70" s="3"/>
      <c r="F70" s="3"/>
      <c r="G70" s="3"/>
      <c r="H70" s="3"/>
      <c r="I70" s="3"/>
      <c r="J70" s="3"/>
    </row>
    <row r="71" spans="2:10" ht="12.75">
      <c r="B71" s="36" t="s">
        <v>13</v>
      </c>
      <c r="C71" s="36"/>
      <c r="D71" s="36"/>
      <c r="E71" s="3"/>
      <c r="F71" s="3"/>
      <c r="G71" s="3"/>
      <c r="H71" s="3"/>
      <c r="I71" s="3"/>
      <c r="J71" s="3"/>
    </row>
    <row r="72" spans="2:10" ht="12.75">
      <c r="B72" s="1"/>
      <c r="C72" s="2"/>
      <c r="D72" s="3"/>
      <c r="E72" s="3"/>
      <c r="F72" s="3"/>
      <c r="G72" s="3"/>
      <c r="H72" s="3"/>
      <c r="I72" s="3"/>
      <c r="J72" s="3"/>
    </row>
    <row r="73" spans="2:10" ht="12.75">
      <c r="B73" s="45" t="s">
        <v>15</v>
      </c>
      <c r="C73" s="45"/>
      <c r="D73" s="46"/>
      <c r="E73" s="3"/>
      <c r="F73" s="3"/>
      <c r="G73" s="3"/>
      <c r="H73" s="3"/>
      <c r="I73" s="3"/>
      <c r="J73" s="3"/>
    </row>
    <row r="74" spans="2:10" ht="12.75">
      <c r="B74" s="1"/>
      <c r="C74" s="2"/>
      <c r="D74" s="3"/>
      <c r="E74" s="3"/>
      <c r="F74" s="3"/>
      <c r="G74" s="3"/>
      <c r="H74" s="3"/>
      <c r="I74" s="3"/>
      <c r="J74" s="3"/>
    </row>
  </sheetData>
  <mergeCells count="14">
    <mergeCell ref="B1:J5"/>
    <mergeCell ref="B7:J7"/>
    <mergeCell ref="B8:J8"/>
    <mergeCell ref="C10:J10"/>
    <mergeCell ref="C11:D11"/>
    <mergeCell ref="E11:F11"/>
    <mergeCell ref="G11:H11"/>
    <mergeCell ref="I11:J11"/>
    <mergeCell ref="B12:B13"/>
    <mergeCell ref="C13:J13"/>
    <mergeCell ref="C14:D14"/>
    <mergeCell ref="E14:F14"/>
    <mergeCell ref="G14:H14"/>
    <mergeCell ref="I14:J14"/>
  </mergeCells>
  <hyperlinks>
    <hyperlink ref="B73" r:id="rId1" display="http://www.fsa.usda.gov/dafp/psd/Peanut_Arc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B1:J74"/>
  <sheetViews>
    <sheetView workbookViewId="0" topLeftCell="A1">
      <selection activeCell="I8" sqref="I8"/>
    </sheetView>
  </sheetViews>
  <sheetFormatPr defaultColWidth="9.140625" defaultRowHeight="12.75"/>
  <cols>
    <col min="2" max="2" width="15.00390625" style="0" customWidth="1"/>
    <col min="3" max="3" width="10.7109375" style="0" customWidth="1"/>
    <col min="4" max="5" width="10.57421875" style="0" customWidth="1"/>
    <col min="6" max="6" width="10.7109375" style="0" customWidth="1"/>
    <col min="7" max="7" width="10.00390625" style="0" customWidth="1"/>
    <col min="9" max="9" width="10.28125" style="0" customWidth="1"/>
  </cols>
  <sheetData>
    <row r="1" spans="2:10" ht="12.75">
      <c r="B1" s="78"/>
      <c r="C1" s="78"/>
      <c r="D1" s="78"/>
      <c r="E1" s="78"/>
      <c r="F1" s="78"/>
      <c r="G1" s="78"/>
      <c r="H1" s="78"/>
      <c r="I1" s="78"/>
      <c r="J1" s="78"/>
    </row>
    <row r="2" spans="2:10" ht="12.75">
      <c r="B2" s="78"/>
      <c r="C2" s="78"/>
      <c r="D2" s="78"/>
      <c r="E2" s="78"/>
      <c r="F2" s="78"/>
      <c r="G2" s="78"/>
      <c r="H2" s="78"/>
      <c r="I2" s="78"/>
      <c r="J2" s="78"/>
    </row>
    <row r="3" spans="2:10" ht="12.75">
      <c r="B3" s="78"/>
      <c r="C3" s="78"/>
      <c r="D3" s="78"/>
      <c r="E3" s="78"/>
      <c r="F3" s="78"/>
      <c r="G3" s="78"/>
      <c r="H3" s="78"/>
      <c r="I3" s="78"/>
      <c r="J3" s="78"/>
    </row>
    <row r="4" spans="2:10" ht="12.75">
      <c r="B4" s="78"/>
      <c r="C4" s="78"/>
      <c r="D4" s="78"/>
      <c r="E4" s="78"/>
      <c r="F4" s="78"/>
      <c r="G4" s="78"/>
      <c r="H4" s="78"/>
      <c r="I4" s="78"/>
      <c r="J4" s="78"/>
    </row>
    <row r="5" spans="2:10" ht="12.75">
      <c r="B5" s="78"/>
      <c r="C5" s="78"/>
      <c r="D5" s="78"/>
      <c r="E5" s="78"/>
      <c r="F5" s="78"/>
      <c r="G5" s="78"/>
      <c r="H5" s="78"/>
      <c r="I5" s="78"/>
      <c r="J5" s="78"/>
    </row>
    <row r="6" spans="2:10" ht="12.75">
      <c r="B6" s="78"/>
      <c r="C6" s="78"/>
      <c r="D6" s="78"/>
      <c r="E6" s="78"/>
      <c r="F6" s="78"/>
      <c r="G6" s="78"/>
      <c r="H6" s="78"/>
      <c r="I6" s="78"/>
      <c r="J6" s="78"/>
    </row>
    <row r="7" spans="2:10" ht="12.75">
      <c r="B7" s="78"/>
      <c r="C7" s="78"/>
      <c r="D7" s="78"/>
      <c r="E7" s="78"/>
      <c r="F7" s="78"/>
      <c r="G7" s="78"/>
      <c r="H7" s="78"/>
      <c r="I7" s="78"/>
      <c r="J7" s="78"/>
    </row>
    <row r="8" spans="2:10" ht="12.75">
      <c r="B8" s="4"/>
      <c r="C8" s="5"/>
      <c r="D8" s="4"/>
      <c r="E8" s="4"/>
      <c r="F8" s="4"/>
      <c r="G8" s="4"/>
      <c r="H8" s="4"/>
      <c r="I8" s="4"/>
      <c r="J8" s="4"/>
    </row>
    <row r="9" spans="2:10" ht="15">
      <c r="B9" s="79" t="s">
        <v>0</v>
      </c>
      <c r="C9" s="79"/>
      <c r="D9" s="79"/>
      <c r="E9" s="79"/>
      <c r="F9" s="79"/>
      <c r="G9" s="79"/>
      <c r="H9" s="79"/>
      <c r="I9" s="79"/>
      <c r="J9" s="79"/>
    </row>
    <row r="10" spans="2:10" ht="14.25">
      <c r="B10" s="80" t="s">
        <v>1</v>
      </c>
      <c r="C10" s="80"/>
      <c r="D10" s="80"/>
      <c r="E10" s="80"/>
      <c r="F10" s="80"/>
      <c r="G10" s="80"/>
      <c r="H10" s="80"/>
      <c r="I10" s="80"/>
      <c r="J10" s="80"/>
    </row>
    <row r="11" spans="2:10" ht="12.75">
      <c r="B11" s="1"/>
      <c r="C11" s="2"/>
      <c r="D11" s="3"/>
      <c r="E11" s="3"/>
      <c r="F11" s="3"/>
      <c r="G11" s="3"/>
      <c r="H11" s="3"/>
      <c r="I11" s="3"/>
      <c r="J11" s="3"/>
    </row>
    <row r="12" spans="2:10" ht="15">
      <c r="B12" s="6"/>
      <c r="C12" s="81" t="s">
        <v>2</v>
      </c>
      <c r="D12" s="82"/>
      <c r="E12" s="82"/>
      <c r="F12" s="82"/>
      <c r="G12" s="82"/>
      <c r="H12" s="82"/>
      <c r="I12" s="82"/>
      <c r="J12" s="83"/>
    </row>
    <row r="13" spans="2:10" ht="12.75">
      <c r="B13" s="7" t="s">
        <v>3</v>
      </c>
      <c r="C13" s="70" t="s">
        <v>4</v>
      </c>
      <c r="D13" s="71"/>
      <c r="E13" s="72" t="s">
        <v>5</v>
      </c>
      <c r="F13" s="73"/>
      <c r="G13" s="74" t="s">
        <v>6</v>
      </c>
      <c r="H13" s="75"/>
      <c r="I13" s="76" t="s">
        <v>7</v>
      </c>
      <c r="J13" s="77"/>
    </row>
    <row r="14" spans="2:10" ht="12.75">
      <c r="B14" s="84" t="s">
        <v>14</v>
      </c>
      <c r="C14" s="11" t="s">
        <v>11</v>
      </c>
      <c r="D14" s="12" t="s">
        <v>12</v>
      </c>
      <c r="E14" s="13" t="s">
        <v>11</v>
      </c>
      <c r="F14" s="14" t="s">
        <v>12</v>
      </c>
      <c r="G14" s="15" t="s">
        <v>11</v>
      </c>
      <c r="H14" s="12" t="s">
        <v>12</v>
      </c>
      <c r="I14" s="13" t="s">
        <v>11</v>
      </c>
      <c r="J14" s="14" t="s">
        <v>12</v>
      </c>
    </row>
    <row r="15" spans="2:10" ht="12.75">
      <c r="B15" s="85"/>
      <c r="C15" s="59" t="s">
        <v>8</v>
      </c>
      <c r="D15" s="60"/>
      <c r="E15" s="60"/>
      <c r="F15" s="60"/>
      <c r="G15" s="60"/>
      <c r="H15" s="60"/>
      <c r="I15" s="60"/>
      <c r="J15" s="61"/>
    </row>
    <row r="16" spans="2:10" ht="12.75">
      <c r="B16" s="9" t="s">
        <v>9</v>
      </c>
      <c r="C16" s="97">
        <v>355.43</v>
      </c>
      <c r="D16" s="98"/>
      <c r="E16" s="99">
        <v>343.61</v>
      </c>
      <c r="F16" s="100"/>
      <c r="G16" s="101">
        <v>354.86</v>
      </c>
      <c r="H16" s="102"/>
      <c r="I16" s="99">
        <v>354.86</v>
      </c>
      <c r="J16" s="100"/>
    </row>
    <row r="17" spans="2:10" ht="18" customHeight="1">
      <c r="B17" s="18">
        <f>+B18+7</f>
        <v>38924</v>
      </c>
      <c r="C17" s="47">
        <v>342.35</v>
      </c>
      <c r="D17" s="43">
        <f aca="true" t="shared" si="0" ref="D17:D69">SUM(355.35,-C17)</f>
        <v>13</v>
      </c>
      <c r="E17" s="27">
        <v>329.24</v>
      </c>
      <c r="F17" s="44">
        <f aca="true" t="shared" si="1" ref="F17:F69">SUM(342.24,-E17)</f>
        <v>13</v>
      </c>
      <c r="G17" s="21">
        <v>342.24</v>
      </c>
      <c r="H17" s="43">
        <f aca="true" t="shared" si="2" ref="H17:H69">SUM(355.24,-G17)</f>
        <v>13</v>
      </c>
      <c r="I17" s="48">
        <v>342.24</v>
      </c>
      <c r="J17" s="43">
        <f aca="true" t="shared" si="3" ref="J17:J69">SUM(355.24,-I17)</f>
        <v>13</v>
      </c>
    </row>
    <row r="18" spans="2:10" ht="18" customHeight="1">
      <c r="B18" s="18">
        <f>+B19+7</f>
        <v>38917</v>
      </c>
      <c r="C18" s="47">
        <v>339.35</v>
      </c>
      <c r="D18" s="43">
        <f t="shared" si="0"/>
        <v>16</v>
      </c>
      <c r="E18" s="27">
        <v>326.24</v>
      </c>
      <c r="F18" s="44">
        <f t="shared" si="1"/>
        <v>16</v>
      </c>
      <c r="G18" s="21">
        <v>339.24</v>
      </c>
      <c r="H18" s="43">
        <f t="shared" si="2"/>
        <v>16</v>
      </c>
      <c r="I18" s="48">
        <v>339.24</v>
      </c>
      <c r="J18" s="43">
        <f t="shared" si="3"/>
        <v>16</v>
      </c>
    </row>
    <row r="19" spans="2:10" ht="18" customHeight="1">
      <c r="B19" s="18">
        <f>+B20+6</f>
        <v>38910</v>
      </c>
      <c r="C19" s="47">
        <v>337.35</v>
      </c>
      <c r="D19" s="43">
        <f t="shared" si="0"/>
        <v>18</v>
      </c>
      <c r="E19" s="27">
        <v>324.24</v>
      </c>
      <c r="F19" s="44">
        <f t="shared" si="1"/>
        <v>18</v>
      </c>
      <c r="G19" s="21">
        <v>337.24</v>
      </c>
      <c r="H19" s="43">
        <f t="shared" si="2"/>
        <v>18</v>
      </c>
      <c r="I19" s="48">
        <v>337.24</v>
      </c>
      <c r="J19" s="43">
        <f t="shared" si="3"/>
        <v>18</v>
      </c>
    </row>
    <row r="20" spans="2:10" ht="18" customHeight="1">
      <c r="B20" s="18">
        <f>+B21+8</f>
        <v>38904</v>
      </c>
      <c r="C20" s="49">
        <v>335.35</v>
      </c>
      <c r="D20" s="43">
        <f t="shared" si="0"/>
        <v>20</v>
      </c>
      <c r="E20" s="50">
        <v>322.24</v>
      </c>
      <c r="F20" s="44">
        <f t="shared" si="1"/>
        <v>20</v>
      </c>
      <c r="G20" s="49">
        <v>335.24</v>
      </c>
      <c r="H20" s="43">
        <f t="shared" si="2"/>
        <v>20</v>
      </c>
      <c r="I20" s="51">
        <v>335.24</v>
      </c>
      <c r="J20" s="52">
        <f t="shared" si="3"/>
        <v>20</v>
      </c>
    </row>
    <row r="21" spans="2:10" ht="18" customHeight="1">
      <c r="B21" s="18">
        <f aca="true" t="shared" si="4" ref="B21:B67">+B22+7</f>
        <v>38896</v>
      </c>
      <c r="C21" s="47">
        <v>333.35</v>
      </c>
      <c r="D21" s="43">
        <f t="shared" si="0"/>
        <v>22</v>
      </c>
      <c r="E21" s="27">
        <v>320.24</v>
      </c>
      <c r="F21" s="44">
        <f t="shared" si="1"/>
        <v>22</v>
      </c>
      <c r="G21" s="21">
        <v>333.24</v>
      </c>
      <c r="H21" s="43">
        <f t="shared" si="2"/>
        <v>22</v>
      </c>
      <c r="I21" s="48">
        <v>333.24</v>
      </c>
      <c r="J21" s="43">
        <f t="shared" si="3"/>
        <v>22</v>
      </c>
    </row>
    <row r="22" spans="2:10" ht="18" customHeight="1">
      <c r="B22" s="18">
        <f t="shared" si="4"/>
        <v>38889</v>
      </c>
      <c r="C22" s="47">
        <v>333.35</v>
      </c>
      <c r="D22" s="43">
        <f t="shared" si="0"/>
        <v>22</v>
      </c>
      <c r="E22" s="27">
        <v>320.24</v>
      </c>
      <c r="F22" s="44">
        <f t="shared" si="1"/>
        <v>22</v>
      </c>
      <c r="G22" s="21">
        <v>333.24</v>
      </c>
      <c r="H22" s="43">
        <f t="shared" si="2"/>
        <v>22</v>
      </c>
      <c r="I22" s="48">
        <v>333.24</v>
      </c>
      <c r="J22" s="43">
        <f t="shared" si="3"/>
        <v>22</v>
      </c>
    </row>
    <row r="23" spans="2:10" ht="18" customHeight="1">
      <c r="B23" s="18">
        <f t="shared" si="4"/>
        <v>38882</v>
      </c>
      <c r="C23" s="47">
        <v>328.35</v>
      </c>
      <c r="D23" s="43">
        <f t="shared" si="0"/>
        <v>27</v>
      </c>
      <c r="E23" s="27">
        <v>315.24</v>
      </c>
      <c r="F23" s="44">
        <f t="shared" si="1"/>
        <v>27</v>
      </c>
      <c r="G23" s="21">
        <v>328.24</v>
      </c>
      <c r="H23" s="43">
        <f t="shared" si="2"/>
        <v>27</v>
      </c>
      <c r="I23" s="48">
        <v>328.24</v>
      </c>
      <c r="J23" s="43">
        <f t="shared" si="3"/>
        <v>27</v>
      </c>
    </row>
    <row r="24" spans="2:10" ht="18" customHeight="1">
      <c r="B24" s="18">
        <f t="shared" si="4"/>
        <v>38875</v>
      </c>
      <c r="C24" s="47">
        <v>328.35</v>
      </c>
      <c r="D24" s="43">
        <f t="shared" si="0"/>
        <v>27</v>
      </c>
      <c r="E24" s="27">
        <v>315.24</v>
      </c>
      <c r="F24" s="44">
        <f t="shared" si="1"/>
        <v>27</v>
      </c>
      <c r="G24" s="21">
        <v>328.24</v>
      </c>
      <c r="H24" s="43">
        <f t="shared" si="2"/>
        <v>27</v>
      </c>
      <c r="I24" s="48">
        <v>328.24</v>
      </c>
      <c r="J24" s="43">
        <f t="shared" si="3"/>
        <v>27</v>
      </c>
    </row>
    <row r="25" spans="2:10" ht="18" customHeight="1">
      <c r="B25" s="18">
        <f t="shared" si="4"/>
        <v>38868</v>
      </c>
      <c r="C25" s="47">
        <v>333.35</v>
      </c>
      <c r="D25" s="43">
        <f t="shared" si="0"/>
        <v>22</v>
      </c>
      <c r="E25" s="27">
        <v>320.24</v>
      </c>
      <c r="F25" s="44">
        <f t="shared" si="1"/>
        <v>22</v>
      </c>
      <c r="G25" s="21">
        <v>333.24</v>
      </c>
      <c r="H25" s="43">
        <f t="shared" si="2"/>
        <v>22</v>
      </c>
      <c r="I25" s="48">
        <v>333.24</v>
      </c>
      <c r="J25" s="43">
        <f t="shared" si="3"/>
        <v>22</v>
      </c>
    </row>
    <row r="26" spans="2:10" ht="18" customHeight="1">
      <c r="B26" s="18">
        <f t="shared" si="4"/>
        <v>38861</v>
      </c>
      <c r="C26" s="47">
        <v>333.35</v>
      </c>
      <c r="D26" s="43">
        <f t="shared" si="0"/>
        <v>22</v>
      </c>
      <c r="E26" s="27">
        <v>320.24</v>
      </c>
      <c r="F26" s="44">
        <f t="shared" si="1"/>
        <v>22</v>
      </c>
      <c r="G26" s="21">
        <v>333.24</v>
      </c>
      <c r="H26" s="43">
        <f t="shared" si="2"/>
        <v>22</v>
      </c>
      <c r="I26" s="48">
        <v>333.24</v>
      </c>
      <c r="J26" s="43">
        <f t="shared" si="3"/>
        <v>22</v>
      </c>
    </row>
    <row r="27" spans="2:10" ht="18" customHeight="1">
      <c r="B27" s="18">
        <f t="shared" si="4"/>
        <v>38854</v>
      </c>
      <c r="C27" s="47">
        <v>329.35</v>
      </c>
      <c r="D27" s="43">
        <f t="shared" si="0"/>
        <v>26</v>
      </c>
      <c r="E27" s="27">
        <v>316.24</v>
      </c>
      <c r="F27" s="44">
        <f t="shared" si="1"/>
        <v>26</v>
      </c>
      <c r="G27" s="21">
        <v>329.24</v>
      </c>
      <c r="H27" s="43">
        <f t="shared" si="2"/>
        <v>26</v>
      </c>
      <c r="I27" s="48">
        <v>329.24</v>
      </c>
      <c r="J27" s="43">
        <f t="shared" si="3"/>
        <v>26</v>
      </c>
    </row>
    <row r="28" spans="2:10" ht="18" customHeight="1">
      <c r="B28" s="18">
        <f t="shared" si="4"/>
        <v>38847</v>
      </c>
      <c r="C28" s="19">
        <v>329.35</v>
      </c>
      <c r="D28" s="43">
        <f t="shared" si="0"/>
        <v>26</v>
      </c>
      <c r="E28" s="20">
        <v>316.24</v>
      </c>
      <c r="F28" s="44">
        <f t="shared" si="1"/>
        <v>26</v>
      </c>
      <c r="G28" s="21">
        <v>329.24</v>
      </c>
      <c r="H28" s="43">
        <f t="shared" si="2"/>
        <v>26</v>
      </c>
      <c r="I28" s="20">
        <v>329.24</v>
      </c>
      <c r="J28" s="43">
        <f t="shared" si="3"/>
        <v>26</v>
      </c>
    </row>
    <row r="29" spans="2:10" ht="18" customHeight="1">
      <c r="B29" s="18">
        <f t="shared" si="4"/>
        <v>38840</v>
      </c>
      <c r="C29" s="19">
        <v>329.35</v>
      </c>
      <c r="D29" s="43">
        <f t="shared" si="0"/>
        <v>26</v>
      </c>
      <c r="E29" s="20">
        <v>316.24</v>
      </c>
      <c r="F29" s="44">
        <f t="shared" si="1"/>
        <v>26</v>
      </c>
      <c r="G29" s="21">
        <v>329.24</v>
      </c>
      <c r="H29" s="43">
        <f t="shared" si="2"/>
        <v>26</v>
      </c>
      <c r="I29" s="20">
        <v>329.24</v>
      </c>
      <c r="J29" s="43">
        <f t="shared" si="3"/>
        <v>26</v>
      </c>
    </row>
    <row r="30" spans="2:10" ht="18" customHeight="1">
      <c r="B30" s="18">
        <f t="shared" si="4"/>
        <v>38833</v>
      </c>
      <c r="C30" s="19">
        <v>342.35</v>
      </c>
      <c r="D30" s="43">
        <f t="shared" si="0"/>
        <v>13</v>
      </c>
      <c r="E30" s="20">
        <v>329.24</v>
      </c>
      <c r="F30" s="44">
        <f t="shared" si="1"/>
        <v>13</v>
      </c>
      <c r="G30" s="21">
        <v>342.24</v>
      </c>
      <c r="H30" s="43">
        <f t="shared" si="2"/>
        <v>13</v>
      </c>
      <c r="I30" s="20">
        <v>342.24</v>
      </c>
      <c r="J30" s="43">
        <f t="shared" si="3"/>
        <v>13</v>
      </c>
    </row>
    <row r="31" spans="2:10" ht="18" customHeight="1">
      <c r="B31" s="18">
        <f t="shared" si="4"/>
        <v>38826</v>
      </c>
      <c r="C31" s="19">
        <v>342.35</v>
      </c>
      <c r="D31" s="43">
        <f t="shared" si="0"/>
        <v>13</v>
      </c>
      <c r="E31" s="20">
        <v>329.24</v>
      </c>
      <c r="F31" s="44">
        <f t="shared" si="1"/>
        <v>13</v>
      </c>
      <c r="G31" s="21">
        <v>342.24</v>
      </c>
      <c r="H31" s="43">
        <f t="shared" si="2"/>
        <v>13</v>
      </c>
      <c r="I31" s="20">
        <v>342.24</v>
      </c>
      <c r="J31" s="43">
        <f t="shared" si="3"/>
        <v>13</v>
      </c>
    </row>
    <row r="32" spans="2:10" ht="18" customHeight="1">
      <c r="B32" s="18">
        <f t="shared" si="4"/>
        <v>38819</v>
      </c>
      <c r="C32" s="19">
        <v>342.35</v>
      </c>
      <c r="D32" s="43">
        <f t="shared" si="0"/>
        <v>13</v>
      </c>
      <c r="E32" s="20">
        <v>329.24</v>
      </c>
      <c r="F32" s="44">
        <f t="shared" si="1"/>
        <v>13</v>
      </c>
      <c r="G32" s="21">
        <v>342.24</v>
      </c>
      <c r="H32" s="43">
        <f t="shared" si="2"/>
        <v>13</v>
      </c>
      <c r="I32" s="20">
        <v>342.24</v>
      </c>
      <c r="J32" s="43">
        <f t="shared" si="3"/>
        <v>13</v>
      </c>
    </row>
    <row r="33" spans="2:10" ht="18" customHeight="1">
      <c r="B33" s="18">
        <f t="shared" si="4"/>
        <v>38812</v>
      </c>
      <c r="C33" s="19">
        <v>342.35</v>
      </c>
      <c r="D33" s="43">
        <f t="shared" si="0"/>
        <v>13</v>
      </c>
      <c r="E33" s="20">
        <v>329.24</v>
      </c>
      <c r="F33" s="44">
        <f t="shared" si="1"/>
        <v>13</v>
      </c>
      <c r="G33" s="21">
        <v>342.24</v>
      </c>
      <c r="H33" s="43">
        <f t="shared" si="2"/>
        <v>13</v>
      </c>
      <c r="I33" s="20">
        <v>342.24</v>
      </c>
      <c r="J33" s="43">
        <f t="shared" si="3"/>
        <v>13</v>
      </c>
    </row>
    <row r="34" spans="2:10" ht="18" customHeight="1">
      <c r="B34" s="18">
        <f t="shared" si="4"/>
        <v>38805</v>
      </c>
      <c r="C34" s="19">
        <v>330.35</v>
      </c>
      <c r="D34" s="43">
        <f t="shared" si="0"/>
        <v>25</v>
      </c>
      <c r="E34" s="20">
        <v>317.24</v>
      </c>
      <c r="F34" s="44">
        <f t="shared" si="1"/>
        <v>25</v>
      </c>
      <c r="G34" s="21">
        <v>330.24</v>
      </c>
      <c r="H34" s="43">
        <f t="shared" si="2"/>
        <v>25</v>
      </c>
      <c r="I34" s="20">
        <v>330.24</v>
      </c>
      <c r="J34" s="43">
        <f t="shared" si="3"/>
        <v>25</v>
      </c>
    </row>
    <row r="35" spans="2:10" ht="18" customHeight="1">
      <c r="B35" s="18">
        <f t="shared" si="4"/>
        <v>38798</v>
      </c>
      <c r="C35" s="19">
        <v>330.35</v>
      </c>
      <c r="D35" s="43">
        <f t="shared" si="0"/>
        <v>25</v>
      </c>
      <c r="E35" s="20">
        <v>317.24</v>
      </c>
      <c r="F35" s="44">
        <f t="shared" si="1"/>
        <v>25</v>
      </c>
      <c r="G35" s="21">
        <v>330.24</v>
      </c>
      <c r="H35" s="43">
        <f t="shared" si="2"/>
        <v>25</v>
      </c>
      <c r="I35" s="20">
        <v>330.24</v>
      </c>
      <c r="J35" s="43">
        <f t="shared" si="3"/>
        <v>25</v>
      </c>
    </row>
    <row r="36" spans="2:10" ht="18" customHeight="1">
      <c r="B36" s="18">
        <f t="shared" si="4"/>
        <v>38791</v>
      </c>
      <c r="C36" s="19">
        <v>330.35</v>
      </c>
      <c r="D36" s="43">
        <f t="shared" si="0"/>
        <v>25</v>
      </c>
      <c r="E36" s="20">
        <v>317.24</v>
      </c>
      <c r="F36" s="44">
        <f t="shared" si="1"/>
        <v>25</v>
      </c>
      <c r="G36" s="21">
        <v>330.24</v>
      </c>
      <c r="H36" s="43">
        <f t="shared" si="2"/>
        <v>25</v>
      </c>
      <c r="I36" s="20">
        <v>330.24</v>
      </c>
      <c r="J36" s="43">
        <f t="shared" si="3"/>
        <v>25</v>
      </c>
    </row>
    <row r="37" spans="2:10" ht="18" customHeight="1">
      <c r="B37" s="18">
        <f t="shared" si="4"/>
        <v>38784</v>
      </c>
      <c r="C37" s="19">
        <v>330.35</v>
      </c>
      <c r="D37" s="43">
        <f t="shared" si="0"/>
        <v>25</v>
      </c>
      <c r="E37" s="20">
        <v>317.24</v>
      </c>
      <c r="F37" s="44">
        <f t="shared" si="1"/>
        <v>25</v>
      </c>
      <c r="G37" s="21">
        <v>330.24</v>
      </c>
      <c r="H37" s="43">
        <f t="shared" si="2"/>
        <v>25</v>
      </c>
      <c r="I37" s="20">
        <v>330.24</v>
      </c>
      <c r="J37" s="43">
        <f t="shared" si="3"/>
        <v>25</v>
      </c>
    </row>
    <row r="38" spans="2:10" ht="18" customHeight="1">
      <c r="B38" s="18">
        <f t="shared" si="4"/>
        <v>38777</v>
      </c>
      <c r="C38" s="19">
        <v>330.35</v>
      </c>
      <c r="D38" s="43">
        <f t="shared" si="0"/>
        <v>25</v>
      </c>
      <c r="E38" s="20">
        <v>317.24</v>
      </c>
      <c r="F38" s="44">
        <f t="shared" si="1"/>
        <v>25</v>
      </c>
      <c r="G38" s="21">
        <v>330.24</v>
      </c>
      <c r="H38" s="43">
        <f t="shared" si="2"/>
        <v>25</v>
      </c>
      <c r="I38" s="20">
        <v>330.24</v>
      </c>
      <c r="J38" s="43">
        <f t="shared" si="3"/>
        <v>25</v>
      </c>
    </row>
    <row r="39" spans="2:10" ht="18" customHeight="1">
      <c r="B39" s="18">
        <f t="shared" si="4"/>
        <v>38770</v>
      </c>
      <c r="C39" s="19">
        <v>330.35</v>
      </c>
      <c r="D39" s="43">
        <f t="shared" si="0"/>
        <v>25</v>
      </c>
      <c r="E39" s="20">
        <v>317.24</v>
      </c>
      <c r="F39" s="44">
        <f t="shared" si="1"/>
        <v>25</v>
      </c>
      <c r="G39" s="21">
        <v>330.24</v>
      </c>
      <c r="H39" s="43">
        <f t="shared" si="2"/>
        <v>25</v>
      </c>
      <c r="I39" s="20">
        <v>330.24</v>
      </c>
      <c r="J39" s="43">
        <f t="shared" si="3"/>
        <v>25</v>
      </c>
    </row>
    <row r="40" spans="2:10" ht="18" customHeight="1">
      <c r="B40" s="18">
        <f t="shared" si="4"/>
        <v>38763</v>
      </c>
      <c r="C40" s="19">
        <v>330.35</v>
      </c>
      <c r="D40" s="43">
        <f t="shared" si="0"/>
        <v>25</v>
      </c>
      <c r="E40" s="20">
        <v>317.24</v>
      </c>
      <c r="F40" s="44">
        <f t="shared" si="1"/>
        <v>25</v>
      </c>
      <c r="G40" s="21">
        <v>330.24</v>
      </c>
      <c r="H40" s="43">
        <f t="shared" si="2"/>
        <v>25</v>
      </c>
      <c r="I40" s="20">
        <v>330.24</v>
      </c>
      <c r="J40" s="43">
        <f t="shared" si="3"/>
        <v>25</v>
      </c>
    </row>
    <row r="41" spans="2:10" ht="18" customHeight="1">
      <c r="B41" s="18">
        <f t="shared" si="4"/>
        <v>38756</v>
      </c>
      <c r="C41" s="19">
        <v>334.35</v>
      </c>
      <c r="D41" s="43">
        <f t="shared" si="0"/>
        <v>21</v>
      </c>
      <c r="E41" s="20">
        <v>321.24</v>
      </c>
      <c r="F41" s="44">
        <f t="shared" si="1"/>
        <v>21</v>
      </c>
      <c r="G41" s="21">
        <v>334.24</v>
      </c>
      <c r="H41" s="43">
        <f t="shared" si="2"/>
        <v>21</v>
      </c>
      <c r="I41" s="20">
        <v>334.24</v>
      </c>
      <c r="J41" s="43">
        <f t="shared" si="3"/>
        <v>21</v>
      </c>
    </row>
    <row r="42" spans="2:10" ht="18" customHeight="1">
      <c r="B42" s="18">
        <f t="shared" si="4"/>
        <v>38749</v>
      </c>
      <c r="C42" s="19">
        <v>334.35</v>
      </c>
      <c r="D42" s="43">
        <f t="shared" si="0"/>
        <v>21</v>
      </c>
      <c r="E42" s="20">
        <v>321.24</v>
      </c>
      <c r="F42" s="44">
        <f t="shared" si="1"/>
        <v>21</v>
      </c>
      <c r="G42" s="21">
        <v>334.24</v>
      </c>
      <c r="H42" s="43">
        <f t="shared" si="2"/>
        <v>21</v>
      </c>
      <c r="I42" s="20">
        <v>334.24</v>
      </c>
      <c r="J42" s="43">
        <f t="shared" si="3"/>
        <v>21</v>
      </c>
    </row>
    <row r="43" spans="2:10" ht="18" customHeight="1">
      <c r="B43" s="18">
        <f t="shared" si="4"/>
        <v>38742</v>
      </c>
      <c r="C43" s="19">
        <v>337.35</v>
      </c>
      <c r="D43" s="43">
        <f t="shared" si="0"/>
        <v>18</v>
      </c>
      <c r="E43" s="20">
        <v>324.24</v>
      </c>
      <c r="F43" s="44">
        <f t="shared" si="1"/>
        <v>18</v>
      </c>
      <c r="G43" s="21">
        <v>337.24</v>
      </c>
      <c r="H43" s="43">
        <f t="shared" si="2"/>
        <v>18</v>
      </c>
      <c r="I43" s="20">
        <v>337.24</v>
      </c>
      <c r="J43" s="43">
        <f t="shared" si="3"/>
        <v>18</v>
      </c>
    </row>
    <row r="44" spans="2:10" ht="18" customHeight="1">
      <c r="B44" s="18">
        <f t="shared" si="4"/>
        <v>38735</v>
      </c>
      <c r="C44" s="19">
        <v>337.35</v>
      </c>
      <c r="D44" s="43">
        <f t="shared" si="0"/>
        <v>18</v>
      </c>
      <c r="E44" s="20">
        <v>324.24</v>
      </c>
      <c r="F44" s="44">
        <f t="shared" si="1"/>
        <v>18</v>
      </c>
      <c r="G44" s="21">
        <v>337.24</v>
      </c>
      <c r="H44" s="43">
        <f t="shared" si="2"/>
        <v>18</v>
      </c>
      <c r="I44" s="20">
        <v>337.24</v>
      </c>
      <c r="J44" s="43">
        <f t="shared" si="3"/>
        <v>18</v>
      </c>
    </row>
    <row r="45" spans="2:10" ht="18" customHeight="1">
      <c r="B45" s="18">
        <f t="shared" si="4"/>
        <v>38728</v>
      </c>
      <c r="C45" s="19">
        <v>344.35</v>
      </c>
      <c r="D45" s="43">
        <f t="shared" si="0"/>
        <v>11</v>
      </c>
      <c r="E45" s="20">
        <v>331.24</v>
      </c>
      <c r="F45" s="44">
        <f t="shared" si="1"/>
        <v>11</v>
      </c>
      <c r="G45" s="21">
        <v>344.24</v>
      </c>
      <c r="H45" s="43">
        <f t="shared" si="2"/>
        <v>11</v>
      </c>
      <c r="I45" s="20">
        <v>344.24</v>
      </c>
      <c r="J45" s="43">
        <f t="shared" si="3"/>
        <v>11</v>
      </c>
    </row>
    <row r="46" spans="2:10" ht="18" customHeight="1">
      <c r="B46" s="18">
        <f t="shared" si="4"/>
        <v>38721</v>
      </c>
      <c r="C46" s="19">
        <v>344.35</v>
      </c>
      <c r="D46" s="43">
        <f t="shared" si="0"/>
        <v>11</v>
      </c>
      <c r="E46" s="20">
        <v>331.24</v>
      </c>
      <c r="F46" s="44">
        <f t="shared" si="1"/>
        <v>11</v>
      </c>
      <c r="G46" s="21">
        <v>344.24</v>
      </c>
      <c r="H46" s="43">
        <f t="shared" si="2"/>
        <v>11</v>
      </c>
      <c r="I46" s="20">
        <v>344.24</v>
      </c>
      <c r="J46" s="43">
        <f t="shared" si="3"/>
        <v>11</v>
      </c>
    </row>
    <row r="47" spans="2:10" ht="18" customHeight="1">
      <c r="B47" s="18">
        <f t="shared" si="4"/>
        <v>38714</v>
      </c>
      <c r="C47" s="19">
        <v>344.35</v>
      </c>
      <c r="D47" s="43">
        <f t="shared" si="0"/>
        <v>11</v>
      </c>
      <c r="E47" s="20">
        <v>331.24</v>
      </c>
      <c r="F47" s="44">
        <f t="shared" si="1"/>
        <v>11</v>
      </c>
      <c r="G47" s="21">
        <v>344.24</v>
      </c>
      <c r="H47" s="43">
        <f t="shared" si="2"/>
        <v>11</v>
      </c>
      <c r="I47" s="20">
        <v>344.24</v>
      </c>
      <c r="J47" s="43">
        <f t="shared" si="3"/>
        <v>11</v>
      </c>
    </row>
    <row r="48" spans="2:10" ht="18" customHeight="1">
      <c r="B48" s="18">
        <f t="shared" si="4"/>
        <v>38707</v>
      </c>
      <c r="C48" s="19">
        <v>344.35</v>
      </c>
      <c r="D48" s="43">
        <f t="shared" si="0"/>
        <v>11</v>
      </c>
      <c r="E48" s="20">
        <v>331.24</v>
      </c>
      <c r="F48" s="44">
        <f t="shared" si="1"/>
        <v>11</v>
      </c>
      <c r="G48" s="21">
        <v>344.24</v>
      </c>
      <c r="H48" s="43">
        <f t="shared" si="2"/>
        <v>11</v>
      </c>
      <c r="I48" s="20">
        <v>344.24</v>
      </c>
      <c r="J48" s="43">
        <f t="shared" si="3"/>
        <v>11</v>
      </c>
    </row>
    <row r="49" spans="2:10" ht="18" customHeight="1">
      <c r="B49" s="18">
        <f t="shared" si="4"/>
        <v>38700</v>
      </c>
      <c r="C49" s="19">
        <v>342.35</v>
      </c>
      <c r="D49" s="43">
        <f t="shared" si="0"/>
        <v>13</v>
      </c>
      <c r="E49" s="20">
        <v>329.24</v>
      </c>
      <c r="F49" s="44">
        <f t="shared" si="1"/>
        <v>13</v>
      </c>
      <c r="G49" s="21">
        <v>342.24</v>
      </c>
      <c r="H49" s="43">
        <f t="shared" si="2"/>
        <v>13</v>
      </c>
      <c r="I49" s="20">
        <v>342.24</v>
      </c>
      <c r="J49" s="43">
        <f t="shared" si="3"/>
        <v>13</v>
      </c>
    </row>
    <row r="50" spans="2:10" ht="18" customHeight="1">
      <c r="B50" s="18">
        <f t="shared" si="4"/>
        <v>38693</v>
      </c>
      <c r="C50" s="19">
        <v>348.35</v>
      </c>
      <c r="D50" s="43">
        <f t="shared" si="0"/>
        <v>7</v>
      </c>
      <c r="E50" s="20">
        <v>335.24</v>
      </c>
      <c r="F50" s="44">
        <f t="shared" si="1"/>
        <v>7</v>
      </c>
      <c r="G50" s="21">
        <v>348.24</v>
      </c>
      <c r="H50" s="43">
        <f t="shared" si="2"/>
        <v>7</v>
      </c>
      <c r="I50" s="20">
        <v>348.24</v>
      </c>
      <c r="J50" s="43">
        <f t="shared" si="3"/>
        <v>7</v>
      </c>
    </row>
    <row r="51" spans="2:10" ht="18" customHeight="1">
      <c r="B51" s="18">
        <f t="shared" si="4"/>
        <v>38686</v>
      </c>
      <c r="C51" s="19">
        <v>350.35</v>
      </c>
      <c r="D51" s="43">
        <f t="shared" si="0"/>
        <v>5</v>
      </c>
      <c r="E51" s="20">
        <v>337.24</v>
      </c>
      <c r="F51" s="44">
        <f t="shared" si="1"/>
        <v>5</v>
      </c>
      <c r="G51" s="21">
        <v>350.24</v>
      </c>
      <c r="H51" s="43">
        <f t="shared" si="2"/>
        <v>5</v>
      </c>
      <c r="I51" s="20">
        <v>350.24</v>
      </c>
      <c r="J51" s="43">
        <f t="shared" si="3"/>
        <v>5</v>
      </c>
    </row>
    <row r="52" spans="2:10" ht="18" customHeight="1">
      <c r="B52" s="18">
        <f t="shared" si="4"/>
        <v>38679</v>
      </c>
      <c r="C52" s="19">
        <v>350.35</v>
      </c>
      <c r="D52" s="43">
        <f t="shared" si="0"/>
        <v>5</v>
      </c>
      <c r="E52" s="20">
        <v>337.24</v>
      </c>
      <c r="F52" s="44">
        <f t="shared" si="1"/>
        <v>5</v>
      </c>
      <c r="G52" s="21">
        <v>350.24</v>
      </c>
      <c r="H52" s="43">
        <f t="shared" si="2"/>
        <v>5</v>
      </c>
      <c r="I52" s="20">
        <v>350.24</v>
      </c>
      <c r="J52" s="43">
        <f t="shared" si="3"/>
        <v>5</v>
      </c>
    </row>
    <row r="53" spans="2:10" ht="18" customHeight="1">
      <c r="B53" s="18">
        <f t="shared" si="4"/>
        <v>38672</v>
      </c>
      <c r="C53" s="19">
        <v>347.35</v>
      </c>
      <c r="D53" s="43">
        <f t="shared" si="0"/>
        <v>8</v>
      </c>
      <c r="E53" s="20">
        <v>334.24</v>
      </c>
      <c r="F53" s="44">
        <f t="shared" si="1"/>
        <v>8</v>
      </c>
      <c r="G53" s="21">
        <v>347.24</v>
      </c>
      <c r="H53" s="43">
        <f t="shared" si="2"/>
        <v>8</v>
      </c>
      <c r="I53" s="20">
        <v>347.24</v>
      </c>
      <c r="J53" s="43">
        <f t="shared" si="3"/>
        <v>8</v>
      </c>
    </row>
    <row r="54" spans="2:10" ht="18" customHeight="1">
      <c r="B54" s="18">
        <f t="shared" si="4"/>
        <v>38665</v>
      </c>
      <c r="C54" s="19">
        <v>347.35</v>
      </c>
      <c r="D54" s="43">
        <f t="shared" si="0"/>
        <v>8</v>
      </c>
      <c r="E54" s="20">
        <v>334.24</v>
      </c>
      <c r="F54" s="44">
        <f t="shared" si="1"/>
        <v>8</v>
      </c>
      <c r="G54" s="21">
        <v>347.24</v>
      </c>
      <c r="H54" s="43">
        <f t="shared" si="2"/>
        <v>8</v>
      </c>
      <c r="I54" s="20">
        <v>347.24</v>
      </c>
      <c r="J54" s="43">
        <f t="shared" si="3"/>
        <v>8</v>
      </c>
    </row>
    <row r="55" spans="2:10" ht="18" customHeight="1">
      <c r="B55" s="18">
        <f t="shared" si="4"/>
        <v>38658</v>
      </c>
      <c r="C55" s="19">
        <v>347.35</v>
      </c>
      <c r="D55" s="43">
        <f t="shared" si="0"/>
        <v>8</v>
      </c>
      <c r="E55" s="20">
        <v>334.24</v>
      </c>
      <c r="F55" s="44">
        <f t="shared" si="1"/>
        <v>8</v>
      </c>
      <c r="G55" s="21">
        <v>347.24</v>
      </c>
      <c r="H55" s="43">
        <f t="shared" si="2"/>
        <v>8</v>
      </c>
      <c r="I55" s="20">
        <v>347.24</v>
      </c>
      <c r="J55" s="43">
        <f t="shared" si="3"/>
        <v>8</v>
      </c>
    </row>
    <row r="56" spans="2:10" ht="18" customHeight="1">
      <c r="B56" s="18">
        <f t="shared" si="4"/>
        <v>38651</v>
      </c>
      <c r="C56" s="19">
        <v>343.35</v>
      </c>
      <c r="D56" s="43">
        <f t="shared" si="0"/>
        <v>12</v>
      </c>
      <c r="E56" s="20">
        <v>330.24</v>
      </c>
      <c r="F56" s="44">
        <f t="shared" si="1"/>
        <v>12</v>
      </c>
      <c r="G56" s="21">
        <v>343.24</v>
      </c>
      <c r="H56" s="43">
        <f t="shared" si="2"/>
        <v>12</v>
      </c>
      <c r="I56" s="20">
        <v>343.24</v>
      </c>
      <c r="J56" s="43">
        <f t="shared" si="3"/>
        <v>12</v>
      </c>
    </row>
    <row r="57" spans="2:10" ht="18" customHeight="1">
      <c r="B57" s="18">
        <f t="shared" si="4"/>
        <v>38644</v>
      </c>
      <c r="C57" s="19">
        <v>343.35</v>
      </c>
      <c r="D57" s="43">
        <f t="shared" si="0"/>
        <v>12</v>
      </c>
      <c r="E57" s="20">
        <v>330.24</v>
      </c>
      <c r="F57" s="44">
        <f t="shared" si="1"/>
        <v>12</v>
      </c>
      <c r="G57" s="21">
        <v>343.24</v>
      </c>
      <c r="H57" s="43">
        <f t="shared" si="2"/>
        <v>12</v>
      </c>
      <c r="I57" s="20">
        <v>343.24</v>
      </c>
      <c r="J57" s="43">
        <f t="shared" si="3"/>
        <v>12</v>
      </c>
    </row>
    <row r="58" spans="2:10" ht="18" customHeight="1">
      <c r="B58" s="18">
        <f t="shared" si="4"/>
        <v>38637</v>
      </c>
      <c r="C58" s="19">
        <v>340.35</v>
      </c>
      <c r="D58" s="43">
        <f t="shared" si="0"/>
        <v>15</v>
      </c>
      <c r="E58" s="20">
        <v>327.24</v>
      </c>
      <c r="F58" s="44">
        <f t="shared" si="1"/>
        <v>15</v>
      </c>
      <c r="G58" s="21">
        <v>340.24</v>
      </c>
      <c r="H58" s="43">
        <f t="shared" si="2"/>
        <v>15</v>
      </c>
      <c r="I58" s="20">
        <v>340.24</v>
      </c>
      <c r="J58" s="43">
        <f t="shared" si="3"/>
        <v>15</v>
      </c>
    </row>
    <row r="59" spans="2:10" ht="18" customHeight="1">
      <c r="B59" s="18">
        <f t="shared" si="4"/>
        <v>38630</v>
      </c>
      <c r="C59" s="19">
        <v>340.35</v>
      </c>
      <c r="D59" s="43">
        <f t="shared" si="0"/>
        <v>15</v>
      </c>
      <c r="E59" s="20">
        <v>327.24</v>
      </c>
      <c r="F59" s="44">
        <f t="shared" si="1"/>
        <v>15</v>
      </c>
      <c r="G59" s="21">
        <v>340.24</v>
      </c>
      <c r="H59" s="43">
        <f t="shared" si="2"/>
        <v>15</v>
      </c>
      <c r="I59" s="20">
        <v>340.24</v>
      </c>
      <c r="J59" s="43">
        <f t="shared" si="3"/>
        <v>15</v>
      </c>
    </row>
    <row r="60" spans="2:10" ht="18" customHeight="1">
      <c r="B60" s="18">
        <f t="shared" si="4"/>
        <v>38623</v>
      </c>
      <c r="C60" s="19">
        <v>340.35</v>
      </c>
      <c r="D60" s="43">
        <f t="shared" si="0"/>
        <v>15</v>
      </c>
      <c r="E60" s="20">
        <v>327.24</v>
      </c>
      <c r="F60" s="44">
        <f t="shared" si="1"/>
        <v>15</v>
      </c>
      <c r="G60" s="21">
        <v>340.24</v>
      </c>
      <c r="H60" s="43">
        <f t="shared" si="2"/>
        <v>15</v>
      </c>
      <c r="I60" s="20">
        <v>340.24</v>
      </c>
      <c r="J60" s="43">
        <f t="shared" si="3"/>
        <v>15</v>
      </c>
    </row>
    <row r="61" spans="2:10" ht="18" customHeight="1">
      <c r="B61" s="18">
        <f t="shared" si="4"/>
        <v>38616</v>
      </c>
      <c r="C61" s="19">
        <v>340.35</v>
      </c>
      <c r="D61" s="43">
        <f t="shared" si="0"/>
        <v>15</v>
      </c>
      <c r="E61" s="20">
        <v>327.24</v>
      </c>
      <c r="F61" s="44">
        <f t="shared" si="1"/>
        <v>15</v>
      </c>
      <c r="G61" s="21">
        <v>340.24</v>
      </c>
      <c r="H61" s="43">
        <f t="shared" si="2"/>
        <v>15</v>
      </c>
      <c r="I61" s="20">
        <v>340.24</v>
      </c>
      <c r="J61" s="43">
        <f t="shared" si="3"/>
        <v>15</v>
      </c>
    </row>
    <row r="62" spans="2:10" ht="18" customHeight="1">
      <c r="B62" s="18">
        <f t="shared" si="4"/>
        <v>38609</v>
      </c>
      <c r="C62" s="19">
        <v>334.35</v>
      </c>
      <c r="D62" s="43">
        <f t="shared" si="0"/>
        <v>21</v>
      </c>
      <c r="E62" s="20">
        <v>321.24</v>
      </c>
      <c r="F62" s="44">
        <f t="shared" si="1"/>
        <v>21</v>
      </c>
      <c r="G62" s="21">
        <v>334.24</v>
      </c>
      <c r="H62" s="43">
        <f t="shared" si="2"/>
        <v>21</v>
      </c>
      <c r="I62" s="20">
        <v>334.24</v>
      </c>
      <c r="J62" s="43">
        <f t="shared" si="3"/>
        <v>21</v>
      </c>
    </row>
    <row r="63" spans="2:10" ht="18" customHeight="1">
      <c r="B63" s="18">
        <f t="shared" si="4"/>
        <v>38602</v>
      </c>
      <c r="C63" s="19">
        <v>330.35</v>
      </c>
      <c r="D63" s="43">
        <f t="shared" si="0"/>
        <v>25</v>
      </c>
      <c r="E63" s="20">
        <v>317.24</v>
      </c>
      <c r="F63" s="44">
        <f t="shared" si="1"/>
        <v>25</v>
      </c>
      <c r="G63" s="21">
        <v>330.24</v>
      </c>
      <c r="H63" s="43">
        <f t="shared" si="2"/>
        <v>25</v>
      </c>
      <c r="I63" s="20">
        <v>330.24</v>
      </c>
      <c r="J63" s="43">
        <f t="shared" si="3"/>
        <v>25</v>
      </c>
    </row>
    <row r="64" spans="2:10" ht="18" customHeight="1">
      <c r="B64" s="18">
        <f t="shared" si="4"/>
        <v>38595</v>
      </c>
      <c r="C64" s="19">
        <v>330.35</v>
      </c>
      <c r="D64" s="43">
        <f t="shared" si="0"/>
        <v>25</v>
      </c>
      <c r="E64" s="20">
        <v>317.24</v>
      </c>
      <c r="F64" s="44">
        <f t="shared" si="1"/>
        <v>25</v>
      </c>
      <c r="G64" s="21">
        <v>330.24</v>
      </c>
      <c r="H64" s="43">
        <f t="shared" si="2"/>
        <v>25</v>
      </c>
      <c r="I64" s="20">
        <v>330.24</v>
      </c>
      <c r="J64" s="43">
        <f t="shared" si="3"/>
        <v>25</v>
      </c>
    </row>
    <row r="65" spans="2:10" ht="18" customHeight="1">
      <c r="B65" s="18">
        <f t="shared" si="4"/>
        <v>38588</v>
      </c>
      <c r="C65" s="19">
        <v>330.35</v>
      </c>
      <c r="D65" s="43">
        <f t="shared" si="0"/>
        <v>25</v>
      </c>
      <c r="E65" s="20">
        <v>317.24</v>
      </c>
      <c r="F65" s="44">
        <f t="shared" si="1"/>
        <v>25</v>
      </c>
      <c r="G65" s="21">
        <v>330.24</v>
      </c>
      <c r="H65" s="43">
        <f t="shared" si="2"/>
        <v>25</v>
      </c>
      <c r="I65" s="20">
        <v>330.24</v>
      </c>
      <c r="J65" s="43">
        <f t="shared" si="3"/>
        <v>25</v>
      </c>
    </row>
    <row r="66" spans="2:10" ht="18" customHeight="1">
      <c r="B66" s="18">
        <f t="shared" si="4"/>
        <v>38581</v>
      </c>
      <c r="C66" s="19">
        <v>337.35</v>
      </c>
      <c r="D66" s="43">
        <f t="shared" si="0"/>
        <v>18</v>
      </c>
      <c r="E66" s="20">
        <v>324.24</v>
      </c>
      <c r="F66" s="44">
        <f t="shared" si="1"/>
        <v>18</v>
      </c>
      <c r="G66" s="21">
        <v>337.24</v>
      </c>
      <c r="H66" s="43">
        <f t="shared" si="2"/>
        <v>18</v>
      </c>
      <c r="I66" s="20">
        <v>337.24</v>
      </c>
      <c r="J66" s="43">
        <f t="shared" si="3"/>
        <v>18</v>
      </c>
    </row>
    <row r="67" spans="2:10" ht="18" customHeight="1">
      <c r="B67" s="18">
        <f t="shared" si="4"/>
        <v>38574</v>
      </c>
      <c r="C67" s="19">
        <v>337.35</v>
      </c>
      <c r="D67" s="43">
        <f t="shared" si="0"/>
        <v>18</v>
      </c>
      <c r="E67" s="20">
        <v>324.24</v>
      </c>
      <c r="F67" s="44">
        <f t="shared" si="1"/>
        <v>18</v>
      </c>
      <c r="G67" s="21">
        <v>337.24</v>
      </c>
      <c r="H67" s="43">
        <f t="shared" si="2"/>
        <v>18</v>
      </c>
      <c r="I67" s="20">
        <v>337.24</v>
      </c>
      <c r="J67" s="43">
        <f t="shared" si="3"/>
        <v>18</v>
      </c>
    </row>
    <row r="68" spans="2:10" ht="18" customHeight="1">
      <c r="B68" s="18">
        <v>38567</v>
      </c>
      <c r="C68" s="19">
        <v>337.35</v>
      </c>
      <c r="D68" s="43">
        <f t="shared" si="0"/>
        <v>18</v>
      </c>
      <c r="E68" s="20">
        <v>324.24</v>
      </c>
      <c r="F68" s="44">
        <f t="shared" si="1"/>
        <v>18</v>
      </c>
      <c r="G68" s="21">
        <v>337.24</v>
      </c>
      <c r="H68" s="43">
        <f t="shared" si="2"/>
        <v>18</v>
      </c>
      <c r="I68" s="20">
        <v>337.24</v>
      </c>
      <c r="J68" s="43">
        <f t="shared" si="3"/>
        <v>18</v>
      </c>
    </row>
    <row r="69" spans="2:10" ht="18" customHeight="1" thickBot="1">
      <c r="B69" s="53" t="s">
        <v>16</v>
      </c>
      <c r="C69" s="31">
        <v>337.35</v>
      </c>
      <c r="D69" s="54">
        <f t="shared" si="0"/>
        <v>18</v>
      </c>
      <c r="E69" s="55">
        <v>324.24</v>
      </c>
      <c r="F69" s="56">
        <f t="shared" si="1"/>
        <v>18</v>
      </c>
      <c r="G69" s="35">
        <v>337.24</v>
      </c>
      <c r="H69" s="54">
        <f t="shared" si="2"/>
        <v>18</v>
      </c>
      <c r="I69" s="55">
        <v>337.24</v>
      </c>
      <c r="J69" s="54">
        <f t="shared" si="3"/>
        <v>18</v>
      </c>
    </row>
    <row r="70" spans="2:10" ht="18" customHeight="1">
      <c r="B70" s="1"/>
      <c r="C70" s="57"/>
      <c r="D70" s="57"/>
      <c r="E70" s="39"/>
      <c r="F70" s="39"/>
      <c r="G70" s="58"/>
      <c r="H70" s="58"/>
      <c r="I70" s="39"/>
      <c r="J70" s="39"/>
    </row>
    <row r="71" spans="2:10" ht="18" customHeight="1">
      <c r="B71" s="1"/>
      <c r="C71" s="2"/>
      <c r="D71" s="3"/>
      <c r="E71" s="3"/>
      <c r="F71" s="3"/>
      <c r="G71" s="3"/>
      <c r="H71" s="3"/>
      <c r="I71" s="3"/>
      <c r="J71" s="3"/>
    </row>
    <row r="72" spans="2:10" ht="18" customHeight="1">
      <c r="B72" s="36" t="s">
        <v>13</v>
      </c>
      <c r="C72" s="36"/>
      <c r="D72" s="36"/>
      <c r="E72" s="3"/>
      <c r="F72" s="3"/>
      <c r="G72" s="3"/>
      <c r="H72" s="3"/>
      <c r="I72" s="3"/>
      <c r="J72" s="3"/>
    </row>
    <row r="73" spans="2:10" ht="18" customHeight="1">
      <c r="B73" s="1"/>
      <c r="C73" s="2"/>
      <c r="D73" s="3"/>
      <c r="E73" s="3"/>
      <c r="F73" s="3"/>
      <c r="G73" s="3"/>
      <c r="H73" s="3"/>
      <c r="I73" s="3"/>
      <c r="J73" s="3"/>
    </row>
    <row r="74" spans="2:10" ht="12.75">
      <c r="B74" s="45"/>
      <c r="C74" s="45"/>
      <c r="D74" s="46"/>
      <c r="E74" s="3"/>
      <c r="F74" s="3"/>
      <c r="G74" s="3"/>
      <c r="H74" s="3"/>
      <c r="I74" s="3"/>
      <c r="J74" s="3"/>
    </row>
  </sheetData>
  <mergeCells count="14">
    <mergeCell ref="B1:J7"/>
    <mergeCell ref="B9:J9"/>
    <mergeCell ref="B10:J10"/>
    <mergeCell ref="C12:J12"/>
    <mergeCell ref="C13:D13"/>
    <mergeCell ref="E13:F13"/>
    <mergeCell ref="G13:H13"/>
    <mergeCell ref="I13:J13"/>
    <mergeCell ref="B14:B15"/>
    <mergeCell ref="C15:J15"/>
    <mergeCell ref="C16:D16"/>
    <mergeCell ref="E16:F16"/>
    <mergeCell ref="G16:H16"/>
    <mergeCell ref="I16:J1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B2:J65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11.140625" style="0" customWidth="1"/>
    <col min="4" max="4" width="10.7109375" style="0" customWidth="1"/>
    <col min="5" max="5" width="10.28125" style="0" customWidth="1"/>
    <col min="6" max="6" width="11.00390625" style="0" customWidth="1"/>
    <col min="7" max="8" width="10.421875" style="0" customWidth="1"/>
    <col min="9" max="9" width="10.57421875" style="0" customWidth="1"/>
    <col min="10" max="10" width="11.00390625" style="0" customWidth="1"/>
  </cols>
  <sheetData>
    <row r="1" ht="15" customHeight="1"/>
    <row r="2" spans="2:10" ht="1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</row>
    <row r="3" spans="2:10" ht="15" customHeight="1">
      <c r="B3" s="80" t="s">
        <v>1</v>
      </c>
      <c r="C3" s="80"/>
      <c r="D3" s="80"/>
      <c r="E3" s="80"/>
      <c r="F3" s="80"/>
      <c r="G3" s="80"/>
      <c r="H3" s="80"/>
      <c r="I3" s="80"/>
      <c r="J3" s="80"/>
    </row>
    <row r="4" spans="2:10" ht="15" customHeight="1">
      <c r="B4" s="1"/>
      <c r="C4" s="2"/>
      <c r="D4" s="3"/>
      <c r="E4" s="3"/>
      <c r="F4" s="3"/>
      <c r="G4" s="3"/>
      <c r="H4" s="3"/>
      <c r="I4" s="3"/>
      <c r="J4" s="3"/>
    </row>
    <row r="5" spans="2:10" ht="15" customHeight="1">
      <c r="B5" s="6"/>
      <c r="C5" s="81" t="s">
        <v>2</v>
      </c>
      <c r="D5" s="82"/>
      <c r="E5" s="82"/>
      <c r="F5" s="82"/>
      <c r="G5" s="82"/>
      <c r="H5" s="82"/>
      <c r="I5" s="82"/>
      <c r="J5" s="83"/>
    </row>
    <row r="6" spans="2:10" ht="15" customHeight="1">
      <c r="B6" s="7" t="s">
        <v>3</v>
      </c>
      <c r="C6" s="70" t="s">
        <v>4</v>
      </c>
      <c r="D6" s="71"/>
      <c r="E6" s="72" t="s">
        <v>5</v>
      </c>
      <c r="F6" s="73"/>
      <c r="G6" s="74" t="s">
        <v>6</v>
      </c>
      <c r="H6" s="75"/>
      <c r="I6" s="76" t="s">
        <v>7</v>
      </c>
      <c r="J6" s="77"/>
    </row>
    <row r="7" spans="2:10" ht="15" customHeight="1">
      <c r="B7" s="84" t="s">
        <v>14</v>
      </c>
      <c r="C7" s="11" t="s">
        <v>11</v>
      </c>
      <c r="D7" s="12" t="s">
        <v>12</v>
      </c>
      <c r="E7" s="13" t="s">
        <v>11</v>
      </c>
      <c r="F7" s="14" t="s">
        <v>12</v>
      </c>
      <c r="G7" s="15" t="s">
        <v>11</v>
      </c>
      <c r="H7" s="12" t="s">
        <v>12</v>
      </c>
      <c r="I7" s="13" t="s">
        <v>11</v>
      </c>
      <c r="J7" s="14" t="s">
        <v>12</v>
      </c>
    </row>
    <row r="8" spans="2:10" ht="15" customHeight="1">
      <c r="B8" s="85"/>
      <c r="C8" s="59" t="s">
        <v>8</v>
      </c>
      <c r="D8" s="60"/>
      <c r="E8" s="60"/>
      <c r="F8" s="60"/>
      <c r="G8" s="60"/>
      <c r="H8" s="60"/>
      <c r="I8" s="60"/>
      <c r="J8" s="61"/>
    </row>
    <row r="9" spans="2:10" ht="15" customHeight="1">
      <c r="B9" s="9" t="s">
        <v>9</v>
      </c>
      <c r="C9" s="97">
        <v>355.19</v>
      </c>
      <c r="D9" s="98"/>
      <c r="E9" s="99">
        <v>347.61</v>
      </c>
      <c r="F9" s="100"/>
      <c r="G9" s="101">
        <v>355.32</v>
      </c>
      <c r="H9" s="102"/>
      <c r="I9" s="99">
        <v>355.32</v>
      </c>
      <c r="J9" s="100"/>
    </row>
    <row r="10" spans="2:10" ht="15" customHeight="1">
      <c r="B10" s="18">
        <f aca="true" t="shared" si="0" ref="B10:B56">+B11+7</f>
        <v>39658</v>
      </c>
      <c r="C10" s="47">
        <v>565.19</v>
      </c>
      <c r="D10" s="43">
        <v>0</v>
      </c>
      <c r="E10" s="27">
        <v>557.61</v>
      </c>
      <c r="F10" s="44">
        <v>0</v>
      </c>
      <c r="G10" s="21">
        <v>565.32</v>
      </c>
      <c r="H10" s="43">
        <v>0</v>
      </c>
      <c r="I10" s="48">
        <v>565.32</v>
      </c>
      <c r="J10" s="43">
        <v>0</v>
      </c>
    </row>
    <row r="11" spans="2:10" ht="15" customHeight="1">
      <c r="B11" s="18">
        <f t="shared" si="0"/>
        <v>39651</v>
      </c>
      <c r="C11" s="47">
        <v>570.19</v>
      </c>
      <c r="D11" s="43">
        <v>0</v>
      </c>
      <c r="E11" s="27">
        <v>562.61</v>
      </c>
      <c r="F11" s="44">
        <v>0</v>
      </c>
      <c r="G11" s="21">
        <v>570.32</v>
      </c>
      <c r="H11" s="43">
        <v>0</v>
      </c>
      <c r="I11" s="48">
        <v>570.32</v>
      </c>
      <c r="J11" s="43">
        <v>0</v>
      </c>
    </row>
    <row r="12" spans="2:10" ht="15" customHeight="1">
      <c r="B12" s="18">
        <f t="shared" si="0"/>
        <v>39644</v>
      </c>
      <c r="C12" s="47">
        <v>575.19</v>
      </c>
      <c r="D12" s="43">
        <v>0</v>
      </c>
      <c r="E12" s="27">
        <v>567.61</v>
      </c>
      <c r="F12" s="44">
        <v>0</v>
      </c>
      <c r="G12" s="21">
        <v>575.32</v>
      </c>
      <c r="H12" s="43">
        <v>0</v>
      </c>
      <c r="I12" s="48">
        <v>575.32</v>
      </c>
      <c r="J12" s="43">
        <v>0</v>
      </c>
    </row>
    <row r="13" spans="2:10" ht="15" customHeight="1">
      <c r="B13" s="18">
        <f t="shared" si="0"/>
        <v>39637</v>
      </c>
      <c r="C13" s="47">
        <v>579.19</v>
      </c>
      <c r="D13" s="43">
        <v>0</v>
      </c>
      <c r="E13" s="27">
        <v>571.61</v>
      </c>
      <c r="F13" s="44">
        <v>0</v>
      </c>
      <c r="G13" s="21">
        <v>579.32</v>
      </c>
      <c r="H13" s="43">
        <v>0</v>
      </c>
      <c r="I13" s="48">
        <v>579.32</v>
      </c>
      <c r="J13" s="43">
        <v>0</v>
      </c>
    </row>
    <row r="14" spans="2:10" ht="15" customHeight="1">
      <c r="B14" s="18">
        <f t="shared" si="0"/>
        <v>39630</v>
      </c>
      <c r="C14" s="47">
        <v>585.19</v>
      </c>
      <c r="D14" s="43">
        <v>0</v>
      </c>
      <c r="E14" s="27">
        <v>577.61</v>
      </c>
      <c r="F14" s="44">
        <v>0</v>
      </c>
      <c r="G14" s="21">
        <v>585.32</v>
      </c>
      <c r="H14" s="43">
        <v>0</v>
      </c>
      <c r="I14" s="48">
        <v>585.32</v>
      </c>
      <c r="J14" s="43">
        <v>0</v>
      </c>
    </row>
    <row r="15" spans="2:10" ht="15" customHeight="1">
      <c r="B15" s="18">
        <f t="shared" si="0"/>
        <v>39623</v>
      </c>
      <c r="C15" s="47">
        <v>585.19</v>
      </c>
      <c r="D15" s="43">
        <v>0</v>
      </c>
      <c r="E15" s="27">
        <v>577.61</v>
      </c>
      <c r="F15" s="44">
        <v>0</v>
      </c>
      <c r="G15" s="21">
        <v>585.32</v>
      </c>
      <c r="H15" s="43">
        <v>0</v>
      </c>
      <c r="I15" s="48">
        <v>585.32</v>
      </c>
      <c r="J15" s="43">
        <v>0</v>
      </c>
    </row>
    <row r="16" spans="2:10" ht="15" customHeight="1">
      <c r="B16" s="18">
        <f t="shared" si="0"/>
        <v>39616</v>
      </c>
      <c r="C16" s="47">
        <v>585.19</v>
      </c>
      <c r="D16" s="43">
        <v>0</v>
      </c>
      <c r="E16" s="27">
        <v>577.61</v>
      </c>
      <c r="F16" s="44">
        <v>0</v>
      </c>
      <c r="G16" s="21">
        <v>585.32</v>
      </c>
      <c r="H16" s="43">
        <v>0</v>
      </c>
      <c r="I16" s="48">
        <v>585.32</v>
      </c>
      <c r="J16" s="43">
        <v>0</v>
      </c>
    </row>
    <row r="17" spans="2:10" ht="15" customHeight="1">
      <c r="B17" s="18">
        <f t="shared" si="0"/>
        <v>39609</v>
      </c>
      <c r="C17" s="47">
        <v>585.19</v>
      </c>
      <c r="D17" s="43">
        <v>0</v>
      </c>
      <c r="E17" s="27">
        <v>577.61</v>
      </c>
      <c r="F17" s="44">
        <v>0</v>
      </c>
      <c r="G17" s="21">
        <v>585.32</v>
      </c>
      <c r="H17" s="43">
        <v>0</v>
      </c>
      <c r="I17" s="48">
        <v>585.32</v>
      </c>
      <c r="J17" s="43">
        <v>0</v>
      </c>
    </row>
    <row r="18" spans="2:10" ht="15" customHeight="1">
      <c r="B18" s="18">
        <f t="shared" si="0"/>
        <v>39602</v>
      </c>
      <c r="C18" s="47">
        <v>585.19</v>
      </c>
      <c r="D18" s="43">
        <v>0</v>
      </c>
      <c r="E18" s="27">
        <v>577.61</v>
      </c>
      <c r="F18" s="44">
        <v>0</v>
      </c>
      <c r="G18" s="21">
        <v>585.32</v>
      </c>
      <c r="H18" s="43">
        <v>0</v>
      </c>
      <c r="I18" s="48">
        <v>585.32</v>
      </c>
      <c r="J18" s="43">
        <v>0</v>
      </c>
    </row>
    <row r="19" spans="2:10" ht="15" customHeight="1">
      <c r="B19" s="18">
        <f t="shared" si="0"/>
        <v>39595</v>
      </c>
      <c r="C19" s="47">
        <v>585.19</v>
      </c>
      <c r="D19" s="43">
        <v>0</v>
      </c>
      <c r="E19" s="27">
        <v>577.61</v>
      </c>
      <c r="F19" s="44">
        <v>0</v>
      </c>
      <c r="G19" s="21">
        <v>585.32</v>
      </c>
      <c r="H19" s="43">
        <v>0</v>
      </c>
      <c r="I19" s="48">
        <v>585.32</v>
      </c>
      <c r="J19" s="43">
        <v>0</v>
      </c>
    </row>
    <row r="20" spans="2:10" ht="15" customHeight="1">
      <c r="B20" s="18">
        <f t="shared" si="0"/>
        <v>39588</v>
      </c>
      <c r="C20" s="47">
        <v>560.19</v>
      </c>
      <c r="D20" s="43">
        <v>0</v>
      </c>
      <c r="E20" s="27">
        <v>552.61</v>
      </c>
      <c r="F20" s="44">
        <v>0</v>
      </c>
      <c r="G20" s="21">
        <v>560.32</v>
      </c>
      <c r="H20" s="43">
        <v>0</v>
      </c>
      <c r="I20" s="48">
        <v>560.32</v>
      </c>
      <c r="J20" s="43">
        <v>0</v>
      </c>
    </row>
    <row r="21" spans="2:10" ht="15" customHeight="1">
      <c r="B21" s="18">
        <f t="shared" si="0"/>
        <v>39581</v>
      </c>
      <c r="C21" s="47">
        <v>560.19</v>
      </c>
      <c r="D21" s="43">
        <v>0</v>
      </c>
      <c r="E21" s="27">
        <v>552.61</v>
      </c>
      <c r="F21" s="44">
        <v>0</v>
      </c>
      <c r="G21" s="21">
        <v>560.32</v>
      </c>
      <c r="H21" s="43">
        <v>0</v>
      </c>
      <c r="I21" s="48">
        <v>560.32</v>
      </c>
      <c r="J21" s="43">
        <v>0</v>
      </c>
    </row>
    <row r="22" spans="2:10" ht="15" customHeight="1">
      <c r="B22" s="18">
        <f t="shared" si="0"/>
        <v>39574</v>
      </c>
      <c r="C22" s="47">
        <v>560.19</v>
      </c>
      <c r="D22" s="43">
        <v>0</v>
      </c>
      <c r="E22" s="27">
        <v>552.61</v>
      </c>
      <c r="F22" s="44">
        <v>0</v>
      </c>
      <c r="G22" s="21">
        <v>560.32</v>
      </c>
      <c r="H22" s="43">
        <v>0</v>
      </c>
      <c r="I22" s="48">
        <v>560.32</v>
      </c>
      <c r="J22" s="43">
        <v>0</v>
      </c>
    </row>
    <row r="23" spans="2:10" ht="15" customHeight="1">
      <c r="B23" s="18">
        <f t="shared" si="0"/>
        <v>39567</v>
      </c>
      <c r="C23" s="47">
        <v>550.19</v>
      </c>
      <c r="D23" s="43">
        <v>0</v>
      </c>
      <c r="E23" s="27">
        <v>542.61</v>
      </c>
      <c r="F23" s="44">
        <v>0</v>
      </c>
      <c r="G23" s="21">
        <v>550.32</v>
      </c>
      <c r="H23" s="43">
        <v>0</v>
      </c>
      <c r="I23" s="48">
        <v>550.32</v>
      </c>
      <c r="J23" s="43">
        <v>0</v>
      </c>
    </row>
    <row r="24" spans="2:10" ht="15" customHeight="1">
      <c r="B24" s="18">
        <f t="shared" si="0"/>
        <v>39560</v>
      </c>
      <c r="C24" s="47">
        <v>525.19</v>
      </c>
      <c r="D24" s="43">
        <v>0</v>
      </c>
      <c r="E24" s="27">
        <v>517.61</v>
      </c>
      <c r="F24" s="44">
        <v>0</v>
      </c>
      <c r="G24" s="21">
        <v>525.32</v>
      </c>
      <c r="H24" s="43">
        <v>0</v>
      </c>
      <c r="I24" s="48">
        <v>525.32</v>
      </c>
      <c r="J24" s="43">
        <v>0</v>
      </c>
    </row>
    <row r="25" spans="2:10" ht="15" customHeight="1">
      <c r="B25" s="18">
        <f t="shared" si="0"/>
        <v>39553</v>
      </c>
      <c r="C25" s="47">
        <v>500.19</v>
      </c>
      <c r="D25" s="43">
        <v>0</v>
      </c>
      <c r="E25" s="27">
        <v>492.61</v>
      </c>
      <c r="F25" s="44">
        <v>0</v>
      </c>
      <c r="G25" s="21">
        <v>500.32</v>
      </c>
      <c r="H25" s="43">
        <v>0</v>
      </c>
      <c r="I25" s="48">
        <v>500.32</v>
      </c>
      <c r="J25" s="43">
        <v>0</v>
      </c>
    </row>
    <row r="26" spans="2:10" ht="15" customHeight="1">
      <c r="B26" s="18">
        <f t="shared" si="0"/>
        <v>39546</v>
      </c>
      <c r="C26" s="47">
        <v>475.19</v>
      </c>
      <c r="D26" s="43">
        <v>0</v>
      </c>
      <c r="E26" s="27">
        <v>467.61</v>
      </c>
      <c r="F26" s="44">
        <v>0</v>
      </c>
      <c r="G26" s="21">
        <v>475.32</v>
      </c>
      <c r="H26" s="43">
        <v>0</v>
      </c>
      <c r="I26" s="48">
        <v>475.32</v>
      </c>
      <c r="J26" s="43">
        <v>0</v>
      </c>
    </row>
    <row r="27" spans="2:10" ht="15" customHeight="1">
      <c r="B27" s="18">
        <f t="shared" si="0"/>
        <v>39539</v>
      </c>
      <c r="C27" s="47">
        <v>475.19</v>
      </c>
      <c r="D27" s="43">
        <v>0</v>
      </c>
      <c r="E27" s="27">
        <v>467.61</v>
      </c>
      <c r="F27" s="44">
        <v>0</v>
      </c>
      <c r="G27" s="21">
        <v>475.32</v>
      </c>
      <c r="H27" s="43">
        <v>0</v>
      </c>
      <c r="I27" s="48">
        <v>475.32</v>
      </c>
      <c r="J27" s="43">
        <v>0</v>
      </c>
    </row>
    <row r="28" spans="2:10" ht="15" customHeight="1">
      <c r="B28" s="18">
        <f t="shared" si="0"/>
        <v>39532</v>
      </c>
      <c r="C28" s="47">
        <v>475.19</v>
      </c>
      <c r="D28" s="43">
        <v>0</v>
      </c>
      <c r="E28" s="27">
        <v>467.61</v>
      </c>
      <c r="F28" s="44">
        <v>0</v>
      </c>
      <c r="G28" s="21">
        <v>475.32</v>
      </c>
      <c r="H28" s="43">
        <v>0</v>
      </c>
      <c r="I28" s="48">
        <v>475.32</v>
      </c>
      <c r="J28" s="43">
        <v>0</v>
      </c>
    </row>
    <row r="29" spans="2:10" ht="15" customHeight="1">
      <c r="B29" s="18">
        <f t="shared" si="0"/>
        <v>39525</v>
      </c>
      <c r="C29" s="47">
        <v>475.19</v>
      </c>
      <c r="D29" s="43">
        <v>0</v>
      </c>
      <c r="E29" s="27">
        <v>467.61</v>
      </c>
      <c r="F29" s="44">
        <v>0</v>
      </c>
      <c r="G29" s="21">
        <v>475.32</v>
      </c>
      <c r="H29" s="43">
        <v>0</v>
      </c>
      <c r="I29" s="48">
        <v>475.32</v>
      </c>
      <c r="J29" s="43">
        <v>0</v>
      </c>
    </row>
    <row r="30" spans="2:10" ht="15" customHeight="1">
      <c r="B30" s="18">
        <f t="shared" si="0"/>
        <v>39518</v>
      </c>
      <c r="C30" s="47">
        <v>475.19</v>
      </c>
      <c r="D30" s="43">
        <v>0</v>
      </c>
      <c r="E30" s="27">
        <v>467.61</v>
      </c>
      <c r="F30" s="44">
        <v>0</v>
      </c>
      <c r="G30" s="21">
        <v>475.32</v>
      </c>
      <c r="H30" s="43">
        <v>0</v>
      </c>
      <c r="I30" s="48">
        <v>475.32</v>
      </c>
      <c r="J30" s="43">
        <v>0</v>
      </c>
    </row>
    <row r="31" spans="2:10" ht="15" customHeight="1">
      <c r="B31" s="18">
        <f t="shared" si="0"/>
        <v>39511</v>
      </c>
      <c r="C31" s="47">
        <v>475.19</v>
      </c>
      <c r="D31" s="43">
        <v>0</v>
      </c>
      <c r="E31" s="27">
        <v>467.61</v>
      </c>
      <c r="F31" s="44">
        <v>0</v>
      </c>
      <c r="G31" s="21">
        <v>475.32</v>
      </c>
      <c r="H31" s="43">
        <v>0</v>
      </c>
      <c r="I31" s="48">
        <v>475.32</v>
      </c>
      <c r="J31" s="43">
        <v>0</v>
      </c>
    </row>
    <row r="32" spans="2:10" ht="15" customHeight="1">
      <c r="B32" s="18">
        <f t="shared" si="0"/>
        <v>39504</v>
      </c>
      <c r="C32" s="47">
        <v>452.19</v>
      </c>
      <c r="D32" s="43">
        <v>0</v>
      </c>
      <c r="E32" s="27">
        <v>444.61</v>
      </c>
      <c r="F32" s="44">
        <v>0</v>
      </c>
      <c r="G32" s="21">
        <v>452.32</v>
      </c>
      <c r="H32" s="43">
        <v>0</v>
      </c>
      <c r="I32" s="48">
        <v>452.32</v>
      </c>
      <c r="J32" s="43">
        <v>0</v>
      </c>
    </row>
    <row r="33" spans="2:10" ht="15" customHeight="1">
      <c r="B33" s="18">
        <f t="shared" si="0"/>
        <v>39497</v>
      </c>
      <c r="C33" s="47">
        <v>452.19</v>
      </c>
      <c r="D33" s="43">
        <v>0</v>
      </c>
      <c r="E33" s="27">
        <v>444.61</v>
      </c>
      <c r="F33" s="44">
        <v>0</v>
      </c>
      <c r="G33" s="21">
        <v>452.32</v>
      </c>
      <c r="H33" s="43">
        <v>0</v>
      </c>
      <c r="I33" s="48">
        <v>452.32</v>
      </c>
      <c r="J33" s="43">
        <v>0</v>
      </c>
    </row>
    <row r="34" spans="2:10" ht="15" customHeight="1">
      <c r="B34" s="18">
        <f t="shared" si="0"/>
        <v>39490</v>
      </c>
      <c r="C34" s="47">
        <v>452.19</v>
      </c>
      <c r="D34" s="43">
        <v>0</v>
      </c>
      <c r="E34" s="27">
        <v>444.61</v>
      </c>
      <c r="F34" s="44">
        <v>0</v>
      </c>
      <c r="G34" s="21">
        <v>452.32</v>
      </c>
      <c r="H34" s="43">
        <v>0</v>
      </c>
      <c r="I34" s="48">
        <v>452.32</v>
      </c>
      <c r="J34" s="43">
        <v>0</v>
      </c>
    </row>
    <row r="35" spans="2:10" ht="15" customHeight="1">
      <c r="B35" s="18">
        <f t="shared" si="0"/>
        <v>39483</v>
      </c>
      <c r="C35" s="47">
        <v>452.19</v>
      </c>
      <c r="D35" s="43">
        <v>0</v>
      </c>
      <c r="E35" s="27">
        <v>444.61</v>
      </c>
      <c r="F35" s="44">
        <v>0</v>
      </c>
      <c r="G35" s="21">
        <v>452.32</v>
      </c>
      <c r="H35" s="43">
        <v>0</v>
      </c>
      <c r="I35" s="48">
        <v>452.32</v>
      </c>
      <c r="J35" s="43">
        <v>0</v>
      </c>
    </row>
    <row r="36" spans="2:10" ht="15" customHeight="1">
      <c r="B36" s="18">
        <f t="shared" si="0"/>
        <v>39476</v>
      </c>
      <c r="C36" s="47">
        <v>442.19</v>
      </c>
      <c r="D36" s="43">
        <v>0</v>
      </c>
      <c r="E36" s="27">
        <v>434.61</v>
      </c>
      <c r="F36" s="44">
        <v>0</v>
      </c>
      <c r="G36" s="21">
        <v>442.32</v>
      </c>
      <c r="H36" s="43">
        <v>0</v>
      </c>
      <c r="I36" s="48">
        <v>442.32</v>
      </c>
      <c r="J36" s="43">
        <v>0</v>
      </c>
    </row>
    <row r="37" spans="2:10" ht="15" customHeight="1">
      <c r="B37" s="18">
        <f t="shared" si="0"/>
        <v>39469</v>
      </c>
      <c r="C37" s="47">
        <v>442.19</v>
      </c>
      <c r="D37" s="43">
        <v>0</v>
      </c>
      <c r="E37" s="27">
        <v>434.61</v>
      </c>
      <c r="F37" s="44">
        <v>0</v>
      </c>
      <c r="G37" s="21">
        <v>442.32</v>
      </c>
      <c r="H37" s="43">
        <v>0</v>
      </c>
      <c r="I37" s="48">
        <v>442.32</v>
      </c>
      <c r="J37" s="43">
        <v>0</v>
      </c>
    </row>
    <row r="38" spans="2:10" ht="15" customHeight="1">
      <c r="B38" s="18">
        <f t="shared" si="0"/>
        <v>39462</v>
      </c>
      <c r="C38" s="47">
        <v>442.19</v>
      </c>
      <c r="D38" s="43">
        <v>0</v>
      </c>
      <c r="E38" s="27">
        <v>434.61</v>
      </c>
      <c r="F38" s="44">
        <v>0</v>
      </c>
      <c r="G38" s="21">
        <v>442.32</v>
      </c>
      <c r="H38" s="43">
        <v>0</v>
      </c>
      <c r="I38" s="48">
        <v>442.32</v>
      </c>
      <c r="J38" s="43">
        <v>0</v>
      </c>
    </row>
    <row r="39" spans="2:10" ht="15" customHeight="1">
      <c r="B39" s="18">
        <f t="shared" si="0"/>
        <v>39455</v>
      </c>
      <c r="C39" s="47">
        <v>442.19</v>
      </c>
      <c r="D39" s="43">
        <v>0</v>
      </c>
      <c r="E39" s="27">
        <v>434.61</v>
      </c>
      <c r="F39" s="44">
        <v>0</v>
      </c>
      <c r="G39" s="21">
        <v>442.32</v>
      </c>
      <c r="H39" s="43">
        <v>0</v>
      </c>
      <c r="I39" s="48">
        <v>442.32</v>
      </c>
      <c r="J39" s="43">
        <v>0</v>
      </c>
    </row>
    <row r="40" spans="2:10" ht="15" customHeight="1">
      <c r="B40" s="18">
        <f t="shared" si="0"/>
        <v>39448</v>
      </c>
      <c r="C40" s="47">
        <v>442.19</v>
      </c>
      <c r="D40" s="43">
        <v>0</v>
      </c>
      <c r="E40" s="27">
        <v>434.61</v>
      </c>
      <c r="F40" s="44">
        <v>0</v>
      </c>
      <c r="G40" s="21">
        <v>442.32</v>
      </c>
      <c r="H40" s="43">
        <v>0</v>
      </c>
      <c r="I40" s="48">
        <v>442.32</v>
      </c>
      <c r="J40" s="43">
        <v>0</v>
      </c>
    </row>
    <row r="41" spans="2:10" ht="15" customHeight="1">
      <c r="B41" s="18">
        <f t="shared" si="0"/>
        <v>39441</v>
      </c>
      <c r="C41" s="47">
        <v>442.19</v>
      </c>
      <c r="D41" s="43">
        <v>0</v>
      </c>
      <c r="E41" s="27">
        <v>434.61</v>
      </c>
      <c r="F41" s="44">
        <v>0</v>
      </c>
      <c r="G41" s="21">
        <v>442.32</v>
      </c>
      <c r="H41" s="43">
        <v>0</v>
      </c>
      <c r="I41" s="48">
        <v>442.32</v>
      </c>
      <c r="J41" s="43">
        <v>0</v>
      </c>
    </row>
    <row r="42" spans="2:10" ht="15" customHeight="1">
      <c r="B42" s="18">
        <f t="shared" si="0"/>
        <v>39434</v>
      </c>
      <c r="C42" s="47">
        <v>442.19</v>
      </c>
      <c r="D42" s="43">
        <v>0</v>
      </c>
      <c r="E42" s="27">
        <v>434.61</v>
      </c>
      <c r="F42" s="44">
        <v>0</v>
      </c>
      <c r="G42" s="21">
        <v>442.32</v>
      </c>
      <c r="H42" s="43">
        <v>0</v>
      </c>
      <c r="I42" s="48">
        <v>442.32</v>
      </c>
      <c r="J42" s="43">
        <v>0</v>
      </c>
    </row>
    <row r="43" spans="2:10" ht="15" customHeight="1">
      <c r="B43" s="18">
        <f t="shared" si="0"/>
        <v>39427</v>
      </c>
      <c r="C43" s="47">
        <v>442.19</v>
      </c>
      <c r="D43" s="43">
        <v>0</v>
      </c>
      <c r="E43" s="27">
        <v>434.61</v>
      </c>
      <c r="F43" s="44">
        <v>0</v>
      </c>
      <c r="G43" s="21">
        <v>442.32</v>
      </c>
      <c r="H43" s="43">
        <v>0</v>
      </c>
      <c r="I43" s="48">
        <v>442.32</v>
      </c>
      <c r="J43" s="43">
        <v>0</v>
      </c>
    </row>
    <row r="44" spans="2:10" ht="15" customHeight="1">
      <c r="B44" s="18">
        <f t="shared" si="0"/>
        <v>39420</v>
      </c>
      <c r="C44" s="47">
        <v>442.19</v>
      </c>
      <c r="D44" s="43">
        <v>0</v>
      </c>
      <c r="E44" s="27">
        <v>434.61</v>
      </c>
      <c r="F44" s="44">
        <v>0</v>
      </c>
      <c r="G44" s="21">
        <v>442.32</v>
      </c>
      <c r="H44" s="43">
        <v>0</v>
      </c>
      <c r="I44" s="48">
        <v>442.32</v>
      </c>
      <c r="J44" s="43">
        <v>0</v>
      </c>
    </row>
    <row r="45" spans="2:10" ht="15" customHeight="1">
      <c r="B45" s="18">
        <f t="shared" si="0"/>
        <v>39413</v>
      </c>
      <c r="C45" s="47">
        <v>442.19</v>
      </c>
      <c r="D45" s="43">
        <v>0</v>
      </c>
      <c r="E45" s="27">
        <v>434.61</v>
      </c>
      <c r="F45" s="44">
        <v>0</v>
      </c>
      <c r="G45" s="21">
        <v>442.32</v>
      </c>
      <c r="H45" s="43">
        <v>0</v>
      </c>
      <c r="I45" s="48">
        <v>442.32</v>
      </c>
      <c r="J45" s="43">
        <v>0</v>
      </c>
    </row>
    <row r="46" spans="2:10" ht="15" customHeight="1">
      <c r="B46" s="18">
        <f t="shared" si="0"/>
        <v>39406</v>
      </c>
      <c r="C46" s="47">
        <v>442.19</v>
      </c>
      <c r="D46" s="43">
        <v>0</v>
      </c>
      <c r="E46" s="27">
        <v>434.61</v>
      </c>
      <c r="F46" s="44">
        <v>0</v>
      </c>
      <c r="G46" s="21">
        <v>442.32</v>
      </c>
      <c r="H46" s="43">
        <v>0</v>
      </c>
      <c r="I46" s="48">
        <v>442.32</v>
      </c>
      <c r="J46" s="43">
        <v>0</v>
      </c>
    </row>
    <row r="47" spans="2:10" ht="15" customHeight="1">
      <c r="B47" s="18">
        <f t="shared" si="0"/>
        <v>39399</v>
      </c>
      <c r="C47" s="47">
        <v>430.19</v>
      </c>
      <c r="D47" s="43">
        <v>0</v>
      </c>
      <c r="E47" s="27">
        <v>422.61</v>
      </c>
      <c r="F47" s="44">
        <v>0</v>
      </c>
      <c r="G47" s="21">
        <v>430.32</v>
      </c>
      <c r="H47" s="43">
        <v>0</v>
      </c>
      <c r="I47" s="48">
        <v>430.32</v>
      </c>
      <c r="J47" s="43">
        <v>0</v>
      </c>
    </row>
    <row r="48" spans="2:10" ht="15" customHeight="1">
      <c r="B48" s="18">
        <f t="shared" si="0"/>
        <v>39392</v>
      </c>
      <c r="C48" s="47">
        <v>430.19</v>
      </c>
      <c r="D48" s="43">
        <v>0</v>
      </c>
      <c r="E48" s="27">
        <v>422.61</v>
      </c>
      <c r="F48" s="44">
        <v>0</v>
      </c>
      <c r="G48" s="21">
        <v>430.32</v>
      </c>
      <c r="H48" s="43">
        <v>0</v>
      </c>
      <c r="I48" s="48">
        <v>430.32</v>
      </c>
      <c r="J48" s="43">
        <v>0</v>
      </c>
    </row>
    <row r="49" spans="2:10" ht="15" customHeight="1">
      <c r="B49" s="18">
        <f t="shared" si="0"/>
        <v>39385</v>
      </c>
      <c r="C49" s="47">
        <v>416.19</v>
      </c>
      <c r="D49" s="43">
        <v>0</v>
      </c>
      <c r="E49" s="27">
        <v>408.61</v>
      </c>
      <c r="F49" s="44">
        <v>0</v>
      </c>
      <c r="G49" s="21">
        <v>416.32</v>
      </c>
      <c r="H49" s="43">
        <v>0</v>
      </c>
      <c r="I49" s="48">
        <v>416.32</v>
      </c>
      <c r="J49" s="43">
        <v>0</v>
      </c>
    </row>
    <row r="50" spans="2:10" ht="15" customHeight="1">
      <c r="B50" s="18">
        <f t="shared" si="0"/>
        <v>39378</v>
      </c>
      <c r="C50" s="47">
        <v>410.19</v>
      </c>
      <c r="D50" s="43">
        <v>0</v>
      </c>
      <c r="E50" s="27">
        <v>402.61</v>
      </c>
      <c r="F50" s="44">
        <v>0</v>
      </c>
      <c r="G50" s="21">
        <v>410.32</v>
      </c>
      <c r="H50" s="43">
        <v>0</v>
      </c>
      <c r="I50" s="48">
        <v>410.32</v>
      </c>
      <c r="J50" s="43">
        <v>0</v>
      </c>
    </row>
    <row r="51" spans="2:10" ht="15" customHeight="1">
      <c r="B51" s="18">
        <f t="shared" si="0"/>
        <v>39371</v>
      </c>
      <c r="C51" s="47">
        <v>410.19</v>
      </c>
      <c r="D51" s="43">
        <v>0</v>
      </c>
      <c r="E51" s="27">
        <v>402.61</v>
      </c>
      <c r="F51" s="44">
        <v>0</v>
      </c>
      <c r="G51" s="21">
        <v>410.32</v>
      </c>
      <c r="H51" s="43">
        <v>0</v>
      </c>
      <c r="I51" s="48">
        <v>410.32</v>
      </c>
      <c r="J51" s="43">
        <v>0</v>
      </c>
    </row>
    <row r="52" spans="2:10" ht="15" customHeight="1">
      <c r="B52" s="18">
        <f t="shared" si="0"/>
        <v>39364</v>
      </c>
      <c r="C52" s="47">
        <v>410.19</v>
      </c>
      <c r="D52" s="43">
        <v>0</v>
      </c>
      <c r="E52" s="27">
        <v>402.61</v>
      </c>
      <c r="F52" s="44">
        <v>0</v>
      </c>
      <c r="G52" s="21">
        <v>410.32</v>
      </c>
      <c r="H52" s="43">
        <v>0</v>
      </c>
      <c r="I52" s="48">
        <v>410.32</v>
      </c>
      <c r="J52" s="43">
        <v>0</v>
      </c>
    </row>
    <row r="53" spans="2:10" ht="15" customHeight="1">
      <c r="B53" s="18">
        <f t="shared" si="0"/>
        <v>39357</v>
      </c>
      <c r="C53" s="47">
        <v>410.19</v>
      </c>
      <c r="D53" s="43">
        <v>0</v>
      </c>
      <c r="E53" s="27">
        <v>402.61</v>
      </c>
      <c r="F53" s="44">
        <v>0</v>
      </c>
      <c r="G53" s="21">
        <v>410.32</v>
      </c>
      <c r="H53" s="43">
        <v>0</v>
      </c>
      <c r="I53" s="48">
        <v>410.32</v>
      </c>
      <c r="J53" s="43">
        <v>0</v>
      </c>
    </row>
    <row r="54" spans="2:10" ht="15" customHeight="1">
      <c r="B54" s="18">
        <f t="shared" si="0"/>
        <v>39350</v>
      </c>
      <c r="C54" s="47">
        <v>410.19</v>
      </c>
      <c r="D54" s="43">
        <v>0</v>
      </c>
      <c r="E54" s="27">
        <v>402.61</v>
      </c>
      <c r="F54" s="44">
        <v>0</v>
      </c>
      <c r="G54" s="21">
        <v>410.32</v>
      </c>
      <c r="H54" s="43">
        <v>0</v>
      </c>
      <c r="I54" s="48">
        <v>410.32</v>
      </c>
      <c r="J54" s="43">
        <v>0</v>
      </c>
    </row>
    <row r="55" spans="2:10" ht="15" customHeight="1">
      <c r="B55" s="18">
        <f t="shared" si="0"/>
        <v>39343</v>
      </c>
      <c r="C55" s="47">
        <v>410.19</v>
      </c>
      <c r="D55" s="43">
        <v>0</v>
      </c>
      <c r="E55" s="27">
        <v>402.61</v>
      </c>
      <c r="F55" s="44">
        <v>0</v>
      </c>
      <c r="G55" s="21">
        <v>410.32</v>
      </c>
      <c r="H55" s="43">
        <v>0</v>
      </c>
      <c r="I55" s="48">
        <v>410.32</v>
      </c>
      <c r="J55" s="43">
        <v>0</v>
      </c>
    </row>
    <row r="56" spans="2:10" ht="15" customHeight="1">
      <c r="B56" s="18">
        <f t="shared" si="0"/>
        <v>39336</v>
      </c>
      <c r="C56" s="47">
        <v>410.19</v>
      </c>
      <c r="D56" s="43">
        <v>0</v>
      </c>
      <c r="E56" s="27">
        <v>402.61</v>
      </c>
      <c r="F56" s="44">
        <v>0</v>
      </c>
      <c r="G56" s="21">
        <v>410.32</v>
      </c>
      <c r="H56" s="43">
        <v>0</v>
      </c>
      <c r="I56" s="48">
        <v>410.32</v>
      </c>
      <c r="J56" s="43">
        <v>0</v>
      </c>
    </row>
    <row r="57" spans="2:10" ht="15" customHeight="1">
      <c r="B57" s="18">
        <f>+B58+6</f>
        <v>39329</v>
      </c>
      <c r="C57" s="47">
        <v>410.19</v>
      </c>
      <c r="D57" s="43">
        <v>0</v>
      </c>
      <c r="E57" s="27">
        <v>402.61</v>
      </c>
      <c r="F57" s="44">
        <v>0</v>
      </c>
      <c r="G57" s="21">
        <v>410.32</v>
      </c>
      <c r="H57" s="43">
        <v>0</v>
      </c>
      <c r="I57" s="48">
        <v>410.32</v>
      </c>
      <c r="J57" s="43">
        <v>0</v>
      </c>
    </row>
    <row r="58" spans="2:10" ht="15" customHeight="1">
      <c r="B58" s="18">
        <f>+B59+7</f>
        <v>39323</v>
      </c>
      <c r="C58" s="47">
        <v>410.19</v>
      </c>
      <c r="D58" s="43">
        <v>0</v>
      </c>
      <c r="E58" s="27">
        <v>402.61</v>
      </c>
      <c r="F58" s="44">
        <v>0</v>
      </c>
      <c r="G58" s="21">
        <v>410.32</v>
      </c>
      <c r="H58" s="43">
        <v>0</v>
      </c>
      <c r="I58" s="48">
        <v>410.32</v>
      </c>
      <c r="J58" s="43">
        <v>0</v>
      </c>
    </row>
    <row r="59" spans="2:10" ht="15" customHeight="1">
      <c r="B59" s="18">
        <f>+B60+7</f>
        <v>39316</v>
      </c>
      <c r="C59" s="47">
        <v>410.19</v>
      </c>
      <c r="D59" s="43">
        <v>0</v>
      </c>
      <c r="E59" s="27">
        <v>402.61</v>
      </c>
      <c r="F59" s="44">
        <v>0</v>
      </c>
      <c r="G59" s="21">
        <v>410.32</v>
      </c>
      <c r="H59" s="43">
        <v>0</v>
      </c>
      <c r="I59" s="48">
        <v>410.32</v>
      </c>
      <c r="J59" s="43">
        <v>0</v>
      </c>
    </row>
    <row r="60" spans="2:10" ht="15" customHeight="1">
      <c r="B60" s="18">
        <f>+B61+7</f>
        <v>39309</v>
      </c>
      <c r="C60" s="47">
        <v>410.19</v>
      </c>
      <c r="D60" s="43">
        <v>0</v>
      </c>
      <c r="E60" s="27">
        <v>402.61</v>
      </c>
      <c r="F60" s="44">
        <v>0</v>
      </c>
      <c r="G60" s="21">
        <v>410.32</v>
      </c>
      <c r="H60" s="43">
        <v>0</v>
      </c>
      <c r="I60" s="48">
        <v>410.32</v>
      </c>
      <c r="J60" s="43">
        <v>0</v>
      </c>
    </row>
    <row r="61" spans="2:10" ht="15" customHeight="1">
      <c r="B61" s="18">
        <f>+B62+7</f>
        <v>39302</v>
      </c>
      <c r="C61" s="47">
        <v>410.19</v>
      </c>
      <c r="D61" s="43">
        <v>0</v>
      </c>
      <c r="E61" s="27">
        <v>402.61</v>
      </c>
      <c r="F61" s="44">
        <v>0</v>
      </c>
      <c r="G61" s="21">
        <v>410.32</v>
      </c>
      <c r="H61" s="43">
        <v>0</v>
      </c>
      <c r="I61" s="48">
        <v>410.32</v>
      </c>
      <c r="J61" s="43">
        <v>0</v>
      </c>
    </row>
    <row r="62" spans="2:10" ht="15" customHeight="1">
      <c r="B62" s="18">
        <v>39295</v>
      </c>
      <c r="C62" s="47">
        <v>410.19</v>
      </c>
      <c r="D62" s="43">
        <v>0</v>
      </c>
      <c r="E62" s="27">
        <v>402.61</v>
      </c>
      <c r="F62" s="44">
        <v>0</v>
      </c>
      <c r="G62" s="21">
        <v>410.32</v>
      </c>
      <c r="H62" s="43">
        <v>0</v>
      </c>
      <c r="I62" s="48">
        <v>410.32</v>
      </c>
      <c r="J62" s="43">
        <v>0</v>
      </c>
    </row>
    <row r="63" spans="2:10" ht="15" customHeight="1">
      <c r="B63" s="1"/>
      <c r="C63" s="57"/>
      <c r="D63" s="57"/>
      <c r="E63" s="39"/>
      <c r="F63" s="39"/>
      <c r="G63" s="58"/>
      <c r="H63" s="58"/>
      <c r="I63" s="39"/>
      <c r="J63" s="39"/>
    </row>
    <row r="64" spans="2:10" ht="15" customHeight="1">
      <c r="B64" s="1"/>
      <c r="C64" s="2"/>
      <c r="D64" s="3"/>
      <c r="E64" s="3"/>
      <c r="F64" s="3"/>
      <c r="G64" s="3"/>
      <c r="H64" s="3"/>
      <c r="I64" s="3"/>
      <c r="J64" s="3"/>
    </row>
    <row r="65" spans="2:10" ht="15" customHeight="1">
      <c r="B65" s="36" t="s">
        <v>13</v>
      </c>
      <c r="C65" s="36"/>
      <c r="D65" s="36"/>
      <c r="E65" s="3"/>
      <c r="F65" s="3"/>
      <c r="G65" s="3"/>
      <c r="H65" s="3"/>
      <c r="I65" s="3"/>
      <c r="J65" s="3"/>
    </row>
    <row r="66" ht="15" customHeight="1"/>
    <row r="67" ht="15" customHeight="1"/>
    <row r="68" ht="15" customHeight="1"/>
    <row r="69" ht="15" customHeight="1"/>
    <row r="70" ht="15" customHeight="1"/>
    <row r="71" ht="15" customHeight="1"/>
  </sheetData>
  <mergeCells count="13">
    <mergeCell ref="B7:B8"/>
    <mergeCell ref="C8:J8"/>
    <mergeCell ref="C9:D9"/>
    <mergeCell ref="E9:F9"/>
    <mergeCell ref="G9:H9"/>
    <mergeCell ref="I9:J9"/>
    <mergeCell ref="B2:J2"/>
    <mergeCell ref="B3:J3"/>
    <mergeCell ref="C5:J5"/>
    <mergeCell ref="C6:D6"/>
    <mergeCell ref="E6:F6"/>
    <mergeCell ref="G6:H6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subject/>
  <dc:creator>USDA-MDIOL00000DG8C</dc:creator>
  <cp:keywords/>
  <dc:description/>
  <cp:lastModifiedBy>asime.atuboyedia</cp:lastModifiedBy>
  <cp:lastPrinted>2003-02-05T15:54:39Z</cp:lastPrinted>
  <dcterms:created xsi:type="dcterms:W3CDTF">2002-12-19T15:08:08Z</dcterms:created>
  <dcterms:modified xsi:type="dcterms:W3CDTF">2008-09-02T19:52:49Z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