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25" yWindow="600" windowWidth="12120" windowHeight="11955" tabRatio="385" activeTab="0"/>
  </bookViews>
  <sheets>
    <sheet name="Notes" sheetId="1" r:id="rId1"/>
    <sheet name="Alleles" sheetId="2" r:id="rId2"/>
    <sheet name="Proteins" sheetId="3" r:id="rId3"/>
  </sheets>
  <definedNames>
    <definedName name="_xlnm.Print_Titles" localSheetId="1">'Alleles'!$A:$D,'Alleles'!$1:$3</definedName>
  </definedNames>
  <calcPr fullCalcOnLoad="1"/>
</workbook>
</file>

<file path=xl/sharedStrings.xml><?xml version="1.0" encoding="utf-8"?>
<sst xmlns="http://schemas.openxmlformats.org/spreadsheetml/2006/main" count="1227" uniqueCount="186">
  <si>
    <t xml:space="preserve">Another important region for diversification is the 3’ region, in a group of GYPHe/GYPB alleles.  Here, exon V and the downstream sequences are remodeled: a single nucleotide change at the 3 ‘end of exon V with or without an accompanying nucleotide change at 5’end of intron 5 remodels expression of sequences further downstream.
</t>
  </si>
  <si>
    <t xml:space="preserve">The abscissa shows exon numbers and their size in GYPA, serving as reference allele.  The upper panel shows exon composition and pattern of expression of the three common reference alleles.  The ordinate groups the variants by hybrid composition and those with templated changes.  Refer to the “alleles” spreadsheet for details of rearrangements.
</t>
  </si>
  <si>
    <t>S</t>
  </si>
  <si>
    <t>G.</t>
  </si>
  <si>
    <t>D</t>
  </si>
  <si>
    <t>R</t>
  </si>
  <si>
    <t>P</t>
  </si>
  <si>
    <t>H</t>
  </si>
  <si>
    <t>Y</t>
  </si>
  <si>
    <t>V</t>
  </si>
  <si>
    <t>E</t>
  </si>
  <si>
    <t>GYPA N</t>
  </si>
  <si>
    <t>L</t>
  </si>
  <si>
    <t>res.no. in GYPB</t>
  </si>
  <si>
    <t>48=29</t>
  </si>
  <si>
    <t>49=30</t>
  </si>
  <si>
    <t>52=33</t>
  </si>
  <si>
    <t>GYPB</t>
  </si>
  <si>
    <t>d</t>
  </si>
  <si>
    <t>k</t>
  </si>
  <si>
    <t>q</t>
  </si>
  <si>
    <t>p</t>
  </si>
  <si>
    <t>h</t>
  </si>
  <si>
    <t>n</t>
  </si>
  <si>
    <t>s</t>
  </si>
  <si>
    <t>res.no. in GYPE</t>
  </si>
  <si>
    <t>r</t>
  </si>
  <si>
    <t>v</t>
  </si>
  <si>
    <t>y</t>
  </si>
  <si>
    <t>e</t>
  </si>
  <si>
    <t>untemplated variant</t>
  </si>
  <si>
    <t>N</t>
  </si>
  <si>
    <t>M</t>
  </si>
  <si>
    <t>I</t>
  </si>
  <si>
    <t>ex2  99bp</t>
  </si>
  <si>
    <t>ex3  96bp</t>
  </si>
  <si>
    <t>ex4 39bp</t>
  </si>
  <si>
    <t>ex5 86bp</t>
  </si>
  <si>
    <t>ex6 78bp</t>
  </si>
  <si>
    <t>ex7 17bp</t>
  </si>
  <si>
    <t>GYPA</t>
  </si>
  <si>
    <t xml:space="preserve">GYPB </t>
  </si>
  <si>
    <t xml:space="preserve">     </t>
  </si>
  <si>
    <t xml:space="preserve">           </t>
  </si>
  <si>
    <t xml:space="preserve">               </t>
  </si>
  <si>
    <t xml:space="preserve">Sequence variations documented in the database are aligned.  “X” designates approximate positions, in hybrid alleles, of the breakpoint regions for crossings-over or gene conversions.
</t>
  </si>
  <si>
    <t xml:space="preserve">Only those sites that are known to be altered in at least one allele are shown, and sequence alterations in all alleles are displayed consecutively.  Note that each variant site may be adjacent to stretches of sequence identical in the allele and the reference.
</t>
  </si>
  <si>
    <t>GYPB sequences not expressed</t>
  </si>
  <si>
    <t>GYPE sequences not expressed</t>
  </si>
  <si>
    <t>Excel "Legend"</t>
  </si>
  <si>
    <t>allele</t>
  </si>
  <si>
    <t>id. in db</t>
  </si>
  <si>
    <t>ex2-99bp</t>
  </si>
  <si>
    <t>int2</t>
  </si>
  <si>
    <t>ex3</t>
  </si>
  <si>
    <t>96bp</t>
  </si>
  <si>
    <t>int3</t>
  </si>
  <si>
    <r>
      <t>~</t>
    </r>
    <r>
      <rPr>
        <b/>
        <i/>
        <sz val="9"/>
        <rFont val="Verdana"/>
        <family val="2"/>
      </rPr>
      <t>960bp</t>
    </r>
  </si>
  <si>
    <t>ex4</t>
  </si>
  <si>
    <t>39bp</t>
  </si>
  <si>
    <t>int4</t>
  </si>
  <si>
    <t>110-248</t>
  </si>
  <si>
    <t>301-488</t>
  </si>
  <si>
    <t>719-761</t>
  </si>
  <si>
    <t>899-935</t>
  </si>
  <si>
    <t>GYPA-M</t>
  </si>
  <si>
    <t>C</t>
  </si>
  <si>
    <t>A</t>
  </si>
  <si>
    <t>G</t>
  </si>
  <si>
    <t>T</t>
  </si>
  <si>
    <t>g</t>
  </si>
  <si>
    <t>a</t>
  </si>
  <si>
    <t>t</t>
  </si>
  <si>
    <t>GYPA-N</t>
  </si>
  <si>
    <t>GYPB (s)</t>
  </si>
  <si>
    <t>c</t>
  </si>
  <si>
    <t>del</t>
  </si>
  <si>
    <t>GYPE</t>
  </si>
  <si>
    <t>TEMPLATED</t>
  </si>
  <si>
    <t>GYPA Mc</t>
  </si>
  <si>
    <t>GYPA Mi VIII</t>
  </si>
  <si>
    <t>GYPA Mi VII</t>
  </si>
  <si>
    <t>GYPB Mit</t>
  </si>
  <si>
    <t>HYBRIDS</t>
  </si>
  <si>
    <t>GYPA-B</t>
  </si>
  <si>
    <t>Mi V</t>
  </si>
  <si>
    <t>X</t>
  </si>
  <si>
    <t>Mi XI</t>
  </si>
  <si>
    <t>Sat</t>
  </si>
  <si>
    <t>GYP B-A</t>
  </si>
  <si>
    <t xml:space="preserve">Dantu </t>
  </si>
  <si>
    <t>Sta A</t>
  </si>
  <si>
    <t>Sta B</t>
  </si>
  <si>
    <t>Sta C</t>
  </si>
  <si>
    <t>Eric Sta</t>
  </si>
  <si>
    <t>GYP A-B-A</t>
  </si>
  <si>
    <t>MI II</t>
  </si>
  <si>
    <t xml:space="preserve"> </t>
  </si>
  <si>
    <t>Mi IX</t>
  </si>
  <si>
    <t>Mz/Sta</t>
  </si>
  <si>
    <t>g X</t>
  </si>
  <si>
    <t>GYP A-E-A</t>
  </si>
  <si>
    <t>Sta (ERIK/TF)</t>
  </si>
  <si>
    <t>g X…</t>
  </si>
  <si>
    <t>GYP B-A-B</t>
  </si>
  <si>
    <t>Mi III</t>
  </si>
  <si>
    <t>A X</t>
  </si>
  <si>
    <t>Mi IV</t>
  </si>
  <si>
    <t>X ?</t>
  </si>
  <si>
    <t>Mi VI</t>
  </si>
  <si>
    <t>C X</t>
  </si>
  <si>
    <t>t X</t>
  </si>
  <si>
    <t>Mi X</t>
  </si>
  <si>
    <t>He (Henshaw)</t>
  </si>
  <si>
    <t>He (GL)</t>
  </si>
  <si>
    <t>He P2</t>
  </si>
  <si>
    <t>He (NY)</t>
  </si>
  <si>
    <t>He/Sta</t>
  </si>
  <si>
    <t>UNTEMPLATED</t>
  </si>
  <si>
    <t>GYPA Mg</t>
  </si>
  <si>
    <t>GYPA Nya</t>
  </si>
  <si>
    <t>GYPA Osa</t>
  </si>
  <si>
    <t>GYPA Vr</t>
  </si>
  <si>
    <t>GYPAMta</t>
  </si>
  <si>
    <t>GYPA (Eric Sta)</t>
  </si>
  <si>
    <t>GYPA HAG</t>
  </si>
  <si>
    <t>GYPA Mi I</t>
  </si>
  <si>
    <t>GYPB S</t>
  </si>
  <si>
    <t>GYPB sD</t>
  </si>
  <si>
    <t>GYPB M(V)</t>
  </si>
  <si>
    <t>res. no. in GYPA</t>
  </si>
  <si>
    <t>20=1</t>
  </si>
  <si>
    <t>22=3</t>
  </si>
  <si>
    <t>23=4</t>
  </si>
  <si>
    <t>24=5</t>
  </si>
  <si>
    <t>46=27</t>
  </si>
  <si>
    <t>47=28</t>
  </si>
  <si>
    <t>50=31</t>
  </si>
  <si>
    <t>54=35</t>
  </si>
  <si>
    <t>55=36</t>
  </si>
  <si>
    <t>56=37</t>
  </si>
  <si>
    <t>57=38</t>
  </si>
  <si>
    <t>58=39</t>
  </si>
  <si>
    <t>59=40</t>
  </si>
  <si>
    <t>60=41</t>
  </si>
  <si>
    <t>66=47</t>
  </si>
  <si>
    <t>68=49</t>
  </si>
  <si>
    <t>71=52</t>
  </si>
  <si>
    <t>73=54</t>
  </si>
  <si>
    <t>77=58</t>
  </si>
  <si>
    <t>78=59</t>
  </si>
  <si>
    <t>80=61</t>
  </si>
  <si>
    <t>81=62</t>
  </si>
  <si>
    <t>84=65</t>
  </si>
  <si>
    <t>86=67</t>
  </si>
  <si>
    <t>88=69</t>
  </si>
  <si>
    <t>89=70</t>
  </si>
  <si>
    <t>90=71</t>
  </si>
  <si>
    <t>GYPA M</t>
  </si>
  <si>
    <t xml:space="preserve">Please address all questions to Olga O. Blumenfeld, curator </t>
  </si>
  <si>
    <t>Click on one of the two cells below to select a worksheet.  To return here, click on the title in the upper leftmost cell or the 'Notes' tab at the bottom of this window.</t>
  </si>
  <si>
    <t>Comments:</t>
  </si>
  <si>
    <t>GYPB- sequences not expressed</t>
  </si>
  <si>
    <t>1800 bp</t>
  </si>
  <si>
    <t>Mi II</t>
  </si>
  <si>
    <t>1 ---- 38</t>
  </si>
  <si>
    <t>A ---- C</t>
  </si>
  <si>
    <t>A ---- A</t>
  </si>
  <si>
    <t>id in db</t>
  </si>
  <si>
    <t>The ordinate lists names of alleles grouped as showing templated or untemplated variations, or structurally hybrid forms.  The top panel provides the numbers and kinds of nucleotides of the “wild type” reference sequences of GYPA (M and N), GYPB and GYPE.  Throughout, nucleotides that are located in pseudoexons and are not expressed are in lower case.  The bottom panel shows alterations at the amino acid level and the potentially expressible amino acids are also shown in lower case (amino acid numbers are also shown both in translated and in the mature protein)</t>
  </si>
  <si>
    <r>
      <t xml:space="preserve">Alignment of sequence changes in a large number of Glycophorin alleles documented in the database provides a global view of variation patterns at both gene and protein levels.  In addition, the intricate pathways and their detailed steps resulting in protein diversification become apparent.  Clearly, several features of the wild-type alleles sequences play a major role in the diversification process; first, despite a high level of overall sequence identity, a relatively large number of sequence differences occur between the three genes, in the exon III/pseudoexon 3 region; most importantly, a single g&gt;t change at 5’ end of intron3 results in inactivation of the donor splice site in GYPB and GYPE and silencing of that exon; reactivation of this site by recombination, crossings-over or gene conversions, reintroduces, in a hybrid, the expression of the sequence of this exon or its patches.  Conversely, similar rearrangements can silence this exon within the framework of GYPA sequences.  In hybrids, such modulations of sequence transfers and/or expression result in diversity at amino acid level.
</t>
    </r>
    <r>
      <rPr>
        <sz val="48"/>
        <color indexed="8"/>
        <rFont val="Verdana"/>
        <family val="2"/>
      </rPr>
      <t xml:space="preserve">
</t>
    </r>
  </si>
  <si>
    <r>
      <rPr>
        <sz val="11"/>
        <color theme="1"/>
        <rFont val="Calibri"/>
        <family val="2"/>
      </rPr>
      <t>Notes:  All data is assembled from that listed in the database for each allele; for references, see respective alleles; entries for each allele can be accessed by the respective id numbers:
http://www.ncbi.nlm.nih.gov/projects/gv/rbc/xslcgi.fcgi?cmd=bgmut/allele_details&amp;id=356
(356 is an example; use number facing the allele name)</t>
    </r>
  </si>
  <si>
    <t>Legend</t>
  </si>
  <si>
    <t xml:space="preserve">
</t>
  </si>
  <si>
    <t>GYPA sequences expressed</t>
  </si>
  <si>
    <t>GYPB sequences expressed</t>
  </si>
  <si>
    <t>GYPE sequences expressed</t>
  </si>
  <si>
    <t xml:space="preserve">
</t>
  </si>
  <si>
    <t xml:space="preserve">
</t>
  </si>
  <si>
    <t>Note that in this Family, numbering at both nucleotide and amino acid levels is complex; the major reason is that, despite high sequence identity, the exons of the three duplicated common alleles, GYPA, GYPB and GYPE, are not uniformly expressed relative to GYPA (GYPA exon III is not expressed in GYPB and GYPE, and GYPA exon IV is not expressed in GYPE; the unexpressed exons are referred to as pseudoexons); insertions occur at 5’end of exon V in GYPB, and sequence changes in GYPB and GYPE result in changes in exons VI and VII.  Here, the following numbering strategy is used in alignments of sequence variations.</t>
  </si>
  <si>
    <t>The nucleotide sequence:</t>
  </si>
  <si>
    <t xml:space="preserve">As per convention, starts with “a” of atg as number 1 (even though the mature protein starts further downstream, in exon II, at nt.58); sequences of exons II to IV of GYPA, GYPB and GYPE are then numbered continuously, with exon numbers and sizes indicated in the abscissa (relative to GYPA).  A portion of intron 3 is included because a number of breakpoints occur in that region and variants at the donor splice site play an important role in modulating expression of sequence (total or partial) of exon III in GYPB and GYPE or a number of hybrids.  To simplify, we decided to omit alignments in sequences in exons V and further downstream and to indicate the nature of the sequence as “GYPA-like… or GYPB-like.”  Therefore, changes in exon V that result in Henshaw (He) variants are not included and readers are referred to the original entry pages.  "GYPA-like…" designation is also used when sequence is not determined.
</t>
  </si>
  <si>
    <t>Illustration, at gross level, of structures of products of the alleles:</t>
  </si>
  <si>
    <t xml:space="preserve">Protein sequences are shown in form of expressed and unexpressed exons and aligned to better illustrate the subtle pathways resulting in sequence diversification.  Exons are color-coded, and their unexpressed regions (pseudoexons) are shown in a lighter version of the same color.  In hybrids, in which unexpressed sequences (or their patches) become expressed, those regions assume the darker hue and vice-versa.
</t>
  </si>
  <si>
    <t xml:space="preserve">Most of the diverse sequence patterns shown here result from recombination occurring between duplicated members of the Glycophorin Family.  It should be noted that GYPE participation in these rearrangements has so far been observed less frequently, but this is still work in progress.
</t>
  </si>
  <si>
    <t xml:space="preserve">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</si>
</sst>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9">
    <font>
      <sz val="11"/>
      <color theme="1"/>
      <name val="Calibri"/>
      <family val="2"/>
    </font>
    <font>
      <sz val="11"/>
      <color indexed="8"/>
      <name val="Calibri"/>
      <family val="2"/>
    </font>
    <font>
      <b/>
      <sz val="9"/>
      <name val="Verdana"/>
      <family val="2"/>
    </font>
    <font>
      <b/>
      <i/>
      <sz val="9"/>
      <name val="Verdana"/>
      <family val="2"/>
    </font>
    <font>
      <b/>
      <sz val="12"/>
      <name val="Verdana"/>
      <family val="2"/>
    </font>
    <font>
      <b/>
      <sz val="12"/>
      <color indexed="10"/>
      <name val="Verdana"/>
      <family val="2"/>
    </font>
    <font>
      <sz val="10"/>
      <color indexed="57"/>
      <name val="Verdana"/>
      <family val="2"/>
    </font>
    <font>
      <sz val="10"/>
      <color indexed="45"/>
      <name val="Verdana"/>
      <family val="2"/>
    </font>
    <font>
      <u val="single"/>
      <sz val="11"/>
      <color indexed="20"/>
      <name val="Calibri"/>
      <family val="2"/>
    </font>
    <font>
      <u val="single"/>
      <sz val="11"/>
      <color indexed="12"/>
      <name val="Calibri"/>
      <family val="2"/>
    </font>
    <font>
      <b/>
      <sz val="11"/>
      <color indexed="8"/>
      <name val="Calibri"/>
      <family val="2"/>
    </font>
    <font>
      <sz val="10"/>
      <color indexed="8"/>
      <name val="Verdana"/>
      <family val="2"/>
    </font>
    <font>
      <u val="single"/>
      <sz val="10"/>
      <color indexed="12"/>
      <name val="Verdana"/>
      <family val="2"/>
    </font>
    <font>
      <b/>
      <sz val="12"/>
      <color indexed="8"/>
      <name val="Verdana"/>
      <family val="2"/>
    </font>
    <font>
      <b/>
      <u val="single"/>
      <sz val="12"/>
      <color indexed="12"/>
      <name val="Verdana"/>
      <family val="2"/>
    </font>
    <font>
      <sz val="8"/>
      <name val="Verdana"/>
      <family val="2"/>
    </font>
    <font>
      <b/>
      <sz val="10"/>
      <color indexed="8"/>
      <name val="Verdana"/>
      <family val="2"/>
    </font>
    <font>
      <b/>
      <sz val="15"/>
      <color indexed="56"/>
      <name val="Calibri"/>
      <family val="2"/>
    </font>
    <font>
      <b/>
      <sz val="11"/>
      <color indexed="56"/>
      <name val="Calibri"/>
      <family val="2"/>
    </font>
    <font>
      <b/>
      <sz val="18"/>
      <color indexed="56"/>
      <name val="Cambria"/>
      <family val="2"/>
    </font>
    <font>
      <b/>
      <u val="single"/>
      <sz val="9"/>
      <color indexed="18"/>
      <name val="Verdana"/>
      <family val="2"/>
    </font>
    <font>
      <b/>
      <sz val="8"/>
      <name val="Verdana"/>
      <family val="2"/>
    </font>
    <font>
      <b/>
      <u val="single"/>
      <sz val="10"/>
      <color indexed="12"/>
      <name val="Verdana"/>
      <family val="2"/>
    </font>
    <font>
      <b/>
      <u val="single"/>
      <sz val="8"/>
      <color indexed="18"/>
      <name val="Verdana"/>
      <family val="2"/>
    </font>
    <font>
      <b/>
      <i/>
      <sz val="8"/>
      <name val="Verdana"/>
      <family val="2"/>
    </font>
    <font>
      <b/>
      <u val="single"/>
      <sz val="8"/>
      <color indexed="12"/>
      <name val="Verdana"/>
      <family val="2"/>
    </font>
    <font>
      <b/>
      <sz val="9"/>
      <color indexed="9"/>
      <name val="Verdana"/>
      <family val="2"/>
    </font>
    <font>
      <sz val="8"/>
      <color indexed="8"/>
      <name val="Calibri"/>
      <family val="2"/>
    </font>
    <font>
      <sz val="10"/>
      <color indexed="8"/>
      <name val="Calibri"/>
      <family val="2"/>
    </font>
    <font>
      <sz val="11"/>
      <color indexed="8"/>
      <name val="Verdana"/>
      <family val="2"/>
    </font>
    <font>
      <sz val="11"/>
      <color indexed="9"/>
      <name val="Verdana"/>
      <family val="2"/>
    </font>
    <font>
      <sz val="48"/>
      <color indexed="8"/>
      <name val="Verdana"/>
      <family val="2"/>
    </font>
    <font>
      <b/>
      <u val="single"/>
      <sz val="11"/>
      <color indexed="12"/>
      <name val="Verdana"/>
      <family val="2"/>
    </font>
    <font>
      <u val="single"/>
      <sz val="11"/>
      <color indexed="12"/>
      <name val="Verdana"/>
      <family val="2"/>
    </font>
    <font>
      <b/>
      <sz val="8"/>
      <color indexed="9"/>
      <name val="Verdana"/>
      <family val="2"/>
    </font>
    <font>
      <u val="single"/>
      <sz val="14"/>
      <color indexed="12"/>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40"/>
        <bgColor indexed="64"/>
      </patternFill>
    </fill>
    <fill>
      <patternFill patternType="solid">
        <fgColor indexed="26"/>
        <bgColor indexed="64"/>
      </patternFill>
    </fill>
    <fill>
      <patternFill patternType="solid">
        <fgColor indexed="27"/>
        <bgColor indexed="64"/>
      </patternFill>
    </fill>
    <fill>
      <patternFill patternType="solid">
        <fgColor indexed="34"/>
        <bgColor indexed="64"/>
      </patternFill>
    </fill>
    <fill>
      <patternFill patternType="solid">
        <fgColor indexed="9"/>
        <bgColor indexed="64"/>
      </patternFill>
    </fill>
    <fill>
      <patternFill patternType="solid">
        <fgColor indexed="55"/>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0"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15"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37" fillId="23" borderId="0" applyNumberFormat="0" applyBorder="0" applyAlignment="0" applyProtection="0"/>
    <xf numFmtId="0" fontId="49" fillId="24" borderId="1" applyNumberFormat="0" applyAlignment="0" applyProtection="0"/>
    <xf numFmtId="0" fontId="50"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6" borderId="0" applyNumberFormat="0" applyBorder="0" applyAlignment="0" applyProtection="0"/>
    <xf numFmtId="0" fontId="17" fillId="0" borderId="3" applyNumberFormat="0" applyFill="0" applyAlignment="0" applyProtection="0"/>
    <xf numFmtId="0" fontId="42"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9" fillId="0" borderId="0" applyNumberFormat="0" applyFill="0" applyBorder="0" applyAlignment="0" applyProtection="0"/>
    <xf numFmtId="0" fontId="53" fillId="27" borderId="1" applyNumberFormat="0" applyAlignment="0" applyProtection="0"/>
    <xf numFmtId="0" fontId="54" fillId="0" borderId="6" applyNumberFormat="0" applyFill="0" applyAlignment="0" applyProtection="0"/>
    <xf numFmtId="0" fontId="55" fillId="28" borderId="0" applyNumberFormat="0" applyBorder="0" applyAlignment="0" applyProtection="0"/>
    <xf numFmtId="0" fontId="1" fillId="29" borderId="7" applyNumberFormat="0" applyFont="0" applyAlignment="0" applyProtection="0"/>
    <xf numFmtId="0" fontId="56" fillId="24" borderId="8" applyNumberFormat="0" applyAlignment="0" applyProtection="0"/>
    <xf numFmtId="9" fontId="1" fillId="0" borderId="0" applyFont="0" applyFill="0" applyBorder="0" applyAlignment="0" applyProtection="0"/>
    <xf numFmtId="0" fontId="19"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0">
    <xf numFmtId="0" fontId="0" fillId="0" borderId="0" xfId="0" applyFont="1" applyAlignment="1">
      <alignment/>
    </xf>
    <xf numFmtId="0" fontId="2" fillId="0" borderId="0" xfId="0" applyFont="1" applyAlignment="1">
      <alignment/>
    </xf>
    <xf numFmtId="0" fontId="2" fillId="0" borderId="0" xfId="0" applyFont="1" applyAlignment="1">
      <alignment horizontal="left"/>
    </xf>
    <xf numFmtId="0" fontId="3" fillId="0" borderId="0" xfId="0" applyFont="1" applyAlignment="1">
      <alignment/>
    </xf>
    <xf numFmtId="0" fontId="0" fillId="0" borderId="0" xfId="0" applyFill="1" applyAlignment="1">
      <alignment/>
    </xf>
    <xf numFmtId="0" fontId="4" fillId="30" borderId="0" xfId="0" applyFont="1" applyFill="1" applyAlignment="1">
      <alignment/>
    </xf>
    <xf numFmtId="0" fontId="4" fillId="20" borderId="0" xfId="0" applyFont="1" applyFill="1" applyAlignment="1">
      <alignment/>
    </xf>
    <xf numFmtId="0" fontId="5" fillId="30" borderId="0" xfId="0" applyFont="1" applyFill="1" applyAlignment="1">
      <alignment/>
    </xf>
    <xf numFmtId="0" fontId="5" fillId="20" borderId="0" xfId="0" applyFont="1" applyFill="1" applyAlignment="1">
      <alignment/>
    </xf>
    <xf numFmtId="0" fontId="6" fillId="20" borderId="0" xfId="0" applyFont="1" applyFill="1" applyAlignment="1">
      <alignment/>
    </xf>
    <xf numFmtId="0" fontId="6" fillId="30" borderId="0" xfId="0" applyFont="1" applyFill="1" applyAlignment="1">
      <alignment/>
    </xf>
    <xf numFmtId="0" fontId="7" fillId="3" borderId="0" xfId="0" applyFont="1" applyFill="1" applyAlignment="1">
      <alignment/>
    </xf>
    <xf numFmtId="0" fontId="2" fillId="31" borderId="0" xfId="0" applyFont="1" applyFill="1" applyBorder="1" applyAlignment="1">
      <alignment horizontal="center"/>
    </xf>
    <xf numFmtId="0" fontId="2" fillId="3" borderId="0" xfId="0" applyFont="1" applyFill="1" applyBorder="1" applyAlignment="1">
      <alignment horizontal="center"/>
    </xf>
    <xf numFmtId="0" fontId="2" fillId="0" borderId="0" xfId="0" applyFont="1" applyBorder="1" applyAlignment="1">
      <alignment horizontal="center"/>
    </xf>
    <xf numFmtId="0" fontId="2" fillId="4" borderId="0" xfId="0" applyFont="1" applyFill="1" applyBorder="1" applyAlignment="1">
      <alignment horizontal="center"/>
    </xf>
    <xf numFmtId="0" fontId="2" fillId="32" borderId="0" xfId="0" applyFont="1" applyFill="1" applyBorder="1" applyAlignment="1">
      <alignment horizontal="center"/>
    </xf>
    <xf numFmtId="0" fontId="2" fillId="0" borderId="0" xfId="0" applyFont="1" applyFill="1" applyBorder="1" applyAlignment="1">
      <alignment horizontal="center"/>
    </xf>
    <xf numFmtId="0" fontId="2" fillId="12" borderId="0" xfId="0" applyFont="1" applyFill="1" applyBorder="1" applyAlignment="1">
      <alignment horizontal="center"/>
    </xf>
    <xf numFmtId="0" fontId="2" fillId="0" borderId="0" xfId="0" applyFont="1" applyAlignment="1">
      <alignment horizontal="center"/>
    </xf>
    <xf numFmtId="0" fontId="10" fillId="0" borderId="0" xfId="0" applyFont="1" applyAlignment="1">
      <alignment/>
    </xf>
    <xf numFmtId="0" fontId="26" fillId="30" borderId="0" xfId="0" applyFont="1" applyFill="1" applyBorder="1" applyAlignment="1">
      <alignment horizontal="center"/>
    </xf>
    <xf numFmtId="0" fontId="2" fillId="33" borderId="0" xfId="0" applyFont="1" applyFill="1" applyBorder="1" applyAlignment="1">
      <alignment horizontal="center"/>
    </xf>
    <xf numFmtId="0" fontId="2" fillId="10" borderId="0" xfId="0" applyFont="1" applyFill="1" applyBorder="1" applyAlignment="1">
      <alignment horizontal="center"/>
    </xf>
    <xf numFmtId="0" fontId="2" fillId="34" borderId="0" xfId="0" applyFont="1" applyFill="1" applyBorder="1" applyAlignment="1">
      <alignment horizontal="center"/>
    </xf>
    <xf numFmtId="0" fontId="3" fillId="0" borderId="0" xfId="0" applyFont="1" applyAlignment="1">
      <alignment horizontal="center"/>
    </xf>
    <xf numFmtId="0" fontId="0" fillId="0" borderId="0" xfId="0" applyAlignment="1">
      <alignment horizontal="center"/>
    </xf>
    <xf numFmtId="0" fontId="20" fillId="0" borderId="0" xfId="0" applyFont="1" applyAlignment="1">
      <alignment horizontal="center"/>
    </xf>
    <xf numFmtId="0" fontId="21" fillId="0" borderId="0" xfId="0" applyFont="1" applyAlignment="1">
      <alignment/>
    </xf>
    <xf numFmtId="0" fontId="21" fillId="0" borderId="0" xfId="0" applyFont="1" applyAlignment="1">
      <alignment horizontal="center"/>
    </xf>
    <xf numFmtId="0" fontId="23" fillId="0" borderId="0" xfId="0" applyFont="1" applyAlignment="1">
      <alignment horizontal="center"/>
    </xf>
    <xf numFmtId="0" fontId="24" fillId="0" borderId="0" xfId="0" applyFont="1" applyAlignment="1">
      <alignment/>
    </xf>
    <xf numFmtId="0" fontId="27" fillId="0" borderId="0" xfId="0" applyFont="1" applyAlignment="1">
      <alignment/>
    </xf>
    <xf numFmtId="0" fontId="30" fillId="0" borderId="0" xfId="0" applyNumberFormat="1" applyFont="1" applyAlignment="1">
      <alignment wrapText="1"/>
    </xf>
    <xf numFmtId="0" fontId="25" fillId="0" borderId="0" xfId="53" applyFont="1" applyBorder="1" applyAlignment="1" applyProtection="1">
      <alignment horizontal="right" vertical="center"/>
      <protection/>
    </xf>
    <xf numFmtId="0" fontId="14" fillId="35" borderId="0" xfId="53" applyFont="1" applyFill="1" applyBorder="1" applyAlignment="1" applyProtection="1">
      <alignment horizontal="left" vertical="top" wrapText="1" indent="2"/>
      <protection/>
    </xf>
    <xf numFmtId="0" fontId="29" fillId="0" borderId="0" xfId="0" applyFont="1" applyAlignment="1">
      <alignment/>
    </xf>
    <xf numFmtId="0" fontId="32" fillId="0" borderId="0" xfId="53" applyFont="1" applyAlignment="1" applyProtection="1">
      <alignment vertical="center"/>
      <protection/>
    </xf>
    <xf numFmtId="0" fontId="29" fillId="0" borderId="0" xfId="0" applyFont="1" applyAlignment="1">
      <alignment vertical="center" wrapText="1"/>
    </xf>
    <xf numFmtId="0" fontId="29" fillId="30" borderId="0" xfId="0" applyFont="1" applyFill="1" applyAlignment="1">
      <alignment/>
    </xf>
    <xf numFmtId="0" fontId="29" fillId="0" borderId="0" xfId="0" applyFont="1" applyFill="1" applyAlignment="1">
      <alignment/>
    </xf>
    <xf numFmtId="0" fontId="29" fillId="20" borderId="0" xfId="0" applyFont="1" applyFill="1" applyAlignment="1">
      <alignment/>
    </xf>
    <xf numFmtId="0" fontId="29" fillId="4" borderId="0" xfId="0" applyFont="1" applyFill="1" applyAlignment="1">
      <alignment/>
    </xf>
    <xf numFmtId="0" fontId="29" fillId="19" borderId="0" xfId="0" applyFont="1" applyFill="1" applyAlignment="1">
      <alignment/>
    </xf>
    <xf numFmtId="0" fontId="29" fillId="3" borderId="0" xfId="0" applyFont="1" applyFill="1" applyAlignment="1">
      <alignment/>
    </xf>
    <xf numFmtId="0" fontId="29" fillId="0" borderId="0" xfId="0" applyFont="1" applyAlignment="1">
      <alignment wrapText="1"/>
    </xf>
    <xf numFmtId="0" fontId="35" fillId="0" borderId="0" xfId="53" applyFont="1" applyAlignment="1" applyProtection="1">
      <alignment horizontal="center" vertical="center" wrapText="1"/>
      <protection/>
    </xf>
    <xf numFmtId="0" fontId="29" fillId="0" borderId="0" xfId="0" applyFont="1" applyBorder="1" applyAlignment="1">
      <alignment horizontal="left"/>
    </xf>
    <xf numFmtId="0" fontId="11" fillId="35" borderId="0" xfId="0" applyFont="1" applyFill="1" applyBorder="1" applyAlignment="1">
      <alignment horizontal="left" wrapText="1"/>
    </xf>
    <xf numFmtId="0" fontId="33" fillId="0" borderId="0" xfId="53" applyFont="1" applyBorder="1" applyAlignment="1" applyProtection="1">
      <alignment horizontal="left" vertical="top" wrapText="1"/>
      <protection/>
    </xf>
    <xf numFmtId="0" fontId="13" fillId="35" borderId="0" xfId="0" applyFont="1" applyFill="1" applyBorder="1" applyAlignment="1">
      <alignment horizontal="left" vertical="top" wrapText="1"/>
    </xf>
    <xf numFmtId="0" fontId="11" fillId="35" borderId="0" xfId="0" applyFont="1" applyFill="1" applyBorder="1" applyAlignment="1">
      <alignment horizontal="left" vertical="top" wrapText="1"/>
    </xf>
    <xf numFmtId="0" fontId="11" fillId="35" borderId="0" xfId="0" applyNumberFormat="1" applyFont="1" applyFill="1" applyBorder="1" applyAlignment="1">
      <alignment horizontal="left" vertical="top" wrapText="1"/>
    </xf>
    <xf numFmtId="0" fontId="16" fillId="35" borderId="0" xfId="0" applyFont="1" applyFill="1" applyBorder="1" applyAlignment="1">
      <alignment horizontal="left" vertical="top" wrapText="1"/>
    </xf>
    <xf numFmtId="0" fontId="12" fillId="35" borderId="0" xfId="53" applyFont="1" applyFill="1" applyBorder="1" applyAlignment="1" applyProtection="1">
      <alignment horizontal="left" vertical="top" wrapText="1"/>
      <protection/>
    </xf>
    <xf numFmtId="0" fontId="11" fillId="0" borderId="0" xfId="0" applyFont="1" applyBorder="1" applyAlignment="1">
      <alignment horizontal="left" vertical="top" wrapText="1"/>
    </xf>
    <xf numFmtId="0" fontId="32" fillId="0" borderId="0" xfId="53" applyFont="1" applyAlignment="1" applyProtection="1">
      <alignment horizontal="right" vertical="center"/>
      <protection/>
    </xf>
    <xf numFmtId="0" fontId="29" fillId="0" borderId="0" xfId="0" applyFont="1" applyAlignment="1">
      <alignment horizontal="right"/>
    </xf>
    <xf numFmtId="0" fontId="29" fillId="35" borderId="0" xfId="0" applyFont="1" applyFill="1" applyAlignment="1">
      <alignment/>
    </xf>
    <xf numFmtId="0" fontId="29" fillId="35" borderId="0" xfId="0" applyFont="1" applyFill="1" applyAlignment="1">
      <alignment horizontal="right"/>
    </xf>
    <xf numFmtId="0" fontId="29" fillId="35" borderId="0" xfId="0" applyFont="1" applyFill="1" applyBorder="1" applyAlignment="1">
      <alignment horizontal="left"/>
    </xf>
    <xf numFmtId="0" fontId="33" fillId="35" borderId="0" xfId="53" applyFont="1" applyFill="1" applyBorder="1" applyAlignment="1" applyProtection="1">
      <alignment horizontal="left" vertical="top" wrapText="1"/>
      <protection/>
    </xf>
    <xf numFmtId="0" fontId="25" fillId="35" borderId="0" xfId="53" applyFont="1" applyFill="1" applyBorder="1" applyAlignment="1" applyProtection="1">
      <alignment horizontal="right" vertical="center"/>
      <protection/>
    </xf>
    <xf numFmtId="0" fontId="2" fillId="24" borderId="0" xfId="0" applyFont="1" applyFill="1" applyBorder="1" applyAlignment="1">
      <alignment horizontal="center"/>
    </xf>
    <xf numFmtId="0" fontId="26" fillId="36" borderId="0" xfId="0" applyFont="1" applyFill="1" applyBorder="1" applyAlignment="1">
      <alignment horizontal="center"/>
    </xf>
    <xf numFmtId="0" fontId="16" fillId="35" borderId="0" xfId="0" applyNumberFormat="1" applyFont="1" applyFill="1" applyBorder="1" applyAlignment="1">
      <alignment horizontal="left" vertical="top" wrapText="1"/>
    </xf>
    <xf numFmtId="0" fontId="0" fillId="35" borderId="0" xfId="0" applyNumberFormat="1" applyFill="1" applyBorder="1" applyAlignment="1">
      <alignment horizontal="left" vertical="top" wrapText="1"/>
    </xf>
    <xf numFmtId="0" fontId="0" fillId="0" borderId="0" xfId="0" applyAlignment="1">
      <alignment horizontal="center"/>
    </xf>
    <xf numFmtId="0" fontId="26" fillId="0" borderId="0" xfId="0" applyFont="1" applyFill="1" applyBorder="1" applyAlignment="1">
      <alignment horizontal="center"/>
    </xf>
    <xf numFmtId="0" fontId="2" fillId="0" borderId="0" xfId="0" applyFont="1" applyBorder="1" applyAlignment="1">
      <alignment horizontal="center"/>
    </xf>
    <xf numFmtId="0" fontId="26" fillId="36" borderId="0" xfId="0" applyFont="1" applyFill="1" applyBorder="1" applyAlignment="1">
      <alignment horizontal="center"/>
    </xf>
    <xf numFmtId="0" fontId="0" fillId="0" borderId="0" xfId="0" applyAlignment="1">
      <alignment horizontal="center"/>
    </xf>
    <xf numFmtId="0" fontId="2" fillId="0" borderId="0" xfId="0" applyFont="1" applyAlignment="1">
      <alignment/>
    </xf>
    <xf numFmtId="0" fontId="0" fillId="0" borderId="0" xfId="0" applyAlignment="1">
      <alignment/>
    </xf>
    <xf numFmtId="0" fontId="2" fillId="35" borderId="0" xfId="0" applyFont="1" applyFill="1" applyBorder="1" applyAlignment="1">
      <alignment horizontal="center"/>
    </xf>
    <xf numFmtId="0" fontId="14" fillId="0" borderId="0" xfId="53" applyFont="1" applyAlignment="1" applyProtection="1">
      <alignment horizontal="center" vertical="center" wrapText="1"/>
      <protection/>
    </xf>
    <xf numFmtId="0" fontId="13" fillId="0" borderId="0" xfId="0" applyFont="1" applyAlignment="1">
      <alignment horizontal="center" vertical="center" wrapText="1"/>
    </xf>
    <xf numFmtId="0" fontId="0" fillId="35" borderId="0" xfId="0" applyFill="1" applyAlignment="1">
      <alignment horizontal="center"/>
    </xf>
    <xf numFmtId="0" fontId="2" fillId="24" borderId="0" xfId="0" applyFont="1" applyFill="1" applyBorder="1" applyAlignment="1">
      <alignment horizontal="center"/>
    </xf>
    <xf numFmtId="0" fontId="2" fillId="0" borderId="0" xfId="0" applyFont="1" applyAlignment="1">
      <alignment/>
    </xf>
    <xf numFmtId="0" fontId="21" fillId="4" borderId="0" xfId="0" applyFont="1" applyFill="1" applyAlignment="1">
      <alignment horizontal="center" vertical="center" wrapText="1"/>
    </xf>
    <xf numFmtId="0" fontId="27" fillId="0" borderId="0" xfId="0" applyFont="1" applyAlignment="1">
      <alignment horizontal="center" vertical="center" wrapText="1"/>
    </xf>
    <xf numFmtId="0" fontId="21" fillId="3" borderId="0" xfId="0" applyFont="1" applyFill="1" applyAlignment="1">
      <alignment horizontal="center" vertical="center" wrapText="1"/>
    </xf>
    <xf numFmtId="0" fontId="22" fillId="0" borderId="0" xfId="53" applyFont="1" applyAlignment="1" applyProtection="1">
      <alignment horizontal="center" vertical="center" wrapText="1"/>
      <protection/>
    </xf>
    <xf numFmtId="0" fontId="28" fillId="0" borderId="0" xfId="0" applyFont="1" applyAlignment="1">
      <alignment horizontal="center" vertical="center" wrapText="1"/>
    </xf>
    <xf numFmtId="0" fontId="34" fillId="30" borderId="0" xfId="0" applyFont="1" applyFill="1" applyAlignment="1">
      <alignment horizontal="center" vertical="center" wrapText="1"/>
    </xf>
    <xf numFmtId="0" fontId="34" fillId="0" borderId="0" xfId="0" applyFont="1" applyAlignment="1">
      <alignment horizontal="center" vertical="center" wrapText="1"/>
    </xf>
    <xf numFmtId="0" fontId="34" fillId="20" borderId="0" xfId="0" applyFont="1" applyFill="1" applyAlignment="1">
      <alignment horizontal="center" vertical="center" wrapText="1"/>
    </xf>
    <xf numFmtId="0" fontId="34" fillId="19" borderId="0" xfId="0" applyFont="1" applyFill="1" applyAlignment="1">
      <alignment horizontal="center" vertical="center" wrapText="1"/>
    </xf>
    <xf numFmtId="0" fontId="4"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26"/>
  <sheetViews>
    <sheetView tabSelected="1" zoomScalePageLayoutView="0" workbookViewId="0" topLeftCell="A1">
      <selection activeCell="A1" sqref="A1"/>
    </sheetView>
  </sheetViews>
  <sheetFormatPr defaultColWidth="0" defaultRowHeight="15" zeroHeight="1"/>
  <cols>
    <col min="1" max="1" width="3.57421875" style="58" customWidth="1"/>
    <col min="2" max="2" width="90.57421875" style="55" customWidth="1"/>
    <col min="3" max="3" width="3.57421875" style="51" customWidth="1"/>
    <col min="4" max="4" width="100.57421875" style="36" hidden="1" customWidth="1"/>
    <col min="5" max="16384" width="11.421875" style="36" hidden="1" customWidth="1"/>
  </cols>
  <sheetData>
    <row r="1" spans="2:3" ht="14.25">
      <c r="B1" s="47"/>
      <c r="C1" s="60"/>
    </row>
    <row r="2" spans="2:3" ht="25.5">
      <c r="B2" s="48" t="s">
        <v>160</v>
      </c>
      <c r="C2" s="48"/>
    </row>
    <row r="3" spans="2:3" ht="15">
      <c r="B3" s="35" t="str">
        <f>HYPERLINK("#=Alleles!A1","Alleles")</f>
        <v>Alleles</v>
      </c>
      <c r="C3" s="35"/>
    </row>
    <row r="4" spans="2:3" ht="15">
      <c r="B4" s="35" t="str">
        <f>HYPERLINK("#=Proteins!A1","Proteins")</f>
        <v>Proteins</v>
      </c>
      <c r="C4" s="35"/>
    </row>
    <row r="5" spans="2:3" ht="14.25">
      <c r="B5" s="49"/>
      <c r="C5" s="61"/>
    </row>
    <row r="6" spans="2:4" ht="60">
      <c r="B6" s="48" t="s">
        <v>171</v>
      </c>
      <c r="C6" s="48"/>
      <c r="D6" s="37"/>
    </row>
    <row r="7" spans="1:4" s="57" customFormat="1" ht="14.25">
      <c r="A7" s="59"/>
      <c r="B7" s="34" t="str">
        <f>HYPERLINK("http://www.ncbi.nlm.nih.gov/projects/gv/rbc/xslcgi.fcgi?cmd=bgmut/allele_details&amp;id=356","Link to allele 356")</f>
        <v>Link to allele 356</v>
      </c>
      <c r="C7" s="62"/>
      <c r="D7" s="56"/>
    </row>
    <row r="8" spans="2:3" ht="15">
      <c r="B8" s="50" t="s">
        <v>49</v>
      </c>
      <c r="C8" s="50"/>
    </row>
    <row r="9" ht="14.25">
      <c r="B9" s="51"/>
    </row>
    <row r="10" spans="2:3" ht="101.25" customHeight="1">
      <c r="B10" s="52" t="s">
        <v>179</v>
      </c>
      <c r="C10" s="52"/>
    </row>
    <row r="11" spans="2:3" ht="14.25">
      <c r="B11" s="65" t="s">
        <v>180</v>
      </c>
      <c r="C11" s="52"/>
    </row>
    <row r="12" spans="2:4" ht="153">
      <c r="B12" s="52" t="s">
        <v>181</v>
      </c>
      <c r="C12" s="52"/>
      <c r="D12" s="38"/>
    </row>
    <row r="13" spans="2:4" ht="102">
      <c r="B13" s="52" t="s">
        <v>169</v>
      </c>
      <c r="C13" s="52" t="s">
        <v>185</v>
      </c>
      <c r="D13" s="45" t="s">
        <v>177</v>
      </c>
    </row>
    <row r="14" ht="51">
      <c r="B14" s="51" t="s">
        <v>45</v>
      </c>
    </row>
    <row r="15" spans="2:3" ht="51">
      <c r="B15" s="52" t="s">
        <v>46</v>
      </c>
      <c r="C15" s="52"/>
    </row>
    <row r="16" spans="2:3" ht="14.25">
      <c r="B16" s="65" t="s">
        <v>182</v>
      </c>
      <c r="C16" s="52"/>
    </row>
    <row r="17" spans="2:3" ht="90">
      <c r="B17" s="66" t="s">
        <v>183</v>
      </c>
      <c r="C17" s="52"/>
    </row>
    <row r="18" spans="2:3" ht="63.75">
      <c r="B18" s="52" t="s">
        <v>1</v>
      </c>
      <c r="C18" s="52"/>
    </row>
    <row r="19" spans="2:3" ht="14.25">
      <c r="B19" s="53" t="s">
        <v>161</v>
      </c>
      <c r="C19" s="53"/>
    </row>
    <row r="20" spans="2:4" ht="285.75">
      <c r="B20" s="52" t="s">
        <v>170</v>
      </c>
      <c r="C20" s="52"/>
      <c r="D20" s="33" t="s">
        <v>178</v>
      </c>
    </row>
    <row r="21" spans="2:3" ht="63.75">
      <c r="B21" s="52" t="s">
        <v>0</v>
      </c>
      <c r="C21" s="52"/>
    </row>
    <row r="22" spans="2:3" ht="63.75">
      <c r="B22" s="52" t="s">
        <v>184</v>
      </c>
      <c r="C22" s="52"/>
    </row>
    <row r="23" ht="14.25">
      <c r="B23" s="51" t="s">
        <v>159</v>
      </c>
    </row>
    <row r="24" spans="2:3" ht="14.25">
      <c r="B24" s="54" t="str">
        <f>HYPERLINK("mailto:blumenf@medusa.bioc.aecom.yu.edu","blumenf@medusa.bioc.aecom.yu.edu")</f>
        <v>blumenf@medusa.bioc.aecom.yu.edu</v>
      </c>
      <c r="C24" s="54"/>
    </row>
    <row r="25" ht="14.25">
      <c r="B25" s="51"/>
    </row>
    <row r="26" ht="14.25">
      <c r="B26" s="51"/>
    </row>
  </sheetData>
  <sheetProtection/>
  <printOptions/>
  <pageMargins left="0.7" right="0.7" top="0.75" bottom="0.75" header="0.3" footer="0.3"/>
  <pageSetup horizontalDpi="600" verticalDpi="600" orientation="portrait" scale="80" r:id="rId1"/>
  <rowBreaks count="1" manualBreakCount="1">
    <brk id="18" max="255" man="1"/>
  </rowBreaks>
</worksheet>
</file>

<file path=xl/worksheets/sheet2.xml><?xml version="1.0" encoding="utf-8"?>
<worksheet xmlns="http://schemas.openxmlformats.org/spreadsheetml/2006/main" xmlns:r="http://schemas.openxmlformats.org/officeDocument/2006/relationships">
  <dimension ref="A1:BF71"/>
  <sheetViews>
    <sheetView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A1" sqref="A1:B1"/>
    </sheetView>
  </sheetViews>
  <sheetFormatPr defaultColWidth="0" defaultRowHeight="15" zeroHeight="1"/>
  <cols>
    <col min="1" max="1" width="16.7109375" style="0" bestFit="1" customWidth="1"/>
    <col min="2" max="2" width="8.7109375" style="0" bestFit="1" customWidth="1"/>
    <col min="3" max="3" width="8.7109375" style="0" hidden="1" customWidth="1"/>
    <col min="4" max="4" width="11.28125" style="26" bestFit="1" customWidth="1"/>
    <col min="5" max="5" width="6.57421875" style="0" bestFit="1" customWidth="1"/>
    <col min="6" max="6" width="3.8515625" style="0" bestFit="1" customWidth="1"/>
    <col min="7" max="7" width="6.57421875" style="0" bestFit="1" customWidth="1"/>
    <col min="8" max="8" width="3.8515625" style="0" bestFit="1" customWidth="1"/>
    <col min="9" max="11" width="6.57421875" style="0" bestFit="1" customWidth="1"/>
    <col min="12" max="12" width="5.7109375" style="0" bestFit="1" customWidth="1"/>
    <col min="13" max="13" width="9.140625" style="0" customWidth="1"/>
    <col min="14" max="25" width="7.8515625" style="0" bestFit="1" customWidth="1"/>
    <col min="26" max="26" width="5.140625" style="0" bestFit="1" customWidth="1"/>
    <col min="27" max="30" width="7.8515625" style="0" bestFit="1" customWidth="1"/>
    <col min="31" max="32" width="5.140625" style="0" bestFit="1" customWidth="1"/>
    <col min="33" max="33" width="7.8515625" style="0" bestFit="1" customWidth="1"/>
    <col min="34" max="34" width="5.140625" style="0" bestFit="1" customWidth="1"/>
    <col min="35" max="35" width="7.8515625" style="0" bestFit="1" customWidth="1"/>
    <col min="36" max="36" width="9.140625" style="0" customWidth="1"/>
    <col min="37" max="37" width="5.7109375" style="0" bestFit="1" customWidth="1"/>
    <col min="38" max="38" width="4.28125" style="0" bestFit="1" customWidth="1"/>
    <col min="39" max="39" width="3.8515625" style="0" bestFit="1" customWidth="1"/>
    <col min="40" max="40" width="6.00390625" style="0" bestFit="1" customWidth="1"/>
    <col min="41" max="41" width="5.140625" style="0" bestFit="1" customWidth="1"/>
    <col min="42" max="45" width="9.8515625" style="0" bestFit="1" customWidth="1"/>
    <col min="46" max="46" width="9.140625" style="0" customWidth="1"/>
    <col min="47" max="55" width="7.8515625" style="0" bestFit="1" customWidth="1"/>
    <col min="56" max="56" width="5.7109375" style="0" bestFit="1" customWidth="1"/>
    <col min="57" max="57" width="11.00390625" style="0" bestFit="1" customWidth="1"/>
    <col min="58" max="58" width="4.140625" style="0" hidden="1" customWidth="1"/>
    <col min="59" max="16384" width="0" style="0" hidden="1" customWidth="1"/>
  </cols>
  <sheetData>
    <row r="1" spans="1:58" ht="36">
      <c r="A1" s="75" t="str">
        <f>HYPERLINK("#=Notes!A1","Glycophorin Family Sequence Variation")</f>
        <v>Glycophorin Family Sequence Variation</v>
      </c>
      <c r="B1" s="76"/>
      <c r="C1" s="1"/>
      <c r="D1" s="46" t="s">
        <v>173</v>
      </c>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row>
    <row r="2" spans="1:58" ht="15">
      <c r="A2" s="1" t="s">
        <v>50</v>
      </c>
      <c r="B2" s="1" t="s">
        <v>51</v>
      </c>
      <c r="C2" s="1" t="s">
        <v>51</v>
      </c>
      <c r="D2" s="25" t="s">
        <v>52</v>
      </c>
      <c r="E2" s="3"/>
      <c r="F2" s="3"/>
      <c r="G2" s="3"/>
      <c r="H2" s="3"/>
      <c r="I2" s="3"/>
      <c r="J2" s="1"/>
      <c r="K2" s="1"/>
      <c r="L2" s="3" t="s">
        <v>53</v>
      </c>
      <c r="M2" s="1"/>
      <c r="N2" s="3" t="s">
        <v>54</v>
      </c>
      <c r="O2" s="3" t="s">
        <v>55</v>
      </c>
      <c r="P2" s="1"/>
      <c r="Q2" s="1"/>
      <c r="R2" s="1"/>
      <c r="S2" s="1"/>
      <c r="T2" s="1"/>
      <c r="U2" s="1"/>
      <c r="V2" s="1"/>
      <c r="W2" s="1"/>
      <c r="X2" s="1"/>
      <c r="Y2" s="1"/>
      <c r="Z2" s="1"/>
      <c r="AA2" s="1"/>
      <c r="AB2" s="1"/>
      <c r="AC2" s="1"/>
      <c r="AD2" s="1"/>
      <c r="AE2" s="1"/>
      <c r="AF2" s="1"/>
      <c r="AG2" s="1"/>
      <c r="AH2" s="1"/>
      <c r="AI2" s="1"/>
      <c r="AJ2" s="3"/>
      <c r="AK2" s="3" t="s">
        <v>56</v>
      </c>
      <c r="AL2" s="79" t="s">
        <v>57</v>
      </c>
      <c r="AM2" s="79"/>
      <c r="AN2" s="1"/>
      <c r="AO2" s="1"/>
      <c r="AP2" s="1"/>
      <c r="AQ2" s="3"/>
      <c r="AR2" s="3"/>
      <c r="AS2" s="3"/>
      <c r="AT2" s="3"/>
      <c r="AU2" s="3" t="s">
        <v>58</v>
      </c>
      <c r="AV2" s="3" t="s">
        <v>59</v>
      </c>
      <c r="AW2" s="3"/>
      <c r="AX2" s="1"/>
      <c r="AY2" s="1"/>
      <c r="AZ2" s="1"/>
      <c r="BA2" s="1"/>
      <c r="BB2" s="1"/>
      <c r="BC2" s="1"/>
      <c r="BD2" s="3" t="s">
        <v>60</v>
      </c>
      <c r="BE2" s="2" t="s">
        <v>163</v>
      </c>
      <c r="BF2" s="3"/>
    </row>
    <row r="3" spans="1:58" ht="15">
      <c r="A3" s="1"/>
      <c r="B3" s="1"/>
      <c r="C3" s="1"/>
      <c r="D3" s="19" t="s">
        <v>165</v>
      </c>
      <c r="E3" s="1">
        <v>59</v>
      </c>
      <c r="F3" s="1">
        <v>60</v>
      </c>
      <c r="G3" s="1">
        <v>65</v>
      </c>
      <c r="H3" s="1">
        <v>67</v>
      </c>
      <c r="I3" s="1">
        <v>68</v>
      </c>
      <c r="J3" s="1">
        <v>71</v>
      </c>
      <c r="K3" s="1">
        <v>72</v>
      </c>
      <c r="L3" s="1"/>
      <c r="M3" s="1"/>
      <c r="N3" s="1">
        <v>138</v>
      </c>
      <c r="O3" s="1">
        <v>140</v>
      </c>
      <c r="P3" s="1">
        <v>149</v>
      </c>
      <c r="Q3" s="1">
        <v>160</v>
      </c>
      <c r="R3" s="1">
        <v>165</v>
      </c>
      <c r="S3" s="1">
        <v>166</v>
      </c>
      <c r="T3" s="1">
        <v>167</v>
      </c>
      <c r="U3" s="1">
        <v>170</v>
      </c>
      <c r="V3" s="1">
        <v>173</v>
      </c>
      <c r="W3" s="1">
        <v>174</v>
      </c>
      <c r="X3" s="1">
        <v>176</v>
      </c>
      <c r="Y3" s="1">
        <v>178</v>
      </c>
      <c r="Z3" s="1">
        <v>194</v>
      </c>
      <c r="AA3" s="1">
        <v>197</v>
      </c>
      <c r="AB3" s="1">
        <v>203</v>
      </c>
      <c r="AC3" s="1">
        <v>212</v>
      </c>
      <c r="AD3" s="1">
        <v>217</v>
      </c>
      <c r="AE3" s="1">
        <v>223</v>
      </c>
      <c r="AF3" s="1">
        <v>226</v>
      </c>
      <c r="AG3" s="1">
        <v>230</v>
      </c>
      <c r="AH3" s="1">
        <v>231</v>
      </c>
      <c r="AI3" s="1">
        <v>232</v>
      </c>
      <c r="AJ3" s="1"/>
      <c r="AK3" s="1">
        <v>1</v>
      </c>
      <c r="AL3" s="1">
        <v>25</v>
      </c>
      <c r="AM3" s="1">
        <v>55</v>
      </c>
      <c r="AN3" s="1">
        <v>88</v>
      </c>
      <c r="AO3" s="1">
        <v>109</v>
      </c>
      <c r="AP3" s="1" t="s">
        <v>61</v>
      </c>
      <c r="AQ3" s="1" t="s">
        <v>62</v>
      </c>
      <c r="AR3" s="1" t="s">
        <v>63</v>
      </c>
      <c r="AS3" s="1" t="s">
        <v>64</v>
      </c>
      <c r="AT3" s="1"/>
      <c r="AU3" s="1">
        <v>239</v>
      </c>
      <c r="AV3" s="1">
        <v>242</v>
      </c>
      <c r="AW3" s="1">
        <v>250</v>
      </c>
      <c r="AX3" s="1">
        <v>251</v>
      </c>
      <c r="AY3" s="1">
        <v>257</v>
      </c>
      <c r="AZ3" s="1">
        <v>262</v>
      </c>
      <c r="BA3" s="1">
        <v>266</v>
      </c>
      <c r="BB3" s="1">
        <v>268</v>
      </c>
      <c r="BC3" s="1">
        <v>269</v>
      </c>
      <c r="BD3" s="3"/>
      <c r="BE3" s="1"/>
      <c r="BF3" s="1"/>
    </row>
    <row r="4" spans="1:58" ht="15">
      <c r="A4" s="1" t="s">
        <v>65</v>
      </c>
      <c r="B4" s="27">
        <f>IF(C4&gt;0,HYPERLINK(CONCATENATE("http://www.ncbi.nlm.nih.gov/projects/gv/rbc/xslcgi.fcgi?cmd=bgmut/allele_details&amp;id=",C4),C4),"")</f>
        <v>331</v>
      </c>
      <c r="C4" s="1">
        <v>331</v>
      </c>
      <c r="D4" s="19" t="s">
        <v>166</v>
      </c>
      <c r="E4" s="12" t="s">
        <v>66</v>
      </c>
      <c r="F4" s="24" t="s">
        <v>67</v>
      </c>
      <c r="G4" s="12" t="s">
        <v>66</v>
      </c>
      <c r="H4" s="24" t="s">
        <v>67</v>
      </c>
      <c r="I4" s="12" t="s">
        <v>66</v>
      </c>
      <c r="J4" s="23" t="s">
        <v>68</v>
      </c>
      <c r="K4" s="13" t="s">
        <v>69</v>
      </c>
      <c r="L4" s="14"/>
      <c r="M4" s="14"/>
      <c r="N4" s="13" t="s">
        <v>69</v>
      </c>
      <c r="O4" s="12" t="s">
        <v>66</v>
      </c>
      <c r="P4" s="23" t="s">
        <v>68</v>
      </c>
      <c r="Q4" s="23" t="s">
        <v>68</v>
      </c>
      <c r="R4" s="12" t="s">
        <v>66</v>
      </c>
      <c r="S4" s="24" t="s">
        <v>67</v>
      </c>
      <c r="T4" s="12" t="s">
        <v>66</v>
      </c>
      <c r="U4" s="12" t="s">
        <v>66</v>
      </c>
      <c r="V4" s="23" t="s">
        <v>68</v>
      </c>
      <c r="W4" s="24" t="s">
        <v>67</v>
      </c>
      <c r="X4" s="12" t="s">
        <v>66</v>
      </c>
      <c r="Y4" s="12" t="s">
        <v>66</v>
      </c>
      <c r="Z4" s="13" t="s">
        <v>69</v>
      </c>
      <c r="AA4" s="12" t="s">
        <v>66</v>
      </c>
      <c r="AB4" s="23" t="s">
        <v>68</v>
      </c>
      <c r="AC4" s="24" t="s">
        <v>67</v>
      </c>
      <c r="AD4" s="12" t="s">
        <v>66</v>
      </c>
      <c r="AE4" s="23" t="s">
        <v>68</v>
      </c>
      <c r="AF4" s="23" t="s">
        <v>68</v>
      </c>
      <c r="AG4" s="12" t="s">
        <v>66</v>
      </c>
      <c r="AH4" s="12" t="s">
        <v>66</v>
      </c>
      <c r="AI4" s="23" t="s">
        <v>68</v>
      </c>
      <c r="AJ4" s="14"/>
      <c r="AK4" s="15" t="s">
        <v>70</v>
      </c>
      <c r="AL4" s="15" t="s">
        <v>70</v>
      </c>
      <c r="AM4" s="16" t="s">
        <v>71</v>
      </c>
      <c r="AN4" s="15" t="s">
        <v>70</v>
      </c>
      <c r="AO4" s="13" t="s">
        <v>72</v>
      </c>
      <c r="AP4" s="14"/>
      <c r="AQ4" s="14"/>
      <c r="AR4" s="14"/>
      <c r="AS4" s="14"/>
      <c r="AT4" s="14"/>
      <c r="AU4" s="23" t="s">
        <v>68</v>
      </c>
      <c r="AV4" s="13" t="s">
        <v>69</v>
      </c>
      <c r="AW4" s="23" t="s">
        <v>68</v>
      </c>
      <c r="AX4" s="12" t="s">
        <v>66</v>
      </c>
      <c r="AY4" s="24" t="s">
        <v>67</v>
      </c>
      <c r="AZ4" s="13" t="s">
        <v>69</v>
      </c>
      <c r="BA4" s="24" t="s">
        <v>67</v>
      </c>
      <c r="BB4" s="12" t="s">
        <v>66</v>
      </c>
      <c r="BC4" s="12" t="s">
        <v>66</v>
      </c>
      <c r="BD4" s="14"/>
      <c r="BE4" s="14"/>
      <c r="BF4" s="14"/>
    </row>
    <row r="5" spans="1:58" ht="15">
      <c r="A5" s="1" t="s">
        <v>73</v>
      </c>
      <c r="B5" s="27">
        <f aca="true" t="shared" si="0" ref="B5:B68">IF(C5&gt;0,HYPERLINK(CONCATENATE("http://www.ncbi.nlm.nih.gov/projects/gv/rbc/xslcgi.fcgi?cmd=bgmut/allele_details&amp;id=",C5),C5),"")</f>
        <v>332</v>
      </c>
      <c r="C5" s="1">
        <v>332</v>
      </c>
      <c r="D5" s="19" t="s">
        <v>167</v>
      </c>
      <c r="E5" s="13" t="s">
        <v>69</v>
      </c>
      <c r="F5" s="24" t="s">
        <v>67</v>
      </c>
      <c r="G5" s="12" t="s">
        <v>66</v>
      </c>
      <c r="H5" s="24" t="s">
        <v>67</v>
      </c>
      <c r="I5" s="12" t="s">
        <v>66</v>
      </c>
      <c r="J5" s="24" t="s">
        <v>67</v>
      </c>
      <c r="K5" s="23" t="s">
        <v>68</v>
      </c>
      <c r="L5" s="14"/>
      <c r="M5" s="14"/>
      <c r="N5" s="13" t="s">
        <v>69</v>
      </c>
      <c r="O5" s="12" t="s">
        <v>66</v>
      </c>
      <c r="P5" s="23" t="s">
        <v>68</v>
      </c>
      <c r="Q5" s="23" t="s">
        <v>68</v>
      </c>
      <c r="R5" s="12" t="s">
        <v>66</v>
      </c>
      <c r="S5" s="24" t="s">
        <v>67</v>
      </c>
      <c r="T5" s="12" t="s">
        <v>66</v>
      </c>
      <c r="U5" s="12" t="s">
        <v>66</v>
      </c>
      <c r="V5" s="23" t="s">
        <v>68</v>
      </c>
      <c r="W5" s="24" t="s">
        <v>67</v>
      </c>
      <c r="X5" s="12" t="s">
        <v>66</v>
      </c>
      <c r="Y5" s="12" t="s">
        <v>66</v>
      </c>
      <c r="Z5" s="13" t="s">
        <v>69</v>
      </c>
      <c r="AA5" s="12" t="s">
        <v>66</v>
      </c>
      <c r="AB5" s="23" t="s">
        <v>68</v>
      </c>
      <c r="AC5" s="24" t="s">
        <v>67</v>
      </c>
      <c r="AD5" s="12" t="s">
        <v>66</v>
      </c>
      <c r="AE5" s="23" t="s">
        <v>68</v>
      </c>
      <c r="AF5" s="23" t="s">
        <v>68</v>
      </c>
      <c r="AG5" s="12" t="s">
        <v>66</v>
      </c>
      <c r="AH5" s="12" t="s">
        <v>66</v>
      </c>
      <c r="AI5" s="23" t="s">
        <v>68</v>
      </c>
      <c r="AJ5" s="14"/>
      <c r="AK5" s="15" t="s">
        <v>70</v>
      </c>
      <c r="AL5" s="15" t="s">
        <v>70</v>
      </c>
      <c r="AM5" s="16" t="s">
        <v>71</v>
      </c>
      <c r="AN5" s="15" t="s">
        <v>70</v>
      </c>
      <c r="AO5" s="13" t="s">
        <v>72</v>
      </c>
      <c r="AP5" s="14"/>
      <c r="AQ5" s="14"/>
      <c r="AR5" s="14"/>
      <c r="AS5" s="14"/>
      <c r="AT5" s="14"/>
      <c r="AU5" s="23" t="s">
        <v>68</v>
      </c>
      <c r="AV5" s="13" t="s">
        <v>69</v>
      </c>
      <c r="AW5" s="23" t="s">
        <v>68</v>
      </c>
      <c r="AX5" s="12" t="s">
        <v>66</v>
      </c>
      <c r="AY5" s="24" t="s">
        <v>67</v>
      </c>
      <c r="AZ5" s="13" t="s">
        <v>69</v>
      </c>
      <c r="BA5" s="24" t="s">
        <v>67</v>
      </c>
      <c r="BB5" s="12" t="s">
        <v>66</v>
      </c>
      <c r="BC5" s="12" t="s">
        <v>66</v>
      </c>
      <c r="BD5" s="14"/>
      <c r="BE5" s="14"/>
      <c r="BF5" s="14"/>
    </row>
    <row r="6" spans="1:58" ht="15">
      <c r="A6" s="1" t="s">
        <v>74</v>
      </c>
      <c r="B6" s="27">
        <f t="shared" si="0"/>
        <v>333</v>
      </c>
      <c r="C6" s="1">
        <v>333</v>
      </c>
      <c r="D6" s="19" t="s">
        <v>167</v>
      </c>
      <c r="E6" s="13" t="s">
        <v>69</v>
      </c>
      <c r="F6" s="24" t="s">
        <v>67</v>
      </c>
      <c r="G6" s="12" t="s">
        <v>66</v>
      </c>
      <c r="H6" s="24" t="s">
        <v>67</v>
      </c>
      <c r="I6" s="12" t="s">
        <v>66</v>
      </c>
      <c r="J6" s="24" t="s">
        <v>67</v>
      </c>
      <c r="K6" s="23" t="s">
        <v>68</v>
      </c>
      <c r="L6" s="14"/>
      <c r="M6" s="14"/>
      <c r="N6" s="13" t="s">
        <v>72</v>
      </c>
      <c r="O6" s="16" t="s">
        <v>71</v>
      </c>
      <c r="P6" s="16" t="s">
        <v>71</v>
      </c>
      <c r="Q6" s="22" t="s">
        <v>75</v>
      </c>
      <c r="R6" s="14" t="s">
        <v>76</v>
      </c>
      <c r="S6" s="14" t="s">
        <v>76</v>
      </c>
      <c r="T6" s="14" t="s">
        <v>76</v>
      </c>
      <c r="U6" s="16" t="s">
        <v>71</v>
      </c>
      <c r="V6" s="22" t="s">
        <v>75</v>
      </c>
      <c r="W6" s="13" t="s">
        <v>72</v>
      </c>
      <c r="X6" s="22" t="s">
        <v>75</v>
      </c>
      <c r="Y6" s="16" t="s">
        <v>71</v>
      </c>
      <c r="Z6" s="13" t="s">
        <v>72</v>
      </c>
      <c r="AA6" s="22" t="s">
        <v>75</v>
      </c>
      <c r="AB6" s="22" t="s">
        <v>75</v>
      </c>
      <c r="AC6" s="22" t="s">
        <v>75</v>
      </c>
      <c r="AD6" s="22" t="s">
        <v>75</v>
      </c>
      <c r="AE6" s="16" t="s">
        <v>71</v>
      </c>
      <c r="AF6" s="16" t="s">
        <v>71</v>
      </c>
      <c r="AG6" s="16" t="s">
        <v>71</v>
      </c>
      <c r="AH6" s="22" t="s">
        <v>75</v>
      </c>
      <c r="AI6" s="15" t="s">
        <v>70</v>
      </c>
      <c r="AJ6" s="14"/>
      <c r="AK6" s="13" t="s">
        <v>72</v>
      </c>
      <c r="AL6" s="13" t="s">
        <v>72</v>
      </c>
      <c r="AM6" s="16" t="s">
        <v>71</v>
      </c>
      <c r="AN6" s="16" t="s">
        <v>71</v>
      </c>
      <c r="AO6" s="16" t="s">
        <v>71</v>
      </c>
      <c r="AP6" s="14"/>
      <c r="AQ6" s="14"/>
      <c r="AR6" s="14"/>
      <c r="AS6" s="14"/>
      <c r="AT6" s="14"/>
      <c r="AU6" s="12" t="s">
        <v>66</v>
      </c>
      <c r="AV6" s="23" t="s">
        <v>68</v>
      </c>
      <c r="AW6" s="23" t="s">
        <v>68</v>
      </c>
      <c r="AX6" s="13" t="s">
        <v>69</v>
      </c>
      <c r="AY6" s="23" t="s">
        <v>68</v>
      </c>
      <c r="AZ6" s="24" t="s">
        <v>67</v>
      </c>
      <c r="BA6" s="13" t="s">
        <v>69</v>
      </c>
      <c r="BB6" s="12" t="s">
        <v>66</v>
      </c>
      <c r="BC6" s="12" t="s">
        <v>66</v>
      </c>
      <c r="BD6" s="14"/>
      <c r="BE6" s="14"/>
      <c r="BF6" s="14"/>
    </row>
    <row r="7" spans="1:58" ht="15">
      <c r="A7" s="1" t="s">
        <v>77</v>
      </c>
      <c r="B7" s="27">
        <f t="shared" si="0"/>
      </c>
      <c r="C7" s="1"/>
      <c r="D7" s="19" t="s">
        <v>166</v>
      </c>
      <c r="E7" s="12" t="s">
        <v>66</v>
      </c>
      <c r="F7" s="24" t="s">
        <v>67</v>
      </c>
      <c r="G7" s="12" t="s">
        <v>66</v>
      </c>
      <c r="H7" s="24" t="s">
        <v>67</v>
      </c>
      <c r="I7" s="12" t="s">
        <v>66</v>
      </c>
      <c r="J7" s="23" t="s">
        <v>68</v>
      </c>
      <c r="K7" s="13" t="s">
        <v>69</v>
      </c>
      <c r="L7" s="14"/>
      <c r="M7" s="14"/>
      <c r="N7" s="13" t="s">
        <v>72</v>
      </c>
      <c r="O7" s="22" t="s">
        <v>75</v>
      </c>
      <c r="P7" s="15" t="s">
        <v>70</v>
      </c>
      <c r="Q7" s="15" t="s">
        <v>70</v>
      </c>
      <c r="R7" s="14" t="s">
        <v>76</v>
      </c>
      <c r="S7" s="14" t="s">
        <v>76</v>
      </c>
      <c r="T7" s="14" t="s">
        <v>76</v>
      </c>
      <c r="U7" s="16" t="s">
        <v>71</v>
      </c>
      <c r="V7" s="15" t="s">
        <v>70</v>
      </c>
      <c r="W7" s="13" t="s">
        <v>72</v>
      </c>
      <c r="X7" s="13" t="s">
        <v>72</v>
      </c>
      <c r="Y7" s="16" t="s">
        <v>71</v>
      </c>
      <c r="Z7" s="16" t="s">
        <v>71</v>
      </c>
      <c r="AA7" s="22" t="s">
        <v>75</v>
      </c>
      <c r="AB7" s="22" t="s">
        <v>75</v>
      </c>
      <c r="AC7" s="16" t="s">
        <v>71</v>
      </c>
      <c r="AD7" s="22" t="s">
        <v>75</v>
      </c>
      <c r="AE7" s="15" t="s">
        <v>70</v>
      </c>
      <c r="AF7" s="15" t="s">
        <v>70</v>
      </c>
      <c r="AG7" s="16" t="s">
        <v>71</v>
      </c>
      <c r="AH7" s="13" t="s">
        <v>72</v>
      </c>
      <c r="AI7" s="15" t="s">
        <v>70</v>
      </c>
      <c r="AJ7" s="14"/>
      <c r="AK7" s="16" t="s">
        <v>71</v>
      </c>
      <c r="AL7" s="15" t="s">
        <v>70</v>
      </c>
      <c r="AM7" s="15" t="s">
        <v>70</v>
      </c>
      <c r="AN7" s="14"/>
      <c r="AO7" s="14"/>
      <c r="AP7" s="14"/>
      <c r="AQ7" s="14"/>
      <c r="AR7" s="14"/>
      <c r="AS7" s="14"/>
      <c r="AT7" s="14"/>
      <c r="AU7" s="15" t="s">
        <v>70</v>
      </c>
      <c r="AV7" s="15" t="s">
        <v>70</v>
      </c>
      <c r="AW7" s="15" t="s">
        <v>70</v>
      </c>
      <c r="AX7" s="13" t="s">
        <v>72</v>
      </c>
      <c r="AY7" s="15" t="s">
        <v>70</v>
      </c>
      <c r="AZ7" s="22" t="s">
        <v>75</v>
      </c>
      <c r="BA7" s="16" t="s">
        <v>71</v>
      </c>
      <c r="BB7" s="15" t="s">
        <v>70</v>
      </c>
      <c r="BC7" s="12" t="s">
        <v>66</v>
      </c>
      <c r="BD7" s="14"/>
      <c r="BE7" s="14"/>
      <c r="BF7" s="14"/>
    </row>
    <row r="8" spans="1:58" ht="15">
      <c r="A8" s="1"/>
      <c r="B8" s="27">
        <f t="shared" si="0"/>
      </c>
      <c r="C8" s="1"/>
      <c r="D8" s="19"/>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row>
    <row r="9" spans="1:58" ht="15">
      <c r="A9" s="1" t="s">
        <v>78</v>
      </c>
      <c r="B9" s="27">
        <f t="shared" si="0"/>
      </c>
      <c r="C9" s="1"/>
      <c r="D9" s="19"/>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row>
    <row r="10" spans="1:58" ht="15">
      <c r="A10" s="1"/>
      <c r="B10" s="27">
        <f t="shared" si="0"/>
      </c>
      <c r="C10" s="1"/>
      <c r="D10" s="19"/>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row>
    <row r="11" spans="1:58" ht="15">
      <c r="A11" s="1" t="s">
        <v>79</v>
      </c>
      <c r="B11" s="27">
        <f t="shared" si="0"/>
        <v>346</v>
      </c>
      <c r="C11" s="1">
        <v>346</v>
      </c>
      <c r="D11" s="19"/>
      <c r="E11" s="12" t="s">
        <v>66</v>
      </c>
      <c r="F11" s="14"/>
      <c r="G11" s="14"/>
      <c r="H11" s="14"/>
      <c r="I11" s="14"/>
      <c r="J11" s="24" t="s">
        <v>67</v>
      </c>
      <c r="K11" s="23" t="s">
        <v>68</v>
      </c>
      <c r="L11" s="14"/>
      <c r="M11" s="14"/>
      <c r="N11" s="13" t="s">
        <v>69</v>
      </c>
      <c r="O11" s="12" t="s">
        <v>66</v>
      </c>
      <c r="P11" s="23" t="s">
        <v>68</v>
      </c>
      <c r="Q11" s="23" t="s">
        <v>68</v>
      </c>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row>
    <row r="12" spans="1:58" ht="15">
      <c r="A12" s="1" t="s">
        <v>80</v>
      </c>
      <c r="B12" s="27">
        <f t="shared" si="0"/>
        <v>354</v>
      </c>
      <c r="C12" s="1">
        <v>354</v>
      </c>
      <c r="D12" s="19"/>
      <c r="E12" s="14"/>
      <c r="F12" s="14"/>
      <c r="G12" s="14"/>
      <c r="H12" s="14"/>
      <c r="I12" s="14"/>
      <c r="J12" s="14"/>
      <c r="K12" s="14"/>
      <c r="L12" s="14"/>
      <c r="M12" s="14"/>
      <c r="N12" s="14"/>
      <c r="O12" s="14"/>
      <c r="P12" s="14"/>
      <c r="Q12" s="14"/>
      <c r="R12" s="17"/>
      <c r="S12" s="14"/>
      <c r="T12" s="14"/>
      <c r="U12" s="14"/>
      <c r="V12" s="14"/>
      <c r="W12" s="14"/>
      <c r="X12" s="14"/>
      <c r="Y12" s="17"/>
      <c r="Z12" s="14"/>
      <c r="AA12" s="14"/>
      <c r="AB12" s="12" t="s">
        <v>66</v>
      </c>
      <c r="AC12" s="17"/>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row>
    <row r="13" spans="1:58" ht="15">
      <c r="A13" s="1" t="s">
        <v>81</v>
      </c>
      <c r="B13" s="27">
        <f t="shared" si="0"/>
        <v>355</v>
      </c>
      <c r="C13" s="1">
        <v>355</v>
      </c>
      <c r="D13" s="19"/>
      <c r="E13" s="14"/>
      <c r="F13" s="14"/>
      <c r="G13" s="14"/>
      <c r="H13" s="14"/>
      <c r="I13" s="14"/>
      <c r="J13" s="14"/>
      <c r="K13" s="14"/>
      <c r="L13" s="14"/>
      <c r="M13" s="14"/>
      <c r="N13" s="14"/>
      <c r="O13" s="14"/>
      <c r="P13" s="14"/>
      <c r="Q13" s="14"/>
      <c r="R13" s="14"/>
      <c r="S13" s="14"/>
      <c r="T13" s="14"/>
      <c r="U13" s="14"/>
      <c r="V13" s="14"/>
      <c r="W13" s="14"/>
      <c r="X13" s="14"/>
      <c r="Y13" s="14"/>
      <c r="Z13" s="14"/>
      <c r="AA13" s="14"/>
      <c r="AB13" s="12" t="s">
        <v>66</v>
      </c>
      <c r="AC13" s="12" t="s">
        <v>66</v>
      </c>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row>
    <row r="14" spans="1:58" ht="15">
      <c r="A14" s="1" t="s">
        <v>82</v>
      </c>
      <c r="B14" s="27">
        <f t="shared" si="0"/>
        <v>359</v>
      </c>
      <c r="C14" s="1">
        <v>359</v>
      </c>
      <c r="D14" s="19"/>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24" t="s">
        <v>67</v>
      </c>
      <c r="AZ14" s="14"/>
      <c r="BA14" s="14"/>
      <c r="BB14" s="14"/>
      <c r="BC14" s="14"/>
      <c r="BD14" s="14"/>
      <c r="BE14" s="14"/>
      <c r="BF14" s="14"/>
    </row>
    <row r="15" spans="1:58" ht="15">
      <c r="A15" s="1"/>
      <c r="B15" s="27">
        <f t="shared" si="0"/>
      </c>
      <c r="C15" s="1"/>
      <c r="D15" s="19"/>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row>
    <row r="16" spans="1:58" ht="15">
      <c r="A16" s="1" t="s">
        <v>83</v>
      </c>
      <c r="B16" s="27">
        <f t="shared" si="0"/>
      </c>
      <c r="C16" s="1"/>
      <c r="D16" s="19"/>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row>
    <row r="17" spans="1:58" ht="15">
      <c r="A17" s="1" t="s">
        <v>84</v>
      </c>
      <c r="B17" s="27">
        <f t="shared" si="0"/>
      </c>
      <c r="C17" s="1"/>
      <c r="D17" s="19"/>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row>
    <row r="18" spans="1:58" ht="15">
      <c r="A18" s="1" t="s">
        <v>85</v>
      </c>
      <c r="B18" s="27">
        <f t="shared" si="0"/>
        <v>352</v>
      </c>
      <c r="C18" s="1">
        <v>352</v>
      </c>
      <c r="D18" s="19" t="s">
        <v>166</v>
      </c>
      <c r="E18" s="12" t="s">
        <v>66</v>
      </c>
      <c r="F18" s="14"/>
      <c r="G18" s="14"/>
      <c r="H18" s="14"/>
      <c r="I18" s="14"/>
      <c r="J18" s="23" t="s">
        <v>68</v>
      </c>
      <c r="K18" s="13" t="s">
        <v>69</v>
      </c>
      <c r="L18" s="14"/>
      <c r="M18" s="14"/>
      <c r="N18" s="13" t="s">
        <v>69</v>
      </c>
      <c r="O18" s="12" t="s">
        <v>66</v>
      </c>
      <c r="P18" s="23" t="s">
        <v>68</v>
      </c>
      <c r="Q18" s="23" t="s">
        <v>68</v>
      </c>
      <c r="R18" s="12" t="s">
        <v>66</v>
      </c>
      <c r="S18" s="24" t="s">
        <v>67</v>
      </c>
      <c r="T18" s="12" t="s">
        <v>66</v>
      </c>
      <c r="U18" s="12" t="s">
        <v>66</v>
      </c>
      <c r="V18" s="23" t="s">
        <v>68</v>
      </c>
      <c r="W18" s="24" t="s">
        <v>67</v>
      </c>
      <c r="X18" s="12" t="s">
        <v>66</v>
      </c>
      <c r="Y18" s="12" t="s">
        <v>66</v>
      </c>
      <c r="Z18" s="13" t="s">
        <v>69</v>
      </c>
      <c r="AA18" s="12" t="s">
        <v>66</v>
      </c>
      <c r="AB18" s="23" t="s">
        <v>68</v>
      </c>
      <c r="AC18" s="24" t="s">
        <v>67</v>
      </c>
      <c r="AD18" s="12" t="s">
        <v>66</v>
      </c>
      <c r="AE18" s="23" t="s">
        <v>68</v>
      </c>
      <c r="AF18" s="23" t="s">
        <v>68</v>
      </c>
      <c r="AG18" s="12" t="s">
        <v>66</v>
      </c>
      <c r="AH18" s="12" t="s">
        <v>66</v>
      </c>
      <c r="AI18" s="23" t="s">
        <v>68</v>
      </c>
      <c r="AJ18" s="14"/>
      <c r="AK18" s="15" t="s">
        <v>70</v>
      </c>
      <c r="AL18" s="15" t="s">
        <v>70</v>
      </c>
      <c r="AM18" s="16" t="s">
        <v>71</v>
      </c>
      <c r="AN18" s="15" t="s">
        <v>70</v>
      </c>
      <c r="AO18" s="13" t="s">
        <v>72</v>
      </c>
      <c r="AP18" s="14" t="s">
        <v>86</v>
      </c>
      <c r="AQ18" s="14"/>
      <c r="AR18" s="14"/>
      <c r="AS18" s="14"/>
      <c r="AT18" s="14"/>
      <c r="AU18" s="12" t="s">
        <v>66</v>
      </c>
      <c r="AV18" s="23" t="s">
        <v>68</v>
      </c>
      <c r="AW18" s="23" t="s">
        <v>68</v>
      </c>
      <c r="AX18" s="13" t="s">
        <v>69</v>
      </c>
      <c r="AY18" s="23" t="s">
        <v>68</v>
      </c>
      <c r="AZ18" s="24" t="s">
        <v>67</v>
      </c>
      <c r="BA18" s="13" t="s">
        <v>69</v>
      </c>
      <c r="BB18" s="12" t="s">
        <v>66</v>
      </c>
      <c r="BC18" s="14"/>
      <c r="BD18" s="14"/>
      <c r="BE18" s="63" t="str">
        <f>"GYPB-like"</f>
        <v>GYPB-like</v>
      </c>
      <c r="BF18" s="14"/>
    </row>
    <row r="19" spans="1:58" ht="15">
      <c r="A19" s="1" t="s">
        <v>87</v>
      </c>
      <c r="B19" s="27">
        <f t="shared" si="0"/>
        <v>358</v>
      </c>
      <c r="C19" s="1">
        <v>358</v>
      </c>
      <c r="D19" s="19" t="s">
        <v>166</v>
      </c>
      <c r="E19" s="12" t="s">
        <v>66</v>
      </c>
      <c r="F19" s="14"/>
      <c r="G19" s="14"/>
      <c r="H19" s="14"/>
      <c r="I19" s="14"/>
      <c r="J19" s="23" t="s">
        <v>68</v>
      </c>
      <c r="K19" s="13" t="s">
        <v>69</v>
      </c>
      <c r="L19" s="14"/>
      <c r="M19" s="14"/>
      <c r="N19" s="13" t="s">
        <v>69</v>
      </c>
      <c r="O19" s="12" t="s">
        <v>66</v>
      </c>
      <c r="P19" s="23" t="s">
        <v>68</v>
      </c>
      <c r="Q19" s="23" t="s">
        <v>68</v>
      </c>
      <c r="R19" s="12" t="s">
        <v>66</v>
      </c>
      <c r="S19" s="24" t="s">
        <v>67</v>
      </c>
      <c r="T19" s="12" t="s">
        <v>66</v>
      </c>
      <c r="U19" s="12" t="s">
        <v>66</v>
      </c>
      <c r="V19" s="23" t="s">
        <v>68</v>
      </c>
      <c r="W19" s="24" t="s">
        <v>67</v>
      </c>
      <c r="X19" s="12" t="s">
        <v>66</v>
      </c>
      <c r="Y19" s="12" t="s">
        <v>66</v>
      </c>
      <c r="Z19" s="13" t="s">
        <v>69</v>
      </c>
      <c r="AA19" s="12" t="s">
        <v>66</v>
      </c>
      <c r="AB19" s="23" t="s">
        <v>68</v>
      </c>
      <c r="AC19" s="24" t="s">
        <v>67</v>
      </c>
      <c r="AD19" s="12" t="s">
        <v>66</v>
      </c>
      <c r="AE19" s="23" t="s">
        <v>68</v>
      </c>
      <c r="AF19" s="23" t="s">
        <v>68</v>
      </c>
      <c r="AG19" s="12" t="s">
        <v>66</v>
      </c>
      <c r="AH19" s="12" t="s">
        <v>66</v>
      </c>
      <c r="AI19" s="23" t="s">
        <v>68</v>
      </c>
      <c r="AJ19" s="14"/>
      <c r="AK19" s="15" t="s">
        <v>70</v>
      </c>
      <c r="AL19" s="15" t="s">
        <v>70</v>
      </c>
      <c r="AM19" s="16" t="s">
        <v>71</v>
      </c>
      <c r="AN19" s="15" t="s">
        <v>70</v>
      </c>
      <c r="AO19" s="13" t="s">
        <v>72</v>
      </c>
      <c r="AP19" s="14"/>
      <c r="AQ19" s="14"/>
      <c r="AR19" s="14"/>
      <c r="AS19" s="14" t="s">
        <v>86</v>
      </c>
      <c r="AT19" s="14"/>
      <c r="AU19" s="13" t="s">
        <v>69</v>
      </c>
      <c r="AV19" s="23" t="s">
        <v>68</v>
      </c>
      <c r="AW19" s="23" t="s">
        <v>68</v>
      </c>
      <c r="AX19" s="13" t="s">
        <v>69</v>
      </c>
      <c r="AY19" s="23" t="s">
        <v>68</v>
      </c>
      <c r="AZ19" s="24" t="s">
        <v>67</v>
      </c>
      <c r="BA19" s="13" t="s">
        <v>69</v>
      </c>
      <c r="BB19" s="12" t="s">
        <v>66</v>
      </c>
      <c r="BC19" s="14"/>
      <c r="BD19" s="14"/>
      <c r="BE19" s="63" t="str">
        <f>"GYPB-like"</f>
        <v>GYPB-like</v>
      </c>
      <c r="BF19" s="14"/>
    </row>
    <row r="20" spans="1:58" ht="15">
      <c r="A20" s="1" t="s">
        <v>88</v>
      </c>
      <c r="B20" s="27">
        <f t="shared" si="0"/>
        <v>366</v>
      </c>
      <c r="C20" s="1">
        <v>366</v>
      </c>
      <c r="D20" s="19" t="s">
        <v>166</v>
      </c>
      <c r="E20" s="13" t="s">
        <v>69</v>
      </c>
      <c r="F20" s="14"/>
      <c r="G20" s="14"/>
      <c r="H20" s="14"/>
      <c r="I20" s="14"/>
      <c r="J20" s="24" t="s">
        <v>67</v>
      </c>
      <c r="K20" s="23" t="s">
        <v>68</v>
      </c>
      <c r="L20" s="14"/>
      <c r="M20" s="14"/>
      <c r="N20" s="13" t="s">
        <v>69</v>
      </c>
      <c r="O20" s="12" t="s">
        <v>66</v>
      </c>
      <c r="P20" s="23" t="s">
        <v>68</v>
      </c>
      <c r="Q20" s="23" t="s">
        <v>68</v>
      </c>
      <c r="R20" s="12" t="s">
        <v>66</v>
      </c>
      <c r="S20" s="24" t="s">
        <v>67</v>
      </c>
      <c r="T20" s="12" t="s">
        <v>66</v>
      </c>
      <c r="U20" s="12" t="s">
        <v>66</v>
      </c>
      <c r="V20" s="23" t="s">
        <v>68</v>
      </c>
      <c r="W20" s="24" t="s">
        <v>67</v>
      </c>
      <c r="X20" s="12" t="s">
        <v>66</v>
      </c>
      <c r="Y20" s="12" t="s">
        <v>66</v>
      </c>
      <c r="Z20" s="13" t="s">
        <v>69</v>
      </c>
      <c r="AA20" s="12" t="s">
        <v>66</v>
      </c>
      <c r="AB20" s="23" t="s">
        <v>68</v>
      </c>
      <c r="AC20" s="24" t="s">
        <v>67</v>
      </c>
      <c r="AD20" s="12" t="s">
        <v>66</v>
      </c>
      <c r="AE20" s="23" t="s">
        <v>68</v>
      </c>
      <c r="AF20" s="23" t="s">
        <v>68</v>
      </c>
      <c r="AG20" s="12" t="s">
        <v>66</v>
      </c>
      <c r="AH20" s="12" t="s">
        <v>66</v>
      </c>
      <c r="AI20" s="23" t="s">
        <v>68</v>
      </c>
      <c r="AJ20" s="14"/>
      <c r="AK20" s="15" t="s">
        <v>70</v>
      </c>
      <c r="AL20" s="15" t="s">
        <v>70</v>
      </c>
      <c r="AM20" s="16" t="s">
        <v>71</v>
      </c>
      <c r="AN20" s="15" t="s">
        <v>70</v>
      </c>
      <c r="AO20" s="13" t="s">
        <v>72</v>
      </c>
      <c r="AP20" s="14"/>
      <c r="AQ20" s="14"/>
      <c r="AR20" s="14"/>
      <c r="AS20" s="14"/>
      <c r="AT20" s="14"/>
      <c r="AU20" s="23" t="s">
        <v>68</v>
      </c>
      <c r="AV20" s="13" t="s">
        <v>69</v>
      </c>
      <c r="AW20" s="23" t="s">
        <v>68</v>
      </c>
      <c r="AX20" s="12" t="s">
        <v>66</v>
      </c>
      <c r="AY20" s="24" t="s">
        <v>67</v>
      </c>
      <c r="AZ20" s="13" t="s">
        <v>69</v>
      </c>
      <c r="BA20" s="24" t="s">
        <v>67</v>
      </c>
      <c r="BB20" s="12" t="s">
        <v>66</v>
      </c>
      <c r="BC20" s="14"/>
      <c r="BD20" s="14" t="s">
        <v>86</v>
      </c>
      <c r="BE20" s="63" t="str">
        <f>"GYPB-like"</f>
        <v>GYPB-like</v>
      </c>
      <c r="BF20" s="14"/>
    </row>
    <row r="21" spans="1:58" ht="15">
      <c r="A21" s="1"/>
      <c r="B21" s="27">
        <f t="shared" si="0"/>
      </c>
      <c r="C21" s="1"/>
      <c r="D21" s="19"/>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row>
    <row r="22" spans="1:58" ht="15">
      <c r="A22" s="1" t="s">
        <v>89</v>
      </c>
      <c r="B22" s="27">
        <f t="shared" si="0"/>
      </c>
      <c r="C22" s="1"/>
      <c r="D22" s="19"/>
      <c r="E22" s="14"/>
      <c r="F22" s="14"/>
      <c r="G22" s="14"/>
      <c r="H22" s="14"/>
      <c r="I22" s="14"/>
      <c r="J22" s="17"/>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row>
    <row r="23" spans="1:58" ht="15">
      <c r="A23" s="1" t="s">
        <v>90</v>
      </c>
      <c r="B23" s="27">
        <f t="shared" si="0"/>
        <v>335</v>
      </c>
      <c r="C23" s="1">
        <v>335</v>
      </c>
      <c r="D23" s="19" t="s">
        <v>167</v>
      </c>
      <c r="E23" s="13" t="s">
        <v>69</v>
      </c>
      <c r="F23" s="14"/>
      <c r="G23" s="14"/>
      <c r="H23" s="14"/>
      <c r="I23" s="14"/>
      <c r="J23" s="24" t="s">
        <v>67</v>
      </c>
      <c r="K23" s="23" t="s">
        <v>68</v>
      </c>
      <c r="L23" s="14"/>
      <c r="M23" s="14"/>
      <c r="N23" s="13" t="s">
        <v>72</v>
      </c>
      <c r="O23" s="16" t="s">
        <v>71</v>
      </c>
      <c r="P23" s="16" t="s">
        <v>71</v>
      </c>
      <c r="Q23" s="22" t="s">
        <v>75</v>
      </c>
      <c r="R23" s="14" t="s">
        <v>76</v>
      </c>
      <c r="S23" s="14" t="s">
        <v>76</v>
      </c>
      <c r="T23" s="14" t="s">
        <v>76</v>
      </c>
      <c r="U23" s="16" t="s">
        <v>71</v>
      </c>
      <c r="V23" s="22" t="s">
        <v>75</v>
      </c>
      <c r="W23" s="13" t="s">
        <v>72</v>
      </c>
      <c r="X23" s="22" t="s">
        <v>75</v>
      </c>
      <c r="Y23" s="16" t="s">
        <v>71</v>
      </c>
      <c r="Z23" s="13" t="s">
        <v>72</v>
      </c>
      <c r="AA23" s="22" t="s">
        <v>75</v>
      </c>
      <c r="AB23" s="22" t="s">
        <v>75</v>
      </c>
      <c r="AC23" s="22" t="s">
        <v>75</v>
      </c>
      <c r="AD23" s="22" t="s">
        <v>75</v>
      </c>
      <c r="AE23" s="16" t="s">
        <v>71</v>
      </c>
      <c r="AF23" s="16" t="s">
        <v>71</v>
      </c>
      <c r="AG23" s="16" t="s">
        <v>71</v>
      </c>
      <c r="AH23" s="22" t="s">
        <v>75</v>
      </c>
      <c r="AI23" s="15" t="s">
        <v>70</v>
      </c>
      <c r="AJ23" s="14"/>
      <c r="AK23" s="13" t="s">
        <v>72</v>
      </c>
      <c r="AL23" s="14"/>
      <c r="AM23" s="14"/>
      <c r="AN23" s="14"/>
      <c r="AO23" s="14"/>
      <c r="AP23" s="14"/>
      <c r="AQ23" s="14"/>
      <c r="AR23" s="14"/>
      <c r="AS23" s="14"/>
      <c r="AT23" s="14"/>
      <c r="AU23" s="12" t="s">
        <v>66</v>
      </c>
      <c r="AV23" s="23" t="s">
        <v>68</v>
      </c>
      <c r="AW23" s="23" t="s">
        <v>68</v>
      </c>
      <c r="AX23" s="13" t="s">
        <v>69</v>
      </c>
      <c r="AY23" s="23" t="s">
        <v>68</v>
      </c>
      <c r="AZ23" s="24" t="s">
        <v>67</v>
      </c>
      <c r="BA23" s="13" t="s">
        <v>69</v>
      </c>
      <c r="BB23" s="12" t="s">
        <v>66</v>
      </c>
      <c r="BC23" s="14"/>
      <c r="BD23" s="14" t="s">
        <v>86</v>
      </c>
      <c r="BE23" s="64" t="str">
        <f>"GYPA-like"</f>
        <v>GYPA-like</v>
      </c>
      <c r="BF23" s="14"/>
    </row>
    <row r="24" spans="1:58" ht="15">
      <c r="A24" s="1" t="s">
        <v>91</v>
      </c>
      <c r="B24" s="27">
        <f t="shared" si="0"/>
        <v>368</v>
      </c>
      <c r="C24" s="1">
        <v>368</v>
      </c>
      <c r="D24" s="19" t="s">
        <v>167</v>
      </c>
      <c r="E24" s="13" t="s">
        <v>69</v>
      </c>
      <c r="F24" s="14"/>
      <c r="G24" s="14"/>
      <c r="H24" s="14"/>
      <c r="I24" s="14"/>
      <c r="J24" s="24" t="s">
        <v>67</v>
      </c>
      <c r="K24" s="23" t="s">
        <v>68</v>
      </c>
      <c r="L24" s="14"/>
      <c r="M24" s="14"/>
      <c r="N24" s="13" t="s">
        <v>72</v>
      </c>
      <c r="O24" s="16" t="s">
        <v>71</v>
      </c>
      <c r="P24" s="16" t="s">
        <v>71</v>
      </c>
      <c r="Q24" s="22" t="s">
        <v>75</v>
      </c>
      <c r="R24" s="14" t="s">
        <v>76</v>
      </c>
      <c r="S24" s="14" t="s">
        <v>76</v>
      </c>
      <c r="T24" s="14" t="s">
        <v>76</v>
      </c>
      <c r="U24" s="16" t="s">
        <v>71</v>
      </c>
      <c r="V24" s="22" t="s">
        <v>75</v>
      </c>
      <c r="W24" s="13" t="s">
        <v>72</v>
      </c>
      <c r="X24" s="22" t="s">
        <v>75</v>
      </c>
      <c r="Y24" s="16" t="s">
        <v>71</v>
      </c>
      <c r="Z24" s="13" t="s">
        <v>72</v>
      </c>
      <c r="AA24" s="22" t="s">
        <v>75</v>
      </c>
      <c r="AB24" s="22" t="s">
        <v>75</v>
      </c>
      <c r="AC24" s="22" t="s">
        <v>75</v>
      </c>
      <c r="AD24" s="22" t="s">
        <v>75</v>
      </c>
      <c r="AE24" s="16" t="s">
        <v>71</v>
      </c>
      <c r="AF24" s="16" t="s">
        <v>71</v>
      </c>
      <c r="AG24" s="16" t="s">
        <v>71</v>
      </c>
      <c r="AH24" s="22" t="s">
        <v>75</v>
      </c>
      <c r="AI24" s="15" t="s">
        <v>70</v>
      </c>
      <c r="AJ24" s="14"/>
      <c r="AK24" s="13" t="s">
        <v>72</v>
      </c>
      <c r="AL24" s="13" t="s">
        <v>72</v>
      </c>
      <c r="AM24" s="16" t="s">
        <v>71</v>
      </c>
      <c r="AN24" s="16" t="s">
        <v>71</v>
      </c>
      <c r="AO24" s="16" t="s">
        <v>71</v>
      </c>
      <c r="AP24" s="14" t="s">
        <v>86</v>
      </c>
      <c r="AQ24" s="14"/>
      <c r="AR24" s="14"/>
      <c r="AS24" s="14"/>
      <c r="AT24" s="14"/>
      <c r="AU24" s="23" t="s">
        <v>68</v>
      </c>
      <c r="AV24" s="13" t="s">
        <v>69</v>
      </c>
      <c r="AW24" s="23" t="s">
        <v>68</v>
      </c>
      <c r="AX24" s="12" t="s">
        <v>66</v>
      </c>
      <c r="AY24" s="24" t="s">
        <v>67</v>
      </c>
      <c r="AZ24" s="13" t="s">
        <v>69</v>
      </c>
      <c r="BA24" s="24" t="s">
        <v>67</v>
      </c>
      <c r="BB24" s="12" t="s">
        <v>66</v>
      </c>
      <c r="BC24" s="14"/>
      <c r="BD24" s="14"/>
      <c r="BE24" s="64" t="str">
        <f>"GYPA-like"</f>
        <v>GYPA-like</v>
      </c>
      <c r="BF24" s="14"/>
    </row>
    <row r="25" spans="1:58" ht="15">
      <c r="A25" s="1" t="s">
        <v>92</v>
      </c>
      <c r="B25" s="27">
        <f t="shared" si="0"/>
        <v>369</v>
      </c>
      <c r="C25" s="1">
        <v>369</v>
      </c>
      <c r="D25" s="19" t="s">
        <v>167</v>
      </c>
      <c r="E25" s="13" t="s">
        <v>69</v>
      </c>
      <c r="F25" s="14"/>
      <c r="G25" s="14"/>
      <c r="H25" s="14"/>
      <c r="I25" s="14"/>
      <c r="J25" s="24" t="s">
        <v>67</v>
      </c>
      <c r="K25" s="23" t="s">
        <v>68</v>
      </c>
      <c r="L25" s="14"/>
      <c r="M25" s="14"/>
      <c r="N25" s="13" t="s">
        <v>72</v>
      </c>
      <c r="O25" s="16" t="s">
        <v>71</v>
      </c>
      <c r="P25" s="16" t="s">
        <v>71</v>
      </c>
      <c r="Q25" s="22" t="s">
        <v>75</v>
      </c>
      <c r="R25" s="14" t="s">
        <v>76</v>
      </c>
      <c r="S25" s="14" t="s">
        <v>76</v>
      </c>
      <c r="T25" s="14" t="s">
        <v>76</v>
      </c>
      <c r="U25" s="16" t="s">
        <v>71</v>
      </c>
      <c r="V25" s="22" t="s">
        <v>75</v>
      </c>
      <c r="W25" s="13" t="s">
        <v>72</v>
      </c>
      <c r="X25" s="22" t="s">
        <v>75</v>
      </c>
      <c r="Y25" s="16" t="s">
        <v>71</v>
      </c>
      <c r="Z25" s="13" t="s">
        <v>72</v>
      </c>
      <c r="AA25" s="22" t="s">
        <v>75</v>
      </c>
      <c r="AB25" s="22" t="s">
        <v>75</v>
      </c>
      <c r="AC25" s="22" t="s">
        <v>75</v>
      </c>
      <c r="AD25" s="22" t="s">
        <v>75</v>
      </c>
      <c r="AE25" s="16" t="s">
        <v>71</v>
      </c>
      <c r="AF25" s="16" t="s">
        <v>71</v>
      </c>
      <c r="AG25" s="16" t="s">
        <v>71</v>
      </c>
      <c r="AH25" s="22" t="s">
        <v>75</v>
      </c>
      <c r="AI25" s="15" t="s">
        <v>70</v>
      </c>
      <c r="AJ25" s="14"/>
      <c r="AK25" s="13" t="s">
        <v>72</v>
      </c>
      <c r="AL25" s="13" t="s">
        <v>72</v>
      </c>
      <c r="AM25" s="16" t="s">
        <v>71</v>
      </c>
      <c r="AN25" s="16" t="s">
        <v>71</v>
      </c>
      <c r="AO25" s="16" t="s">
        <v>71</v>
      </c>
      <c r="AP25" s="14"/>
      <c r="AQ25" s="14" t="s">
        <v>86</v>
      </c>
      <c r="AR25" s="14"/>
      <c r="AS25" s="14"/>
      <c r="AT25" s="14"/>
      <c r="AU25" s="23" t="s">
        <v>68</v>
      </c>
      <c r="AV25" s="13" t="s">
        <v>69</v>
      </c>
      <c r="AW25" s="23" t="s">
        <v>68</v>
      </c>
      <c r="AX25" s="12" t="s">
        <v>66</v>
      </c>
      <c r="AY25" s="24" t="s">
        <v>67</v>
      </c>
      <c r="AZ25" s="13" t="s">
        <v>69</v>
      </c>
      <c r="BA25" s="24" t="s">
        <v>67</v>
      </c>
      <c r="BB25" s="12" t="s">
        <v>66</v>
      </c>
      <c r="BC25" s="14"/>
      <c r="BD25" s="14"/>
      <c r="BE25" s="64" t="str">
        <f>"GYPA-like"</f>
        <v>GYPA-like</v>
      </c>
      <c r="BF25" s="14"/>
    </row>
    <row r="26" spans="1:58" ht="15">
      <c r="A26" s="1" t="s">
        <v>93</v>
      </c>
      <c r="B26" s="27">
        <f t="shared" si="0"/>
        <v>370</v>
      </c>
      <c r="C26" s="1">
        <v>370</v>
      </c>
      <c r="D26" s="19" t="s">
        <v>167</v>
      </c>
      <c r="E26" s="13" t="s">
        <v>69</v>
      </c>
      <c r="F26" s="14"/>
      <c r="G26" s="14"/>
      <c r="H26" s="14"/>
      <c r="I26" s="14"/>
      <c r="J26" s="24" t="s">
        <v>67</v>
      </c>
      <c r="K26" s="23" t="s">
        <v>68</v>
      </c>
      <c r="L26" s="14"/>
      <c r="M26" s="14"/>
      <c r="N26" s="14"/>
      <c r="O26" s="16" t="s">
        <v>71</v>
      </c>
      <c r="P26" s="16" t="s">
        <v>71</v>
      </c>
      <c r="Q26" s="22" t="s">
        <v>75</v>
      </c>
      <c r="R26" s="14" t="s">
        <v>76</v>
      </c>
      <c r="S26" s="14" t="s">
        <v>76</v>
      </c>
      <c r="T26" s="14" t="s">
        <v>76</v>
      </c>
      <c r="U26" s="16" t="s">
        <v>71</v>
      </c>
      <c r="V26" s="22" t="s">
        <v>75</v>
      </c>
      <c r="W26" s="13" t="s">
        <v>72</v>
      </c>
      <c r="X26" s="22" t="s">
        <v>75</v>
      </c>
      <c r="Y26" s="16" t="s">
        <v>71</v>
      </c>
      <c r="Z26" s="13" t="s">
        <v>72</v>
      </c>
      <c r="AA26" s="22" t="s">
        <v>75</v>
      </c>
      <c r="AB26" s="22" t="s">
        <v>75</v>
      </c>
      <c r="AC26" s="22" t="s">
        <v>75</v>
      </c>
      <c r="AD26" s="22" t="s">
        <v>75</v>
      </c>
      <c r="AE26" s="16" t="s">
        <v>71</v>
      </c>
      <c r="AF26" s="16" t="s">
        <v>71</v>
      </c>
      <c r="AG26" s="16" t="s">
        <v>71</v>
      </c>
      <c r="AH26" s="22" t="s">
        <v>75</v>
      </c>
      <c r="AI26" s="15" t="s">
        <v>70</v>
      </c>
      <c r="AJ26" s="14"/>
      <c r="AK26" s="13" t="s">
        <v>72</v>
      </c>
      <c r="AL26" s="13" t="s">
        <v>72</v>
      </c>
      <c r="AM26" s="16" t="s">
        <v>71</v>
      </c>
      <c r="AN26" s="16" t="s">
        <v>71</v>
      </c>
      <c r="AO26" s="16" t="s">
        <v>71</v>
      </c>
      <c r="AP26" s="14"/>
      <c r="AQ26" s="14"/>
      <c r="AR26" s="14" t="s">
        <v>86</v>
      </c>
      <c r="AS26" s="14"/>
      <c r="AT26" s="14"/>
      <c r="AU26" s="23" t="s">
        <v>68</v>
      </c>
      <c r="AV26" s="13" t="s">
        <v>69</v>
      </c>
      <c r="AW26" s="23" t="s">
        <v>68</v>
      </c>
      <c r="AX26" s="12" t="s">
        <v>66</v>
      </c>
      <c r="AY26" s="24" t="s">
        <v>67</v>
      </c>
      <c r="AZ26" s="13" t="s">
        <v>69</v>
      </c>
      <c r="BA26" s="24" t="s">
        <v>67</v>
      </c>
      <c r="BB26" s="12" t="s">
        <v>66</v>
      </c>
      <c r="BC26" s="14"/>
      <c r="BD26" s="14"/>
      <c r="BE26" s="64" t="str">
        <f>"GYPA-like"</f>
        <v>GYPA-like</v>
      </c>
      <c r="BF26" s="14"/>
    </row>
    <row r="27" spans="1:58" ht="15">
      <c r="A27" s="1" t="s">
        <v>94</v>
      </c>
      <c r="B27" s="27">
        <f t="shared" si="0"/>
        <v>337</v>
      </c>
      <c r="C27" s="1">
        <v>337</v>
      </c>
      <c r="D27" s="19" t="s">
        <v>167</v>
      </c>
      <c r="E27" s="13" t="s">
        <v>69</v>
      </c>
      <c r="F27" s="14"/>
      <c r="G27" s="14"/>
      <c r="H27" s="14"/>
      <c r="I27" s="14"/>
      <c r="J27" s="24" t="s">
        <v>67</v>
      </c>
      <c r="K27" s="23" t="s">
        <v>68</v>
      </c>
      <c r="L27" s="14"/>
      <c r="M27" s="14"/>
      <c r="N27" s="13" t="s">
        <v>69</v>
      </c>
      <c r="O27" s="22" t="s">
        <v>75</v>
      </c>
      <c r="P27" s="15" t="s">
        <v>70</v>
      </c>
      <c r="Q27" s="15" t="s">
        <v>70</v>
      </c>
      <c r="R27" s="22" t="s">
        <v>75</v>
      </c>
      <c r="S27" s="16" t="s">
        <v>71</v>
      </c>
      <c r="T27" s="22" t="s">
        <v>75</v>
      </c>
      <c r="U27" s="22" t="s">
        <v>75</v>
      </c>
      <c r="V27" s="15" t="s">
        <v>70</v>
      </c>
      <c r="W27" s="16" t="s">
        <v>71</v>
      </c>
      <c r="X27" s="22" t="s">
        <v>75</v>
      </c>
      <c r="Y27" s="22" t="s">
        <v>75</v>
      </c>
      <c r="Z27" s="13" t="s">
        <v>72</v>
      </c>
      <c r="AA27" s="22" t="s">
        <v>75</v>
      </c>
      <c r="AB27" s="15" t="s">
        <v>70</v>
      </c>
      <c r="AC27" s="16" t="s">
        <v>71</v>
      </c>
      <c r="AD27" s="22" t="s">
        <v>75</v>
      </c>
      <c r="AE27" s="15" t="s">
        <v>70</v>
      </c>
      <c r="AF27" s="15" t="s">
        <v>70</v>
      </c>
      <c r="AG27" s="22" t="s">
        <v>75</v>
      </c>
      <c r="AH27" s="22" t="s">
        <v>75</v>
      </c>
      <c r="AI27" s="16" t="s">
        <v>71</v>
      </c>
      <c r="AJ27" s="14"/>
      <c r="AK27" s="15" t="s">
        <v>70</v>
      </c>
      <c r="AL27" s="15" t="s">
        <v>70</v>
      </c>
      <c r="AM27" s="14"/>
      <c r="AN27" s="14"/>
      <c r="AO27" s="14"/>
      <c r="AP27" s="70" t="str">
        <f>"GYPA-like"</f>
        <v>GYPA-like</v>
      </c>
      <c r="AQ27" s="74"/>
      <c r="AR27" s="74"/>
      <c r="AS27" s="71"/>
      <c r="AT27" s="14"/>
      <c r="AU27" s="14"/>
      <c r="AV27" s="14"/>
      <c r="AW27" s="14"/>
      <c r="AX27" s="14"/>
      <c r="AY27" s="14"/>
      <c r="AZ27" s="14"/>
      <c r="BA27" s="14"/>
      <c r="BB27" s="14"/>
      <c r="BC27" s="14"/>
      <c r="BD27" s="14"/>
      <c r="BE27" s="14"/>
      <c r="BF27" s="14"/>
    </row>
    <row r="28" spans="1:58" ht="15">
      <c r="A28" s="1"/>
      <c r="B28" s="27">
        <f t="shared" si="0"/>
      </c>
      <c r="C28" s="1"/>
      <c r="D28" s="19"/>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row>
    <row r="29" spans="1:58" ht="15">
      <c r="A29" s="1"/>
      <c r="B29" s="27">
        <f t="shared" si="0"/>
      </c>
      <c r="C29" s="1"/>
      <c r="D29" s="19"/>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row>
    <row r="30" spans="1:58" ht="15">
      <c r="A30" s="1" t="s">
        <v>95</v>
      </c>
      <c r="B30" s="27">
        <f t="shared" si="0"/>
      </c>
      <c r="C30" s="1"/>
      <c r="D30" s="19"/>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row>
    <row r="31" spans="1:58" ht="15">
      <c r="A31" s="1" t="s">
        <v>164</v>
      </c>
      <c r="B31" s="27">
        <f t="shared" si="0"/>
        <v>349</v>
      </c>
      <c r="C31" s="1">
        <v>349</v>
      </c>
      <c r="D31" s="19" t="s">
        <v>166</v>
      </c>
      <c r="E31" s="70" t="str">
        <f>"GYPA-like"</f>
        <v>GYPA-like</v>
      </c>
      <c r="F31" s="74"/>
      <c r="G31" s="74"/>
      <c r="H31" s="71"/>
      <c r="I31" s="71"/>
      <c r="J31" s="71"/>
      <c r="K31" s="71"/>
      <c r="L31" s="14"/>
      <c r="M31" s="14"/>
      <c r="N31" s="14"/>
      <c r="O31" s="24" t="s">
        <v>67</v>
      </c>
      <c r="P31" s="70" t="str">
        <f>"GYPA-like"</f>
        <v>GYPA-like</v>
      </c>
      <c r="Q31" s="71"/>
      <c r="R31" s="71"/>
      <c r="S31" s="71"/>
      <c r="T31" s="67"/>
      <c r="U31" s="67"/>
      <c r="V31" s="67"/>
      <c r="W31" s="67"/>
      <c r="X31" s="67"/>
      <c r="Y31" s="68"/>
      <c r="Z31" s="67"/>
      <c r="AA31" s="67"/>
      <c r="AB31" s="67"/>
      <c r="AC31" s="67"/>
      <c r="AD31" s="67"/>
      <c r="AE31" s="67"/>
      <c r="AF31" s="67"/>
      <c r="AG31" s="67"/>
      <c r="AH31" s="67"/>
      <c r="AI31" s="67"/>
      <c r="AJ31" s="14"/>
      <c r="AK31" s="14" t="s">
        <v>97</v>
      </c>
      <c r="AL31" s="14"/>
      <c r="AM31" s="14"/>
      <c r="AN31" s="14"/>
      <c r="AO31" s="14"/>
      <c r="AP31" s="14"/>
      <c r="AQ31" s="14"/>
      <c r="AR31" s="14"/>
      <c r="AS31" s="14"/>
      <c r="AT31" s="14"/>
      <c r="AU31" s="14"/>
      <c r="AV31" s="14"/>
      <c r="AW31" s="14"/>
      <c r="AX31" s="14"/>
      <c r="AY31" s="14"/>
      <c r="AZ31" s="14"/>
      <c r="BA31" s="14"/>
      <c r="BB31" s="14"/>
      <c r="BC31" s="14"/>
      <c r="BD31" s="14"/>
      <c r="BE31" s="14"/>
      <c r="BF31" s="14"/>
    </row>
    <row r="32" spans="1:58" ht="15">
      <c r="A32" s="1" t="s">
        <v>98</v>
      </c>
      <c r="B32" s="27">
        <f t="shared" si="0"/>
        <v>356</v>
      </c>
      <c r="C32" s="1">
        <v>356</v>
      </c>
      <c r="D32" s="19" t="s">
        <v>166</v>
      </c>
      <c r="E32" s="12" t="s">
        <v>66</v>
      </c>
      <c r="F32" s="14"/>
      <c r="G32" s="14"/>
      <c r="H32" s="14"/>
      <c r="I32" s="14"/>
      <c r="J32" s="23" t="s">
        <v>68</v>
      </c>
      <c r="K32" s="13" t="s">
        <v>69</v>
      </c>
      <c r="L32" s="14"/>
      <c r="M32" s="14"/>
      <c r="N32" s="13" t="s">
        <v>69</v>
      </c>
      <c r="O32" s="12" t="s">
        <v>66</v>
      </c>
      <c r="P32" s="23" t="s">
        <v>68</v>
      </c>
      <c r="Q32" s="12" t="s">
        <v>66</v>
      </c>
      <c r="R32" s="14" t="s">
        <v>76</v>
      </c>
      <c r="S32" s="14" t="s">
        <v>76</v>
      </c>
      <c r="T32" s="14" t="s">
        <v>76</v>
      </c>
      <c r="U32" s="24" t="s">
        <v>67</v>
      </c>
      <c r="V32" s="12" t="s">
        <v>66</v>
      </c>
      <c r="W32" s="13" t="s">
        <v>69</v>
      </c>
      <c r="X32" s="12" t="s">
        <v>66</v>
      </c>
      <c r="Y32" s="24" t="s">
        <v>67</v>
      </c>
      <c r="Z32" s="24" t="s">
        <v>67</v>
      </c>
      <c r="AA32" s="12" t="s">
        <v>66</v>
      </c>
      <c r="AB32" s="23" t="s">
        <v>68</v>
      </c>
      <c r="AC32" s="24" t="s">
        <v>67</v>
      </c>
      <c r="AD32" s="12" t="s">
        <v>66</v>
      </c>
      <c r="AE32" s="23" t="s">
        <v>68</v>
      </c>
      <c r="AF32" s="23" t="s">
        <v>68</v>
      </c>
      <c r="AG32" s="12" t="s">
        <v>66</v>
      </c>
      <c r="AH32" s="12" t="s">
        <v>66</v>
      </c>
      <c r="AI32" s="23" t="s">
        <v>68</v>
      </c>
      <c r="AJ32" s="14"/>
      <c r="AK32" s="15" t="s">
        <v>70</v>
      </c>
      <c r="AL32" s="15" t="s">
        <v>70</v>
      </c>
      <c r="AM32" s="14"/>
      <c r="AN32" s="14"/>
      <c r="AO32" s="14"/>
      <c r="AP32" s="70" t="str">
        <f>"GYPA-like"</f>
        <v>GYPA-like</v>
      </c>
      <c r="AQ32" s="74"/>
      <c r="AR32" s="74"/>
      <c r="AS32" s="71"/>
      <c r="AT32" s="14"/>
      <c r="AU32" s="14"/>
      <c r="AV32" s="14"/>
      <c r="AW32" s="14"/>
      <c r="AX32" s="14"/>
      <c r="AY32" s="14"/>
      <c r="AZ32" s="14"/>
      <c r="BA32" s="14"/>
      <c r="BB32" s="14"/>
      <c r="BC32" s="14"/>
      <c r="BD32" s="14"/>
      <c r="BE32" s="14"/>
      <c r="BF32" s="14"/>
    </row>
    <row r="33" spans="1:58" ht="15">
      <c r="A33" s="1" t="s">
        <v>99</v>
      </c>
      <c r="B33" s="27">
        <f t="shared" si="0"/>
        <v>371</v>
      </c>
      <c r="C33" s="1">
        <v>371</v>
      </c>
      <c r="D33" s="19" t="s">
        <v>166</v>
      </c>
      <c r="E33" s="13" t="s">
        <v>69</v>
      </c>
      <c r="F33" s="14"/>
      <c r="G33" s="14"/>
      <c r="H33" s="14"/>
      <c r="I33" s="14"/>
      <c r="J33" s="24" t="s">
        <v>67</v>
      </c>
      <c r="K33" s="23" t="s">
        <v>68</v>
      </c>
      <c r="L33" s="14"/>
      <c r="M33" s="14"/>
      <c r="N33" s="13" t="s">
        <v>72</v>
      </c>
      <c r="O33" s="16" t="s">
        <v>71</v>
      </c>
      <c r="P33" s="16" t="s">
        <v>71</v>
      </c>
      <c r="Q33" s="22" t="s">
        <v>75</v>
      </c>
      <c r="R33" s="14" t="s">
        <v>76</v>
      </c>
      <c r="S33" s="14" t="s">
        <v>76</v>
      </c>
      <c r="T33" s="14" t="s">
        <v>76</v>
      </c>
      <c r="U33" s="16" t="s">
        <v>71</v>
      </c>
      <c r="V33" s="22" t="s">
        <v>75</v>
      </c>
      <c r="W33" s="13" t="s">
        <v>72</v>
      </c>
      <c r="X33" s="22" t="s">
        <v>75</v>
      </c>
      <c r="Y33" s="16" t="s">
        <v>71</v>
      </c>
      <c r="Z33" s="16" t="s">
        <v>71</v>
      </c>
      <c r="AA33" s="22" t="s">
        <v>75</v>
      </c>
      <c r="AB33" s="15" t="s">
        <v>70</v>
      </c>
      <c r="AC33" s="16" t="s">
        <v>71</v>
      </c>
      <c r="AD33" s="22" t="s">
        <v>75</v>
      </c>
      <c r="AE33" s="15" t="s">
        <v>70</v>
      </c>
      <c r="AF33" s="15" t="s">
        <v>70</v>
      </c>
      <c r="AG33" s="22" t="s">
        <v>75</v>
      </c>
      <c r="AH33" s="22" t="s">
        <v>75</v>
      </c>
      <c r="AI33" s="15" t="s">
        <v>70</v>
      </c>
      <c r="AJ33" s="14"/>
      <c r="AK33" s="13" t="s">
        <v>72</v>
      </c>
      <c r="AL33" s="13" t="s">
        <v>72</v>
      </c>
      <c r="AM33" s="16" t="s">
        <v>71</v>
      </c>
      <c r="AN33" s="15" t="s">
        <v>100</v>
      </c>
      <c r="AO33" s="14"/>
      <c r="AP33" s="70" t="str">
        <f>"GYPA-like"</f>
        <v>GYPA-like</v>
      </c>
      <c r="AQ33" s="74"/>
      <c r="AR33" s="74"/>
      <c r="AS33" s="71"/>
      <c r="AT33" s="14"/>
      <c r="AU33" s="14"/>
      <c r="AV33" s="14"/>
      <c r="AW33" s="14"/>
      <c r="AX33" s="14"/>
      <c r="AY33" s="14"/>
      <c r="AZ33" s="14"/>
      <c r="BA33" s="14"/>
      <c r="BB33" s="14"/>
      <c r="BC33" s="14"/>
      <c r="BD33" s="14"/>
      <c r="BE33" s="14"/>
      <c r="BF33" s="14"/>
    </row>
    <row r="34" spans="1:58" ht="15">
      <c r="A34" s="1"/>
      <c r="B34" s="27">
        <f t="shared" si="0"/>
      </c>
      <c r="C34" s="1"/>
      <c r="D34" s="19"/>
      <c r="E34" s="17"/>
      <c r="F34" s="14"/>
      <c r="G34" s="14"/>
      <c r="H34" s="14"/>
      <c r="I34" s="14"/>
      <c r="J34" s="17"/>
      <c r="K34" s="17"/>
      <c r="L34" s="14"/>
      <c r="M34" s="14"/>
      <c r="N34" s="17"/>
      <c r="O34" s="17"/>
      <c r="P34" s="17"/>
      <c r="Q34" s="17"/>
      <c r="R34" s="14"/>
      <c r="S34" s="14"/>
      <c r="T34" s="14"/>
      <c r="U34" s="17"/>
      <c r="V34" s="17"/>
      <c r="W34" s="17"/>
      <c r="X34" s="17"/>
      <c r="Y34" s="17"/>
      <c r="Z34" s="17"/>
      <c r="AA34" s="14"/>
      <c r="AB34" s="17"/>
      <c r="AC34" s="17"/>
      <c r="AD34" s="17"/>
      <c r="AE34" s="17"/>
      <c r="AF34" s="17"/>
      <c r="AG34" s="17"/>
      <c r="AH34" s="17"/>
      <c r="AI34" s="17"/>
      <c r="AJ34" s="14"/>
      <c r="AK34" s="14"/>
      <c r="AL34" s="14"/>
      <c r="AM34" s="14"/>
      <c r="AN34" s="17"/>
      <c r="AO34" s="14"/>
      <c r="AP34" s="14"/>
      <c r="AQ34" s="14"/>
      <c r="AR34" s="14"/>
      <c r="AS34" s="14"/>
      <c r="AT34" s="14"/>
      <c r="AU34" s="14"/>
      <c r="AV34" s="14"/>
      <c r="AW34" s="14"/>
      <c r="AX34" s="14"/>
      <c r="AY34" s="14"/>
      <c r="AZ34" s="14"/>
      <c r="BA34" s="14"/>
      <c r="BB34" s="14"/>
      <c r="BC34" s="14"/>
      <c r="BD34" s="14"/>
      <c r="BE34" s="14"/>
      <c r="BF34" s="14"/>
    </row>
    <row r="35" spans="1:58" ht="15">
      <c r="A35" s="1" t="s">
        <v>101</v>
      </c>
      <c r="B35" s="27">
        <f t="shared" si="0"/>
      </c>
      <c r="C35" s="1"/>
      <c r="D35" s="19"/>
      <c r="E35" s="17"/>
      <c r="F35" s="14"/>
      <c r="G35" s="14"/>
      <c r="H35" s="14"/>
      <c r="I35" s="14"/>
      <c r="J35" s="17"/>
      <c r="K35" s="17"/>
      <c r="L35" s="14"/>
      <c r="M35" s="14"/>
      <c r="N35" s="17"/>
      <c r="O35" s="17"/>
      <c r="P35" s="17"/>
      <c r="Q35" s="17"/>
      <c r="R35" s="14"/>
      <c r="S35" s="14"/>
      <c r="T35" s="14"/>
      <c r="U35" s="17"/>
      <c r="V35" s="17"/>
      <c r="W35" s="17"/>
      <c r="X35" s="17"/>
      <c r="Y35" s="17"/>
      <c r="Z35" s="17"/>
      <c r="AA35" s="14"/>
      <c r="AB35" s="17"/>
      <c r="AC35" s="17"/>
      <c r="AD35" s="17"/>
      <c r="AE35" s="17"/>
      <c r="AF35" s="17"/>
      <c r="AG35" s="17"/>
      <c r="AH35" s="17"/>
      <c r="AI35" s="17"/>
      <c r="AJ35" s="14"/>
      <c r="AK35" s="14"/>
      <c r="AL35" s="14"/>
      <c r="AM35" s="14"/>
      <c r="AN35" s="17"/>
      <c r="AO35" s="14"/>
      <c r="AP35" s="14"/>
      <c r="AQ35" s="14"/>
      <c r="AR35" s="14"/>
      <c r="AS35" s="14"/>
      <c r="AT35" s="14"/>
      <c r="AU35" s="14"/>
      <c r="AV35" s="14"/>
      <c r="AW35" s="14"/>
      <c r="AX35" s="14"/>
      <c r="AY35" s="14"/>
      <c r="AZ35" s="14"/>
      <c r="BA35" s="14"/>
      <c r="BB35" s="14"/>
      <c r="BC35" s="14"/>
      <c r="BD35" s="14"/>
      <c r="BE35" s="14"/>
      <c r="BF35" s="14"/>
    </row>
    <row r="36" spans="1:58" ht="15">
      <c r="A36" s="1" t="s">
        <v>102</v>
      </c>
      <c r="B36" s="27">
        <f t="shared" si="0"/>
        <v>372</v>
      </c>
      <c r="C36" s="1">
        <v>372</v>
      </c>
      <c r="D36" s="19" t="s">
        <v>166</v>
      </c>
      <c r="E36" s="69"/>
      <c r="F36" s="69"/>
      <c r="G36" s="69"/>
      <c r="H36" s="14"/>
      <c r="I36" s="14"/>
      <c r="J36" s="14"/>
      <c r="K36" s="14"/>
      <c r="L36" s="14"/>
      <c r="M36" s="14"/>
      <c r="N36" s="13" t="s">
        <v>72</v>
      </c>
      <c r="O36" s="16" t="s">
        <v>71</v>
      </c>
      <c r="P36" s="16" t="s">
        <v>71</v>
      </c>
      <c r="Q36" s="22" t="s">
        <v>75</v>
      </c>
      <c r="R36" s="14" t="s">
        <v>76</v>
      </c>
      <c r="S36" s="14" t="s">
        <v>76</v>
      </c>
      <c r="T36" s="14" t="s">
        <v>76</v>
      </c>
      <c r="U36" s="16" t="s">
        <v>71</v>
      </c>
      <c r="V36" s="15" t="s">
        <v>70</v>
      </c>
      <c r="W36" s="13" t="s">
        <v>72</v>
      </c>
      <c r="X36" s="13" t="s">
        <v>72</v>
      </c>
      <c r="Y36" s="16" t="s">
        <v>71</v>
      </c>
      <c r="Z36" s="16" t="s">
        <v>71</v>
      </c>
      <c r="AA36" s="22" t="s">
        <v>75</v>
      </c>
      <c r="AB36" s="22" t="s">
        <v>75</v>
      </c>
      <c r="AC36" s="16" t="s">
        <v>71</v>
      </c>
      <c r="AD36" s="22" t="s">
        <v>75</v>
      </c>
      <c r="AE36" s="15" t="s">
        <v>70</v>
      </c>
      <c r="AF36" s="15" t="s">
        <v>70</v>
      </c>
      <c r="AG36" s="16" t="s">
        <v>71</v>
      </c>
      <c r="AH36" s="13" t="s">
        <v>72</v>
      </c>
      <c r="AI36" s="15" t="s">
        <v>70</v>
      </c>
      <c r="AJ36" s="14"/>
      <c r="AK36" s="16" t="s">
        <v>71</v>
      </c>
      <c r="AL36" s="15" t="s">
        <v>70</v>
      </c>
      <c r="AM36" s="15" t="s">
        <v>70</v>
      </c>
      <c r="AN36" s="15" t="s">
        <v>103</v>
      </c>
      <c r="AO36" s="14"/>
      <c r="AP36" s="70" t="str">
        <f>"GYPA-like"</f>
        <v>GYPA-like</v>
      </c>
      <c r="AQ36" s="77"/>
      <c r="AR36" s="77"/>
      <c r="AS36" s="71"/>
      <c r="AT36" s="14"/>
      <c r="AU36" s="69"/>
      <c r="AV36" s="69"/>
      <c r="AW36" s="69"/>
      <c r="AX36" s="14"/>
      <c r="AY36" s="14"/>
      <c r="AZ36" s="14"/>
      <c r="BA36" s="14"/>
      <c r="BB36" s="14"/>
      <c r="BC36" s="14"/>
      <c r="BD36" s="14"/>
      <c r="BE36" s="14"/>
      <c r="BF36" s="14"/>
    </row>
    <row r="37" spans="1:58" ht="15">
      <c r="A37" s="1"/>
      <c r="B37" s="27">
        <f t="shared" si="0"/>
      </c>
      <c r="C37" s="1"/>
      <c r="D37" s="19"/>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row>
    <row r="38" spans="1:58" ht="15">
      <c r="A38" s="1" t="s">
        <v>104</v>
      </c>
      <c r="B38" s="27">
        <f t="shared" si="0"/>
      </c>
      <c r="C38" s="1"/>
      <c r="D38" s="19"/>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row>
    <row r="39" spans="1:58" ht="15">
      <c r="A39" s="1" t="s">
        <v>105</v>
      </c>
      <c r="B39" s="27">
        <f t="shared" si="0"/>
        <v>350</v>
      </c>
      <c r="C39" s="1">
        <v>350</v>
      </c>
      <c r="D39" s="19" t="s">
        <v>167</v>
      </c>
      <c r="E39" s="13" t="s">
        <v>69</v>
      </c>
      <c r="F39" s="14"/>
      <c r="G39" s="14"/>
      <c r="H39" s="14"/>
      <c r="I39" s="14"/>
      <c r="J39" s="24" t="s">
        <v>67</v>
      </c>
      <c r="K39" s="23" t="s">
        <v>68</v>
      </c>
      <c r="L39" s="14"/>
      <c r="M39" s="14"/>
      <c r="N39" s="13" t="s">
        <v>69</v>
      </c>
      <c r="O39" s="24" t="s">
        <v>67</v>
      </c>
      <c r="P39" s="24" t="s">
        <v>67</v>
      </c>
      <c r="Q39" s="12" t="s">
        <v>66</v>
      </c>
      <c r="R39" s="14" t="s">
        <v>76</v>
      </c>
      <c r="S39" s="14" t="s">
        <v>76</v>
      </c>
      <c r="T39" s="14" t="s">
        <v>76</v>
      </c>
      <c r="U39" s="24" t="s">
        <v>67</v>
      </c>
      <c r="V39" s="12" t="s">
        <v>66</v>
      </c>
      <c r="W39" s="13" t="s">
        <v>69</v>
      </c>
      <c r="X39" s="12" t="s">
        <v>66</v>
      </c>
      <c r="Y39" s="18" t="s">
        <v>106</v>
      </c>
      <c r="Z39" s="13" t="s">
        <v>69</v>
      </c>
      <c r="AA39" s="12" t="s">
        <v>66</v>
      </c>
      <c r="AB39" s="23" t="s">
        <v>68</v>
      </c>
      <c r="AC39" s="24" t="s">
        <v>67</v>
      </c>
      <c r="AD39" s="12" t="s">
        <v>66</v>
      </c>
      <c r="AE39" s="23" t="s">
        <v>68</v>
      </c>
      <c r="AF39" s="23" t="s">
        <v>68</v>
      </c>
      <c r="AG39" s="12" t="s">
        <v>66</v>
      </c>
      <c r="AH39" s="12" t="s">
        <v>66</v>
      </c>
      <c r="AI39" s="23" t="s">
        <v>68</v>
      </c>
      <c r="AJ39" s="14"/>
      <c r="AK39" s="15" t="s">
        <v>70</v>
      </c>
      <c r="AL39" s="15" t="s">
        <v>100</v>
      </c>
      <c r="AM39" s="14"/>
      <c r="AN39" s="16" t="s">
        <v>71</v>
      </c>
      <c r="AO39" s="16" t="s">
        <v>71</v>
      </c>
      <c r="AP39" s="78" t="str">
        <f>"GYPB-like"</f>
        <v>GYPB-like</v>
      </c>
      <c r="AQ39" s="74"/>
      <c r="AR39" s="74"/>
      <c r="AS39" s="71"/>
      <c r="AT39" s="14"/>
      <c r="AU39" s="14"/>
      <c r="AV39" s="14"/>
      <c r="AW39" s="14"/>
      <c r="AX39" s="14"/>
      <c r="AY39" s="14"/>
      <c r="AZ39" s="14"/>
      <c r="BA39" s="14"/>
      <c r="BB39" s="14"/>
      <c r="BC39" s="14"/>
      <c r="BD39" s="14"/>
      <c r="BE39" s="14"/>
      <c r="BF39" s="14"/>
    </row>
    <row r="40" spans="1:58" ht="15">
      <c r="A40" s="1" t="s">
        <v>107</v>
      </c>
      <c r="B40" s="27">
        <f t="shared" si="0"/>
        <v>351</v>
      </c>
      <c r="C40" s="1">
        <v>351</v>
      </c>
      <c r="D40" s="19" t="s">
        <v>167</v>
      </c>
      <c r="E40" s="13" t="s">
        <v>69</v>
      </c>
      <c r="F40" s="14"/>
      <c r="G40" s="14"/>
      <c r="H40" s="14"/>
      <c r="I40" s="14"/>
      <c r="J40" s="24" t="s">
        <v>67</v>
      </c>
      <c r="K40" s="23" t="s">
        <v>68</v>
      </c>
      <c r="L40" s="14"/>
      <c r="M40" s="14"/>
      <c r="N40" s="13" t="s">
        <v>69</v>
      </c>
      <c r="O40" s="24" t="s">
        <v>67</v>
      </c>
      <c r="P40" s="24" t="s">
        <v>67</v>
      </c>
      <c r="Q40" s="12" t="s">
        <v>66</v>
      </c>
      <c r="R40" s="14" t="s">
        <v>76</v>
      </c>
      <c r="S40" s="14" t="s">
        <v>76</v>
      </c>
      <c r="T40" s="14" t="s">
        <v>76</v>
      </c>
      <c r="U40" s="24" t="s">
        <v>67</v>
      </c>
      <c r="V40" s="12" t="s">
        <v>66</v>
      </c>
      <c r="W40" s="13" t="s">
        <v>69</v>
      </c>
      <c r="X40" s="12" t="s">
        <v>66</v>
      </c>
      <c r="Y40" s="18" t="s">
        <v>106</v>
      </c>
      <c r="Z40" s="13" t="s">
        <v>69</v>
      </c>
      <c r="AA40" s="12" t="s">
        <v>66</v>
      </c>
      <c r="AB40" s="23" t="s">
        <v>68</v>
      </c>
      <c r="AC40" s="24" t="s">
        <v>67</v>
      </c>
      <c r="AD40" s="12" t="s">
        <v>66</v>
      </c>
      <c r="AE40" s="23" t="s">
        <v>68</v>
      </c>
      <c r="AF40" s="23" t="s">
        <v>68</v>
      </c>
      <c r="AG40" s="12" t="s">
        <v>66</v>
      </c>
      <c r="AH40" s="12" t="s">
        <v>66</v>
      </c>
      <c r="AI40" s="23" t="s">
        <v>68</v>
      </c>
      <c r="AJ40" s="14"/>
      <c r="AK40" s="15" t="s">
        <v>70</v>
      </c>
      <c r="AL40" s="14" t="s">
        <v>108</v>
      </c>
      <c r="AM40" s="14"/>
      <c r="AN40" s="14"/>
      <c r="AO40" s="14"/>
      <c r="AP40" s="78" t="str">
        <f>"GYPB-like"</f>
        <v>GYPB-like</v>
      </c>
      <c r="AQ40" s="74"/>
      <c r="AR40" s="74"/>
      <c r="AS40" s="71"/>
      <c r="AT40" s="14"/>
      <c r="AU40" s="14"/>
      <c r="AV40" s="14"/>
      <c r="AW40" s="14"/>
      <c r="AX40" s="14"/>
      <c r="AY40" s="14"/>
      <c r="AZ40" s="14"/>
      <c r="BA40" s="14"/>
      <c r="BB40" s="14"/>
      <c r="BC40" s="14"/>
      <c r="BD40" s="14"/>
      <c r="BE40" s="14"/>
      <c r="BF40" s="14"/>
    </row>
    <row r="41" spans="1:58" ht="15">
      <c r="A41" s="1" t="s">
        <v>109</v>
      </c>
      <c r="B41" s="27">
        <f t="shared" si="0"/>
        <v>353</v>
      </c>
      <c r="C41" s="1">
        <v>353</v>
      </c>
      <c r="D41" s="19" t="s">
        <v>167</v>
      </c>
      <c r="E41" s="13" t="s">
        <v>69</v>
      </c>
      <c r="F41" s="14"/>
      <c r="G41" s="14"/>
      <c r="H41" s="14"/>
      <c r="I41" s="14"/>
      <c r="J41" s="24" t="s">
        <v>67</v>
      </c>
      <c r="K41" s="23" t="s">
        <v>68</v>
      </c>
      <c r="L41" s="14"/>
      <c r="M41" s="14"/>
      <c r="N41" s="13" t="s">
        <v>69</v>
      </c>
      <c r="O41" s="24" t="s">
        <v>67</v>
      </c>
      <c r="P41" s="24" t="s">
        <v>67</v>
      </c>
      <c r="Q41" s="12" t="s">
        <v>66</v>
      </c>
      <c r="R41" s="14" t="s">
        <v>76</v>
      </c>
      <c r="S41" s="14" t="s">
        <v>76</v>
      </c>
      <c r="T41" s="14" t="s">
        <v>76</v>
      </c>
      <c r="U41" s="24" t="s">
        <v>67</v>
      </c>
      <c r="V41" s="12" t="s">
        <v>66</v>
      </c>
      <c r="W41" s="13" t="s">
        <v>69</v>
      </c>
      <c r="X41" s="12" t="s">
        <v>66</v>
      </c>
      <c r="Y41" s="24" t="s">
        <v>67</v>
      </c>
      <c r="Z41" s="13" t="s">
        <v>69</v>
      </c>
      <c r="AA41" s="12" t="s">
        <v>66</v>
      </c>
      <c r="AB41" s="21" t="s">
        <v>110</v>
      </c>
      <c r="AC41" s="24" t="s">
        <v>67</v>
      </c>
      <c r="AD41" s="12" t="s">
        <v>66</v>
      </c>
      <c r="AE41" s="23" t="s">
        <v>68</v>
      </c>
      <c r="AF41" s="23" t="s">
        <v>68</v>
      </c>
      <c r="AG41" s="12" t="s">
        <v>66</v>
      </c>
      <c r="AH41" s="12" t="s">
        <v>66</v>
      </c>
      <c r="AI41" s="23" t="s">
        <v>68</v>
      </c>
      <c r="AJ41" s="14"/>
      <c r="AK41" s="15" t="s">
        <v>70</v>
      </c>
      <c r="AL41" s="15" t="s">
        <v>70</v>
      </c>
      <c r="AM41" s="14"/>
      <c r="AN41" s="15" t="s">
        <v>70</v>
      </c>
      <c r="AO41" s="13" t="s">
        <v>111</v>
      </c>
      <c r="AP41" s="78" t="str">
        <f>"GYPB-like"</f>
        <v>GYPB-like</v>
      </c>
      <c r="AQ41" s="74"/>
      <c r="AR41" s="74"/>
      <c r="AS41" s="71"/>
      <c r="AT41" s="14"/>
      <c r="AU41" s="14"/>
      <c r="AV41" s="14"/>
      <c r="AW41" s="14"/>
      <c r="AX41" s="14"/>
      <c r="AY41" s="14"/>
      <c r="AZ41" s="14"/>
      <c r="BA41" s="14"/>
      <c r="BB41" s="14"/>
      <c r="BC41" s="14"/>
      <c r="BD41" s="14"/>
      <c r="BE41" s="14"/>
      <c r="BF41" s="14"/>
    </row>
    <row r="42" spans="1:58" ht="15">
      <c r="A42" s="1" t="s">
        <v>112</v>
      </c>
      <c r="B42" s="27">
        <f t="shared" si="0"/>
        <v>357</v>
      </c>
      <c r="C42" s="1">
        <v>357</v>
      </c>
      <c r="D42" s="19" t="s">
        <v>167</v>
      </c>
      <c r="E42" s="13" t="s">
        <v>69</v>
      </c>
      <c r="F42" s="14"/>
      <c r="G42" s="14"/>
      <c r="H42" s="14"/>
      <c r="I42" s="14"/>
      <c r="J42" s="24" t="s">
        <v>67</v>
      </c>
      <c r="K42" s="23" t="s">
        <v>68</v>
      </c>
      <c r="L42" s="14"/>
      <c r="M42" s="14"/>
      <c r="N42" s="13" t="s">
        <v>69</v>
      </c>
      <c r="O42" s="24" t="s">
        <v>67</v>
      </c>
      <c r="P42" s="18" t="s">
        <v>106</v>
      </c>
      <c r="Q42" s="23" t="s">
        <v>68</v>
      </c>
      <c r="R42" s="12" t="s">
        <v>66</v>
      </c>
      <c r="S42" s="24" t="s">
        <v>67</v>
      </c>
      <c r="T42" s="12" t="s">
        <v>66</v>
      </c>
      <c r="U42" s="12" t="s">
        <v>66</v>
      </c>
      <c r="V42" s="23" t="s">
        <v>68</v>
      </c>
      <c r="W42" s="24" t="s">
        <v>67</v>
      </c>
      <c r="X42" s="12" t="s">
        <v>66</v>
      </c>
      <c r="Y42" s="12" t="s">
        <v>66</v>
      </c>
      <c r="Z42" s="13" t="s">
        <v>69</v>
      </c>
      <c r="AA42" s="12" t="s">
        <v>66</v>
      </c>
      <c r="AB42" s="23" t="s">
        <v>68</v>
      </c>
      <c r="AC42" s="24" t="s">
        <v>67</v>
      </c>
      <c r="AD42" s="12" t="s">
        <v>66</v>
      </c>
      <c r="AE42" s="23" t="s">
        <v>68</v>
      </c>
      <c r="AF42" s="23" t="s">
        <v>68</v>
      </c>
      <c r="AG42" s="12" t="s">
        <v>66</v>
      </c>
      <c r="AH42" s="12" t="s">
        <v>66</v>
      </c>
      <c r="AI42" s="23" t="s">
        <v>68</v>
      </c>
      <c r="AJ42" s="14"/>
      <c r="AK42" s="15" t="s">
        <v>70</v>
      </c>
      <c r="AL42" s="15" t="s">
        <v>100</v>
      </c>
      <c r="AM42" s="14"/>
      <c r="AN42" s="16" t="s">
        <v>71</v>
      </c>
      <c r="AO42" s="16" t="s">
        <v>71</v>
      </c>
      <c r="AP42" s="78" t="str">
        <f>"GYPB-like"</f>
        <v>GYPB-like</v>
      </c>
      <c r="AQ42" s="74"/>
      <c r="AR42" s="74"/>
      <c r="AS42" s="71"/>
      <c r="AT42" s="14"/>
      <c r="AU42" s="14"/>
      <c r="AV42" s="14"/>
      <c r="AW42" s="14"/>
      <c r="AX42" s="14"/>
      <c r="AY42" s="14"/>
      <c r="AZ42" s="14"/>
      <c r="BA42" s="14"/>
      <c r="BB42" s="14"/>
      <c r="BC42" s="14"/>
      <c r="BD42" s="14"/>
      <c r="BE42" s="14"/>
      <c r="BF42" s="14"/>
    </row>
    <row r="43" spans="1:58" ht="15">
      <c r="A43" s="1"/>
      <c r="B43" s="27">
        <f t="shared" si="0"/>
      </c>
      <c r="C43" s="1"/>
      <c r="D43" s="19"/>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row>
    <row r="44" spans="1:58" ht="15">
      <c r="A44" s="1" t="s">
        <v>113</v>
      </c>
      <c r="B44" s="27">
        <f t="shared" si="0"/>
        <v>341</v>
      </c>
      <c r="C44" s="1">
        <v>341</v>
      </c>
      <c r="D44" s="19" t="s">
        <v>167</v>
      </c>
      <c r="E44" s="23" t="s">
        <v>68</v>
      </c>
      <c r="F44" s="23" t="s">
        <v>68</v>
      </c>
      <c r="G44" s="14"/>
      <c r="H44" s="13" t="s">
        <v>69</v>
      </c>
      <c r="I44" s="14"/>
      <c r="J44" s="23" t="s">
        <v>68</v>
      </c>
      <c r="K44" s="13" t="s">
        <v>69</v>
      </c>
      <c r="L44" s="14" t="s">
        <v>86</v>
      </c>
      <c r="M44" s="14"/>
      <c r="N44" s="13" t="s">
        <v>72</v>
      </c>
      <c r="O44" s="16" t="s">
        <v>71</v>
      </c>
      <c r="P44" s="16" t="s">
        <v>71</v>
      </c>
      <c r="Q44" s="16" t="s">
        <v>71</v>
      </c>
      <c r="R44" s="14" t="s">
        <v>76</v>
      </c>
      <c r="S44" s="14" t="s">
        <v>76</v>
      </c>
      <c r="T44" s="14" t="s">
        <v>76</v>
      </c>
      <c r="U44" s="16" t="s">
        <v>71</v>
      </c>
      <c r="V44" s="22" t="s">
        <v>75</v>
      </c>
      <c r="W44" s="13" t="s">
        <v>72</v>
      </c>
      <c r="X44" s="22" t="s">
        <v>75</v>
      </c>
      <c r="Y44" s="16" t="s">
        <v>71</v>
      </c>
      <c r="Z44" s="16" t="s">
        <v>71</v>
      </c>
      <c r="AA44" s="22" t="s">
        <v>75</v>
      </c>
      <c r="AB44" s="15" t="s">
        <v>70</v>
      </c>
      <c r="AC44" s="16" t="s">
        <v>71</v>
      </c>
      <c r="AD44" s="22" t="s">
        <v>75</v>
      </c>
      <c r="AE44" s="15" t="s">
        <v>70</v>
      </c>
      <c r="AF44" s="15" t="s">
        <v>70</v>
      </c>
      <c r="AG44" s="16" t="s">
        <v>71</v>
      </c>
      <c r="AH44" s="22" t="s">
        <v>75</v>
      </c>
      <c r="AI44" s="15" t="s">
        <v>70</v>
      </c>
      <c r="AJ44" s="14"/>
      <c r="AK44" s="13" t="s">
        <v>72</v>
      </c>
      <c r="AL44" s="13" t="s">
        <v>72</v>
      </c>
      <c r="AM44" s="16" t="s">
        <v>71</v>
      </c>
      <c r="AN44" s="16" t="s">
        <v>71</v>
      </c>
      <c r="AO44" s="16" t="s">
        <v>71</v>
      </c>
      <c r="AP44" s="78" t="str">
        <f>"GYPB-like"</f>
        <v>GYPB-like</v>
      </c>
      <c r="AQ44" s="74"/>
      <c r="AR44" s="74"/>
      <c r="AS44" s="71"/>
      <c r="AT44" s="14"/>
      <c r="AU44" s="14"/>
      <c r="AV44" s="14"/>
      <c r="AW44" s="14"/>
      <c r="AX44" s="14"/>
      <c r="AY44" s="14"/>
      <c r="AZ44" s="14"/>
      <c r="BA44" s="14"/>
      <c r="BB44" s="14"/>
      <c r="BC44" s="14"/>
      <c r="BD44" s="14"/>
      <c r="BE44" s="14"/>
      <c r="BF44" s="14"/>
    </row>
    <row r="45" spans="1:58" ht="15">
      <c r="A45" s="1" t="s">
        <v>114</v>
      </c>
      <c r="B45" s="27">
        <f t="shared" si="0"/>
        <v>342</v>
      </c>
      <c r="C45" s="1">
        <v>342</v>
      </c>
      <c r="D45" s="19" t="s">
        <v>167</v>
      </c>
      <c r="E45" s="23" t="s">
        <v>68</v>
      </c>
      <c r="F45" s="23" t="s">
        <v>68</v>
      </c>
      <c r="G45" s="14"/>
      <c r="H45" s="13" t="s">
        <v>69</v>
      </c>
      <c r="I45" s="14"/>
      <c r="J45" s="23" t="s">
        <v>68</v>
      </c>
      <c r="K45" s="13" t="s">
        <v>69</v>
      </c>
      <c r="L45" s="14" t="s">
        <v>86</v>
      </c>
      <c r="M45" s="17"/>
      <c r="N45" s="13" t="s">
        <v>72</v>
      </c>
      <c r="O45" s="16" t="s">
        <v>71</v>
      </c>
      <c r="P45" s="16" t="s">
        <v>71</v>
      </c>
      <c r="Q45" s="16" t="s">
        <v>71</v>
      </c>
      <c r="R45" s="14" t="s">
        <v>76</v>
      </c>
      <c r="S45" s="14" t="s">
        <v>76</v>
      </c>
      <c r="T45" s="14" t="s">
        <v>76</v>
      </c>
      <c r="U45" s="16" t="s">
        <v>71</v>
      </c>
      <c r="V45" s="22" t="s">
        <v>75</v>
      </c>
      <c r="W45" s="13" t="s">
        <v>72</v>
      </c>
      <c r="X45" s="22" t="s">
        <v>75</v>
      </c>
      <c r="Y45" s="16" t="s">
        <v>71</v>
      </c>
      <c r="Z45" s="16" t="s">
        <v>71</v>
      </c>
      <c r="AA45" s="22" t="s">
        <v>75</v>
      </c>
      <c r="AB45" s="15" t="s">
        <v>70</v>
      </c>
      <c r="AC45" s="16" t="s">
        <v>71</v>
      </c>
      <c r="AD45" s="22" t="s">
        <v>75</v>
      </c>
      <c r="AE45" s="15" t="s">
        <v>70</v>
      </c>
      <c r="AF45" s="15" t="s">
        <v>70</v>
      </c>
      <c r="AG45" s="16" t="s">
        <v>71</v>
      </c>
      <c r="AH45" s="22" t="s">
        <v>75</v>
      </c>
      <c r="AI45" s="15" t="s">
        <v>70</v>
      </c>
      <c r="AJ45" s="14"/>
      <c r="AK45" s="13" t="s">
        <v>72</v>
      </c>
      <c r="AL45" s="13" t="s">
        <v>72</v>
      </c>
      <c r="AM45" s="16" t="s">
        <v>71</v>
      </c>
      <c r="AN45" s="16" t="s">
        <v>71</v>
      </c>
      <c r="AO45" s="16" t="s">
        <v>71</v>
      </c>
      <c r="AP45" s="78" t="str">
        <f>"GYPB-like"</f>
        <v>GYPB-like</v>
      </c>
      <c r="AQ45" s="74"/>
      <c r="AR45" s="74"/>
      <c r="AS45" s="71"/>
      <c r="AT45" s="14"/>
      <c r="AU45" s="14"/>
      <c r="AV45" s="14"/>
      <c r="AW45" s="14"/>
      <c r="AX45" s="14"/>
      <c r="AY45" s="14"/>
      <c r="AZ45" s="14"/>
      <c r="BA45" s="14"/>
      <c r="BB45" s="14"/>
      <c r="BC45" s="14"/>
      <c r="BD45" s="14"/>
      <c r="BE45" s="14"/>
      <c r="BF45" s="14"/>
    </row>
    <row r="46" spans="1:58" ht="15">
      <c r="A46" s="1" t="s">
        <v>115</v>
      </c>
      <c r="B46" s="27">
        <f t="shared" si="0"/>
        <v>343</v>
      </c>
      <c r="C46" s="1">
        <v>343</v>
      </c>
      <c r="D46" s="19" t="s">
        <v>167</v>
      </c>
      <c r="E46" s="23" t="s">
        <v>68</v>
      </c>
      <c r="F46" s="23" t="s">
        <v>68</v>
      </c>
      <c r="G46" s="14"/>
      <c r="H46" s="13" t="s">
        <v>69</v>
      </c>
      <c r="I46" s="14"/>
      <c r="J46" s="23" t="s">
        <v>68</v>
      </c>
      <c r="K46" s="13" t="s">
        <v>69</v>
      </c>
      <c r="L46" s="14" t="s">
        <v>86</v>
      </c>
      <c r="M46" s="14"/>
      <c r="N46" s="13" t="s">
        <v>72</v>
      </c>
      <c r="O46" s="16" t="s">
        <v>71</v>
      </c>
      <c r="P46" s="16" t="s">
        <v>71</v>
      </c>
      <c r="Q46" s="16" t="s">
        <v>71</v>
      </c>
      <c r="R46" s="14" t="s">
        <v>76</v>
      </c>
      <c r="S46" s="14" t="s">
        <v>76</v>
      </c>
      <c r="T46" s="14" t="s">
        <v>76</v>
      </c>
      <c r="U46" s="16" t="s">
        <v>71</v>
      </c>
      <c r="V46" s="22" t="s">
        <v>75</v>
      </c>
      <c r="W46" s="13" t="s">
        <v>72</v>
      </c>
      <c r="X46" s="22" t="s">
        <v>75</v>
      </c>
      <c r="Y46" s="16" t="s">
        <v>71</v>
      </c>
      <c r="Z46" s="16" t="s">
        <v>71</v>
      </c>
      <c r="AA46" s="22" t="s">
        <v>75</v>
      </c>
      <c r="AB46" s="15" t="s">
        <v>70</v>
      </c>
      <c r="AC46" s="16" t="s">
        <v>71</v>
      </c>
      <c r="AD46" s="22" t="s">
        <v>75</v>
      </c>
      <c r="AE46" s="15" t="s">
        <v>70</v>
      </c>
      <c r="AF46" s="15" t="s">
        <v>70</v>
      </c>
      <c r="AG46" s="16" t="s">
        <v>71</v>
      </c>
      <c r="AH46" s="22" t="s">
        <v>75</v>
      </c>
      <c r="AI46" s="15" t="s">
        <v>70</v>
      </c>
      <c r="AJ46" s="14"/>
      <c r="AK46" s="13" t="s">
        <v>72</v>
      </c>
      <c r="AL46" s="13" t="s">
        <v>72</v>
      </c>
      <c r="AM46" s="16" t="s">
        <v>71</v>
      </c>
      <c r="AN46" s="16" t="s">
        <v>71</v>
      </c>
      <c r="AO46" s="16" t="s">
        <v>71</v>
      </c>
      <c r="AP46" s="78" t="str">
        <f>"GYPB-like"</f>
        <v>GYPB-like</v>
      </c>
      <c r="AQ46" s="74"/>
      <c r="AR46" s="74"/>
      <c r="AS46" s="71"/>
      <c r="AT46" s="14"/>
      <c r="AU46" s="14"/>
      <c r="AV46" s="14"/>
      <c r="AW46" s="14"/>
      <c r="AX46" s="14"/>
      <c r="AY46" s="14"/>
      <c r="AZ46" s="14"/>
      <c r="BA46" s="14"/>
      <c r="BB46" s="14"/>
      <c r="BC46" s="14"/>
      <c r="BD46" s="14"/>
      <c r="BE46" s="14"/>
      <c r="BF46" s="14"/>
    </row>
    <row r="47" spans="1:58" ht="15">
      <c r="A47" s="1" t="s">
        <v>116</v>
      </c>
      <c r="B47" s="27">
        <f t="shared" si="0"/>
        <v>344</v>
      </c>
      <c r="C47" s="1">
        <v>344</v>
      </c>
      <c r="D47" s="19" t="s">
        <v>167</v>
      </c>
      <c r="E47" s="23" t="s">
        <v>68</v>
      </c>
      <c r="F47" s="23" t="s">
        <v>68</v>
      </c>
      <c r="G47" s="14"/>
      <c r="H47" s="13" t="s">
        <v>69</v>
      </c>
      <c r="I47" s="14"/>
      <c r="J47" s="23" t="s">
        <v>68</v>
      </c>
      <c r="K47" s="13" t="s">
        <v>69</v>
      </c>
      <c r="L47" s="14" t="s">
        <v>86</v>
      </c>
      <c r="M47" s="14"/>
      <c r="N47" s="13" t="s">
        <v>72</v>
      </c>
      <c r="O47" s="16" t="s">
        <v>71</v>
      </c>
      <c r="P47" s="16" t="s">
        <v>71</v>
      </c>
      <c r="Q47" s="16" t="s">
        <v>71</v>
      </c>
      <c r="R47" s="14" t="s">
        <v>76</v>
      </c>
      <c r="S47" s="14" t="s">
        <v>76</v>
      </c>
      <c r="T47" s="14" t="s">
        <v>76</v>
      </c>
      <c r="U47" s="16" t="s">
        <v>71</v>
      </c>
      <c r="V47" s="22" t="s">
        <v>75</v>
      </c>
      <c r="W47" s="13" t="s">
        <v>72</v>
      </c>
      <c r="X47" s="22" t="s">
        <v>75</v>
      </c>
      <c r="Y47" s="16" t="s">
        <v>71</v>
      </c>
      <c r="Z47" s="16" t="s">
        <v>71</v>
      </c>
      <c r="AA47" s="22" t="s">
        <v>75</v>
      </c>
      <c r="AB47" s="15" t="s">
        <v>70</v>
      </c>
      <c r="AC47" s="16" t="s">
        <v>71</v>
      </c>
      <c r="AD47" s="22" t="s">
        <v>75</v>
      </c>
      <c r="AE47" s="15" t="s">
        <v>70</v>
      </c>
      <c r="AF47" s="15" t="s">
        <v>70</v>
      </c>
      <c r="AG47" s="16" t="s">
        <v>71</v>
      </c>
      <c r="AH47" s="22" t="s">
        <v>75</v>
      </c>
      <c r="AI47" s="15" t="s">
        <v>70</v>
      </c>
      <c r="AJ47" s="14"/>
      <c r="AK47" s="13" t="s">
        <v>72</v>
      </c>
      <c r="AL47" s="13" t="s">
        <v>72</v>
      </c>
      <c r="AM47" s="16" t="s">
        <v>71</v>
      </c>
      <c r="AN47" s="16" t="s">
        <v>71</v>
      </c>
      <c r="AO47" s="16" t="s">
        <v>71</v>
      </c>
      <c r="AP47" s="78" t="str">
        <f>"GYPB-like"</f>
        <v>GYPB-like</v>
      </c>
      <c r="AQ47" s="74"/>
      <c r="AR47" s="74"/>
      <c r="AS47" s="71"/>
      <c r="AT47" s="14"/>
      <c r="AU47" s="14"/>
      <c r="AV47" s="14"/>
      <c r="AW47" s="14"/>
      <c r="AX47" s="14"/>
      <c r="AY47" s="14"/>
      <c r="AZ47" s="14"/>
      <c r="BA47" s="14"/>
      <c r="BB47" s="14"/>
      <c r="BC47" s="14"/>
      <c r="BD47" s="14"/>
      <c r="BE47" s="14"/>
      <c r="BF47" s="14"/>
    </row>
    <row r="48" spans="1:58" ht="15">
      <c r="A48" s="1" t="s">
        <v>117</v>
      </c>
      <c r="B48" s="27">
        <f t="shared" si="0"/>
        <v>345</v>
      </c>
      <c r="C48" s="1">
        <v>345</v>
      </c>
      <c r="D48" s="19" t="s">
        <v>167</v>
      </c>
      <c r="E48" s="23" t="s">
        <v>68</v>
      </c>
      <c r="F48" s="23" t="s">
        <v>68</v>
      </c>
      <c r="G48" s="14"/>
      <c r="H48" s="13" t="s">
        <v>69</v>
      </c>
      <c r="I48" s="14"/>
      <c r="J48" s="23" t="s">
        <v>68</v>
      </c>
      <c r="K48" s="13" t="s">
        <v>69</v>
      </c>
      <c r="L48" s="14" t="s">
        <v>86</v>
      </c>
      <c r="M48" s="14"/>
      <c r="N48" s="13" t="s">
        <v>72</v>
      </c>
      <c r="O48" s="16" t="s">
        <v>71</v>
      </c>
      <c r="P48" s="16" t="s">
        <v>71</v>
      </c>
      <c r="Q48" s="16" t="s">
        <v>71</v>
      </c>
      <c r="R48" s="14" t="s">
        <v>76</v>
      </c>
      <c r="S48" s="14" t="s">
        <v>76</v>
      </c>
      <c r="T48" s="14" t="s">
        <v>76</v>
      </c>
      <c r="U48" s="16" t="s">
        <v>71</v>
      </c>
      <c r="V48" s="22" t="s">
        <v>75</v>
      </c>
      <c r="W48" s="13" t="s">
        <v>72</v>
      </c>
      <c r="X48" s="22" t="s">
        <v>75</v>
      </c>
      <c r="Y48" s="16" t="s">
        <v>71</v>
      </c>
      <c r="Z48" s="16" t="s">
        <v>71</v>
      </c>
      <c r="AA48" s="22" t="s">
        <v>75</v>
      </c>
      <c r="AB48" s="15" t="s">
        <v>70</v>
      </c>
      <c r="AC48" s="16" t="s">
        <v>71</v>
      </c>
      <c r="AD48" s="22" t="s">
        <v>75</v>
      </c>
      <c r="AE48" s="15" t="s">
        <v>70</v>
      </c>
      <c r="AF48" s="15" t="s">
        <v>70</v>
      </c>
      <c r="AG48" s="16" t="s">
        <v>71</v>
      </c>
      <c r="AH48" s="22" t="s">
        <v>75</v>
      </c>
      <c r="AI48" s="15" t="s">
        <v>70</v>
      </c>
      <c r="AJ48" s="14"/>
      <c r="AK48" s="13" t="s">
        <v>72</v>
      </c>
      <c r="AL48" s="13" t="s">
        <v>72</v>
      </c>
      <c r="AM48" s="16" t="s">
        <v>71</v>
      </c>
      <c r="AN48" s="16" t="s">
        <v>71</v>
      </c>
      <c r="AO48" s="16" t="s">
        <v>71</v>
      </c>
      <c r="AP48" s="14" t="s">
        <v>86</v>
      </c>
      <c r="AQ48" s="70" t="str">
        <f>"GYPA-like"</f>
        <v>GYPA-like</v>
      </c>
      <c r="AR48" s="77"/>
      <c r="AS48" s="71"/>
      <c r="AT48" s="14"/>
      <c r="AU48" s="14"/>
      <c r="AV48" s="14"/>
      <c r="AW48" s="14"/>
      <c r="AX48" s="14"/>
      <c r="AY48" s="14"/>
      <c r="AZ48" s="14"/>
      <c r="BA48" s="14"/>
      <c r="BB48" s="14"/>
      <c r="BC48" s="14"/>
      <c r="BD48" s="14"/>
      <c r="BE48" s="14"/>
      <c r="BF48" s="14"/>
    </row>
    <row r="49" spans="1:58" ht="15">
      <c r="A49" s="1"/>
      <c r="B49" s="27">
        <f t="shared" si="0"/>
      </c>
      <c r="C49" s="1"/>
      <c r="D49" s="19"/>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row>
    <row r="50" spans="1:58" ht="15">
      <c r="A50" s="1" t="s">
        <v>118</v>
      </c>
      <c r="B50" s="27">
        <f t="shared" si="0"/>
      </c>
      <c r="C50" s="1"/>
      <c r="D50" s="19"/>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row>
    <row r="51" spans="1:58" ht="15">
      <c r="A51" s="1" t="s">
        <v>119</v>
      </c>
      <c r="B51" s="27">
        <f t="shared" si="0"/>
      </c>
      <c r="C51" s="1"/>
      <c r="D51" s="19"/>
      <c r="E51" s="12" t="s">
        <v>66</v>
      </c>
      <c r="F51" s="14"/>
      <c r="G51" s="14"/>
      <c r="H51" s="14"/>
      <c r="I51" s="24" t="s">
        <v>67</v>
      </c>
      <c r="J51" s="23" t="s">
        <v>68</v>
      </c>
      <c r="K51" s="13" t="s">
        <v>69</v>
      </c>
      <c r="L51" s="14"/>
      <c r="M51" s="14"/>
      <c r="N51" s="14"/>
      <c r="O51" s="14"/>
      <c r="P51" s="14"/>
      <c r="Q51" s="14"/>
      <c r="R51" s="14"/>
      <c r="S51" s="14"/>
      <c r="T51" s="17"/>
      <c r="U51" s="14"/>
      <c r="V51" s="14"/>
      <c r="W51" s="14"/>
      <c r="X51" s="14"/>
      <c r="Y51" s="14"/>
      <c r="Z51" s="14"/>
      <c r="AA51" s="14"/>
      <c r="AB51" s="14"/>
      <c r="AC51" s="14"/>
      <c r="AD51" s="14"/>
      <c r="AE51" s="14"/>
      <c r="AF51" s="14"/>
      <c r="AG51" s="14"/>
      <c r="AH51" s="14"/>
      <c r="AI51" s="14"/>
      <c r="AJ51" s="14"/>
      <c r="AK51" s="17"/>
      <c r="AL51" s="14"/>
      <c r="AM51" s="14"/>
      <c r="AN51" s="14"/>
      <c r="AO51" s="14"/>
      <c r="AP51" s="14"/>
      <c r="AQ51" s="14"/>
      <c r="AR51" s="14"/>
      <c r="AS51" s="14"/>
      <c r="AT51" s="14"/>
      <c r="AU51" s="14"/>
      <c r="AV51" s="14"/>
      <c r="AW51" s="14"/>
      <c r="AX51" s="14"/>
      <c r="AY51" s="14"/>
      <c r="AZ51" s="14"/>
      <c r="BA51" s="14"/>
      <c r="BB51" s="14"/>
      <c r="BC51" s="14"/>
      <c r="BD51" s="14"/>
      <c r="BE51" s="14"/>
      <c r="BF51" s="14"/>
    </row>
    <row r="52" spans="1:58" ht="15">
      <c r="A52" s="1" t="s">
        <v>120</v>
      </c>
      <c r="B52" s="27">
        <f t="shared" si="0"/>
      </c>
      <c r="C52" s="1"/>
      <c r="D52" s="19"/>
      <c r="E52" s="14"/>
      <c r="F52" s="14"/>
      <c r="G52" s="14"/>
      <c r="H52" s="14"/>
      <c r="I52" s="14"/>
      <c r="J52" s="14"/>
      <c r="K52" s="14"/>
      <c r="L52" s="14"/>
      <c r="M52" s="14"/>
      <c r="N52" s="24" t="s">
        <v>67</v>
      </c>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row>
    <row r="53" spans="1:58" ht="15">
      <c r="A53" s="1" t="s">
        <v>121</v>
      </c>
      <c r="B53" s="27">
        <f t="shared" si="0"/>
      </c>
      <c r="C53" s="1"/>
      <c r="D53" s="19"/>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3" t="s">
        <v>69</v>
      </c>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row>
    <row r="54" spans="1:58" ht="15">
      <c r="A54" s="1" t="s">
        <v>122</v>
      </c>
      <c r="B54" s="27">
        <f t="shared" si="0"/>
      </c>
      <c r="C54" s="1"/>
      <c r="D54" s="19"/>
      <c r="E54" s="14"/>
      <c r="F54" s="14"/>
      <c r="G54" s="14"/>
      <c r="H54" s="14"/>
      <c r="I54" s="14"/>
      <c r="J54" s="14"/>
      <c r="K54" s="14"/>
      <c r="L54" s="14"/>
      <c r="M54" s="14"/>
      <c r="N54" s="14"/>
      <c r="O54" s="14"/>
      <c r="P54" s="14"/>
      <c r="Q54" s="14"/>
      <c r="R54" s="14"/>
      <c r="S54" s="14"/>
      <c r="T54" s="14"/>
      <c r="U54" s="14"/>
      <c r="V54" s="14"/>
      <c r="W54" s="14"/>
      <c r="X54" s="14"/>
      <c r="Y54" s="14"/>
      <c r="Z54" s="14"/>
      <c r="AA54" s="24" t="s">
        <v>67</v>
      </c>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row>
    <row r="55" spans="1:58" ht="15">
      <c r="A55" s="1" t="s">
        <v>123</v>
      </c>
      <c r="B55" s="27">
        <f t="shared" si="0"/>
      </c>
      <c r="C55" s="1"/>
      <c r="D55" s="19"/>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3" t="s">
        <v>69</v>
      </c>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row>
    <row r="56" spans="1:58" ht="15">
      <c r="A56" s="1" t="s">
        <v>124</v>
      </c>
      <c r="B56" s="27">
        <f t="shared" si="0"/>
        <v>337</v>
      </c>
      <c r="C56" s="1">
        <v>337</v>
      </c>
      <c r="D56" s="19"/>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24" t="s">
        <v>67</v>
      </c>
      <c r="AJ56" s="14"/>
      <c r="AK56" s="14"/>
      <c r="AL56" s="14"/>
      <c r="AM56" s="14"/>
      <c r="AN56" s="14"/>
      <c r="AO56" s="14"/>
      <c r="AP56" s="14"/>
      <c r="AQ56" s="14"/>
      <c r="AR56" s="14"/>
      <c r="AS56" s="14"/>
      <c r="AT56" s="14"/>
      <c r="AU56" s="14"/>
      <c r="AV56" s="14"/>
      <c r="AW56" s="14"/>
      <c r="AX56" s="14"/>
      <c r="AY56" s="14"/>
      <c r="AZ56" s="14"/>
      <c r="BA56" s="14"/>
      <c r="BB56" s="14"/>
      <c r="BC56" s="14"/>
      <c r="BD56" s="14"/>
      <c r="BE56" s="14"/>
      <c r="BF56" s="14"/>
    </row>
    <row r="57" spans="1:58" ht="15">
      <c r="A57" s="1" t="s">
        <v>125</v>
      </c>
      <c r="B57" s="27">
        <f t="shared" si="0"/>
        <v>338</v>
      </c>
      <c r="C57" s="1">
        <v>338</v>
      </c>
      <c r="D57" s="19"/>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2" t="s">
        <v>66</v>
      </c>
      <c r="AX57" s="14"/>
      <c r="AY57" s="14"/>
      <c r="AZ57" s="14"/>
      <c r="BA57" s="14"/>
      <c r="BB57" s="14"/>
      <c r="BC57" s="14"/>
      <c r="BD57" s="14"/>
      <c r="BE57" s="14"/>
      <c r="BF57" s="14"/>
    </row>
    <row r="58" spans="1:58" ht="15">
      <c r="A58" s="1" t="s">
        <v>126</v>
      </c>
      <c r="B58" s="27">
        <f t="shared" si="0"/>
        <v>348</v>
      </c>
      <c r="C58" s="1">
        <v>348</v>
      </c>
      <c r="D58" s="19"/>
      <c r="E58" s="14"/>
      <c r="F58" s="14"/>
      <c r="G58" s="14"/>
      <c r="H58" s="14"/>
      <c r="I58" s="14"/>
      <c r="J58" s="14"/>
      <c r="K58" s="14"/>
      <c r="L58" s="14"/>
      <c r="M58" s="14"/>
      <c r="N58" s="14"/>
      <c r="O58" s="13" t="s">
        <v>69</v>
      </c>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row>
    <row r="59" spans="1:58" ht="15">
      <c r="A59" s="1"/>
      <c r="B59" s="27">
        <f t="shared" si="0"/>
      </c>
      <c r="C59" s="1"/>
      <c r="D59" s="19"/>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row>
    <row r="60" spans="1:58" ht="15">
      <c r="A60" s="1" t="s">
        <v>127</v>
      </c>
      <c r="B60" s="27">
        <f t="shared" si="0"/>
        <v>334</v>
      </c>
      <c r="C60" s="1">
        <v>334</v>
      </c>
      <c r="D60" s="19"/>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3" t="s">
        <v>69</v>
      </c>
      <c r="AV60" s="14"/>
      <c r="AW60" s="14"/>
      <c r="AX60" s="14"/>
      <c r="AY60" s="14"/>
      <c r="AZ60" s="14"/>
      <c r="BA60" s="14"/>
      <c r="BB60" s="14"/>
      <c r="BC60" s="14"/>
      <c r="BD60" s="14"/>
      <c r="BE60" s="14"/>
      <c r="BF60" s="14"/>
    </row>
    <row r="61" spans="1:58" ht="15">
      <c r="A61" s="1" t="s">
        <v>128</v>
      </c>
      <c r="B61" s="27">
        <f t="shared" si="0"/>
        <v>365</v>
      </c>
      <c r="C61" s="1">
        <v>365</v>
      </c>
      <c r="D61" s="19"/>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23" t="s">
        <v>68</v>
      </c>
      <c r="BD61" s="14"/>
      <c r="BE61" s="14"/>
      <c r="BF61" s="14"/>
    </row>
    <row r="62" spans="1:58" ht="15">
      <c r="A62" s="1" t="s">
        <v>129</v>
      </c>
      <c r="B62" s="27">
        <f t="shared" si="0"/>
        <v>362</v>
      </c>
      <c r="C62" s="1">
        <v>362</v>
      </c>
      <c r="D62" s="19"/>
      <c r="E62" s="14"/>
      <c r="F62" s="14"/>
      <c r="G62" s="17" t="s">
        <v>97</v>
      </c>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row>
    <row r="63" spans="1:58" ht="15">
      <c r="A63" s="1"/>
      <c r="B63" s="27">
        <f t="shared" si="0"/>
      </c>
      <c r="C63" s="1"/>
      <c r="D63" s="19"/>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row>
    <row r="64" spans="1:58" ht="15">
      <c r="A64" s="1" t="s">
        <v>130</v>
      </c>
      <c r="B64" s="27">
        <f t="shared" si="0"/>
      </c>
      <c r="C64" s="1"/>
      <c r="D64" s="19"/>
      <c r="E64" s="14" t="s">
        <v>131</v>
      </c>
      <c r="F64" s="14"/>
      <c r="G64" s="14" t="s">
        <v>132</v>
      </c>
      <c r="H64" s="14"/>
      <c r="I64" s="14" t="s">
        <v>133</v>
      </c>
      <c r="J64" s="14" t="s">
        <v>134</v>
      </c>
      <c r="K64" s="14" t="s">
        <v>134</v>
      </c>
      <c r="L64" s="14"/>
      <c r="M64" s="14"/>
      <c r="N64" s="14" t="s">
        <v>135</v>
      </c>
      <c r="O64" s="14" t="s">
        <v>136</v>
      </c>
      <c r="P64" s="14" t="s">
        <v>137</v>
      </c>
      <c r="Q64" s="14" t="s">
        <v>138</v>
      </c>
      <c r="R64" s="14" t="s">
        <v>139</v>
      </c>
      <c r="S64" s="14" t="s">
        <v>139</v>
      </c>
      <c r="T64" s="14" t="s">
        <v>140</v>
      </c>
      <c r="U64" s="14" t="s">
        <v>141</v>
      </c>
      <c r="V64" s="14" t="s">
        <v>142</v>
      </c>
      <c r="W64" s="14" t="s">
        <v>142</v>
      </c>
      <c r="X64" s="14" t="s">
        <v>143</v>
      </c>
      <c r="Y64" s="14" t="s">
        <v>144</v>
      </c>
      <c r="Z64" s="14"/>
      <c r="AA64" s="14" t="s">
        <v>145</v>
      </c>
      <c r="AB64" s="14" t="s">
        <v>146</v>
      </c>
      <c r="AC64" s="14" t="s">
        <v>147</v>
      </c>
      <c r="AD64" s="14" t="s">
        <v>148</v>
      </c>
      <c r="AE64" s="14"/>
      <c r="AF64" s="14"/>
      <c r="AG64" s="14" t="s">
        <v>149</v>
      </c>
      <c r="AH64" s="14"/>
      <c r="AI64" s="14" t="s">
        <v>150</v>
      </c>
      <c r="AJ64" s="14"/>
      <c r="AK64" s="14"/>
      <c r="AL64" s="14"/>
      <c r="AM64" s="14"/>
      <c r="AN64" s="14"/>
      <c r="AO64" s="14"/>
      <c r="AP64" s="14"/>
      <c r="AQ64" s="14"/>
      <c r="AR64" s="14"/>
      <c r="AS64" s="14"/>
      <c r="AT64" s="14"/>
      <c r="AU64" s="14" t="s">
        <v>151</v>
      </c>
      <c r="AV64" s="14" t="s">
        <v>152</v>
      </c>
      <c r="AW64" s="14" t="s">
        <v>153</v>
      </c>
      <c r="AX64" s="14" t="s">
        <v>153</v>
      </c>
      <c r="AY64" s="14" t="s">
        <v>154</v>
      </c>
      <c r="AZ64" s="14" t="s">
        <v>155</v>
      </c>
      <c r="BA64" s="14" t="s">
        <v>156</v>
      </c>
      <c r="BB64" s="14" t="s">
        <v>157</v>
      </c>
      <c r="BC64" s="14" t="s">
        <v>157</v>
      </c>
      <c r="BD64" s="14"/>
      <c r="BE64" s="14"/>
      <c r="BF64" s="14"/>
    </row>
    <row r="65" spans="1:58" ht="15">
      <c r="A65" s="1" t="s">
        <v>158</v>
      </c>
      <c r="B65" s="27">
        <f t="shared" si="0"/>
      </c>
      <c r="C65" s="1"/>
      <c r="D65" s="19"/>
      <c r="E65" s="14" t="s">
        <v>2</v>
      </c>
      <c r="F65" s="14"/>
      <c r="G65" s="14" t="s">
        <v>69</v>
      </c>
      <c r="H65" s="14"/>
      <c r="I65" s="14" t="s">
        <v>69</v>
      </c>
      <c r="J65" s="14" t="s">
        <v>3</v>
      </c>
      <c r="K65" s="14" t="s">
        <v>68</v>
      </c>
      <c r="L65" s="14"/>
      <c r="M65" s="14"/>
      <c r="N65" s="14" t="s">
        <v>4</v>
      </c>
      <c r="O65" s="14" t="s">
        <v>69</v>
      </c>
      <c r="P65" s="14" t="s">
        <v>5</v>
      </c>
      <c r="Q65" s="14" t="s">
        <v>67</v>
      </c>
      <c r="R65" s="14" t="s">
        <v>67</v>
      </c>
      <c r="S65" s="14" t="s">
        <v>67</v>
      </c>
      <c r="T65" s="14" t="s">
        <v>69</v>
      </c>
      <c r="U65" s="14" t="s">
        <v>6</v>
      </c>
      <c r="V65" s="14" t="s">
        <v>5</v>
      </c>
      <c r="W65" s="14" t="s">
        <v>5</v>
      </c>
      <c r="X65" s="14" t="s">
        <v>67</v>
      </c>
      <c r="Y65" s="14" t="s">
        <v>7</v>
      </c>
      <c r="Z65" s="14"/>
      <c r="AA65" s="14" t="s">
        <v>2</v>
      </c>
      <c r="AB65" s="14" t="s">
        <v>5</v>
      </c>
      <c r="AC65" s="14" t="s">
        <v>8</v>
      </c>
      <c r="AD65" s="14" t="s">
        <v>6</v>
      </c>
      <c r="AE65" s="14"/>
      <c r="AF65" s="14"/>
      <c r="AG65" s="14" t="s">
        <v>69</v>
      </c>
      <c r="AH65" s="14"/>
      <c r="AI65" s="14" t="s">
        <v>68</v>
      </c>
      <c r="AJ65" s="14"/>
      <c r="AK65" s="14"/>
      <c r="AL65" s="14"/>
      <c r="AM65" s="14"/>
      <c r="AN65" s="14"/>
      <c r="AO65" s="14"/>
      <c r="AP65" s="14"/>
      <c r="AQ65" s="14"/>
      <c r="AR65" s="14"/>
      <c r="AS65" s="14"/>
      <c r="AT65" s="14"/>
      <c r="AU65" s="14" t="s">
        <v>5</v>
      </c>
      <c r="AV65" s="14" t="s">
        <v>9</v>
      </c>
      <c r="AW65" s="14" t="s">
        <v>67</v>
      </c>
      <c r="AX65" s="14" t="s">
        <v>67</v>
      </c>
      <c r="AY65" s="14" t="s">
        <v>7</v>
      </c>
      <c r="AZ65" s="14" t="s">
        <v>2</v>
      </c>
      <c r="BA65" s="14" t="s">
        <v>10</v>
      </c>
      <c r="BB65" s="14" t="s">
        <v>6</v>
      </c>
      <c r="BC65" s="14" t="s">
        <v>6</v>
      </c>
      <c r="BD65" s="14"/>
      <c r="BE65" s="14"/>
      <c r="BF65" s="14"/>
    </row>
    <row r="66" spans="1:58" ht="15">
      <c r="A66" s="1" t="s">
        <v>11</v>
      </c>
      <c r="B66" s="27">
        <f t="shared" si="0"/>
      </c>
      <c r="C66" s="1"/>
      <c r="D66" s="19"/>
      <c r="E66" s="14" t="s">
        <v>12</v>
      </c>
      <c r="F66" s="14"/>
      <c r="G66" s="14" t="s">
        <v>69</v>
      </c>
      <c r="H66" s="14"/>
      <c r="I66" s="14" t="s">
        <v>69</v>
      </c>
      <c r="J66" s="14" t="s">
        <v>10</v>
      </c>
      <c r="K66" s="14" t="s">
        <v>10</v>
      </c>
      <c r="L66" s="14"/>
      <c r="M66" s="14"/>
      <c r="N66" s="14" t="s">
        <v>4</v>
      </c>
      <c r="O66" s="14" t="s">
        <v>69</v>
      </c>
      <c r="P66" s="14" t="s">
        <v>5</v>
      </c>
      <c r="Q66" s="14" t="s">
        <v>67</v>
      </c>
      <c r="R66" s="14" t="s">
        <v>67</v>
      </c>
      <c r="S66" s="14" t="s">
        <v>67</v>
      </c>
      <c r="T66" s="14" t="s">
        <v>69</v>
      </c>
      <c r="U66" s="14" t="s">
        <v>6</v>
      </c>
      <c r="V66" s="14" t="s">
        <v>5</v>
      </c>
      <c r="W66" s="14" t="s">
        <v>5</v>
      </c>
      <c r="X66" s="14" t="s">
        <v>67</v>
      </c>
      <c r="Y66" s="14" t="s">
        <v>7</v>
      </c>
      <c r="Z66" s="14"/>
      <c r="AA66" s="14" t="s">
        <v>2</v>
      </c>
      <c r="AB66" s="14" t="s">
        <v>5</v>
      </c>
      <c r="AC66" s="14" t="s">
        <v>8</v>
      </c>
      <c r="AD66" s="14" t="s">
        <v>6</v>
      </c>
      <c r="AE66" s="14"/>
      <c r="AF66" s="14"/>
      <c r="AG66" s="14" t="s">
        <v>69</v>
      </c>
      <c r="AH66" s="14"/>
      <c r="AI66" s="14" t="s">
        <v>68</v>
      </c>
      <c r="AJ66" s="14"/>
      <c r="AK66" s="14"/>
      <c r="AL66" s="14"/>
      <c r="AM66" s="14"/>
      <c r="AN66" s="14"/>
      <c r="AO66" s="14"/>
      <c r="AP66" s="14"/>
      <c r="AQ66" s="14"/>
      <c r="AR66" s="14"/>
      <c r="AS66" s="14"/>
      <c r="AT66" s="14"/>
      <c r="AU66" s="14" t="s">
        <v>5</v>
      </c>
      <c r="AV66" s="14" t="s">
        <v>9</v>
      </c>
      <c r="AW66" s="14" t="s">
        <v>67</v>
      </c>
      <c r="AX66" s="14" t="s">
        <v>67</v>
      </c>
      <c r="AY66" s="14" t="s">
        <v>7</v>
      </c>
      <c r="AZ66" s="14" t="s">
        <v>2</v>
      </c>
      <c r="BA66" s="14" t="s">
        <v>10</v>
      </c>
      <c r="BB66" s="14" t="s">
        <v>6</v>
      </c>
      <c r="BC66" s="14" t="s">
        <v>6</v>
      </c>
      <c r="BD66" s="14"/>
      <c r="BE66" s="14"/>
      <c r="BF66" s="14"/>
    </row>
    <row r="67" spans="1:58" ht="15">
      <c r="A67" s="1" t="s">
        <v>13</v>
      </c>
      <c r="B67" s="27">
        <f t="shared" si="0"/>
      </c>
      <c r="C67" s="1"/>
      <c r="D67" s="19"/>
      <c r="E67" s="14" t="s">
        <v>131</v>
      </c>
      <c r="F67" s="14"/>
      <c r="G67" s="14" t="s">
        <v>132</v>
      </c>
      <c r="H67" s="14"/>
      <c r="I67" s="14" t="s">
        <v>133</v>
      </c>
      <c r="J67" s="14" t="s">
        <v>134</v>
      </c>
      <c r="K67" s="14" t="s">
        <v>134</v>
      </c>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t="s">
        <v>14</v>
      </c>
      <c r="AV67" s="14" t="s">
        <v>15</v>
      </c>
      <c r="AW67" s="14" t="s">
        <v>16</v>
      </c>
      <c r="AX67" s="14" t="s">
        <v>16</v>
      </c>
      <c r="AY67" s="14" t="s">
        <v>138</v>
      </c>
      <c r="AZ67" s="14" t="s">
        <v>140</v>
      </c>
      <c r="BA67" s="14" t="s">
        <v>141</v>
      </c>
      <c r="BB67" s="14" t="s">
        <v>142</v>
      </c>
      <c r="BC67" s="14" t="s">
        <v>142</v>
      </c>
      <c r="BD67" s="14"/>
      <c r="BE67" s="14"/>
      <c r="BF67" s="14"/>
    </row>
    <row r="68" spans="1:58" ht="15">
      <c r="A68" s="1" t="s">
        <v>17</v>
      </c>
      <c r="B68" s="27">
        <f t="shared" si="0"/>
      </c>
      <c r="C68" s="1"/>
      <c r="D68" s="19"/>
      <c r="E68" s="14" t="s">
        <v>12</v>
      </c>
      <c r="F68" s="14"/>
      <c r="G68" s="14" t="s">
        <v>69</v>
      </c>
      <c r="H68" s="14"/>
      <c r="I68" s="14" t="s">
        <v>69</v>
      </c>
      <c r="J68" s="14" t="s">
        <v>10</v>
      </c>
      <c r="K68" s="14" t="s">
        <v>10</v>
      </c>
      <c r="L68" s="14"/>
      <c r="M68" s="14"/>
      <c r="N68" s="14" t="s">
        <v>18</v>
      </c>
      <c r="O68" s="14" t="s">
        <v>19</v>
      </c>
      <c r="P68" s="14" t="s">
        <v>20</v>
      </c>
      <c r="Q68" s="14" t="s">
        <v>21</v>
      </c>
      <c r="R68" s="14" t="s">
        <v>71</v>
      </c>
      <c r="S68" s="14" t="s">
        <v>71</v>
      </c>
      <c r="T68" s="14" t="s">
        <v>76</v>
      </c>
      <c r="U68" s="14" t="s">
        <v>22</v>
      </c>
      <c r="V68" s="14" t="s">
        <v>72</v>
      </c>
      <c r="W68" s="14" t="s">
        <v>72</v>
      </c>
      <c r="X68" s="14" t="s">
        <v>71</v>
      </c>
      <c r="Y68" s="14" t="s">
        <v>23</v>
      </c>
      <c r="Z68" s="14"/>
      <c r="AA68" s="14" t="s">
        <v>24</v>
      </c>
      <c r="AB68" s="14" t="s">
        <v>72</v>
      </c>
      <c r="AC68" s="14" t="s">
        <v>24</v>
      </c>
      <c r="AD68" s="14"/>
      <c r="AE68" s="14"/>
      <c r="AF68" s="14"/>
      <c r="AG68" s="14" t="s">
        <v>23</v>
      </c>
      <c r="AH68" s="14"/>
      <c r="AI68" s="14" t="s">
        <v>70</v>
      </c>
      <c r="AJ68" s="14"/>
      <c r="AK68" s="14"/>
      <c r="AL68" s="14"/>
      <c r="AM68" s="14"/>
      <c r="AN68" s="14"/>
      <c r="AO68" s="14"/>
      <c r="AP68" s="14"/>
      <c r="AQ68" s="14"/>
      <c r="AR68" s="14"/>
      <c r="AS68" s="14"/>
      <c r="AT68" s="14"/>
      <c r="AU68" s="14" t="s">
        <v>69</v>
      </c>
      <c r="AV68" s="14" t="s">
        <v>68</v>
      </c>
      <c r="AW68" s="14" t="s">
        <v>9</v>
      </c>
      <c r="AX68" s="14" t="s">
        <v>9</v>
      </c>
      <c r="AY68" s="14" t="s">
        <v>5</v>
      </c>
      <c r="AZ68" s="14" t="s">
        <v>69</v>
      </c>
      <c r="BA68" s="14" t="s">
        <v>9</v>
      </c>
      <c r="BB68" s="14" t="s">
        <v>6</v>
      </c>
      <c r="BC68" s="14" t="s">
        <v>6</v>
      </c>
      <c r="BD68" s="14"/>
      <c r="BE68" s="14"/>
      <c r="BF68" s="14"/>
    </row>
    <row r="69" spans="1:58" ht="15">
      <c r="A69" s="1" t="s">
        <v>25</v>
      </c>
      <c r="B69" s="27">
        <f>IF(C69&gt;0,HYPERLINK(CONCATENATE("http://www.ncbi.nlm.nih.gov/projects/gv/rbc/xslcgi.fcgi?cmd=bgmut/allele_details&amp;id=",C69),C69),"")</f>
      </c>
      <c r="C69" s="1"/>
      <c r="D69" s="19"/>
      <c r="E69" s="14" t="s">
        <v>131</v>
      </c>
      <c r="F69" s="14"/>
      <c r="G69" s="14" t="s">
        <v>132</v>
      </c>
      <c r="H69" s="14"/>
      <c r="I69" s="14" t="s">
        <v>133</v>
      </c>
      <c r="J69" s="14" t="s">
        <v>134</v>
      </c>
      <c r="K69" s="14" t="s">
        <v>134</v>
      </c>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row>
    <row r="70" spans="1:58" ht="15">
      <c r="A70" s="1" t="s">
        <v>77</v>
      </c>
      <c r="B70" s="27">
        <f>IF(C70&gt;0,HYPERLINK(CONCATENATE("http://www.ncbi.nlm.nih.gov/projects/gv/rbc/xslcgi.fcgi?cmd=bgmut/allele_details&amp;id=",C70),C70),"")</f>
      </c>
      <c r="C70" s="1"/>
      <c r="D70" s="19"/>
      <c r="E70" s="14" t="s">
        <v>2</v>
      </c>
      <c r="F70" s="14"/>
      <c r="G70" s="14" t="s">
        <v>69</v>
      </c>
      <c r="H70" s="14"/>
      <c r="I70" s="14" t="s">
        <v>69</v>
      </c>
      <c r="J70" s="14" t="s">
        <v>68</v>
      </c>
      <c r="K70" s="14" t="s">
        <v>68</v>
      </c>
      <c r="L70" s="14"/>
      <c r="M70" s="14"/>
      <c r="N70" s="14"/>
      <c r="O70" s="14" t="s">
        <v>19</v>
      </c>
      <c r="P70" s="14" t="s">
        <v>26</v>
      </c>
      <c r="Q70" s="14" t="s">
        <v>21</v>
      </c>
      <c r="R70" s="14" t="s">
        <v>71</v>
      </c>
      <c r="S70" s="14" t="s">
        <v>71</v>
      </c>
      <c r="T70" s="14" t="s">
        <v>76</v>
      </c>
      <c r="U70" s="14" t="s">
        <v>22</v>
      </c>
      <c r="V70" s="14" t="s">
        <v>24</v>
      </c>
      <c r="W70" s="14" t="s">
        <v>24</v>
      </c>
      <c r="X70" s="14" t="s">
        <v>27</v>
      </c>
      <c r="Y70" s="14" t="s">
        <v>23</v>
      </c>
      <c r="Z70" s="14"/>
      <c r="AA70" s="14" t="s">
        <v>24</v>
      </c>
      <c r="AB70" s="14" t="s">
        <v>72</v>
      </c>
      <c r="AC70" s="14" t="s">
        <v>28</v>
      </c>
      <c r="AD70" s="14"/>
      <c r="AE70" s="14"/>
      <c r="AF70" s="14"/>
      <c r="AG70" s="14" t="s">
        <v>23</v>
      </c>
      <c r="AH70" s="14"/>
      <c r="AI70" s="14" t="s">
        <v>70</v>
      </c>
      <c r="AJ70" s="14"/>
      <c r="AK70" s="14"/>
      <c r="AL70" s="14"/>
      <c r="AM70" s="14"/>
      <c r="AN70" s="14"/>
      <c r="AO70" s="14"/>
      <c r="AP70" s="14"/>
      <c r="AQ70" s="14"/>
      <c r="AR70" s="14"/>
      <c r="AS70" s="14"/>
      <c r="AT70" s="14"/>
      <c r="AU70" s="14" t="s">
        <v>26</v>
      </c>
      <c r="AV70" s="14" t="s">
        <v>70</v>
      </c>
      <c r="AW70" s="14" t="s">
        <v>27</v>
      </c>
      <c r="AX70" s="14" t="s">
        <v>27</v>
      </c>
      <c r="AY70" s="14" t="s">
        <v>26</v>
      </c>
      <c r="AZ70" s="14" t="s">
        <v>21</v>
      </c>
      <c r="BA70" s="14" t="s">
        <v>29</v>
      </c>
      <c r="BB70" s="14" t="s">
        <v>71</v>
      </c>
      <c r="BC70" s="14"/>
      <c r="BD70" s="14"/>
      <c r="BE70" s="14"/>
      <c r="BF70" s="14"/>
    </row>
    <row r="71" spans="1:58" ht="15">
      <c r="A71" s="72" t="s">
        <v>30</v>
      </c>
      <c r="B71" s="73"/>
      <c r="C71" s="1"/>
      <c r="D71" s="19"/>
      <c r="E71" s="14" t="s">
        <v>2</v>
      </c>
      <c r="F71" s="14"/>
      <c r="G71" s="14" t="s">
        <v>2</v>
      </c>
      <c r="H71" s="14"/>
      <c r="I71" s="14" t="s">
        <v>31</v>
      </c>
      <c r="J71" s="14" t="s">
        <v>68</v>
      </c>
      <c r="K71" s="14" t="s">
        <v>68</v>
      </c>
      <c r="L71" s="14"/>
      <c r="M71" s="14"/>
      <c r="N71" s="14" t="s">
        <v>10</v>
      </c>
      <c r="O71" s="14" t="s">
        <v>32</v>
      </c>
      <c r="P71" s="14"/>
      <c r="Q71" s="14"/>
      <c r="R71" s="14"/>
      <c r="S71" s="14"/>
      <c r="T71" s="14"/>
      <c r="U71" s="14"/>
      <c r="V71" s="14"/>
      <c r="W71" s="14"/>
      <c r="X71" s="14"/>
      <c r="Y71" s="14"/>
      <c r="Z71" s="14"/>
      <c r="AA71" s="14" t="s">
        <v>8</v>
      </c>
      <c r="AB71" s="14" t="s">
        <v>69</v>
      </c>
      <c r="AC71" s="14" t="s">
        <v>2</v>
      </c>
      <c r="AD71" s="14" t="s">
        <v>2</v>
      </c>
      <c r="AE71" s="14"/>
      <c r="AF71" s="14"/>
      <c r="AG71" s="14" t="s">
        <v>33</v>
      </c>
      <c r="AH71" s="14"/>
      <c r="AI71" s="14" t="s">
        <v>5</v>
      </c>
      <c r="AJ71" s="14"/>
      <c r="AK71" s="14"/>
      <c r="AL71" s="14"/>
      <c r="AM71" s="14"/>
      <c r="AN71" s="14"/>
      <c r="AO71" s="14"/>
      <c r="AP71" s="14"/>
      <c r="AQ71" s="14"/>
      <c r="AR71" s="14"/>
      <c r="AS71" s="14"/>
      <c r="AT71" s="14"/>
      <c r="AU71" s="14" t="s">
        <v>32</v>
      </c>
      <c r="AV71" s="14"/>
      <c r="AW71" s="14" t="s">
        <v>6</v>
      </c>
      <c r="AX71" s="14"/>
      <c r="AY71" s="14"/>
      <c r="AZ71" s="14"/>
      <c r="BA71" s="14"/>
      <c r="BB71" s="14"/>
      <c r="BC71" s="14" t="s">
        <v>5</v>
      </c>
      <c r="BD71" s="14"/>
      <c r="BE71" s="14"/>
      <c r="BF71" s="14"/>
    </row>
  </sheetData>
  <sheetProtection/>
  <mergeCells count="20">
    <mergeCell ref="AP42:AS42"/>
    <mergeCell ref="AP44:AS44"/>
    <mergeCell ref="AP45:AS45"/>
    <mergeCell ref="AP46:AS46"/>
    <mergeCell ref="A1:B1"/>
    <mergeCell ref="AP27:AS27"/>
    <mergeCell ref="AP33:AS33"/>
    <mergeCell ref="AP36:AS36"/>
    <mergeCell ref="AP39:AS39"/>
    <mergeCell ref="AL2:AM2"/>
    <mergeCell ref="AU36:AW36"/>
    <mergeCell ref="E36:G36"/>
    <mergeCell ref="P31:S31"/>
    <mergeCell ref="A71:B71"/>
    <mergeCell ref="E31:K31"/>
    <mergeCell ref="AP32:AS32"/>
    <mergeCell ref="AP47:AS47"/>
    <mergeCell ref="AQ48:AS48"/>
    <mergeCell ref="AP40:AS40"/>
    <mergeCell ref="AP41:AS41"/>
  </mergeCells>
  <printOptions headings="1"/>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Y57"/>
  <sheetViews>
    <sheetView zoomScalePageLayoutView="0" workbookViewId="0" topLeftCell="A1">
      <pane xSplit="3" ySplit="3" topLeftCell="D4" activePane="bottomRight" state="frozen"/>
      <selection pane="topLeft" activeCell="A1" sqref="A1"/>
      <selection pane="topRight" activeCell="C1" sqref="C1"/>
      <selection pane="bottomLeft" activeCell="A5" sqref="A5"/>
      <selection pane="bottomRight" activeCell="A1" sqref="A1:B1"/>
    </sheetView>
  </sheetViews>
  <sheetFormatPr defaultColWidth="0" defaultRowHeight="15" zeroHeight="1"/>
  <cols>
    <col min="1" max="1" width="14.140625" style="0" bestFit="1" customWidth="1"/>
    <col min="2" max="2" width="7.8515625" style="0" bestFit="1" customWidth="1"/>
    <col min="3" max="3" width="31.57421875" style="0" hidden="1" customWidth="1"/>
    <col min="4" max="6" width="16.7109375" style="0" customWidth="1"/>
    <col min="7" max="7" width="3.7109375" style="0" customWidth="1"/>
    <col min="8" max="13" width="8.7109375" style="0" customWidth="1"/>
    <col min="14" max="14" width="3.7109375" style="0" customWidth="1"/>
    <col min="15" max="15" width="20.28125" style="0" customWidth="1"/>
    <col min="16" max="16" width="3.7109375" style="0" customWidth="1"/>
    <col min="17" max="19" width="15.00390625" style="0" customWidth="1"/>
    <col min="20" max="20" width="3.7109375" style="0" customWidth="1"/>
    <col min="21" max="23" width="13.7109375" style="0" customWidth="1"/>
    <col min="24" max="24" width="3.7109375" style="0" customWidth="1"/>
    <col min="25" max="25" width="9.28125" style="0" customWidth="1"/>
    <col min="26" max="16384" width="0" style="0" hidden="1" customWidth="1"/>
  </cols>
  <sheetData>
    <row r="1" spans="1:4" ht="29.25">
      <c r="A1" s="83" t="str">
        <f>HYPERLINK("#=Notes!A1","Products of GYPA family alleles")</f>
        <v>Products of GYPA family alleles</v>
      </c>
      <c r="B1" s="84"/>
      <c r="C1" s="1"/>
      <c r="D1" s="45" t="s">
        <v>173</v>
      </c>
    </row>
    <row r="2" spans="1:21" ht="15">
      <c r="A2" s="1"/>
      <c r="B2" s="1"/>
      <c r="C2" s="1"/>
      <c r="T2" s="4"/>
      <c r="U2" s="4"/>
    </row>
    <row r="3" spans="1:25" s="32" customFormat="1" ht="11.25">
      <c r="A3" s="28" t="s">
        <v>50</v>
      </c>
      <c r="B3" s="29" t="s">
        <v>168</v>
      </c>
      <c r="C3" s="28" t="s">
        <v>51</v>
      </c>
      <c r="D3" s="31" t="s">
        <v>34</v>
      </c>
      <c r="E3" s="31"/>
      <c r="F3" s="31"/>
      <c r="H3" s="31" t="s">
        <v>35</v>
      </c>
      <c r="I3" s="31"/>
      <c r="J3" s="31"/>
      <c r="K3" s="31"/>
      <c r="L3" s="31"/>
      <c r="M3" s="31"/>
      <c r="N3" s="31"/>
      <c r="O3" s="31" t="s">
        <v>36</v>
      </c>
      <c r="Q3" s="31" t="s">
        <v>37</v>
      </c>
      <c r="R3" s="31"/>
      <c r="S3" s="31"/>
      <c r="T3" s="31"/>
      <c r="U3" s="31" t="s">
        <v>38</v>
      </c>
      <c r="V3" s="31"/>
      <c r="W3" s="31"/>
      <c r="X3" s="31"/>
      <c r="Y3" s="31" t="s">
        <v>39</v>
      </c>
    </row>
    <row r="4" spans="1:25" ht="15">
      <c r="A4" s="28" t="s">
        <v>40</v>
      </c>
      <c r="B4" s="30">
        <f>IF(C4&gt;0,HYPERLINK(CONCATENATE("http://www.ncbi.nlm.nih.gov/projects/gv/rbc/xslcgi.fcgi?cmd=bgmut/allele_details&amp;id=",C4),C4),"")</f>
        <v>331</v>
      </c>
      <c r="C4" s="1">
        <v>331</v>
      </c>
      <c r="D4" s="39"/>
      <c r="E4" s="39"/>
      <c r="F4" s="39"/>
      <c r="G4" s="36"/>
      <c r="H4" s="39"/>
      <c r="I4" s="39"/>
      <c r="J4" s="39"/>
      <c r="K4" s="39"/>
      <c r="L4" s="39"/>
      <c r="M4" s="39"/>
      <c r="N4" s="36"/>
      <c r="O4" s="39"/>
      <c r="P4" s="36"/>
      <c r="Q4" s="39"/>
      <c r="R4" s="39"/>
      <c r="S4" s="39"/>
      <c r="T4" s="40"/>
      <c r="U4" s="39"/>
      <c r="V4" s="39"/>
      <c r="W4" s="39"/>
      <c r="X4" s="40"/>
      <c r="Y4" s="39"/>
    </row>
    <row r="5" spans="1:25" ht="15">
      <c r="A5" s="28" t="s">
        <v>41</v>
      </c>
      <c r="B5" s="30">
        <f aca="true" t="shared" si="0" ref="B5:B45">IF(C5&gt;0,HYPERLINK(CONCATENATE("http://www.ncbi.nlm.nih.gov/projects/gv/rbc/xslcgi.fcgi?cmd=bgmut/allele_details&amp;id=",C5),C5),"")</f>
        <v>333</v>
      </c>
      <c r="C5" s="1">
        <v>333</v>
      </c>
      <c r="D5" s="41"/>
      <c r="E5" s="41"/>
      <c r="F5" s="41"/>
      <c r="G5" s="36"/>
      <c r="H5" s="42"/>
      <c r="I5" s="42"/>
      <c r="J5" s="42"/>
      <c r="K5" s="42"/>
      <c r="L5" s="42"/>
      <c r="M5" s="42"/>
      <c r="N5" s="36"/>
      <c r="O5" s="41"/>
      <c r="P5" s="36"/>
      <c r="Q5" s="41"/>
      <c r="R5" s="41"/>
      <c r="S5" s="41"/>
      <c r="T5" s="40"/>
      <c r="U5" s="41"/>
      <c r="V5" s="36"/>
      <c r="W5" s="36"/>
      <c r="X5" s="36"/>
      <c r="Y5" s="36"/>
    </row>
    <row r="6" spans="1:25" ht="15">
      <c r="A6" s="28" t="s">
        <v>77</v>
      </c>
      <c r="B6" s="30">
        <f t="shared" si="0"/>
        <v>993</v>
      </c>
      <c r="C6" s="1">
        <v>993</v>
      </c>
      <c r="D6" s="43"/>
      <c r="E6" s="43"/>
      <c r="F6" s="43"/>
      <c r="G6" s="36"/>
      <c r="H6" s="44"/>
      <c r="I6" s="44"/>
      <c r="J6" s="44"/>
      <c r="K6" s="44"/>
      <c r="L6" s="44"/>
      <c r="M6" s="44"/>
      <c r="N6" s="36"/>
      <c r="O6" s="44"/>
      <c r="P6" s="36"/>
      <c r="Q6" s="43"/>
      <c r="R6" s="43"/>
      <c r="S6" s="40"/>
      <c r="T6" s="40"/>
      <c r="U6" s="40"/>
      <c r="V6" s="36"/>
      <c r="W6" s="36"/>
      <c r="X6" s="36"/>
      <c r="Y6" s="36"/>
    </row>
    <row r="7" spans="1:25" ht="15">
      <c r="A7" s="28"/>
      <c r="B7" s="30">
        <f t="shared" si="0"/>
      </c>
      <c r="C7" s="1"/>
      <c r="D7" s="36"/>
      <c r="E7" s="36"/>
      <c r="F7" s="36"/>
      <c r="G7" s="36"/>
      <c r="H7" s="36"/>
      <c r="I7" s="36"/>
      <c r="J7" s="36"/>
      <c r="K7" s="36"/>
      <c r="L7" s="36"/>
      <c r="M7" s="36"/>
      <c r="N7" s="36"/>
      <c r="O7" s="36"/>
      <c r="P7" s="36"/>
      <c r="Q7" s="36"/>
      <c r="R7" s="36"/>
      <c r="S7" s="36"/>
      <c r="T7" s="36"/>
      <c r="U7" s="36"/>
      <c r="V7" s="36"/>
      <c r="W7" s="36"/>
      <c r="X7" s="36"/>
      <c r="Y7" s="36"/>
    </row>
    <row r="8" spans="1:25" ht="15">
      <c r="A8" s="28" t="s">
        <v>78</v>
      </c>
      <c r="B8" s="30">
        <f t="shared" si="0"/>
      </c>
      <c r="C8" s="1"/>
      <c r="D8" s="36"/>
      <c r="E8" s="36"/>
      <c r="F8" s="36"/>
      <c r="G8" s="36"/>
      <c r="H8" s="36"/>
      <c r="I8" s="36"/>
      <c r="J8" s="36"/>
      <c r="K8" s="36"/>
      <c r="L8" s="36"/>
      <c r="M8" s="36"/>
      <c r="N8" s="36"/>
      <c r="O8" s="36"/>
      <c r="P8" s="36"/>
      <c r="Q8" s="36"/>
      <c r="R8" s="36"/>
      <c r="S8" s="36"/>
      <c r="T8" s="36"/>
      <c r="U8" s="36"/>
      <c r="V8" s="36"/>
      <c r="W8" s="36"/>
      <c r="X8" s="36"/>
      <c r="Y8" s="36"/>
    </row>
    <row r="9" spans="1:25" ht="15">
      <c r="A9" s="28"/>
      <c r="B9" s="30">
        <f t="shared" si="0"/>
      </c>
      <c r="C9" s="1"/>
      <c r="D9" s="36"/>
      <c r="E9" s="36"/>
      <c r="F9" s="36"/>
      <c r="G9" s="36"/>
      <c r="H9" s="36"/>
      <c r="I9" s="36"/>
      <c r="J9" s="36"/>
      <c r="K9" s="36"/>
      <c r="L9" s="36"/>
      <c r="M9" s="36"/>
      <c r="N9" s="36"/>
      <c r="O9" s="36"/>
      <c r="P9" s="36"/>
      <c r="Q9" s="36"/>
      <c r="R9" s="36"/>
      <c r="S9" s="36"/>
      <c r="T9" s="36"/>
      <c r="U9" s="36"/>
      <c r="V9" s="36"/>
      <c r="W9" s="36"/>
      <c r="X9" s="36"/>
      <c r="Y9" s="36"/>
    </row>
    <row r="10" spans="1:25" ht="15">
      <c r="A10" s="28" t="s">
        <v>79</v>
      </c>
      <c r="B10" s="30">
        <f t="shared" si="0"/>
        <v>346</v>
      </c>
      <c r="C10" s="1">
        <v>346</v>
      </c>
      <c r="D10" s="39" t="s">
        <v>42</v>
      </c>
      <c r="E10" s="41"/>
      <c r="F10" s="39"/>
      <c r="G10" s="36"/>
      <c r="H10" s="39" t="s">
        <v>43</v>
      </c>
      <c r="I10" s="39"/>
      <c r="J10" s="39"/>
      <c r="K10" s="39"/>
      <c r="L10" s="39"/>
      <c r="M10" s="39"/>
      <c r="N10" s="36"/>
      <c r="O10" s="39"/>
      <c r="P10" s="36"/>
      <c r="Q10" s="39"/>
      <c r="R10" s="39"/>
      <c r="S10" s="39"/>
      <c r="T10" s="36"/>
      <c r="U10" s="39"/>
      <c r="V10" s="39"/>
      <c r="W10" s="39"/>
      <c r="X10" s="36"/>
      <c r="Y10" s="39"/>
    </row>
    <row r="11" spans="1:25" ht="15.75">
      <c r="A11" s="28" t="s">
        <v>80</v>
      </c>
      <c r="B11" s="30">
        <f t="shared" si="0"/>
        <v>354</v>
      </c>
      <c r="C11" s="1">
        <v>354</v>
      </c>
      <c r="D11" s="39"/>
      <c r="E11" s="39"/>
      <c r="F11" s="39"/>
      <c r="G11" s="36"/>
      <c r="H11" s="5" t="s">
        <v>44</v>
      </c>
      <c r="I11" s="5"/>
      <c r="J11" s="5"/>
      <c r="K11" s="5"/>
      <c r="L11" s="6"/>
      <c r="M11" s="5"/>
      <c r="N11" s="36"/>
      <c r="O11" s="39"/>
      <c r="P11" s="36"/>
      <c r="Q11" s="39"/>
      <c r="R11" s="39"/>
      <c r="S11" s="39"/>
      <c r="T11" s="36"/>
      <c r="U11" s="39"/>
      <c r="V11" s="39"/>
      <c r="W11" s="39"/>
      <c r="X11" s="36"/>
      <c r="Y11" s="39"/>
    </row>
    <row r="12" spans="1:25" ht="15.75">
      <c r="A12" s="28" t="s">
        <v>81</v>
      </c>
      <c r="B12" s="30">
        <f t="shared" si="0"/>
        <v>355</v>
      </c>
      <c r="C12" s="1">
        <v>355</v>
      </c>
      <c r="D12" s="39"/>
      <c r="E12" s="39"/>
      <c r="F12" s="39"/>
      <c r="G12" s="36"/>
      <c r="H12" s="7" t="s">
        <v>44</v>
      </c>
      <c r="I12" s="7"/>
      <c r="J12" s="7"/>
      <c r="K12" s="7"/>
      <c r="L12" s="8"/>
      <c r="M12" s="7"/>
      <c r="N12" s="36"/>
      <c r="O12" s="39"/>
      <c r="P12" s="36"/>
      <c r="Q12" s="39"/>
      <c r="R12" s="39"/>
      <c r="S12" s="39"/>
      <c r="T12" s="36"/>
      <c r="U12" s="39"/>
      <c r="V12" s="39"/>
      <c r="W12" s="39"/>
      <c r="X12" s="36"/>
      <c r="Y12" s="39"/>
    </row>
    <row r="13" spans="1:25" ht="15">
      <c r="A13" s="28" t="s">
        <v>82</v>
      </c>
      <c r="B13" s="30">
        <f t="shared" si="0"/>
        <v>359</v>
      </c>
      <c r="C13" s="1">
        <v>359</v>
      </c>
      <c r="D13" s="36"/>
      <c r="E13" s="36"/>
      <c r="F13" s="36"/>
      <c r="G13" s="36"/>
      <c r="H13" s="36"/>
      <c r="I13" s="36"/>
      <c r="J13" s="36"/>
      <c r="K13" s="36"/>
      <c r="L13" s="36"/>
      <c r="M13" s="36"/>
      <c r="N13" s="36"/>
      <c r="O13" s="36"/>
      <c r="P13" s="36"/>
      <c r="Q13" s="36"/>
      <c r="R13" s="36"/>
      <c r="S13" s="36"/>
      <c r="T13" s="36"/>
      <c r="U13" s="36"/>
      <c r="V13" s="36"/>
      <c r="W13" s="36"/>
      <c r="X13" s="36"/>
      <c r="Y13" s="36"/>
    </row>
    <row r="14" spans="1:25" ht="15">
      <c r="A14" s="28"/>
      <c r="B14" s="30">
        <f t="shared" si="0"/>
      </c>
      <c r="C14" s="1"/>
      <c r="D14" s="36"/>
      <c r="E14" s="36"/>
      <c r="F14" s="36"/>
      <c r="G14" s="36"/>
      <c r="H14" s="36"/>
      <c r="I14" s="36"/>
      <c r="J14" s="36"/>
      <c r="K14" s="36"/>
      <c r="L14" s="36"/>
      <c r="M14" s="36"/>
      <c r="N14" s="36"/>
      <c r="O14" s="36"/>
      <c r="P14" s="36"/>
      <c r="Q14" s="36"/>
      <c r="R14" s="36"/>
      <c r="S14" s="36"/>
      <c r="T14" s="36"/>
      <c r="U14" s="36"/>
      <c r="V14" s="36"/>
      <c r="W14" s="36"/>
      <c r="X14" s="36"/>
      <c r="Y14" s="36"/>
    </row>
    <row r="15" spans="1:25" ht="15">
      <c r="A15" s="28" t="s">
        <v>83</v>
      </c>
      <c r="B15" s="30">
        <f t="shared" si="0"/>
      </c>
      <c r="C15" s="1"/>
      <c r="D15" s="36"/>
      <c r="E15" s="36"/>
      <c r="F15" s="36"/>
      <c r="G15" s="36"/>
      <c r="H15" s="36"/>
      <c r="I15" s="36"/>
      <c r="J15" s="36"/>
      <c r="K15" s="36"/>
      <c r="L15" s="36"/>
      <c r="M15" s="36"/>
      <c r="N15" s="36"/>
      <c r="O15" s="36"/>
      <c r="P15" s="36"/>
      <c r="Q15" s="36"/>
      <c r="R15" s="36"/>
      <c r="S15" s="36"/>
      <c r="T15" s="36"/>
      <c r="U15" s="36"/>
      <c r="V15" s="36"/>
      <c r="W15" s="36"/>
      <c r="X15" s="36"/>
      <c r="Y15" s="36"/>
    </row>
    <row r="16" spans="1:25" ht="15">
      <c r="A16" s="28" t="s">
        <v>84</v>
      </c>
      <c r="B16" s="30">
        <f t="shared" si="0"/>
      </c>
      <c r="C16" s="1"/>
      <c r="D16" s="36"/>
      <c r="E16" s="36"/>
      <c r="F16" s="36"/>
      <c r="G16" s="36"/>
      <c r="H16" s="36"/>
      <c r="I16" s="36"/>
      <c r="J16" s="36"/>
      <c r="K16" s="36"/>
      <c r="L16" s="36"/>
      <c r="M16" s="36"/>
      <c r="N16" s="36"/>
      <c r="O16" s="36"/>
      <c r="P16" s="36"/>
      <c r="Q16" s="36"/>
      <c r="R16" s="36"/>
      <c r="S16" s="36"/>
      <c r="T16" s="36"/>
      <c r="U16" s="36"/>
      <c r="V16" s="36"/>
      <c r="W16" s="36"/>
      <c r="X16" s="36"/>
      <c r="Y16" s="36"/>
    </row>
    <row r="17" spans="1:25" ht="15">
      <c r="A17" s="28" t="s">
        <v>85</v>
      </c>
      <c r="B17" s="30">
        <f t="shared" si="0"/>
        <v>352</v>
      </c>
      <c r="C17" s="1">
        <v>352</v>
      </c>
      <c r="D17" s="39"/>
      <c r="E17" s="39"/>
      <c r="F17" s="39"/>
      <c r="G17" s="36"/>
      <c r="H17" s="39"/>
      <c r="I17" s="39"/>
      <c r="J17" s="39"/>
      <c r="K17" s="39"/>
      <c r="L17" s="39"/>
      <c r="M17" s="39"/>
      <c r="N17" s="36"/>
      <c r="O17" s="41"/>
      <c r="P17" s="36"/>
      <c r="Q17" s="41"/>
      <c r="R17" s="41"/>
      <c r="S17" s="41"/>
      <c r="T17" s="36"/>
      <c r="U17" s="41"/>
      <c r="V17" s="36"/>
      <c r="W17" s="36"/>
      <c r="X17" s="36"/>
      <c r="Y17" s="36"/>
    </row>
    <row r="18" spans="1:25" ht="15">
      <c r="A18" s="28" t="s">
        <v>87</v>
      </c>
      <c r="B18" s="30">
        <f t="shared" si="0"/>
        <v>358</v>
      </c>
      <c r="C18" s="1">
        <v>358</v>
      </c>
      <c r="D18" s="39"/>
      <c r="E18" s="39"/>
      <c r="F18" s="39"/>
      <c r="G18" s="36"/>
      <c r="H18" s="39"/>
      <c r="I18" s="39"/>
      <c r="J18" s="39"/>
      <c r="K18" s="39"/>
      <c r="L18" s="39"/>
      <c r="M18" s="39"/>
      <c r="N18" s="36"/>
      <c r="O18" s="41"/>
      <c r="P18" s="36"/>
      <c r="Q18" s="41"/>
      <c r="R18" s="41"/>
      <c r="S18" s="41"/>
      <c r="T18" s="36"/>
      <c r="U18" s="41"/>
      <c r="V18" s="36"/>
      <c r="W18" s="36"/>
      <c r="X18" s="36"/>
      <c r="Y18" s="36"/>
    </row>
    <row r="19" spans="1:25" ht="15">
      <c r="A19" s="28" t="s">
        <v>88</v>
      </c>
      <c r="B19" s="30">
        <f t="shared" si="0"/>
        <v>366</v>
      </c>
      <c r="C19" s="1">
        <v>366</v>
      </c>
      <c r="D19" s="39"/>
      <c r="E19" s="39"/>
      <c r="F19" s="39"/>
      <c r="G19" s="36"/>
      <c r="H19" s="39"/>
      <c r="I19" s="39"/>
      <c r="J19" s="39"/>
      <c r="K19" s="39"/>
      <c r="L19" s="39"/>
      <c r="M19" s="39"/>
      <c r="N19" s="36"/>
      <c r="O19" s="39"/>
      <c r="P19" s="36"/>
      <c r="Q19" s="41"/>
      <c r="R19" s="41"/>
      <c r="S19" s="41"/>
      <c r="T19" s="36"/>
      <c r="U19" s="41"/>
      <c r="V19" s="36"/>
      <c r="W19" s="36"/>
      <c r="X19" s="36"/>
      <c r="Y19" s="36"/>
    </row>
    <row r="20" spans="1:25" ht="15">
      <c r="A20" s="28"/>
      <c r="B20" s="30">
        <f t="shared" si="0"/>
      </c>
      <c r="C20" s="1"/>
      <c r="D20" s="36"/>
      <c r="E20" s="36"/>
      <c r="F20" s="36"/>
      <c r="G20" s="36"/>
      <c r="H20" s="36"/>
      <c r="I20" s="36"/>
      <c r="J20" s="36"/>
      <c r="K20" s="36"/>
      <c r="L20" s="36"/>
      <c r="M20" s="36"/>
      <c r="N20" s="36"/>
      <c r="O20" s="36"/>
      <c r="P20" s="36"/>
      <c r="Q20" s="36"/>
      <c r="R20" s="36"/>
      <c r="S20" s="36"/>
      <c r="T20" s="36"/>
      <c r="U20" s="36"/>
      <c r="V20" s="36"/>
      <c r="W20" s="36"/>
      <c r="X20" s="36"/>
      <c r="Y20" s="36"/>
    </row>
    <row r="21" spans="1:25" ht="15">
      <c r="A21" s="28" t="s">
        <v>89</v>
      </c>
      <c r="B21" s="30">
        <f t="shared" si="0"/>
      </c>
      <c r="C21" s="1"/>
      <c r="D21" s="36"/>
      <c r="E21" s="36"/>
      <c r="F21" s="36"/>
      <c r="G21" s="36"/>
      <c r="H21" s="36"/>
      <c r="I21" s="36"/>
      <c r="J21" s="36"/>
      <c r="K21" s="36"/>
      <c r="L21" s="36"/>
      <c r="M21" s="36"/>
      <c r="N21" s="36"/>
      <c r="O21" s="36"/>
      <c r="P21" s="36"/>
      <c r="Q21" s="40"/>
      <c r="R21" s="40"/>
      <c r="S21" s="40"/>
      <c r="T21" s="36"/>
      <c r="U21" s="36"/>
      <c r="V21" s="36"/>
      <c r="W21" s="36"/>
      <c r="X21" s="36"/>
      <c r="Y21" s="36"/>
    </row>
    <row r="22" spans="1:25" ht="15">
      <c r="A22" s="28" t="s">
        <v>90</v>
      </c>
      <c r="B22" s="30">
        <f t="shared" si="0"/>
        <v>335</v>
      </c>
      <c r="C22" s="1">
        <v>335</v>
      </c>
      <c r="D22" s="41"/>
      <c r="E22" s="41"/>
      <c r="F22" s="41"/>
      <c r="G22" s="36"/>
      <c r="H22" s="42"/>
      <c r="I22" s="42"/>
      <c r="J22" s="42"/>
      <c r="K22" s="42"/>
      <c r="L22" s="42"/>
      <c r="M22" s="42"/>
      <c r="N22" s="36"/>
      <c r="O22" s="9"/>
      <c r="P22" s="36"/>
      <c r="Q22" s="39"/>
      <c r="R22" s="39"/>
      <c r="S22" s="39"/>
      <c r="T22" s="36"/>
      <c r="U22" s="39"/>
      <c r="V22" s="39"/>
      <c r="W22" s="39"/>
      <c r="X22" s="36"/>
      <c r="Y22" s="39"/>
    </row>
    <row r="23" spans="1:25" ht="15">
      <c r="A23" s="28" t="s">
        <v>91</v>
      </c>
      <c r="B23" s="30">
        <f t="shared" si="0"/>
        <v>368</v>
      </c>
      <c r="C23" s="1">
        <v>368</v>
      </c>
      <c r="D23" s="41"/>
      <c r="E23" s="41"/>
      <c r="F23" s="41"/>
      <c r="G23" s="36"/>
      <c r="H23" s="42"/>
      <c r="I23" s="42"/>
      <c r="J23" s="42"/>
      <c r="K23" s="42"/>
      <c r="L23" s="42"/>
      <c r="M23" s="42"/>
      <c r="N23" s="36"/>
      <c r="O23" s="39"/>
      <c r="P23" s="36"/>
      <c r="Q23" s="39"/>
      <c r="R23" s="39"/>
      <c r="S23" s="39"/>
      <c r="T23" s="36"/>
      <c r="U23" s="39"/>
      <c r="V23" s="39"/>
      <c r="W23" s="39"/>
      <c r="X23" s="36"/>
      <c r="Y23" s="39"/>
    </row>
    <row r="24" spans="1:25" ht="15">
      <c r="A24" s="28" t="s">
        <v>92</v>
      </c>
      <c r="B24" s="30">
        <f t="shared" si="0"/>
        <v>369</v>
      </c>
      <c r="C24" s="1">
        <v>369</v>
      </c>
      <c r="D24" s="41"/>
      <c r="E24" s="41"/>
      <c r="F24" s="41"/>
      <c r="G24" s="36"/>
      <c r="H24" s="42"/>
      <c r="I24" s="42"/>
      <c r="J24" s="42"/>
      <c r="K24" s="42"/>
      <c r="L24" s="42"/>
      <c r="M24" s="42"/>
      <c r="N24" s="36"/>
      <c r="O24" s="39"/>
      <c r="P24" s="36"/>
      <c r="Q24" s="39"/>
      <c r="R24" s="39"/>
      <c r="S24" s="39"/>
      <c r="T24" s="36"/>
      <c r="U24" s="39"/>
      <c r="V24" s="39"/>
      <c r="W24" s="39"/>
      <c r="X24" s="36"/>
      <c r="Y24" s="39"/>
    </row>
    <row r="25" spans="1:25" ht="15">
      <c r="A25" s="28" t="s">
        <v>93</v>
      </c>
      <c r="B25" s="30">
        <f t="shared" si="0"/>
        <v>370</v>
      </c>
      <c r="C25" s="1">
        <v>370</v>
      </c>
      <c r="D25" s="41"/>
      <c r="E25" s="41"/>
      <c r="F25" s="41"/>
      <c r="G25" s="36"/>
      <c r="H25" s="42"/>
      <c r="I25" s="42"/>
      <c r="J25" s="42"/>
      <c r="K25" s="42"/>
      <c r="L25" s="42"/>
      <c r="M25" s="42"/>
      <c r="N25" s="36"/>
      <c r="O25" s="39"/>
      <c r="P25" s="36"/>
      <c r="Q25" s="39"/>
      <c r="R25" s="39"/>
      <c r="S25" s="39"/>
      <c r="T25" s="36"/>
      <c r="U25" s="39"/>
      <c r="V25" s="39"/>
      <c r="W25" s="39"/>
      <c r="X25" s="36"/>
      <c r="Y25" s="39"/>
    </row>
    <row r="26" spans="1:25" ht="15">
      <c r="A26" s="28" t="s">
        <v>94</v>
      </c>
      <c r="B26" s="30">
        <f t="shared" si="0"/>
        <v>337</v>
      </c>
      <c r="C26" s="1">
        <v>337</v>
      </c>
      <c r="D26" s="41"/>
      <c r="E26" s="41"/>
      <c r="F26" s="41"/>
      <c r="G26" s="36"/>
      <c r="H26" s="42"/>
      <c r="I26" s="42"/>
      <c r="J26" s="42"/>
      <c r="K26" s="42"/>
      <c r="L26" s="42"/>
      <c r="M26" s="42"/>
      <c r="N26" s="36"/>
      <c r="O26" s="39"/>
      <c r="P26" s="36"/>
      <c r="Q26" s="39"/>
      <c r="R26" s="39"/>
      <c r="S26" s="39"/>
      <c r="T26" s="36"/>
      <c r="U26" s="39"/>
      <c r="V26" s="39"/>
      <c r="W26" s="39"/>
      <c r="X26" s="36"/>
      <c r="Y26" s="39"/>
    </row>
    <row r="27" spans="1:25" ht="15">
      <c r="A27" s="28"/>
      <c r="B27" s="30">
        <f t="shared" si="0"/>
      </c>
      <c r="C27" s="1"/>
      <c r="D27" s="36"/>
      <c r="E27" s="36"/>
      <c r="F27" s="36"/>
      <c r="G27" s="36"/>
      <c r="H27" s="36"/>
      <c r="I27" s="36"/>
      <c r="J27" s="36"/>
      <c r="K27" s="36"/>
      <c r="L27" s="36"/>
      <c r="M27" s="36"/>
      <c r="N27" s="36"/>
      <c r="O27" s="36"/>
      <c r="P27" s="36"/>
      <c r="Q27" s="36"/>
      <c r="R27" s="36"/>
      <c r="S27" s="36"/>
      <c r="T27" s="36"/>
      <c r="U27" s="36"/>
      <c r="V27" s="36"/>
      <c r="W27" s="36"/>
      <c r="X27" s="36"/>
      <c r="Y27" s="36"/>
    </row>
    <row r="28" spans="1:25" ht="15">
      <c r="A28" s="28" t="s">
        <v>95</v>
      </c>
      <c r="B28" s="30">
        <f t="shared" si="0"/>
      </c>
      <c r="C28" s="1"/>
      <c r="D28" s="36"/>
      <c r="E28" s="36"/>
      <c r="F28" s="36"/>
      <c r="G28" s="36"/>
      <c r="H28" s="36"/>
      <c r="I28" s="36"/>
      <c r="J28" s="36"/>
      <c r="K28" s="36"/>
      <c r="L28" s="36"/>
      <c r="M28" s="36"/>
      <c r="N28" s="36"/>
      <c r="O28" s="36"/>
      <c r="P28" s="36"/>
      <c r="Q28" s="36"/>
      <c r="R28" s="36"/>
      <c r="S28" s="36"/>
      <c r="T28" s="36"/>
      <c r="U28" s="36"/>
      <c r="V28" s="36"/>
      <c r="W28" s="36"/>
      <c r="X28" s="36"/>
      <c r="Y28" s="36"/>
    </row>
    <row r="29" spans="1:25" ht="15">
      <c r="A29" s="28" t="s">
        <v>96</v>
      </c>
      <c r="B29" s="30">
        <f t="shared" si="0"/>
        <v>349</v>
      </c>
      <c r="C29" s="1">
        <v>349</v>
      </c>
      <c r="D29" s="39"/>
      <c r="E29" s="39"/>
      <c r="F29" s="39"/>
      <c r="G29" s="36"/>
      <c r="H29" s="39"/>
      <c r="I29" s="41"/>
      <c r="J29" s="39"/>
      <c r="K29" s="39"/>
      <c r="L29" s="39"/>
      <c r="M29" s="39"/>
      <c r="N29" s="36"/>
      <c r="O29" s="10"/>
      <c r="P29" s="36"/>
      <c r="Q29" s="39"/>
      <c r="R29" s="39"/>
      <c r="S29" s="39"/>
      <c r="T29" s="36"/>
      <c r="U29" s="39"/>
      <c r="V29" s="39"/>
      <c r="W29" s="39"/>
      <c r="X29" s="36"/>
      <c r="Y29" s="39"/>
    </row>
    <row r="30" spans="1:25" ht="15">
      <c r="A30" s="28" t="s">
        <v>98</v>
      </c>
      <c r="B30" s="30">
        <f t="shared" si="0"/>
        <v>356</v>
      </c>
      <c r="C30" s="1">
        <v>356</v>
      </c>
      <c r="D30" s="39"/>
      <c r="E30" s="39"/>
      <c r="F30" s="39"/>
      <c r="G30" s="36"/>
      <c r="H30" s="39"/>
      <c r="I30" s="41"/>
      <c r="J30" s="41"/>
      <c r="K30" s="41"/>
      <c r="L30" s="39"/>
      <c r="M30" s="39"/>
      <c r="N30" s="36"/>
      <c r="O30" s="10"/>
      <c r="P30" s="36"/>
      <c r="Q30" s="39"/>
      <c r="R30" s="39"/>
      <c r="S30" s="39"/>
      <c r="T30" s="36"/>
      <c r="U30" s="39"/>
      <c r="V30" s="39"/>
      <c r="W30" s="39"/>
      <c r="X30" s="36"/>
      <c r="Y30" s="39"/>
    </row>
    <row r="31" spans="1:25" ht="15">
      <c r="A31" s="28" t="s">
        <v>99</v>
      </c>
      <c r="B31" s="30">
        <f t="shared" si="0"/>
        <v>371</v>
      </c>
      <c r="C31" s="1">
        <v>371</v>
      </c>
      <c r="D31" s="39"/>
      <c r="E31" s="39"/>
      <c r="F31" s="39"/>
      <c r="G31" s="36"/>
      <c r="H31" s="42"/>
      <c r="I31" s="42"/>
      <c r="J31" s="42"/>
      <c r="K31" s="42"/>
      <c r="L31" s="42"/>
      <c r="M31" s="42"/>
      <c r="N31" s="36"/>
      <c r="O31" s="10"/>
      <c r="P31" s="36"/>
      <c r="Q31" s="39"/>
      <c r="R31" s="39"/>
      <c r="S31" s="39"/>
      <c r="T31" s="36"/>
      <c r="U31" s="39"/>
      <c r="V31" s="39"/>
      <c r="W31" s="39"/>
      <c r="X31" s="36"/>
      <c r="Y31" s="39"/>
    </row>
    <row r="32" spans="1:25" ht="15">
      <c r="A32" s="28" t="s">
        <v>101</v>
      </c>
      <c r="B32" s="30">
        <f t="shared" si="0"/>
      </c>
      <c r="C32" s="1"/>
      <c r="D32" s="36"/>
      <c r="E32" s="36"/>
      <c r="F32" s="36"/>
      <c r="G32" s="36"/>
      <c r="H32" s="36"/>
      <c r="I32" s="36"/>
      <c r="J32" s="36"/>
      <c r="K32" s="36"/>
      <c r="L32" s="36"/>
      <c r="M32" s="36"/>
      <c r="N32" s="36"/>
      <c r="O32" s="36"/>
      <c r="P32" s="36"/>
      <c r="Q32" s="36"/>
      <c r="R32" s="36"/>
      <c r="S32" s="36"/>
      <c r="T32" s="36"/>
      <c r="U32" s="36"/>
      <c r="V32" s="36"/>
      <c r="W32" s="36"/>
      <c r="X32" s="36"/>
      <c r="Y32" s="36"/>
    </row>
    <row r="33" spans="1:25" ht="15">
      <c r="A33" s="28" t="s">
        <v>102</v>
      </c>
      <c r="B33" s="30">
        <f t="shared" si="0"/>
        <v>372</v>
      </c>
      <c r="C33" s="1">
        <v>372</v>
      </c>
      <c r="D33" s="39"/>
      <c r="E33" s="39"/>
      <c r="F33" s="39"/>
      <c r="G33" s="36"/>
      <c r="H33" s="11"/>
      <c r="I33" s="11"/>
      <c r="J33" s="11"/>
      <c r="K33" s="11"/>
      <c r="L33" s="11"/>
      <c r="M33" s="11"/>
      <c r="N33" s="36"/>
      <c r="O33" s="39"/>
      <c r="P33" s="36"/>
      <c r="Q33" s="39"/>
      <c r="R33" s="39"/>
      <c r="S33" s="39"/>
      <c r="T33" s="36"/>
      <c r="U33" s="39"/>
      <c r="V33" s="39"/>
      <c r="W33" s="39"/>
      <c r="X33" s="36"/>
      <c r="Y33" s="39"/>
    </row>
    <row r="34" spans="1:25" ht="15">
      <c r="A34" s="28"/>
      <c r="B34" s="30">
        <f t="shared" si="0"/>
      </c>
      <c r="C34" s="1"/>
      <c r="D34" s="36"/>
      <c r="E34" s="36"/>
      <c r="F34" s="36"/>
      <c r="G34" s="36"/>
      <c r="H34" s="36"/>
      <c r="I34" s="36"/>
      <c r="J34" s="36"/>
      <c r="K34" s="36"/>
      <c r="L34" s="36"/>
      <c r="M34" s="36"/>
      <c r="N34" s="36"/>
      <c r="O34" s="36"/>
      <c r="P34" s="36"/>
      <c r="Q34" s="36"/>
      <c r="R34" s="36"/>
      <c r="S34" s="36"/>
      <c r="T34" s="36"/>
      <c r="U34" s="36"/>
      <c r="V34" s="36"/>
      <c r="W34" s="36"/>
      <c r="X34" s="36"/>
      <c r="Y34" s="36"/>
    </row>
    <row r="35" spans="1:25" ht="15">
      <c r="A35" s="28" t="s">
        <v>104</v>
      </c>
      <c r="B35" s="30">
        <f t="shared" si="0"/>
      </c>
      <c r="C35" s="1"/>
      <c r="D35" s="36"/>
      <c r="E35" s="36"/>
      <c r="F35" s="36"/>
      <c r="G35" s="36"/>
      <c r="H35" s="36"/>
      <c r="I35" s="36"/>
      <c r="J35" s="36"/>
      <c r="K35" s="36"/>
      <c r="L35" s="36"/>
      <c r="M35" s="36"/>
      <c r="N35" s="36"/>
      <c r="O35" s="36"/>
      <c r="P35" s="36"/>
      <c r="Q35" s="36"/>
      <c r="R35" s="36"/>
      <c r="S35" s="36"/>
      <c r="T35" s="36"/>
      <c r="U35" s="36"/>
      <c r="V35" s="36"/>
      <c r="W35" s="36"/>
      <c r="X35" s="36"/>
      <c r="Y35" s="36"/>
    </row>
    <row r="36" spans="1:25" ht="15">
      <c r="A36" s="28" t="s">
        <v>105</v>
      </c>
      <c r="B36" s="30">
        <f t="shared" si="0"/>
        <v>350</v>
      </c>
      <c r="C36" s="1">
        <v>350</v>
      </c>
      <c r="D36" s="41"/>
      <c r="E36" s="41"/>
      <c r="F36" s="41"/>
      <c r="G36" s="36"/>
      <c r="H36" s="41"/>
      <c r="I36" s="41"/>
      <c r="J36" s="41"/>
      <c r="K36" s="39"/>
      <c r="L36" s="39"/>
      <c r="M36" s="39"/>
      <c r="N36" s="40"/>
      <c r="O36" s="41"/>
      <c r="P36" s="36"/>
      <c r="Q36" s="41"/>
      <c r="R36" s="41"/>
      <c r="S36" s="41"/>
      <c r="T36" s="36"/>
      <c r="U36" s="41"/>
      <c r="V36" s="36"/>
      <c r="W36" s="36"/>
      <c r="X36" s="36"/>
      <c r="Y36" s="36"/>
    </row>
    <row r="37" spans="1:25" ht="15">
      <c r="A37" s="28" t="s">
        <v>107</v>
      </c>
      <c r="B37" s="30">
        <f t="shared" si="0"/>
        <v>351</v>
      </c>
      <c r="C37" s="1">
        <v>351</v>
      </c>
      <c r="D37" s="41"/>
      <c r="E37" s="41"/>
      <c r="F37" s="41"/>
      <c r="G37" s="36"/>
      <c r="H37" s="41"/>
      <c r="I37" s="41"/>
      <c r="J37" s="41"/>
      <c r="K37" s="39"/>
      <c r="L37" s="39"/>
      <c r="M37" s="39"/>
      <c r="N37" s="40"/>
      <c r="O37" s="41"/>
      <c r="P37" s="36"/>
      <c r="Q37" s="41"/>
      <c r="R37" s="41"/>
      <c r="S37" s="41"/>
      <c r="T37" s="36"/>
      <c r="U37" s="41"/>
      <c r="V37" s="36"/>
      <c r="W37" s="36"/>
      <c r="X37" s="36"/>
      <c r="Y37" s="36"/>
    </row>
    <row r="38" spans="1:25" ht="15">
      <c r="A38" s="28" t="s">
        <v>109</v>
      </c>
      <c r="B38" s="30">
        <f t="shared" si="0"/>
        <v>353</v>
      </c>
      <c r="C38" s="1">
        <v>353</v>
      </c>
      <c r="D38" s="41"/>
      <c r="E38" s="41"/>
      <c r="F38" s="41"/>
      <c r="G38" s="36"/>
      <c r="H38" s="41"/>
      <c r="I38" s="41"/>
      <c r="J38" s="41"/>
      <c r="K38" s="41"/>
      <c r="L38" s="39"/>
      <c r="M38" s="39"/>
      <c r="N38" s="40"/>
      <c r="O38" s="41"/>
      <c r="P38" s="36"/>
      <c r="Q38" s="41"/>
      <c r="R38" s="41"/>
      <c r="S38" s="41"/>
      <c r="T38" s="36"/>
      <c r="U38" s="41"/>
      <c r="V38" s="36"/>
      <c r="W38" s="36"/>
      <c r="X38" s="36"/>
      <c r="Y38" s="36"/>
    </row>
    <row r="39" spans="1:25" ht="15">
      <c r="A39" s="28" t="s">
        <v>112</v>
      </c>
      <c r="B39" s="30">
        <f t="shared" si="0"/>
        <v>357</v>
      </c>
      <c r="C39" s="1">
        <v>357</v>
      </c>
      <c r="D39" s="41"/>
      <c r="E39" s="41"/>
      <c r="F39" s="41"/>
      <c r="G39" s="36"/>
      <c r="H39" s="41"/>
      <c r="I39" s="41"/>
      <c r="J39" s="39"/>
      <c r="K39" s="39"/>
      <c r="L39" s="39"/>
      <c r="M39" s="39"/>
      <c r="N39" s="40"/>
      <c r="O39" s="41"/>
      <c r="P39" s="36"/>
      <c r="Q39" s="41"/>
      <c r="R39" s="41"/>
      <c r="S39" s="41"/>
      <c r="T39" s="36"/>
      <c r="U39" s="41"/>
      <c r="V39" s="36"/>
      <c r="W39" s="36"/>
      <c r="X39" s="36"/>
      <c r="Y39" s="36"/>
    </row>
    <row r="40" spans="1:25" ht="15">
      <c r="A40" s="28"/>
      <c r="B40" s="30">
        <f t="shared" si="0"/>
      </c>
      <c r="C40" s="1"/>
      <c r="D40" s="36"/>
      <c r="E40" s="36"/>
      <c r="F40" s="36"/>
      <c r="G40" s="36"/>
      <c r="H40" s="36"/>
      <c r="I40" s="36"/>
      <c r="J40" s="36"/>
      <c r="K40" s="36"/>
      <c r="L40" s="36"/>
      <c r="M40" s="36"/>
      <c r="N40" s="36"/>
      <c r="O40" s="36"/>
      <c r="P40" s="36"/>
      <c r="Q40" s="36"/>
      <c r="R40" s="36"/>
      <c r="S40" s="36"/>
      <c r="T40" s="36"/>
      <c r="U40" s="36"/>
      <c r="V40" s="36"/>
      <c r="W40" s="36"/>
      <c r="X40" s="36"/>
      <c r="Y40" s="36"/>
    </row>
    <row r="41" spans="1:25" ht="15">
      <c r="A41" s="28" t="s">
        <v>113</v>
      </c>
      <c r="B41" s="30">
        <f t="shared" si="0"/>
        <v>341</v>
      </c>
      <c r="C41" s="1">
        <v>341</v>
      </c>
      <c r="D41" s="41"/>
      <c r="E41" s="39"/>
      <c r="F41" s="41"/>
      <c r="G41" s="36"/>
      <c r="H41" s="42"/>
      <c r="I41" s="42"/>
      <c r="J41" s="42"/>
      <c r="K41" s="42"/>
      <c r="L41" s="42"/>
      <c r="M41" s="42"/>
      <c r="N41" s="36"/>
      <c r="O41" s="41"/>
      <c r="P41" s="36"/>
      <c r="Q41" s="41"/>
      <c r="R41" s="41"/>
      <c r="S41" s="41"/>
      <c r="T41" s="36"/>
      <c r="U41" s="41"/>
      <c r="V41" s="36"/>
      <c r="W41" s="36"/>
      <c r="X41" s="36"/>
      <c r="Y41" s="36"/>
    </row>
    <row r="42" spans="1:25" ht="15">
      <c r="A42" s="28" t="s">
        <v>114</v>
      </c>
      <c r="B42" s="30">
        <f t="shared" si="0"/>
        <v>342</v>
      </c>
      <c r="C42" s="1">
        <v>342</v>
      </c>
      <c r="D42" s="41"/>
      <c r="E42" s="39"/>
      <c r="F42" s="41"/>
      <c r="G42" s="36"/>
      <c r="H42" s="42"/>
      <c r="I42" s="42"/>
      <c r="J42" s="42"/>
      <c r="K42" s="42"/>
      <c r="L42" s="42"/>
      <c r="M42" s="42"/>
      <c r="N42" s="36"/>
      <c r="O42" s="42"/>
      <c r="P42" s="36"/>
      <c r="Q42" s="42"/>
      <c r="R42" s="41"/>
      <c r="S42" s="40"/>
      <c r="T42" s="36"/>
      <c r="U42" s="36"/>
      <c r="V42" s="36"/>
      <c r="W42" s="36"/>
      <c r="X42" s="36"/>
      <c r="Y42" s="36"/>
    </row>
    <row r="43" spans="1:25" ht="15">
      <c r="A43" s="28" t="s">
        <v>115</v>
      </c>
      <c r="B43" s="30">
        <f t="shared" si="0"/>
        <v>343</v>
      </c>
      <c r="C43" s="1">
        <v>343</v>
      </c>
      <c r="D43" s="41"/>
      <c r="E43" s="39"/>
      <c r="F43" s="41"/>
      <c r="G43" s="36"/>
      <c r="H43" s="42"/>
      <c r="I43" s="42"/>
      <c r="J43" s="42"/>
      <c r="K43" s="42"/>
      <c r="L43" s="42"/>
      <c r="M43" s="42"/>
      <c r="N43" s="36"/>
      <c r="O43" s="41"/>
      <c r="P43" s="36"/>
      <c r="Q43" s="42"/>
      <c r="R43" s="42"/>
      <c r="S43" s="42"/>
      <c r="T43" s="36"/>
      <c r="U43" s="41"/>
      <c r="V43" s="41"/>
      <c r="W43" s="40"/>
      <c r="X43" s="36"/>
      <c r="Y43" s="36"/>
    </row>
    <row r="44" spans="1:25" ht="15">
      <c r="A44" s="28" t="s">
        <v>116</v>
      </c>
      <c r="B44" s="30">
        <f t="shared" si="0"/>
        <v>344</v>
      </c>
      <c r="C44" s="1">
        <v>344</v>
      </c>
      <c r="D44" s="41"/>
      <c r="E44" s="39"/>
      <c r="F44" s="41"/>
      <c r="G44" s="36"/>
      <c r="H44" s="42"/>
      <c r="I44" s="42"/>
      <c r="J44" s="42"/>
      <c r="K44" s="42"/>
      <c r="L44" s="42"/>
      <c r="M44" s="42"/>
      <c r="N44" s="36"/>
      <c r="O44" s="41"/>
      <c r="P44" s="36"/>
      <c r="Q44" s="42"/>
      <c r="R44" s="41"/>
      <c r="S44" s="40"/>
      <c r="T44" s="36"/>
      <c r="U44" s="36"/>
      <c r="V44" s="36"/>
      <c r="W44" s="36"/>
      <c r="X44" s="36"/>
      <c r="Y44" s="36"/>
    </row>
    <row r="45" spans="1:25" ht="15">
      <c r="A45" s="28" t="s">
        <v>117</v>
      </c>
      <c r="B45" s="30">
        <f t="shared" si="0"/>
        <v>345</v>
      </c>
      <c r="C45" s="1">
        <v>345</v>
      </c>
      <c r="D45" s="41"/>
      <c r="E45" s="39"/>
      <c r="F45" s="41"/>
      <c r="G45" s="36"/>
      <c r="H45" s="42"/>
      <c r="I45" s="42"/>
      <c r="J45" s="42"/>
      <c r="K45" s="42"/>
      <c r="L45" s="42"/>
      <c r="M45" s="42"/>
      <c r="N45" s="36"/>
      <c r="O45" s="39"/>
      <c r="P45" s="36"/>
      <c r="Q45" s="39"/>
      <c r="R45" s="39"/>
      <c r="S45" s="39"/>
      <c r="T45" s="36"/>
      <c r="U45" s="39"/>
      <c r="V45" s="39"/>
      <c r="W45" s="39"/>
      <c r="X45" s="36"/>
      <c r="Y45" s="39"/>
    </row>
    <row r="46" spans="1:25" ht="15">
      <c r="A46" s="28"/>
      <c r="B46" s="28"/>
      <c r="C46" s="1"/>
      <c r="D46" s="36"/>
      <c r="E46" s="36"/>
      <c r="F46" s="36"/>
      <c r="G46" s="36"/>
      <c r="H46" s="36"/>
      <c r="I46" s="36"/>
      <c r="J46" s="36"/>
      <c r="K46" s="36"/>
      <c r="L46" s="36"/>
      <c r="M46" s="36"/>
      <c r="N46" s="36"/>
      <c r="O46" s="36"/>
      <c r="P46" s="36"/>
      <c r="Q46" s="36"/>
      <c r="R46" s="36"/>
      <c r="S46" s="36"/>
      <c r="T46" s="36"/>
      <c r="U46" s="36"/>
      <c r="V46" s="36"/>
      <c r="W46" s="36"/>
      <c r="X46" s="36"/>
      <c r="Y46" s="36"/>
    </row>
    <row r="47" spans="1:25" ht="15">
      <c r="A47" s="89" t="s">
        <v>172</v>
      </c>
      <c r="B47" s="89"/>
      <c r="C47" s="1"/>
      <c r="D47" s="36"/>
      <c r="E47" s="36"/>
      <c r="F47" s="36"/>
      <c r="G47" s="36"/>
      <c r="H47" s="36"/>
      <c r="I47" s="36"/>
      <c r="J47" s="36"/>
      <c r="K47" s="36"/>
      <c r="L47" s="36"/>
      <c r="M47" s="36"/>
      <c r="N47" s="36"/>
      <c r="O47" s="36"/>
      <c r="P47" s="36"/>
      <c r="Q47" s="36"/>
      <c r="R47" s="36"/>
      <c r="S47" s="36"/>
      <c r="T47" s="36"/>
      <c r="U47" s="36"/>
      <c r="V47" s="36"/>
      <c r="W47" s="36"/>
      <c r="X47" s="36"/>
      <c r="Y47" s="36"/>
    </row>
    <row r="48" spans="1:25" ht="29.25">
      <c r="A48" s="85" t="s">
        <v>174</v>
      </c>
      <c r="B48" s="86"/>
      <c r="C48" s="1"/>
      <c r="D48" s="45" t="s">
        <v>173</v>
      </c>
      <c r="E48" s="36"/>
      <c r="F48" s="36"/>
      <c r="G48" s="36"/>
      <c r="H48" s="36"/>
      <c r="I48" s="36"/>
      <c r="J48" s="36"/>
      <c r="K48" s="36"/>
      <c r="L48" s="36"/>
      <c r="M48" s="36"/>
      <c r="N48" s="36"/>
      <c r="O48" s="36"/>
      <c r="P48" s="36"/>
      <c r="Q48" s="36"/>
      <c r="R48" s="36"/>
      <c r="S48" s="36"/>
      <c r="T48" s="36"/>
      <c r="U48" s="36"/>
      <c r="V48" s="36"/>
      <c r="W48" s="36"/>
      <c r="X48" s="36"/>
      <c r="Y48" s="36"/>
    </row>
    <row r="49" spans="1:25" ht="29.25">
      <c r="A49" s="87" t="s">
        <v>175</v>
      </c>
      <c r="B49" s="86"/>
      <c r="C49" s="1"/>
      <c r="D49" s="45" t="s">
        <v>173</v>
      </c>
      <c r="E49" s="36"/>
      <c r="F49" s="36"/>
      <c r="G49" s="36"/>
      <c r="H49" s="36"/>
      <c r="I49" s="36"/>
      <c r="J49" s="36"/>
      <c r="K49" s="36"/>
      <c r="L49" s="36"/>
      <c r="M49" s="36"/>
      <c r="N49" s="36"/>
      <c r="O49" s="36"/>
      <c r="P49" s="36"/>
      <c r="Q49" s="36"/>
      <c r="R49" s="36"/>
      <c r="S49" s="36"/>
      <c r="T49" s="36"/>
      <c r="U49" s="36"/>
      <c r="V49" s="36"/>
      <c r="W49" s="36"/>
      <c r="X49" s="36"/>
      <c r="Y49" s="36"/>
    </row>
    <row r="50" spans="1:25" ht="29.25">
      <c r="A50" s="88" t="s">
        <v>176</v>
      </c>
      <c r="B50" s="86"/>
      <c r="C50" s="1"/>
      <c r="D50" s="45" t="s">
        <v>173</v>
      </c>
      <c r="E50" s="36"/>
      <c r="F50" s="36"/>
      <c r="G50" s="36"/>
      <c r="H50" s="36"/>
      <c r="I50" s="36"/>
      <c r="J50" s="36"/>
      <c r="K50" s="36"/>
      <c r="L50" s="36"/>
      <c r="M50" s="36"/>
      <c r="N50" s="36"/>
      <c r="O50" s="36"/>
      <c r="P50" s="36"/>
      <c r="Q50" s="36"/>
      <c r="R50" s="36"/>
      <c r="S50" s="36"/>
      <c r="T50" s="36"/>
      <c r="U50" s="36"/>
      <c r="V50" s="36"/>
      <c r="W50" s="36"/>
      <c r="X50" s="36"/>
      <c r="Y50" s="36"/>
    </row>
    <row r="51" spans="1:25" ht="29.25">
      <c r="A51" s="80" t="s">
        <v>47</v>
      </c>
      <c r="B51" s="81"/>
      <c r="C51" s="1" t="s">
        <v>162</v>
      </c>
      <c r="D51" s="45" t="s">
        <v>173</v>
      </c>
      <c r="E51" s="36"/>
      <c r="F51" s="36"/>
      <c r="G51" s="36"/>
      <c r="H51" s="36"/>
      <c r="I51" s="36"/>
      <c r="J51" s="36"/>
      <c r="K51" s="36"/>
      <c r="L51" s="36"/>
      <c r="M51" s="36"/>
      <c r="N51" s="36"/>
      <c r="O51" s="36"/>
      <c r="P51" s="36"/>
      <c r="Q51" s="36"/>
      <c r="R51" s="36"/>
      <c r="S51" s="36"/>
      <c r="T51" s="36"/>
      <c r="U51" s="36"/>
      <c r="V51" s="36"/>
      <c r="W51" s="36"/>
      <c r="X51" s="36"/>
      <c r="Y51" s="36"/>
    </row>
    <row r="52" spans="1:25" ht="29.25">
      <c r="A52" s="82" t="s">
        <v>48</v>
      </c>
      <c r="B52" s="81"/>
      <c r="C52" s="1" t="s">
        <v>162</v>
      </c>
      <c r="D52" s="45" t="s">
        <v>173</v>
      </c>
      <c r="E52" s="36"/>
      <c r="F52" s="36"/>
      <c r="G52" s="36"/>
      <c r="H52" s="36"/>
      <c r="I52" s="36"/>
      <c r="J52" s="36"/>
      <c r="K52" s="36"/>
      <c r="L52" s="36"/>
      <c r="M52" s="36"/>
      <c r="N52" s="36"/>
      <c r="O52" s="36"/>
      <c r="P52" s="36"/>
      <c r="Q52" s="36"/>
      <c r="R52" s="36"/>
      <c r="S52" s="36"/>
      <c r="T52" s="36"/>
      <c r="U52" s="36"/>
      <c r="V52" s="36"/>
      <c r="W52" s="36"/>
      <c r="X52" s="36"/>
      <c r="Y52" s="36"/>
    </row>
    <row r="53" spans="1:25" ht="15" hidden="1">
      <c r="A53" s="20"/>
      <c r="D53" s="36"/>
      <c r="E53" s="36"/>
      <c r="F53" s="36"/>
      <c r="G53" s="36"/>
      <c r="H53" s="36"/>
      <c r="I53" s="36"/>
      <c r="J53" s="36"/>
      <c r="K53" s="36"/>
      <c r="L53" s="36"/>
      <c r="M53" s="36"/>
      <c r="N53" s="36"/>
      <c r="O53" s="36"/>
      <c r="P53" s="36"/>
      <c r="Q53" s="36"/>
      <c r="R53" s="36"/>
      <c r="S53" s="36"/>
      <c r="T53" s="36"/>
      <c r="U53" s="36"/>
      <c r="V53" s="36"/>
      <c r="W53" s="36"/>
      <c r="X53" s="36"/>
      <c r="Y53" s="36"/>
    </row>
    <row r="54" spans="4:25" ht="15" hidden="1">
      <c r="D54" s="36"/>
      <c r="E54" s="36"/>
      <c r="F54" s="36"/>
      <c r="G54" s="36"/>
      <c r="H54" s="36"/>
      <c r="I54" s="36"/>
      <c r="J54" s="36"/>
      <c r="K54" s="36"/>
      <c r="L54" s="36"/>
      <c r="M54" s="36"/>
      <c r="N54" s="36"/>
      <c r="O54" s="36"/>
      <c r="P54" s="36"/>
      <c r="Q54" s="36"/>
      <c r="R54" s="36"/>
      <c r="S54" s="36"/>
      <c r="T54" s="36"/>
      <c r="U54" s="36"/>
      <c r="V54" s="36"/>
      <c r="W54" s="36"/>
      <c r="X54" s="36"/>
      <c r="Y54" s="36"/>
    </row>
    <row r="55" spans="4:25" ht="15" hidden="1">
      <c r="D55" s="36"/>
      <c r="E55" s="36"/>
      <c r="F55" s="36"/>
      <c r="G55" s="36"/>
      <c r="H55" s="36"/>
      <c r="I55" s="36"/>
      <c r="J55" s="36"/>
      <c r="K55" s="36"/>
      <c r="L55" s="36"/>
      <c r="M55" s="36"/>
      <c r="N55" s="36"/>
      <c r="O55" s="36"/>
      <c r="P55" s="36"/>
      <c r="Q55" s="36"/>
      <c r="R55" s="36"/>
      <c r="S55" s="36"/>
      <c r="T55" s="36"/>
      <c r="U55" s="36"/>
      <c r="V55" s="36"/>
      <c r="W55" s="36"/>
      <c r="X55" s="36"/>
      <c r="Y55" s="36"/>
    </row>
    <row r="56" spans="4:25" ht="15" hidden="1">
      <c r="D56" s="36"/>
      <c r="E56" s="36"/>
      <c r="F56" s="36"/>
      <c r="G56" s="36"/>
      <c r="H56" s="36"/>
      <c r="I56" s="36"/>
      <c r="J56" s="36"/>
      <c r="K56" s="36"/>
      <c r="L56" s="36"/>
      <c r="M56" s="36"/>
      <c r="N56" s="36"/>
      <c r="O56" s="36"/>
      <c r="P56" s="36"/>
      <c r="Q56" s="36"/>
      <c r="R56" s="36"/>
      <c r="S56" s="36"/>
      <c r="T56" s="36"/>
      <c r="U56" s="36"/>
      <c r="V56" s="36"/>
      <c r="W56" s="36"/>
      <c r="X56" s="36"/>
      <c r="Y56" s="36"/>
    </row>
    <row r="57" spans="4:25" ht="15" hidden="1">
      <c r="D57" s="36"/>
      <c r="E57" s="36"/>
      <c r="F57" s="36"/>
      <c r="G57" s="36"/>
      <c r="H57" s="36"/>
      <c r="I57" s="36"/>
      <c r="J57" s="36"/>
      <c r="K57" s="36"/>
      <c r="L57" s="36"/>
      <c r="M57" s="36"/>
      <c r="N57" s="36"/>
      <c r="O57" s="36"/>
      <c r="P57" s="36"/>
      <c r="Q57" s="36"/>
      <c r="R57" s="36"/>
      <c r="S57" s="36"/>
      <c r="T57" s="36"/>
      <c r="U57" s="36"/>
      <c r="V57" s="36"/>
      <c r="W57" s="36"/>
      <c r="X57" s="36"/>
      <c r="Y57" s="36"/>
    </row>
  </sheetData>
  <sheetProtection/>
  <mergeCells count="7">
    <mergeCell ref="A51:B51"/>
    <mergeCell ref="A52:B52"/>
    <mergeCell ref="A1:B1"/>
    <mergeCell ref="A48:B48"/>
    <mergeCell ref="A49:B49"/>
    <mergeCell ref="A50:B50"/>
    <mergeCell ref="A47:B47"/>
  </mergeCells>
  <printOptions/>
  <pageMargins left="0.7" right="0.7" top="0.75" bottom="0.75" header="0.3" footer="0.3"/>
  <pageSetup fitToHeight="1" fitToWidth="1" horizontalDpi="600" verticalDpi="600" orientation="landscape"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hoffman</dc:creator>
  <cp:keywords/>
  <dc:description/>
  <cp:lastModifiedBy>hoffman</cp:lastModifiedBy>
  <cp:lastPrinted>2008-06-02T18:16:47Z</cp:lastPrinted>
  <dcterms:created xsi:type="dcterms:W3CDTF">2008-05-20T16:05:37Z</dcterms:created>
  <dcterms:modified xsi:type="dcterms:W3CDTF">2008-06-02T19:17:56Z</dcterms:modified>
  <cp:category/>
  <cp:version/>
  <cp:contentType/>
  <cp:contentStatus/>
</cp:coreProperties>
</file>