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<sst xmlns="http://schemas.openxmlformats.org/spreadsheetml/2006/main" count="174" uniqueCount="157">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</sst>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708333"/>
        <c:axId val="55820050"/>
      </c:scatterChart>
      <c:valAx>
        <c:axId val="3270833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820050"/>
        <c:crossesAt val="-40"/>
        <c:crossBetween val="midCat"/>
        <c:dispUnits/>
        <c:majorUnit val="10"/>
      </c:valAx>
      <c:valAx>
        <c:axId val="5582005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0833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72635"/>
        <c:axId val="32214200"/>
      </c:scatterChart>
      <c:valAx>
        <c:axId val="567263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214200"/>
        <c:crossesAt val="-65"/>
        <c:crossBetween val="midCat"/>
        <c:dispUnits/>
        <c:majorUnit val="10"/>
      </c:valAx>
      <c:valAx>
        <c:axId val="32214200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63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1544MHz ITM/Average Ground/Continental Temperate/Flat/50%,50%,50% Gr=27dBi hbw=8 vbw=8 Parabolic Horiz elev=0 Rin=.2km Rout=20km NF=-2.26dB Losses=0dB tranht=2m Iagg+Isngl I/N=-9dB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0.012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-68.52307219914562</c:v>
                </c:pt>
                <c:pt idx="1">
                  <c:v>-69.19438078345934</c:v>
                </c:pt>
                <c:pt idx="2">
                  <c:v>-71.21200306392407</c:v>
                </c:pt>
                <c:pt idx="3">
                  <c:v>-81.21200306392407</c:v>
                </c:pt>
                <c:pt idx="4">
                  <c:v>-91.21200306392407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29631001"/>
        <c:axId val="26939182"/>
      </c:scatterChart>
      <c:valAx>
        <c:axId val="2963100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939182"/>
        <c:crossesAt val="-95"/>
        <c:crossBetween val="midCat"/>
        <c:dispUnits/>
        <c:majorUnit val="10"/>
      </c:valAx>
      <c:valAx>
        <c:axId val="26939182"/>
        <c:scaling>
          <c:orientation val="minMax"/>
          <c:max val="-45"/>
          <c:min val="-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310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0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7.284994990339021</v>
      </c>
      <c r="J3" s="8">
        <v>27</v>
      </c>
      <c r="K3" s="6"/>
      <c r="M3" s="69">
        <v>8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8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1544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f>10*LOG(172.5/290)</f>
        <v>-2.2560889848966315</v>
      </c>
      <c r="K6" s="59">
        <v>0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-9</v>
      </c>
      <c r="G7" s="61">
        <v>-68.44165012885306</v>
      </c>
      <c r="H7" s="61">
        <v>0.2</v>
      </c>
      <c r="I7" s="8">
        <v>2</v>
      </c>
      <c r="J7" s="68">
        <f>10*LOG(1.38E-23*290*1000000)+30+J6</f>
        <v>-116.23331814189471</v>
      </c>
      <c r="K7" s="18" t="s">
        <v>71</v>
      </c>
      <c r="L7" s="8">
        <v>0.8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27</v>
      </c>
      <c r="C9" s="43">
        <f>10^(B9/10)</f>
        <v>501.1872336272727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27.95880017344075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8</v>
      </c>
      <c r="C10" s="43">
        <f>RADIANS(B10)</f>
        <v>0.13962634015954636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2792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0.012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0.012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-68.52307219914562</v>
      </c>
      <c r="H24" s="13">
        <v>-59.32959345142841</v>
      </c>
      <c r="I24" s="13">
        <v>-55.61135175451521</v>
      </c>
      <c r="J24" s="13">
        <v>-51.44084992652985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-69.19438078345934</v>
      </c>
      <c r="H25" s="15">
        <v>-61.521039258956755</v>
      </c>
      <c r="I25" s="15">
        <v>-61.4884560257123</v>
      </c>
      <c r="J25" s="15">
        <v>-61.44084992652984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-71.21200306392407</v>
      </c>
      <c r="H26" s="15">
        <v>-71.52103925895673</v>
      </c>
      <c r="I26" s="15">
        <v>-71.48845602571231</v>
      </c>
      <c r="J26" s="15">
        <v>-71.44084992652984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-81.21200306392407</v>
      </c>
      <c r="H27" s="15">
        <v>-81.52103925895675</v>
      </c>
      <c r="I27" s="15">
        <v>-81.48845602571231</v>
      </c>
      <c r="J27" s="15">
        <v>-81.44084992652984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-91.21200306392407</v>
      </c>
      <c r="H28" s="15">
        <v>-91.52103925895675</v>
      </c>
      <c r="I28" s="15">
        <v>-91.48845602571231</v>
      </c>
      <c r="J28" s="15">
        <v>-91.44084992652984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