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65431" windowWidth="7650" windowHeight="8985" tabRatio="573" activeTab="0"/>
  </bookViews>
  <sheets>
    <sheet name="Rec NIRT526" sheetId="1" r:id="rId1"/>
    <sheet name="Statistics526" sheetId="2" r:id="rId2"/>
  </sheets>
  <definedNames>
    <definedName name="_xlnm.Print_Area" localSheetId="0">'Rec NIRT526'!$A$2:$AJ$67</definedName>
    <definedName name="_xlnm.Print_Titles" localSheetId="0">'Rec NIRT526'!$2:$2</definedName>
  </definedNames>
  <calcPr fullCalcOnLoad="1"/>
</workbook>
</file>

<file path=xl/sharedStrings.xml><?xml version="1.0" encoding="utf-8"?>
<sst xmlns="http://schemas.openxmlformats.org/spreadsheetml/2006/main" count="458" uniqueCount="396">
  <si>
    <t xml:space="preserve"> Sara </t>
  </si>
  <si>
    <t xml:space="preserve"> John M. </t>
  </si>
  <si>
    <t xml:space="preserve"> PA St U University Park </t>
  </si>
  <si>
    <t xml:space="preserve"> U of NC Charlotte </t>
  </si>
  <si>
    <t xml:space="preserve"> U of NC Chapel Hill </t>
  </si>
  <si>
    <t xml:space="preserve"> Subhash </t>
  </si>
  <si>
    <t xml:space="preserve"> NIRT: Aerogels and Related Nanoporous Materials for Biological Membranes </t>
  </si>
  <si>
    <t xml:space="preserve"> U of Cal Santa Barbara </t>
  </si>
  <si>
    <t xml:space="preserve"> Michelle </t>
  </si>
  <si>
    <t xml:space="preserve"> Tony </t>
  </si>
  <si>
    <t xml:space="preserve"> NIRT/SNB: Combined Optical, Electrical, Mechanical, and Thermal Characterization of Individual Nanotubes </t>
  </si>
  <si>
    <t xml:space="preserve"> Andrew </t>
  </si>
  <si>
    <t xml:space="preserve"> Iowa State University </t>
  </si>
  <si>
    <t xml:space="preserve"> Ayusman </t>
  </si>
  <si>
    <t xml:space="preserve"> NIRT:  Nanoscale Motors Powered by Catalytic Reactions </t>
  </si>
  <si>
    <t xml:space="preserve"> NIRT:  Biomolecular-Scale Nanofabrication for Investigation of Signaling, Motility, and Motor Protein Complexes </t>
  </si>
  <si>
    <t xml:space="preserve"> Moonsub </t>
  </si>
  <si>
    <t xml:space="preserve"> NIRT:  Chemically Tunable Nanoelectronic and Nanoelectromechanical Systems </t>
  </si>
  <si>
    <t xml:space="preserve"> NIRT: Micropatterned Nanotopography Chips for Probing the Cellular Basis of Biocompatibility and Toxicity </t>
  </si>
  <si>
    <t xml:space="preserve"> NIRT: Full Spatio-Temporal Coherent Control on Nanoscale </t>
  </si>
  <si>
    <t xml:space="preserve"> University of Iowa </t>
  </si>
  <si>
    <t xml:space="preserve"> U of Cal Los Angeles </t>
  </si>
  <si>
    <t xml:space="preserve"> NIRT: Engineering conducting polymer nanofibers for advanced applications </t>
  </si>
  <si>
    <t xml:space="preserve"> New York University </t>
  </si>
  <si>
    <t xml:space="preserve"> NIRT: Quantum Spin Dynamics in Molecular Nanomagnets </t>
  </si>
  <si>
    <t xml:space="preserve"> NIRT: Clusters to Nanoparticles: Implications for Atmospheric Nucleation </t>
  </si>
  <si>
    <t xml:space="preserve"> Institute </t>
  </si>
  <si>
    <t xml:space="preserve"> Richard </t>
  </si>
  <si>
    <t xml:space="preserve"> Vladimir </t>
  </si>
  <si>
    <t xml:space="preserve"> University of Delaware </t>
  </si>
  <si>
    <t xml:space="preserve"> Michigan State University </t>
  </si>
  <si>
    <t xml:space="preserve"> Brown University </t>
  </si>
  <si>
    <t xml:space="preserve"> Norman </t>
  </si>
  <si>
    <t xml:space="preserve"> NIRT: Nanoscale Directed Self-Assembly in Electrical and Optical Fields </t>
  </si>
  <si>
    <t xml:space="preserve"> NIRT: Semiconductor nanowire-based electronics and optoelectronics </t>
  </si>
  <si>
    <t>Prop.</t>
  </si>
  <si>
    <t>PI First</t>
  </si>
  <si>
    <t>Cat.</t>
  </si>
  <si>
    <t>d</t>
  </si>
  <si>
    <t xml:space="preserve"> Toh-Ming </t>
  </si>
  <si>
    <t xml:space="preserve"> Patrick </t>
  </si>
  <si>
    <t xml:space="preserve"> University of Notre Dame </t>
  </si>
  <si>
    <t>Rnk</t>
  </si>
  <si>
    <t xml:space="preserve"> U of Ill Urbana-Champaign </t>
  </si>
  <si>
    <t xml:space="preserve"> NIRT:  Functional Nanoparticle Formation by Block Copolymer Directed Assembly </t>
  </si>
  <si>
    <t xml:space="preserve"> Northwestern University </t>
  </si>
  <si>
    <t xml:space="preserve"> NIRT: Nanometrology for Nanoscale Science and Engineering </t>
  </si>
  <si>
    <t xml:space="preserve"> Darrell </t>
  </si>
  <si>
    <t xml:space="preserve"> NIRT:  Strain-Enhanced Nanoscale Ferroelectrics </t>
  </si>
  <si>
    <t xml:space="preserve"> Randall </t>
  </si>
  <si>
    <t xml:space="preserve"> Rensselaer Polytech Inst </t>
  </si>
  <si>
    <t xml:space="preserve"> NIRT: BIOINSPIRED FLEX NANOMEMBRANES FOR MULTIFUNCTIONAL MICROSENSORS </t>
  </si>
  <si>
    <t xml:space="preserve"> King-Ning </t>
  </si>
  <si>
    <t xml:space="preserve"> NIRT: Nanostructured Materials for Interconnect and Packaging Technology </t>
  </si>
  <si>
    <t xml:space="preserve"> Brij </t>
  </si>
  <si>
    <t xml:space="preserve"> Multimodal Qdot Based Nanoprobe for Real Time Noninvasive Bioimaging </t>
  </si>
  <si>
    <t xml:space="preserve"> Princeton University </t>
  </si>
  <si>
    <t xml:space="preserve"> Robert </t>
  </si>
  <si>
    <t xml:space="preserve"> Carnegie Mellon University </t>
  </si>
  <si>
    <t xml:space="preserve"> Eray </t>
  </si>
  <si>
    <t xml:space="preserve"> U of Minnesota-Twin Cities </t>
  </si>
  <si>
    <t xml:space="preserve"> NIRT: Photovoltaic devices based on semiconductor nanoparticles and nanowires </t>
  </si>
  <si>
    <t xml:space="preserve"> U of Southern California </t>
  </si>
  <si>
    <t xml:space="preserve"> NIRT: Integrated Nanophotonics for Quantum Computation and Quantum Information Processing </t>
  </si>
  <si>
    <t xml:space="preserve"> Gottlieb </t>
  </si>
  <si>
    <t>s</t>
  </si>
  <si>
    <t>f</t>
  </si>
  <si>
    <t>m</t>
  </si>
  <si>
    <t>b</t>
  </si>
  <si>
    <t>p</t>
  </si>
  <si>
    <t>n</t>
  </si>
  <si>
    <t xml:space="preserve"> John </t>
  </si>
  <si>
    <t xml:space="preserve"> Supriyo </t>
  </si>
  <si>
    <t xml:space="preserve"> Virginia Commonwealth Univ </t>
  </si>
  <si>
    <t xml:space="preserve"> NIRT: Collective Computation with Self Assembled Quantum Dots, Nanodiodes and Nanowires: A Novel Paradigm for Nanoelectronics </t>
  </si>
  <si>
    <t xml:space="preserve"> Zhenan </t>
  </si>
  <si>
    <t xml:space="preserve"> Stanford University </t>
  </si>
  <si>
    <t xml:space="preserve"> Harold </t>
  </si>
  <si>
    <t xml:space="preserve"> Duke University </t>
  </si>
  <si>
    <t xml:space="preserve"> Purdue University </t>
  </si>
  <si>
    <t xml:space="preserve"> U of Wisconsin Madison </t>
  </si>
  <si>
    <t xml:space="preserve"> Peter </t>
  </si>
  <si>
    <t xml:space="preserve"> Susan </t>
  </si>
  <si>
    <t xml:space="preserve"> U of Cal San Diego </t>
  </si>
  <si>
    <t xml:space="preserve"> David </t>
  </si>
  <si>
    <t xml:space="preserve"> Gang </t>
  </si>
  <si>
    <t xml:space="preserve"> MIT </t>
  </si>
  <si>
    <t xml:space="preserve"> NIRT: Integrated Study of Thermoelectric Transport and Energy Conversion in Bismuth-Based Nanowires </t>
  </si>
  <si>
    <t xml:space="preserve"> University of Florida </t>
  </si>
  <si>
    <t xml:space="preserve"> U of Cal Davis </t>
  </si>
  <si>
    <t xml:space="preserve"> Edward </t>
  </si>
  <si>
    <t xml:space="preserve"> Columbia University </t>
  </si>
  <si>
    <t xml:space="preserve"> U of Louisville Res Fdn </t>
  </si>
  <si>
    <t xml:space="preserve"> DIRECTED SELF-ASSEMBLY OF SUSPENDED POLYMER FIBERS                                                                        IN THE FABRICATION OF THREE-DIMENSIONAL NANODEVICES </t>
  </si>
  <si>
    <t xml:space="preserve"> Mark </t>
  </si>
  <si>
    <t xml:space="preserve"> Mamadou </t>
  </si>
  <si>
    <t xml:space="preserve"> Howard University </t>
  </si>
  <si>
    <t xml:space="preserve"> Ga State U Res Fdn, Inc. </t>
  </si>
  <si>
    <t xml:space="preserve"> Harry </t>
  </si>
  <si>
    <t xml:space="preserve"> VA Polytechnic Inst &amp; St U </t>
  </si>
  <si>
    <t xml:space="preserve"> NIRT: An Optimized NanoSphere Platform for High Resolution Multi-Modality Imaging Applications </t>
  </si>
  <si>
    <t xml:space="preserve"> James </t>
  </si>
  <si>
    <t xml:space="preserve"> U of MD College Park </t>
  </si>
  <si>
    <t>Awd $mil</t>
  </si>
  <si>
    <t>Rate</t>
  </si>
  <si>
    <t>Tot</t>
  </si>
  <si>
    <t>PD Commitment</t>
  </si>
  <si>
    <t>Sum</t>
  </si>
  <si>
    <t>E, E/V, E/V</t>
  </si>
  <si>
    <t>E, E, V/G, G</t>
  </si>
  <si>
    <t>E, V, V, G</t>
  </si>
  <si>
    <t>E/V, V, V, G</t>
  </si>
  <si>
    <t>E, E, V, F</t>
  </si>
  <si>
    <t>E, E, E/V</t>
  </si>
  <si>
    <t>E, E, E, V</t>
  </si>
  <si>
    <t>E, E/V, V, G</t>
  </si>
  <si>
    <t>E, E/V, V, V/G</t>
  </si>
  <si>
    <t>E, E, E</t>
  </si>
  <si>
    <t>E, V, V</t>
  </si>
  <si>
    <t>E, E, V</t>
  </si>
  <si>
    <t>E, E, E/V, V</t>
  </si>
  <si>
    <t>E, V, V, V</t>
  </si>
  <si>
    <t>E, E, V, V, V</t>
  </si>
  <si>
    <t>E/V, V, G</t>
  </si>
  <si>
    <t>E, E, V, V, G</t>
  </si>
  <si>
    <t>E, E, V, V</t>
  </si>
  <si>
    <t>E, E, E/V, V/G</t>
  </si>
  <si>
    <t>E, E/V, V</t>
  </si>
  <si>
    <t>E, E, E, E/V, G/F</t>
  </si>
  <si>
    <t>E, E, E, E, V, V</t>
  </si>
  <si>
    <t>V/G, V/G, V/G</t>
  </si>
  <si>
    <t>E, E, V, G</t>
  </si>
  <si>
    <t>E, E, E, E, V</t>
  </si>
  <si>
    <t>E, E, E, E/V, V, G</t>
  </si>
  <si>
    <t>E, E, E/V, G</t>
  </si>
  <si>
    <t>E, E/V, E/V, V/G</t>
  </si>
  <si>
    <t>E, E, E, E/V</t>
  </si>
  <si>
    <t>U of Wisconsin Milwaukee</t>
  </si>
  <si>
    <t>V, V/G, G, G</t>
  </si>
  <si>
    <t>Rajesh</t>
  </si>
  <si>
    <t>Foundation @ NJIT</t>
  </si>
  <si>
    <t xml:space="preserve"> NIRT: Environmentally Benign Deagglomeration and Mixing of Nanoparticles </t>
  </si>
  <si>
    <t>Steven</t>
  </si>
  <si>
    <t>U of Minnesota-Twin Cities</t>
  </si>
  <si>
    <t xml:space="preserve"> NIRT: Manufacturing with Nanoparticle Sprays and Beams </t>
  </si>
  <si>
    <t xml:space="preserve">V, V/G, G </t>
  </si>
  <si>
    <t>Michael</t>
  </si>
  <si>
    <t>Michigan State U</t>
  </si>
  <si>
    <t>E/V, V, V, V</t>
  </si>
  <si>
    <t>Mitchell</t>
  </si>
  <si>
    <t>Yale U</t>
  </si>
  <si>
    <t xml:space="preserve"> NIRT:  Understanding Robust Large Scale Manufacturing of Nanoparticles and Their Toxicology </t>
  </si>
  <si>
    <r>
      <t xml:space="preserve"> NIRT: Influence of Nanoscale Structure and Dynamics on the Deformation of Polymer Glass Nanocomposites </t>
    </r>
    <r>
      <rPr>
        <sz val="8"/>
        <color indexed="57"/>
        <rFont val="Arial"/>
        <family val="2"/>
      </rPr>
      <t>(one Hispanic co-PI)</t>
    </r>
  </si>
  <si>
    <r>
      <t xml:space="preserve"> NIRT: Semiconductor nanostructures and photonic crystal microcavities for quantum information processing at Terahertz frequencies </t>
    </r>
    <r>
      <rPr>
        <sz val="8"/>
        <color indexed="57"/>
        <rFont val="Arial"/>
        <family val="2"/>
      </rPr>
      <t>(One female co-PI)</t>
    </r>
  </si>
  <si>
    <t>North Dakota State U Fargo</t>
  </si>
  <si>
    <t>NIRT/GOALI: Fundamental Study of Bulk Magnesium Matrix Nanocomposites Fabricated by Ultrasonic Cavitation Based Solidification Processing</t>
  </si>
  <si>
    <t>University of Virginia</t>
  </si>
  <si>
    <t>NIRT: Science and Technology of Nanoporous Metal Films</t>
  </si>
  <si>
    <t>Qun</t>
  </si>
  <si>
    <t>Xiachun</t>
  </si>
  <si>
    <r>
      <t xml:space="preserve">NIRT: Total Chemical Synthesis, Property and Modeling Studies of Nanoparticle/Polymer Hybrid Materials </t>
    </r>
    <r>
      <rPr>
        <sz val="8"/>
        <color indexed="57"/>
        <rFont val="Arial"/>
        <family val="2"/>
      </rPr>
      <t>(Female PI) (2 Female co-PI's) (EPSCoR state)</t>
    </r>
  </si>
  <si>
    <r>
      <t xml:space="preserve"> NIRT:  Nanotechnological Manufacturing: Nanostructured Polymers Designed for Plasma/Energetic Beam Templating of Materials </t>
    </r>
    <r>
      <rPr>
        <sz val="8"/>
        <color indexed="57"/>
        <rFont val="Arial"/>
        <family val="2"/>
      </rPr>
      <t>(Female co-PI)</t>
    </r>
  </si>
  <si>
    <t>Varman (Primary)</t>
  </si>
  <si>
    <t>Hess (720), Madsen (720)</t>
  </si>
  <si>
    <t>Pibel (High), Fuller-Mora (Low)</t>
  </si>
  <si>
    <r>
      <t xml:space="preserve"> NIRT: Extremely-Mismatched Materials for Advanced Nanoscale Devices </t>
    </r>
    <r>
      <rPr>
        <sz val="8"/>
        <color indexed="57"/>
        <rFont val="Arial"/>
        <family val="2"/>
      </rPr>
      <t>(Female co-PI)</t>
    </r>
  </si>
  <si>
    <r>
      <t xml:space="preserve"> NIRT: Metal-Dielectric Interfaces at the Nanoscale for Quantum Information and Microwave Devices </t>
    </r>
    <r>
      <rPr>
        <sz val="8"/>
        <color indexed="57"/>
        <rFont val="Arial"/>
        <family val="2"/>
      </rPr>
      <t>(Female co-PI)</t>
    </r>
  </si>
  <si>
    <r>
      <t xml:space="preserve"> NIRT: Study of Electro- and Magneto-Mechanical Nano-Assemblies </t>
    </r>
    <r>
      <rPr>
        <sz val="8"/>
        <color indexed="57"/>
        <rFont val="Arial"/>
        <family val="2"/>
      </rPr>
      <t>(Female co-PI)</t>
    </r>
  </si>
  <si>
    <t>Kramer (Low)</t>
  </si>
  <si>
    <t xml:space="preserve"> NIRT:  Molecule/Semiconductor Heterostructure Devices (female co-PI)</t>
  </si>
  <si>
    <t>Plesniak, Mountziaris (High), Lyons</t>
  </si>
  <si>
    <t>Bartoli (900)</t>
  </si>
  <si>
    <t>Blevins (Medium), Bartoli (300), Mountziaris</t>
  </si>
  <si>
    <t>Prentice (700), Ekstein (200), Wellek (100)</t>
  </si>
  <si>
    <t>Blevins (200), Lyons (300), CTS Manu (800)</t>
  </si>
  <si>
    <t>Blevins (100), Ortega (200), Bartoli (160), CTS Manu (500)</t>
  </si>
  <si>
    <t>Prentice (100), Lovinger (400), Wellek (500)</t>
  </si>
  <si>
    <t>DMI</t>
  </si>
  <si>
    <t>CHE</t>
  </si>
  <si>
    <t>BIO</t>
  </si>
  <si>
    <t>DMR</t>
  </si>
  <si>
    <t>ECS</t>
  </si>
  <si>
    <t>Clesceri ($1.5M), Selzer &amp; Barak</t>
  </si>
  <si>
    <t>Pibel (High), Barrera (400k), Ekstein (200), Selzer, Barak</t>
  </si>
  <si>
    <t>Kramer (High), Lyons, Selzer, Barak</t>
  </si>
  <si>
    <t>Ortega (900), Sreeramamurthy (300), Bartoli (100)</t>
  </si>
  <si>
    <t>Bartoli (1100)</t>
  </si>
  <si>
    <t>Pibel (Low), Fuller-Mora (High)</t>
  </si>
  <si>
    <t>Plesniak (300), Lyons (200), Bartoli (800)</t>
  </si>
  <si>
    <t>Schrader (900)</t>
  </si>
  <si>
    <t>Schrader (1000), Pibel (Low)</t>
  </si>
  <si>
    <t>BES</t>
  </si>
  <si>
    <t>Nancy</t>
  </si>
  <si>
    <t>Esterowitz (620) Kramer (500)</t>
  </si>
  <si>
    <t>EEC</t>
  </si>
  <si>
    <t>Lyons, Sreeramamurthy, Bartoli, Esterowitz</t>
  </si>
  <si>
    <t>Bartoli (720), Plesniak (100), EPSCoR?</t>
  </si>
  <si>
    <t>Kramer (1580)</t>
  </si>
  <si>
    <t>Dave Nelson, Kramer (300), Bartoli</t>
  </si>
  <si>
    <t>CMS</t>
  </si>
  <si>
    <t>Old Dominion University</t>
  </si>
  <si>
    <t>urg</t>
  </si>
  <si>
    <t>eps</t>
  </si>
  <si>
    <t>PHY</t>
  </si>
  <si>
    <t>CTS</t>
  </si>
  <si>
    <t>CISE</t>
  </si>
  <si>
    <t>ENG</t>
  </si>
  <si>
    <t>GEO</t>
  </si>
  <si>
    <t>MPS</t>
  </si>
  <si>
    <t>SBE</t>
  </si>
  <si>
    <t>OISE</t>
  </si>
  <si>
    <t>Total:</t>
  </si>
  <si>
    <t>EHR</t>
  </si>
  <si>
    <t>DMS</t>
  </si>
  <si>
    <t>urg/
eps</t>
  </si>
  <si>
    <t>Wellek (800), Lovinger (400), Pibel (Medium), Prentice (100), Ken Chong(100)</t>
  </si>
  <si>
    <t>Ken Chong (1100), Ortega (Secondary)</t>
  </si>
  <si>
    <t>Sreeramamurthy, Yip-Wah Chung (700)</t>
  </si>
  <si>
    <t>Lyons (1000), Yip-Wah Chung (300)</t>
  </si>
  <si>
    <t>Barerra (290), Ekstein (500), Kramer (400)</t>
  </si>
  <si>
    <t>Burka (1000), Wellek (50), Lovinger (100)</t>
  </si>
  <si>
    <t>Blevins (200), Barrera (800)</t>
  </si>
  <si>
    <t xml:space="preserve"> </t>
  </si>
  <si>
    <t>Lovinger (300), Pibel (Medium), Dave Nelson (500), Kramer (300)</t>
  </si>
  <si>
    <t>Hess (400), Lovinger (200), Fuller-Mora (280), Pibel</t>
  </si>
  <si>
    <t xml:space="preserve">E, E, V/G </t>
  </si>
  <si>
    <r>
      <t xml:space="preserve"> Synthesis, Electrical and Optical Properties of Metal-Molecule-Metal Junctions formed by Self-assembly </t>
    </r>
    <r>
      <rPr>
        <sz val="8"/>
        <color indexed="57"/>
        <rFont val="Arial"/>
        <family val="2"/>
      </rPr>
      <t>(Female PI)</t>
    </r>
  </si>
  <si>
    <t>Selzer, Barak (HIGH), Caldwell (400)</t>
  </si>
  <si>
    <t>Pibel (High), Taggart (500), Shaw, Caldwell (100)</t>
  </si>
  <si>
    <t>Yip-Wah Chung (300), Kevin Lyons (300), Caldwell (150)</t>
  </si>
  <si>
    <t>Fuller-Mora (High), Kramer (Low), Caldwell (200)</t>
  </si>
  <si>
    <t xml:space="preserve"> NIRT:Single Particle Per Bit Magnetic Information Storage Female PI</t>
  </si>
  <si>
    <r>
      <t xml:space="preserve">NIRT: Design of Biocompatible Nanoparticles for Probing Living Cellular Functions and their Potential Environmental Impacts </t>
    </r>
    <r>
      <rPr>
        <sz val="8"/>
        <color indexed="57"/>
        <rFont val="Arial"/>
        <family val="2"/>
      </rPr>
      <t>(Female PI)</t>
    </r>
  </si>
  <si>
    <t>Pibel (Low), Nelson (400), Akkara, Kramer (320), Esterowitz (94)</t>
  </si>
  <si>
    <r>
      <t xml:space="preserve"> NIRT: Metal Ion Complexation by Dendritic Nanoscale Ligands: Fundamental Investigations and Applications to Water Purification </t>
    </r>
    <r>
      <rPr>
        <sz val="8"/>
        <color indexed="57"/>
        <rFont val="Arial"/>
        <family val="2"/>
      </rPr>
      <t>(African-American PI)</t>
    </r>
  </si>
  <si>
    <t>Org Targets
(Ref: M. Roco, 5/17/05
L. Haworth, 5/6/05)</t>
  </si>
  <si>
    <t>Hess (200)
Bartoli (260)</t>
  </si>
  <si>
    <r>
      <t xml:space="preserve"> NIRT: Nanoscale Engineering and Manufacture Effected Through Molecular Architecture and Structure </t>
    </r>
    <r>
      <rPr>
        <sz val="8"/>
        <color indexed="57"/>
        <rFont val="Arial"/>
        <family val="2"/>
      </rPr>
      <t xml:space="preserve">(Female co-PI) </t>
    </r>
  </si>
  <si>
    <r>
      <t xml:space="preserve"> NIRT:  Self-cleaning Ceramic Membranes for the Removal of Natural and Synthetic Nanomaterials from Drinking Water Using Hybrid Ozonation-nanofiltration </t>
    </r>
    <r>
      <rPr>
        <sz val="8"/>
        <color indexed="57"/>
        <rFont val="Arial"/>
        <family val="2"/>
      </rPr>
      <t>(Female PI and co-PI)</t>
    </r>
  </si>
  <si>
    <r>
      <t xml:space="preserve"> NIRT:  Design of Nanoporous Materials for Enantioselective Single-Site Catalysis and Separations </t>
    </r>
    <r>
      <rPr>
        <sz val="8"/>
        <color indexed="57"/>
        <rFont val="Arial"/>
        <family val="2"/>
      </rPr>
      <t>(one Female co-PI)</t>
    </r>
  </si>
  <si>
    <r>
      <t xml:space="preserve"> NIRT: Nanoparticle Fe as a Reactive Constituent in Air, Water, and Soil </t>
    </r>
    <r>
      <rPr>
        <sz val="8"/>
        <color indexed="57"/>
        <rFont val="Arial"/>
        <family val="2"/>
      </rPr>
      <t>(Female PI and co-PI)</t>
    </r>
  </si>
  <si>
    <r>
      <t xml:space="preserve"> NIRT: Bio-inspired Actuating Structures </t>
    </r>
    <r>
      <rPr>
        <sz val="8"/>
        <color indexed="57"/>
        <rFont val="Arial"/>
        <family val="2"/>
      </rPr>
      <t>(one Female co-PI)</t>
    </r>
  </si>
  <si>
    <t>e</t>
  </si>
  <si>
    <t>Fem
PI</t>
  </si>
  <si>
    <t>Fem
co-PI</t>
  </si>
  <si>
    <t>Min
PI</t>
  </si>
  <si>
    <t>Min
co-PI</t>
  </si>
  <si>
    <t xml:space="preserve">Disabled PI/coPI
</t>
  </si>
  <si>
    <t>Ph-1</t>
  </si>
  <si>
    <t>Ph-2</t>
  </si>
  <si>
    <t>P2/P1</t>
  </si>
  <si>
    <t>&gt;1M$</t>
  </si>
  <si>
    <t>SR(P2)</t>
  </si>
  <si>
    <t>SR(P1)</t>
  </si>
  <si>
    <t>bio</t>
  </si>
  <si>
    <t>dev</t>
  </si>
  <si>
    <t>ed</t>
  </si>
  <si>
    <t>mfg</t>
  </si>
  <si>
    <t>mod</t>
  </si>
  <si>
    <t>proc</t>
  </si>
  <si>
    <t>spq</t>
  </si>
  <si>
    <t>snb</t>
  </si>
  <si>
    <t>%</t>
  </si>
  <si>
    <t>$</t>
  </si>
  <si>
    <t>Avg.</t>
  </si>
  <si>
    <t>Totals:</t>
  </si>
  <si>
    <t>Fem PI</t>
  </si>
  <si>
    <t>Fem co-PI</t>
  </si>
  <si>
    <t>Min PI</t>
  </si>
  <si>
    <t>Min co-PI</t>
  </si>
  <si>
    <t>Target:</t>
  </si>
  <si>
    <t>Rank:</t>
  </si>
  <si>
    <t>No.</t>
  </si>
  <si>
    <t>&gt;1M$:</t>
  </si>
  <si>
    <t>0$:</t>
  </si>
  <si>
    <t>EPS</t>
  </si>
  <si>
    <t>Totals</t>
  </si>
  <si>
    <t>include GOALI contributions: $100K to CTS and $75K to CMS</t>
  </si>
  <si>
    <t>Spent</t>
  </si>
  <si>
    <t>Robert W Cohn  502-852-7077 rwcohn@uofl.edu</t>
  </si>
  <si>
    <t>Harold Baranger  919-660-2598  baranger@phy.duke.edu</t>
  </si>
  <si>
    <t>Eray S Aydil          612-625-8593 aydil@umn.edu</t>
  </si>
  <si>
    <t>Supriyo Bandyopadhyay 804-827-6275 sbandy@mail2.vcu.edu</t>
  </si>
  <si>
    <t>Rajesh N Dave  973-596-5860 dave@adm.njit.edu</t>
  </si>
  <si>
    <t>Steven L Girshick  612-625-5315 slg@umn.edu</t>
  </si>
  <si>
    <t>Robert J Hocken  704-687-4863 hocken@uncc.edu</t>
  </si>
  <si>
    <t>Richard B Kaner  310-825-5346 kaner@chem.ucla.edu</t>
  </si>
  <si>
    <t>Michael E Mackay  517-432-4495 mackay@msu.edu</t>
  </si>
  <si>
    <t>John M. Martinis  805-893-3910 martinis@physics.ucsb.edu</t>
  </si>
  <si>
    <t>Peter H McMurry  612-624-2817 mcmurry@me.umn.edu</t>
  </si>
  <si>
    <t>Gottlieb S Oehrlein  301-405-8931 oehrlein@glue.umd.edu</t>
  </si>
  <si>
    <t>Michael L Reed  434-924-6309 reed@virginia.edu</t>
  </si>
  <si>
    <t>Subhash H Risbud  530-752-5132 shrisbud@ucdavis.edu</t>
  </si>
  <si>
    <t>Darrell G Schlom  814-863-8579 dus2@psu.edu</t>
  </si>
  <si>
    <t>Randall Q Snurr  847-467-2977 snurr@northwestern.edu</t>
  </si>
  <si>
    <t>Richard Superfine  919-962-1185 rsuper@physics.unc.edu</t>
  </si>
  <si>
    <t>Peter W Voorhees  847-491-7815 p-voorhees@northwestern.edu</t>
  </si>
  <si>
    <t>Norman J Wagner 302-831-8079 wagner@che.udel.edu</t>
  </si>
  <si>
    <t xml:space="preserve">NIRT: Coherence and Correlations in Electronic Nanostructures </t>
  </si>
  <si>
    <t xml:space="preserve">NIRT: Multiscale Modeling of Nanowire Growth - From Atoms to Wires </t>
  </si>
  <si>
    <t>Patrick J Fay           574-631-5693 patrick.j.fay.9@nd.edu</t>
  </si>
  <si>
    <t>Tony F Heinz           212-854-6564 tony.heinz@columbia.edu</t>
  </si>
  <si>
    <t>Robert H Hurt            c 401-863-2685 Robert_Hurt@brown.edu</t>
  </si>
  <si>
    <t>Harry C Dorn                540-231-5953 hdorn@vt.edu</t>
  </si>
  <si>
    <t>Robert K Prud’homme                 609-258-4577 prudhomm@phoenix.princeton.edu</t>
  </si>
  <si>
    <t>BIO/DBI, BIO/MCB, MPS/PHY</t>
  </si>
  <si>
    <t>ENG/EEC, ENG/DMI, BIO/DBI, BIO/MCB</t>
  </si>
  <si>
    <t>ENG/EEC</t>
  </si>
  <si>
    <t>ENG/BES, BIO/DBI, BIO/MCB</t>
  </si>
  <si>
    <t>ENG/BES, ENG/EEC</t>
  </si>
  <si>
    <t>MPS/DMR, MPS/CHE</t>
  </si>
  <si>
    <t>ENG/CTS, ENG/ECS, MPS/DMR</t>
  </si>
  <si>
    <t>MPS/CHE, MPS/DMR, ENG/EEC, ENG/BES</t>
  </si>
  <si>
    <t>ENG/CTS, MPS/DMR, MPS/CHE, ENG/CMS</t>
  </si>
  <si>
    <t>MPS/DMR, MPS/CHE, ENG/EEC</t>
  </si>
  <si>
    <t>MPS/CHE, MPS/DMR</t>
  </si>
  <si>
    <t xml:space="preserve">ENG/CTS, MPS/DMR </t>
  </si>
  <si>
    <t>MPS/DMR</t>
  </si>
  <si>
    <t>ENG/CTS</t>
  </si>
  <si>
    <t>MPS/DMR, ENG/EEC, MPS/PHY</t>
  </si>
  <si>
    <t>ENG/CTS, MPS/CHE</t>
  </si>
  <si>
    <t>ENG/CMS, ENG/DMI, MPS/PHY</t>
  </si>
  <si>
    <t>ENG/CTS, MPS/DMR</t>
  </si>
  <si>
    <t>ENG/CMS, MPS/DMR</t>
  </si>
  <si>
    <t>ENG/CMS, ENG/CTS</t>
  </si>
  <si>
    <t>MPS/DMR, ENG/ECS</t>
  </si>
  <si>
    <t>ENG/CTS, ENG/ECS</t>
  </si>
  <si>
    <t>ENG/ECS</t>
  </si>
  <si>
    <t>ENG/ECS, ENG/CTS</t>
  </si>
  <si>
    <t xml:space="preserve">ENG/ECS </t>
  </si>
  <si>
    <t>CISE/CCF</t>
  </si>
  <si>
    <t>MPS/CHE, MPS/DMR, ENG/DMS, MPS/PHY</t>
  </si>
  <si>
    <t>ENG/CTS, ENG/BES</t>
  </si>
  <si>
    <t>GEO/EAR, ENG/BES, ENG/EEC</t>
  </si>
  <si>
    <t>ENG/CTS, GEO/EAR</t>
  </si>
  <si>
    <t>MPS/CHE, GEO/EAR, ENG/BES, BIO/DBI</t>
  </si>
  <si>
    <t>ENG/CTS, ENG/DMI</t>
  </si>
  <si>
    <t>ENG/DMI, ENG/CMS</t>
  </si>
  <si>
    <t>MPS/DMR, ENG/EEC, ENG/ECS</t>
  </si>
  <si>
    <t>MPS/DMR, ENG/CMS</t>
  </si>
  <si>
    <t>ENG/CTS, ENG/DMI, ENG/ECS</t>
  </si>
  <si>
    <t>ENG/DMI, MPS/DMR, ENG/ECS, ENG/BES</t>
  </si>
  <si>
    <t>ENG/CTS ENG/EEC, ENG/DMI</t>
  </si>
  <si>
    <t>ENG/CTS, MPS/CHE, ENG/ECS</t>
  </si>
  <si>
    <t>Contributing Divisions</t>
  </si>
  <si>
    <t>CISE/CCF, ENG/ECS, ENG/CMS, BIO/EF, ENG/EEC</t>
  </si>
  <si>
    <t>CISE/CCF,  ENG/ECS</t>
  </si>
  <si>
    <t>ENG/ECS, ENG/DMR</t>
  </si>
  <si>
    <t>Gang Chen                            617-253-0006 gchen2@mit.edu</t>
  </si>
  <si>
    <t>Xiaohong Nancy Xu                               757-683-5698 xhxu@odu.edu</t>
  </si>
  <si>
    <t>Mark D Ediger                         608-262-7273 ediger@chem.wisc.edu</t>
  </si>
  <si>
    <t>Mark Sherwin                  805-893-3774 Sherwin@physics.ucsb.edu</t>
  </si>
  <si>
    <t>King-Ning Tu                           310-206-4838 kntu@ucla.edu</t>
  </si>
  <si>
    <t>Edward T Yu                    858-534-6619 ety@ece.ucsd.edu</t>
  </si>
  <si>
    <t>Toh-Ming Lu                           518-276-2979 lut@rpi.edu</t>
  </si>
  <si>
    <t>John O’Brien                     213-740-8682 jdobrien@usc.edu</t>
  </si>
  <si>
    <t>Moonsub Shim                     217-333-7361 mshim@uiuc.edu</t>
  </si>
  <si>
    <t>Qun Huo                                           407-882-2845 qhuo@mail.ucf.edu</t>
  </si>
  <si>
    <t>Mitchell D Smooke  203-432-4344 mitchell.smooke@ yale.edu</t>
  </si>
  <si>
    <t>David B Janes                 765-494-9263 janes@ecn.purdue.edu</t>
  </si>
  <si>
    <t>James C Hone               212-854-6244 jh2228@columbia. edu</t>
  </si>
  <si>
    <t>Brij M Moudgil             352-846-1194 bmoud@eng.ufl. edu</t>
  </si>
  <si>
    <t>Zhenan Bao       650-723-2419 zbao@stanford. edu</t>
  </si>
  <si>
    <t>Andrew D Kent  212-998-7773 andy.kent@nyu. edu</t>
  </si>
  <si>
    <t>Sara A Majetich  412-268-3105 sm70@andrew. cmu.edu</t>
  </si>
  <si>
    <t>Ayusman Sen                  814-863-2460 asen@chem.psu. edu</t>
  </si>
  <si>
    <t>Mark I Stockman  404-651-2779 mstockman@gsu. edu</t>
  </si>
  <si>
    <t>Vladimir V Tsukruk  515-294-6904 vladimir@iastate. edu</t>
  </si>
  <si>
    <t>Mamadou S Diallo  202-806-6570 mdiallo@howard. edu</t>
  </si>
  <si>
    <t>Susan J Masten  517-353-8539 masten@egr.msu. edu</t>
  </si>
  <si>
    <t>Michelle M Scherer  319-335-5654 michelle-scherer@uiowa. edu</t>
  </si>
  <si>
    <t>Xiaochun Li                608-262-6142 xcli@engr.wisc. edu</t>
  </si>
  <si>
    <t>ENG/DMI, BIO/EF, MPS/CHE</t>
  </si>
  <si>
    <t xml:space="preserve">Awards with focus on Biosystems (5 awards; $7,662,778) </t>
  </si>
  <si>
    <t>Awards with focus on Structures and Phenomena (18 awards; $21,768,332)</t>
  </si>
  <si>
    <t>Awards with focus on Silicon Nanotechnology (3 awards; $3,900,000)</t>
  </si>
  <si>
    <t>Awards with focus on Modeling at the Nanoscale (2 awards; (2,400,000)</t>
  </si>
  <si>
    <t>Awards with focus on Processing in the Environment (4 awards; $5,440,000)</t>
  </si>
  <si>
    <t>NSF Funds ($ million)</t>
  </si>
  <si>
    <t>Proposal Title</t>
  </si>
  <si>
    <t>PI Name                          E-mail &amp; Tel.</t>
  </si>
  <si>
    <t>Prop. ID</t>
  </si>
  <si>
    <t>List of FY 2005 NIRT Awards</t>
  </si>
  <si>
    <t>Total a</t>
  </si>
  <si>
    <t>Total b</t>
  </si>
  <si>
    <t>Total c</t>
  </si>
  <si>
    <t>Total d</t>
  </si>
  <si>
    <t>Total e</t>
  </si>
  <si>
    <t>Total f</t>
  </si>
  <si>
    <t>Total g</t>
  </si>
  <si>
    <t>Stanford University</t>
  </si>
  <si>
    <t>NIRT: Ultra-high efficiency metal nanosctructure-enhanced organic solar cells</t>
  </si>
  <si>
    <t>Peter Peumans                             (650)725-3644     ppeumans@stanford.edu</t>
  </si>
  <si>
    <t>Awards with focus on Devices and System Architecture (7 awards; $9,314,996)</t>
  </si>
  <si>
    <t>49 awards           Total</t>
  </si>
  <si>
    <t>Awards with focus on Manufacturing (9 awards; $11,459,479)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</si>
</sst>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####"/>
    <numFmt numFmtId="165" formatCode="&quot;$&quot;#,##0"/>
    <numFmt numFmtId="166" formatCode="0######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5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 vertical="top" wrapText="1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textRotation="90"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" xfId="19" applyFont="1" applyFill="1" applyBorder="1" applyAlignment="1">
      <alignment wrapText="1"/>
      <protection/>
    </xf>
    <xf numFmtId="0" fontId="1" fillId="0" borderId="8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2" borderId="0" xfId="0" applyFill="1" applyAlignment="1">
      <alignment vertical="top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9" fontId="0" fillId="0" borderId="1" xfId="0" applyNumberFormat="1" applyBorder="1" applyAlignment="1">
      <alignment vertical="top"/>
    </xf>
    <xf numFmtId="9" fontId="0" fillId="0" borderId="1" xfId="0" applyNumberFormat="1" applyBorder="1" applyAlignment="1">
      <alignment horizontal="left" vertical="top"/>
    </xf>
    <xf numFmtId="0" fontId="0" fillId="0" borderId="9" xfId="0" applyBorder="1" applyAlignment="1">
      <alignment vertical="top"/>
    </xf>
    <xf numFmtId="9" fontId="0" fillId="0" borderId="9" xfId="0" applyNumberFormat="1" applyBorder="1" applyAlignment="1">
      <alignment vertical="top"/>
    </xf>
    <xf numFmtId="9" fontId="0" fillId="0" borderId="10" xfId="0" applyNumberFormat="1" applyBorder="1" applyAlignment="1">
      <alignment horizontal="left" vertical="top"/>
    </xf>
    <xf numFmtId="9" fontId="0" fillId="0" borderId="9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9" fontId="0" fillId="0" borderId="1" xfId="0" applyNumberFormat="1" applyBorder="1" applyAlignment="1">
      <alignment horizontal="center" vertical="top"/>
    </xf>
    <xf numFmtId="9" fontId="0" fillId="0" borderId="9" xfId="0" applyNumberFormat="1" applyBorder="1" applyAlignment="1">
      <alignment horizontal="center" vertical="top"/>
    </xf>
    <xf numFmtId="9" fontId="0" fillId="0" borderId="10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3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1" fillId="0" borderId="13" xfId="19" applyFont="1" applyFill="1" applyBorder="1" applyAlignment="1">
      <alignment wrapText="1"/>
      <protection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textRotation="90" wrapText="1"/>
    </xf>
    <xf numFmtId="165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 wrapText="1"/>
    </xf>
    <xf numFmtId="165" fontId="4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164" fontId="1" fillId="2" borderId="7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left" indent="5"/>
    </xf>
    <xf numFmtId="0" fontId="4" fillId="0" borderId="1" xfId="0" applyFont="1" applyBorder="1" applyAlignment="1">
      <alignment horizontal="left" wrapText="1" indent="5"/>
    </xf>
    <xf numFmtId="0" fontId="4" fillId="2" borderId="1" xfId="0" applyFont="1" applyFill="1" applyBorder="1" applyAlignment="1">
      <alignment horizontal="left" wrapText="1" indent="5"/>
    </xf>
    <xf numFmtId="0" fontId="4" fillId="2" borderId="1" xfId="0" applyFont="1" applyFill="1" applyBorder="1" applyAlignment="1">
      <alignment horizontal="left" vertical="top" wrapText="1" indent="5"/>
    </xf>
    <xf numFmtId="165" fontId="1" fillId="0" borderId="1" xfId="0" applyNumberFormat="1" applyFont="1" applyBorder="1" applyAlignment="1">
      <alignment horizontal="left" wrapText="1" indent="5"/>
    </xf>
    <xf numFmtId="0" fontId="1" fillId="0" borderId="1" xfId="0" applyFont="1" applyBorder="1" applyAlignment="1">
      <alignment horizontal="left" indent="5"/>
    </xf>
    <xf numFmtId="0" fontId="0" fillId="0" borderId="0" xfId="0" applyAlignment="1">
      <alignment horizontal="left" indent="5"/>
    </xf>
    <xf numFmtId="0" fontId="6" fillId="0" borderId="1" xfId="0" applyFont="1" applyBorder="1" applyAlignment="1">
      <alignment horizontal="left" indent="5"/>
    </xf>
    <xf numFmtId="0" fontId="6" fillId="0" borderId="1" xfId="0" applyFont="1" applyBorder="1" applyAlignment="1">
      <alignment horizontal="left" wrapText="1" indent="5"/>
    </xf>
    <xf numFmtId="0" fontId="6" fillId="2" borderId="1" xfId="0" applyFont="1" applyFill="1" applyBorder="1" applyAlignment="1">
      <alignment horizontal="left" wrapText="1" indent="5"/>
    </xf>
    <xf numFmtId="0" fontId="6" fillId="2" borderId="1" xfId="0" applyFont="1" applyFill="1" applyBorder="1" applyAlignment="1">
      <alignment horizontal="left" vertical="top" wrapText="1" indent="5"/>
    </xf>
    <xf numFmtId="165" fontId="7" fillId="0" borderId="1" xfId="0" applyNumberFormat="1" applyFont="1" applyBorder="1" applyAlignment="1">
      <alignment horizontal="left" wrapText="1" indent="5"/>
    </xf>
    <xf numFmtId="0" fontId="7" fillId="0" borderId="1" xfId="0" applyFont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0" borderId="0" xfId="0" applyFont="1" applyAlignment="1">
      <alignment horizontal="left" indent="5"/>
    </xf>
    <xf numFmtId="0" fontId="7" fillId="0" borderId="0" xfId="0" applyFont="1" applyAlignment="1">
      <alignment horizontal="left" wrapText="1" indent="5"/>
    </xf>
    <xf numFmtId="164" fontId="7" fillId="0" borderId="0" xfId="0" applyNumberFormat="1" applyFont="1" applyAlignment="1">
      <alignment horizontal="left" indent="5"/>
    </xf>
    <xf numFmtId="0" fontId="7" fillId="2" borderId="0" xfId="0" applyFont="1" applyFill="1" applyAlignment="1">
      <alignment horizontal="left" vertical="top" indent="5"/>
    </xf>
    <xf numFmtId="165" fontId="7" fillId="0" borderId="0" xfId="0" applyNumberFormat="1" applyFont="1" applyAlignment="1">
      <alignment horizontal="left" wrapText="1" indent="5"/>
    </xf>
    <xf numFmtId="0" fontId="7" fillId="0" borderId="1" xfId="0" applyFont="1" applyBorder="1" applyAlignment="1">
      <alignment horizontal="left" wrapText="1" indent="5"/>
    </xf>
    <xf numFmtId="0" fontId="7" fillId="0" borderId="7" xfId="0" applyFont="1" applyBorder="1" applyAlignment="1">
      <alignment horizontal="left" wrapText="1" indent="5"/>
    </xf>
    <xf numFmtId="0" fontId="7" fillId="0" borderId="7" xfId="0" applyFont="1" applyBorder="1" applyAlignment="1">
      <alignment horizontal="left" indent="5"/>
    </xf>
    <xf numFmtId="3" fontId="6" fillId="0" borderId="14" xfId="0" applyNumberFormat="1" applyFont="1" applyBorder="1" applyAlignment="1">
      <alignment horizontal="left" indent="5"/>
    </xf>
    <xf numFmtId="165" fontId="4" fillId="2" borderId="1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165" fontId="4" fillId="2" borderId="7" xfId="0" applyNumberFormat="1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 vertical="top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vertical="top"/>
    </xf>
    <xf numFmtId="165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165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7" fillId="0" borderId="15" xfId="0" applyFont="1" applyBorder="1" applyAlignment="1" quotePrefix="1">
      <alignment/>
    </xf>
    <xf numFmtId="0" fontId="9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viewer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Rank Distribution, &gt;1M$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Statistics526!$B$16</c:f>
              <c:strCache>
                <c:ptCount val="1"/>
                <c:pt idx="0">
                  <c:v>No.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Statistics526!$C$16:$I$16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9405230"/>
        <c:axId val="64885023"/>
      </c:bar3DChart>
      <c:catAx>
        <c:axId val="594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Panel 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885023"/>
        <c:crosses val="autoZero"/>
        <c:auto val="1"/>
        <c:lblOffset val="100"/>
        <c:noMultiLvlLbl val="0"/>
      </c:catAx>
      <c:valAx>
        <c:axId val="64885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0523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Rank Distribution, 0$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Statistics526!$L$16:$S$16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47094296"/>
        <c:axId val="21195481"/>
      </c:bar3DChart>
      <c:catAx>
        <c:axId val="47094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Panel 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195481"/>
        <c:crosses val="autoZero"/>
        <c:auto val="1"/>
        <c:lblOffset val="100"/>
        <c:noMultiLvlLbl val="0"/>
      </c:catAx>
      <c:valAx>
        <c:axId val="21195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942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17</xdr:row>
      <xdr:rowOff>9525</xdr:rowOff>
    </xdr:from>
    <xdr:to>
      <xdr:col>8</xdr:col>
      <xdr:colOff>485775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000125" y="2781300"/>
        <a:ext cx="2943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17</xdr:row>
      <xdr:rowOff>0</xdr:rowOff>
    </xdr:from>
    <xdr:to>
      <xdr:col>18</xdr:col>
      <xdr:colOff>190500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876800" y="2771775"/>
        <a:ext cx="2990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7"/>
  <sheetViews>
    <sheetView tabSelected="1" zoomScaleSheetLayoutView="100" workbookViewId="0" topLeftCell="A25">
      <selection activeCell="M9" sqref="M9"/>
    </sheetView>
  </sheetViews>
  <sheetFormatPr defaultColWidth="9.140625" defaultRowHeight="12.75"/>
  <cols>
    <col min="1" max="1" width="4.28125" style="2" customWidth="1"/>
    <col min="2" max="2" width="3.7109375" style="18" hidden="1" customWidth="1"/>
    <col min="3" max="3" width="7.421875" style="11" customWidth="1"/>
    <col min="4" max="4" width="14.140625" style="3" customWidth="1"/>
    <col min="5" max="5" width="6.7109375" style="9" hidden="1" customWidth="1"/>
    <col min="6" max="6" width="0.42578125" style="31" hidden="1" customWidth="1"/>
    <col min="7" max="7" width="0.13671875" style="31" hidden="1" customWidth="1"/>
    <col min="8" max="8" width="4.8515625" style="31" hidden="1" customWidth="1"/>
    <col min="9" max="9" width="0.2890625" style="31" hidden="1" customWidth="1"/>
    <col min="10" max="10" width="7.7109375" style="31" hidden="1" customWidth="1"/>
    <col min="11" max="11" width="11.7109375" style="3" customWidth="1"/>
    <col min="12" max="12" width="34.28125" style="3" customWidth="1"/>
    <col min="13" max="13" width="12.7109375" style="64" customWidth="1"/>
    <col min="14" max="14" width="0.13671875" style="0" hidden="1" customWidth="1"/>
    <col min="15" max="15" width="0.13671875" style="3" hidden="1" customWidth="1"/>
    <col min="16" max="16" width="2.8515625" style="2" hidden="1" customWidth="1"/>
    <col min="17" max="17" width="7.8515625" style="0" hidden="1" customWidth="1"/>
    <col min="18" max="18" width="10.57421875" style="3" customWidth="1"/>
    <col min="19" max="19" width="18.7109375" style="3" hidden="1" customWidth="1"/>
    <col min="20" max="20" width="5.28125" style="3" hidden="1" customWidth="1"/>
    <col min="21" max="21" width="4.28125" style="3" hidden="1" customWidth="1"/>
    <col min="22" max="22" width="0.13671875" style="3" hidden="1" customWidth="1"/>
    <col min="23" max="23" width="4.28125" style="3" hidden="1" customWidth="1"/>
    <col min="24" max="24" width="4.7109375" style="0" hidden="1" customWidth="1"/>
    <col min="25" max="25" width="0.5625" style="0" hidden="1" customWidth="1"/>
    <col min="26" max="26" width="4.8515625" style="0" hidden="1" customWidth="1"/>
    <col min="27" max="27" width="0.13671875" style="0" hidden="1" customWidth="1"/>
    <col min="28" max="28" width="1.57421875" style="3" hidden="1" customWidth="1"/>
    <col min="29" max="29" width="0.42578125" style="3" hidden="1" customWidth="1"/>
    <col min="30" max="31" width="0.13671875" style="3" hidden="1" customWidth="1"/>
    <col min="32" max="33" width="0.2890625" style="0" hidden="1" customWidth="1"/>
    <col min="34" max="34" width="4.00390625" style="0" hidden="1" customWidth="1"/>
    <col min="35" max="35" width="5.28125" style="0" hidden="1" customWidth="1"/>
    <col min="36" max="36" width="0.13671875" style="0" hidden="1" customWidth="1"/>
  </cols>
  <sheetData>
    <row r="1" spans="1:12" ht="21" customHeight="1">
      <c r="A1" s="124" t="s">
        <v>382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35" s="9" customFormat="1" ht="32.25" customHeight="1">
      <c r="A2" s="8"/>
      <c r="B2" s="116" t="s">
        <v>201</v>
      </c>
      <c r="C2" s="117" t="s">
        <v>381</v>
      </c>
      <c r="D2" s="118" t="s">
        <v>380</v>
      </c>
      <c r="E2" s="117" t="s">
        <v>36</v>
      </c>
      <c r="F2" s="119" t="s">
        <v>243</v>
      </c>
      <c r="G2" s="119" t="s">
        <v>244</v>
      </c>
      <c r="H2" s="119" t="s">
        <v>245</v>
      </c>
      <c r="I2" s="119" t="s">
        <v>246</v>
      </c>
      <c r="J2" s="120" t="s">
        <v>247</v>
      </c>
      <c r="K2" s="117" t="s">
        <v>26</v>
      </c>
      <c r="L2" s="117" t="s">
        <v>379</v>
      </c>
      <c r="M2" s="121" t="s">
        <v>378</v>
      </c>
      <c r="N2" s="122" t="s">
        <v>103</v>
      </c>
      <c r="O2" s="117" t="s">
        <v>104</v>
      </c>
      <c r="P2" s="116" t="s">
        <v>42</v>
      </c>
      <c r="Q2" s="116" t="s">
        <v>105</v>
      </c>
      <c r="R2" s="118" t="s">
        <v>344</v>
      </c>
      <c r="S2" s="12" t="s">
        <v>106</v>
      </c>
      <c r="T2" s="12" t="s">
        <v>204</v>
      </c>
      <c r="U2" s="12" t="s">
        <v>181</v>
      </c>
      <c r="V2" s="12" t="s">
        <v>194</v>
      </c>
      <c r="W2" s="12" t="s">
        <v>191</v>
      </c>
      <c r="X2" s="12" t="s">
        <v>177</v>
      </c>
      <c r="Y2" s="12" t="s">
        <v>275</v>
      </c>
      <c r="Z2" s="12" t="s">
        <v>199</v>
      </c>
      <c r="AA2" s="12" t="s">
        <v>205</v>
      </c>
      <c r="AB2" s="12" t="s">
        <v>180</v>
      </c>
      <c r="AC2" s="12" t="s">
        <v>213</v>
      </c>
      <c r="AD2" s="12" t="s">
        <v>179</v>
      </c>
      <c r="AE2" s="12" t="s">
        <v>203</v>
      </c>
      <c r="AF2" s="12" t="s">
        <v>178</v>
      </c>
      <c r="AG2" s="12" t="s">
        <v>209</v>
      </c>
      <c r="AH2" s="12" t="s">
        <v>207</v>
      </c>
      <c r="AI2" s="12" t="s">
        <v>107</v>
      </c>
    </row>
    <row r="3" spans="1:35" s="85" customFormat="1" ht="25.5" customHeight="1">
      <c r="A3" s="86" t="s">
        <v>373</v>
      </c>
      <c r="B3" s="79"/>
      <c r="C3" s="79"/>
      <c r="D3" s="80"/>
      <c r="E3" s="79"/>
      <c r="F3" s="81"/>
      <c r="G3" s="81"/>
      <c r="H3" s="81"/>
      <c r="I3" s="81"/>
      <c r="J3" s="82"/>
      <c r="K3" s="79"/>
      <c r="L3" s="79"/>
      <c r="M3" s="83"/>
      <c r="N3" s="84"/>
      <c r="O3" s="79"/>
      <c r="P3" s="79"/>
      <c r="Q3" s="79"/>
      <c r="R3" s="80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4" spans="1:37" ht="56.25" customHeight="1">
      <c r="A4" s="1">
        <v>1</v>
      </c>
      <c r="B4" s="4"/>
      <c r="C4" s="7">
        <v>507086</v>
      </c>
      <c r="D4" s="4" t="s">
        <v>360</v>
      </c>
      <c r="E4" s="8" t="s">
        <v>101</v>
      </c>
      <c r="F4" s="33"/>
      <c r="G4" s="33"/>
      <c r="H4" s="33"/>
      <c r="I4" s="33"/>
      <c r="J4" s="33"/>
      <c r="K4" s="4" t="s">
        <v>91</v>
      </c>
      <c r="L4" s="4" t="s">
        <v>15</v>
      </c>
      <c r="M4" s="63">
        <v>1749117</v>
      </c>
      <c r="N4" s="1"/>
      <c r="O4" s="4" t="s">
        <v>123</v>
      </c>
      <c r="P4" s="1">
        <v>6</v>
      </c>
      <c r="Q4" s="1">
        <v>30</v>
      </c>
      <c r="R4" s="4" t="s">
        <v>305</v>
      </c>
      <c r="S4" s="4" t="s">
        <v>227</v>
      </c>
      <c r="T4" s="4"/>
      <c r="U4" s="4"/>
      <c r="V4" s="4"/>
      <c r="W4" s="4"/>
      <c r="X4" s="1"/>
      <c r="Y4" s="1"/>
      <c r="Z4" s="1"/>
      <c r="AA4" s="1"/>
      <c r="AB4" s="4"/>
      <c r="AC4" s="4"/>
      <c r="AD4" s="4">
        <v>1579</v>
      </c>
      <c r="AE4" s="4">
        <v>400</v>
      </c>
      <c r="AF4" s="1" t="s">
        <v>222</v>
      </c>
      <c r="AG4" s="1"/>
      <c r="AH4" s="1"/>
      <c r="AI4" s="1">
        <v>1979</v>
      </c>
      <c r="AJ4" s="2"/>
      <c r="AK4" s="2"/>
    </row>
    <row r="5" spans="1:37" ht="56.25" customHeight="1">
      <c r="A5" s="1">
        <v>2</v>
      </c>
      <c r="B5" s="4" t="s">
        <v>202</v>
      </c>
      <c r="C5" s="7">
        <v>506661</v>
      </c>
      <c r="D5" s="4" t="s">
        <v>302</v>
      </c>
      <c r="E5" s="8" t="s">
        <v>57</v>
      </c>
      <c r="F5" s="33"/>
      <c r="G5" s="33">
        <v>1</v>
      </c>
      <c r="H5" s="33"/>
      <c r="I5" s="33"/>
      <c r="J5" s="33"/>
      <c r="K5" s="4" t="s">
        <v>31</v>
      </c>
      <c r="L5" s="4" t="s">
        <v>18</v>
      </c>
      <c r="M5" s="63">
        <v>1844543</v>
      </c>
      <c r="N5" s="1"/>
      <c r="O5" s="4" t="s">
        <v>118</v>
      </c>
      <c r="P5" s="1">
        <v>1</v>
      </c>
      <c r="Q5" s="1">
        <v>30</v>
      </c>
      <c r="R5" s="4" t="s">
        <v>306</v>
      </c>
      <c r="S5" s="4" t="s">
        <v>184</v>
      </c>
      <c r="T5" s="4"/>
      <c r="U5" s="4"/>
      <c r="V5" s="4">
        <v>100</v>
      </c>
      <c r="W5" s="4"/>
      <c r="X5" s="1">
        <v>700</v>
      </c>
      <c r="Y5" s="1"/>
      <c r="Z5" s="1"/>
      <c r="AA5" s="1"/>
      <c r="AB5" s="4"/>
      <c r="AC5" s="4"/>
      <c r="AD5" s="4">
        <v>945</v>
      </c>
      <c r="AE5" s="4"/>
      <c r="AF5" s="1"/>
      <c r="AG5" s="1">
        <v>100</v>
      </c>
      <c r="AH5" s="1"/>
      <c r="AI5" s="1">
        <v>1845</v>
      </c>
      <c r="AJ5" s="2"/>
      <c r="AK5" s="2"/>
    </row>
    <row r="6" spans="1:37" ht="56.25" customHeight="1">
      <c r="A6" s="1">
        <v>3</v>
      </c>
      <c r="B6" s="4"/>
      <c r="C6" s="7">
        <v>506560</v>
      </c>
      <c r="D6" s="4" t="s">
        <v>361</v>
      </c>
      <c r="E6" s="8" t="s">
        <v>54</v>
      </c>
      <c r="F6" s="33"/>
      <c r="G6" s="33"/>
      <c r="H6" s="33"/>
      <c r="I6" s="33"/>
      <c r="J6" s="33"/>
      <c r="K6" s="4" t="s">
        <v>88</v>
      </c>
      <c r="L6" s="4" t="s">
        <v>55</v>
      </c>
      <c r="M6" s="63">
        <v>1379970</v>
      </c>
      <c r="N6" s="1"/>
      <c r="O6" s="4" t="s">
        <v>130</v>
      </c>
      <c r="P6" s="1">
        <v>7</v>
      </c>
      <c r="Q6" s="1">
        <v>34</v>
      </c>
      <c r="R6" s="4" t="s">
        <v>307</v>
      </c>
      <c r="S6" s="4" t="s">
        <v>197</v>
      </c>
      <c r="T6" s="4"/>
      <c r="U6" s="4"/>
      <c r="V6" s="4">
        <v>1380</v>
      </c>
      <c r="W6" s="4"/>
      <c r="X6" s="1"/>
      <c r="Y6" s="1"/>
      <c r="Z6" s="1"/>
      <c r="AA6" s="1"/>
      <c r="AB6" s="4"/>
      <c r="AC6" s="4"/>
      <c r="AD6" s="4"/>
      <c r="AE6" s="4"/>
      <c r="AF6" s="1"/>
      <c r="AG6" s="1"/>
      <c r="AH6" s="1"/>
      <c r="AI6" s="1">
        <v>1380</v>
      </c>
      <c r="AJ6" s="2"/>
      <c r="AK6" s="2"/>
    </row>
    <row r="7" spans="1:37" ht="56.25" customHeight="1">
      <c r="A7" s="1">
        <v>4</v>
      </c>
      <c r="B7" s="4"/>
      <c r="C7" s="7">
        <v>506602</v>
      </c>
      <c r="D7" s="4" t="s">
        <v>292</v>
      </c>
      <c r="E7" s="8" t="s">
        <v>5</v>
      </c>
      <c r="F7" s="33"/>
      <c r="G7" s="33">
        <v>1</v>
      </c>
      <c r="H7" s="33"/>
      <c r="I7" s="33"/>
      <c r="J7" s="33"/>
      <c r="K7" s="4" t="s">
        <v>89</v>
      </c>
      <c r="L7" s="4" t="s">
        <v>6</v>
      </c>
      <c r="M7" s="63">
        <v>1575000</v>
      </c>
      <c r="N7" s="1"/>
      <c r="O7" s="4" t="s">
        <v>119</v>
      </c>
      <c r="P7" s="1">
        <v>6</v>
      </c>
      <c r="Q7" s="1">
        <v>35</v>
      </c>
      <c r="R7" s="4" t="s">
        <v>308</v>
      </c>
      <c r="S7" s="4" t="s">
        <v>182</v>
      </c>
      <c r="T7" s="4"/>
      <c r="U7" s="4"/>
      <c r="V7" s="4"/>
      <c r="W7" s="4">
        <v>1500</v>
      </c>
      <c r="X7" s="1"/>
      <c r="Y7" s="1"/>
      <c r="Z7" s="1"/>
      <c r="AA7" s="1"/>
      <c r="AB7" s="4"/>
      <c r="AC7" s="4"/>
      <c r="AD7" s="4"/>
      <c r="AE7" s="4"/>
      <c r="AF7" s="1"/>
      <c r="AG7" s="1"/>
      <c r="AH7" s="1"/>
      <c r="AI7" s="1">
        <v>1500</v>
      </c>
      <c r="AJ7" s="2"/>
      <c r="AK7" s="2"/>
    </row>
    <row r="8" spans="1:37" ht="56.25" customHeight="1">
      <c r="A8" s="1">
        <v>5</v>
      </c>
      <c r="B8" s="4" t="s">
        <v>201</v>
      </c>
      <c r="C8" s="7">
        <v>507036</v>
      </c>
      <c r="D8" s="4" t="s">
        <v>349</v>
      </c>
      <c r="E8" s="8" t="s">
        <v>192</v>
      </c>
      <c r="F8" s="33">
        <v>1</v>
      </c>
      <c r="G8" s="33"/>
      <c r="H8" s="33"/>
      <c r="I8" s="33"/>
      <c r="J8" s="33"/>
      <c r="K8" s="4" t="s">
        <v>200</v>
      </c>
      <c r="L8" s="4" t="s">
        <v>232</v>
      </c>
      <c r="M8" s="63">
        <v>1114148</v>
      </c>
      <c r="N8" s="1"/>
      <c r="O8" s="4" t="s">
        <v>225</v>
      </c>
      <c r="P8" s="1"/>
      <c r="Q8" s="1"/>
      <c r="R8" s="4" t="s">
        <v>309</v>
      </c>
      <c r="S8" s="4" t="s">
        <v>193</v>
      </c>
      <c r="T8" s="4"/>
      <c r="U8" s="4"/>
      <c r="V8" s="4">
        <v>500</v>
      </c>
      <c r="W8" s="4">
        <v>615</v>
      </c>
      <c r="X8" s="1"/>
      <c r="Y8" s="1"/>
      <c r="Z8" s="1"/>
      <c r="AA8" s="1"/>
      <c r="AB8" s="4"/>
      <c r="AC8" s="4"/>
      <c r="AD8" s="4"/>
      <c r="AE8" s="4"/>
      <c r="AF8" s="1"/>
      <c r="AG8" s="1"/>
      <c r="AH8" s="1"/>
      <c r="AI8" s="1">
        <v>1115</v>
      </c>
      <c r="AJ8" s="2"/>
      <c r="AK8" s="2"/>
    </row>
    <row r="9" spans="1:35" s="9" customFormat="1" ht="19.5" customHeight="1">
      <c r="A9" s="12"/>
      <c r="B9" s="20"/>
      <c r="C9" s="12"/>
      <c r="D9" s="61" t="s">
        <v>383</v>
      </c>
      <c r="E9" s="12"/>
      <c r="F9" s="32"/>
      <c r="G9" s="32"/>
      <c r="H9" s="32"/>
      <c r="I9" s="32"/>
      <c r="J9" s="35"/>
      <c r="K9" s="12"/>
      <c r="L9" s="12"/>
      <c r="M9" s="65">
        <f>SUM(M4:M8)</f>
        <v>7662778</v>
      </c>
      <c r="N9" s="8"/>
      <c r="O9" s="12"/>
      <c r="P9" s="20"/>
      <c r="Q9" s="20"/>
      <c r="R9" s="6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92" customFormat="1" ht="29.25" customHeight="1">
      <c r="A10" s="86" t="s">
        <v>374</v>
      </c>
      <c r="B10" s="86"/>
      <c r="C10" s="86"/>
      <c r="D10" s="87"/>
      <c r="E10" s="86"/>
      <c r="F10" s="88"/>
      <c r="G10" s="88"/>
      <c r="H10" s="88"/>
      <c r="I10" s="88"/>
      <c r="J10" s="89"/>
      <c r="K10" s="86"/>
      <c r="L10" s="86"/>
      <c r="M10" s="90"/>
      <c r="N10" s="91"/>
      <c r="O10" s="86"/>
      <c r="P10" s="86"/>
      <c r="Q10" s="86"/>
      <c r="R10" s="87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</row>
    <row r="11" spans="1:37" ht="56.25" customHeight="1">
      <c r="A11" s="1">
        <v>6</v>
      </c>
      <c r="B11" s="4" t="s">
        <v>201</v>
      </c>
      <c r="C11" s="7">
        <v>507296</v>
      </c>
      <c r="D11" s="4" t="s">
        <v>362</v>
      </c>
      <c r="E11" s="8" t="s">
        <v>75</v>
      </c>
      <c r="F11" s="33">
        <v>1</v>
      </c>
      <c r="G11" s="33"/>
      <c r="H11" s="33"/>
      <c r="I11" s="33"/>
      <c r="J11" s="33"/>
      <c r="K11" s="4" t="s">
        <v>76</v>
      </c>
      <c r="L11" s="4" t="s">
        <v>226</v>
      </c>
      <c r="M11" s="63">
        <v>1400000</v>
      </c>
      <c r="N11" s="1"/>
      <c r="O11" s="4" t="s">
        <v>112</v>
      </c>
      <c r="P11" s="1">
        <v>2</v>
      </c>
      <c r="Q11" s="1">
        <v>23</v>
      </c>
      <c r="R11" s="4" t="s">
        <v>310</v>
      </c>
      <c r="S11" s="4" t="s">
        <v>224</v>
      </c>
      <c r="T11" s="4"/>
      <c r="U11" s="4"/>
      <c r="V11" s="4"/>
      <c r="W11" s="4"/>
      <c r="X11" s="1"/>
      <c r="Y11" s="1"/>
      <c r="Z11" s="1"/>
      <c r="AA11" s="1"/>
      <c r="AB11" s="4">
        <v>980</v>
      </c>
      <c r="AC11" s="4"/>
      <c r="AD11" s="4"/>
      <c r="AE11" s="4"/>
      <c r="AF11" s="1">
        <v>120</v>
      </c>
      <c r="AG11" s="1"/>
      <c r="AH11" s="1"/>
      <c r="AI11" s="1">
        <f aca="true" t="shared" si="0" ref="AI11:AI26">SUM(T11:AH11)</f>
        <v>1100</v>
      </c>
      <c r="AJ11" s="2"/>
      <c r="AK11" s="2"/>
    </row>
    <row r="12" spans="1:37" ht="56.25" customHeight="1">
      <c r="A12" s="1">
        <v>7</v>
      </c>
      <c r="B12" s="4"/>
      <c r="C12" s="7">
        <v>506830</v>
      </c>
      <c r="D12" s="4" t="s">
        <v>348</v>
      </c>
      <c r="E12" s="8" t="s">
        <v>85</v>
      </c>
      <c r="F12" s="33"/>
      <c r="G12" s="33"/>
      <c r="H12" s="33"/>
      <c r="I12" s="33"/>
      <c r="J12" s="33"/>
      <c r="K12" s="4" t="s">
        <v>86</v>
      </c>
      <c r="L12" s="4" t="s">
        <v>87</v>
      </c>
      <c r="M12" s="63">
        <v>1250000</v>
      </c>
      <c r="N12" s="1"/>
      <c r="O12" s="4" t="s">
        <v>115</v>
      </c>
      <c r="P12" s="1">
        <v>4</v>
      </c>
      <c r="Q12" s="1">
        <v>24</v>
      </c>
      <c r="R12" s="4" t="s">
        <v>311</v>
      </c>
      <c r="S12" s="4" t="s">
        <v>185</v>
      </c>
      <c r="T12" s="4">
        <v>1000</v>
      </c>
      <c r="U12" s="4">
        <v>100</v>
      </c>
      <c r="V12" s="4"/>
      <c r="W12" s="4"/>
      <c r="X12" s="1"/>
      <c r="Y12" s="1"/>
      <c r="Z12" s="1"/>
      <c r="AA12" s="1"/>
      <c r="AB12" s="4">
        <v>150</v>
      </c>
      <c r="AC12" s="4"/>
      <c r="AD12" s="4"/>
      <c r="AE12" s="4"/>
      <c r="AF12" s="1"/>
      <c r="AG12" s="1"/>
      <c r="AH12" s="1"/>
      <c r="AI12" s="1">
        <f t="shared" si="0"/>
        <v>1250</v>
      </c>
      <c r="AJ12" s="2"/>
      <c r="AK12" s="2"/>
    </row>
    <row r="13" spans="1:37" ht="56.25" customHeight="1">
      <c r="A13" s="1">
        <v>8</v>
      </c>
      <c r="B13" s="4"/>
      <c r="C13" s="7">
        <v>507083</v>
      </c>
      <c r="D13" s="4" t="s">
        <v>303</v>
      </c>
      <c r="E13" s="8" t="s">
        <v>98</v>
      </c>
      <c r="F13" s="33"/>
      <c r="G13" s="33"/>
      <c r="H13" s="33"/>
      <c r="I13" s="33"/>
      <c r="J13" s="33"/>
      <c r="K13" s="4" t="s">
        <v>99</v>
      </c>
      <c r="L13" s="4" t="s">
        <v>100</v>
      </c>
      <c r="M13" s="63">
        <v>1000000</v>
      </c>
      <c r="N13" s="1"/>
      <c r="O13" s="4" t="s">
        <v>115</v>
      </c>
      <c r="P13" s="1">
        <v>2</v>
      </c>
      <c r="Q13" s="1">
        <v>22</v>
      </c>
      <c r="R13" s="4" t="s">
        <v>312</v>
      </c>
      <c r="S13" s="4" t="s">
        <v>233</v>
      </c>
      <c r="T13" s="4"/>
      <c r="U13" s="4"/>
      <c r="V13" s="4">
        <v>320</v>
      </c>
      <c r="W13" s="4">
        <v>94</v>
      </c>
      <c r="X13" s="1"/>
      <c r="Y13" s="1"/>
      <c r="Z13" s="1"/>
      <c r="AA13" s="1"/>
      <c r="AB13" s="4">
        <v>500</v>
      </c>
      <c r="AC13" s="4"/>
      <c r="AD13" s="4"/>
      <c r="AE13" s="4"/>
      <c r="AF13" s="1">
        <v>86</v>
      </c>
      <c r="AG13" s="1"/>
      <c r="AH13" s="1"/>
      <c r="AI13" s="1">
        <f t="shared" si="0"/>
        <v>1000</v>
      </c>
      <c r="AJ13" s="2"/>
      <c r="AK13" s="2"/>
    </row>
    <row r="14" spans="1:37" ht="56.25" customHeight="1">
      <c r="A14" s="1">
        <v>9</v>
      </c>
      <c r="B14" s="4" t="s">
        <v>201</v>
      </c>
      <c r="C14" s="7">
        <v>506840</v>
      </c>
      <c r="D14" s="4" t="s">
        <v>350</v>
      </c>
      <c r="E14" s="8" t="s">
        <v>94</v>
      </c>
      <c r="F14" s="33"/>
      <c r="G14" s="33"/>
      <c r="H14" s="33"/>
      <c r="I14" s="33">
        <v>1</v>
      </c>
      <c r="J14" s="33"/>
      <c r="K14" s="4" t="s">
        <v>80</v>
      </c>
      <c r="L14" s="4" t="s">
        <v>152</v>
      </c>
      <c r="M14" s="63">
        <v>1319000</v>
      </c>
      <c r="N14" s="1"/>
      <c r="O14" s="4" t="s">
        <v>117</v>
      </c>
      <c r="P14" s="1">
        <v>2</v>
      </c>
      <c r="Q14" s="1">
        <v>19</v>
      </c>
      <c r="R14" s="4" t="s">
        <v>313</v>
      </c>
      <c r="S14" s="4" t="s">
        <v>215</v>
      </c>
      <c r="T14" s="4">
        <v>835</v>
      </c>
      <c r="U14" s="4"/>
      <c r="V14" s="4"/>
      <c r="W14" s="4"/>
      <c r="X14" s="1"/>
      <c r="Y14" s="1"/>
      <c r="Z14" s="1">
        <v>100</v>
      </c>
      <c r="AA14" s="1"/>
      <c r="AB14" s="4">
        <v>300</v>
      </c>
      <c r="AC14" s="4"/>
      <c r="AD14" s="4"/>
      <c r="AE14" s="4"/>
      <c r="AF14" s="1">
        <v>84</v>
      </c>
      <c r="AG14" s="1"/>
      <c r="AH14" s="1"/>
      <c r="AI14" s="1">
        <f t="shared" si="0"/>
        <v>1319</v>
      </c>
      <c r="AJ14" s="2"/>
      <c r="AK14" s="2"/>
    </row>
    <row r="15" spans="1:37" ht="56.25" customHeight="1">
      <c r="A15" s="1">
        <v>10</v>
      </c>
      <c r="B15" s="4"/>
      <c r="C15" s="7">
        <v>507294</v>
      </c>
      <c r="D15" s="4" t="s">
        <v>286</v>
      </c>
      <c r="E15" s="8" t="s">
        <v>27</v>
      </c>
      <c r="F15" s="33"/>
      <c r="G15" s="33"/>
      <c r="H15" s="33"/>
      <c r="I15" s="33"/>
      <c r="J15" s="33"/>
      <c r="K15" s="4" t="s">
        <v>21</v>
      </c>
      <c r="L15" s="4" t="s">
        <v>22</v>
      </c>
      <c r="M15" s="63">
        <v>1100000</v>
      </c>
      <c r="N15" s="1"/>
      <c r="O15" s="4" t="s">
        <v>113</v>
      </c>
      <c r="P15" s="1">
        <v>1</v>
      </c>
      <c r="Q15" s="1">
        <v>19</v>
      </c>
      <c r="R15" s="4" t="s">
        <v>314</v>
      </c>
      <c r="S15" s="4" t="s">
        <v>223</v>
      </c>
      <c r="T15" s="4"/>
      <c r="U15" s="4"/>
      <c r="V15" s="4">
        <v>300</v>
      </c>
      <c r="W15" s="4"/>
      <c r="X15" s="1"/>
      <c r="Y15" s="1"/>
      <c r="Z15" s="1"/>
      <c r="AA15" s="1"/>
      <c r="AB15" s="4">
        <v>800</v>
      </c>
      <c r="AC15" s="4"/>
      <c r="AD15" s="4"/>
      <c r="AE15" s="4"/>
      <c r="AF15" s="1"/>
      <c r="AG15" s="1"/>
      <c r="AH15" s="1"/>
      <c r="AI15" s="1">
        <f t="shared" si="0"/>
        <v>1100</v>
      </c>
      <c r="AJ15" s="2"/>
      <c r="AK15" s="2"/>
    </row>
    <row r="16" spans="1:37" ht="56.25" customHeight="1">
      <c r="A16" s="1">
        <v>11</v>
      </c>
      <c r="B16" s="4"/>
      <c r="C16" s="7">
        <v>506946</v>
      </c>
      <c r="D16" s="4" t="s">
        <v>363</v>
      </c>
      <c r="E16" s="8" t="s">
        <v>11</v>
      </c>
      <c r="F16" s="33"/>
      <c r="G16" s="33"/>
      <c r="H16" s="33"/>
      <c r="I16" s="33"/>
      <c r="J16" s="33"/>
      <c r="K16" s="4" t="s">
        <v>23</v>
      </c>
      <c r="L16" s="4" t="s">
        <v>24</v>
      </c>
      <c r="M16" s="63">
        <v>1300000</v>
      </c>
      <c r="N16" s="1"/>
      <c r="O16" s="4" t="s">
        <v>117</v>
      </c>
      <c r="P16" s="1">
        <v>2</v>
      </c>
      <c r="Q16" s="1">
        <v>33</v>
      </c>
      <c r="R16" s="4" t="s">
        <v>315</v>
      </c>
      <c r="S16" s="4" t="s">
        <v>187</v>
      </c>
      <c r="T16" s="4"/>
      <c r="U16" s="4"/>
      <c r="V16" s="4"/>
      <c r="W16" s="4"/>
      <c r="X16" s="1"/>
      <c r="Y16" s="1"/>
      <c r="Z16" s="1"/>
      <c r="AA16" s="1"/>
      <c r="AB16" s="4">
        <v>1100</v>
      </c>
      <c r="AC16" s="4"/>
      <c r="AD16" s="4"/>
      <c r="AE16" s="4"/>
      <c r="AF16" s="1">
        <v>200</v>
      </c>
      <c r="AG16" s="1"/>
      <c r="AH16" s="1"/>
      <c r="AI16" s="1">
        <f t="shared" si="0"/>
        <v>1300</v>
      </c>
      <c r="AJ16" s="2"/>
      <c r="AK16" s="2"/>
    </row>
    <row r="17" spans="1:37" ht="56.25" customHeight="1">
      <c r="A17" s="1">
        <v>12</v>
      </c>
      <c r="B17" s="4" t="s">
        <v>201</v>
      </c>
      <c r="C17" s="7">
        <v>507050</v>
      </c>
      <c r="D17" s="4" t="s">
        <v>364</v>
      </c>
      <c r="E17" s="8" t="s">
        <v>0</v>
      </c>
      <c r="F17" s="33">
        <v>1</v>
      </c>
      <c r="G17" s="33"/>
      <c r="H17" s="33"/>
      <c r="I17" s="33"/>
      <c r="J17" s="33"/>
      <c r="K17" s="4" t="s">
        <v>58</v>
      </c>
      <c r="L17" s="4" t="s">
        <v>231</v>
      </c>
      <c r="M17" s="63">
        <v>1000000</v>
      </c>
      <c r="N17" s="1"/>
      <c r="O17" s="4" t="s">
        <v>127</v>
      </c>
      <c r="P17" s="1">
        <v>2</v>
      </c>
      <c r="Q17" s="1">
        <v>24</v>
      </c>
      <c r="R17" s="4" t="s">
        <v>347</v>
      </c>
      <c r="S17" s="4"/>
      <c r="T17" s="4"/>
      <c r="U17" s="4">
        <v>660</v>
      </c>
      <c r="V17" s="4"/>
      <c r="W17" s="4"/>
      <c r="X17" s="1"/>
      <c r="Y17" s="1"/>
      <c r="Z17" s="1"/>
      <c r="AA17" s="1"/>
      <c r="AB17" s="4">
        <v>400</v>
      </c>
      <c r="AC17" s="4"/>
      <c r="AD17" s="4"/>
      <c r="AE17" s="4"/>
      <c r="AF17" s="1"/>
      <c r="AG17" s="1"/>
      <c r="AH17" s="1"/>
      <c r="AI17" s="1">
        <f t="shared" si="0"/>
        <v>1060</v>
      </c>
      <c r="AJ17" s="2"/>
      <c r="AK17" s="2"/>
    </row>
    <row r="18" spans="1:37" ht="56.25" customHeight="1">
      <c r="A18" s="1">
        <v>13</v>
      </c>
      <c r="B18" s="4"/>
      <c r="C18" s="7">
        <v>506966</v>
      </c>
      <c r="D18" s="4" t="s">
        <v>304</v>
      </c>
      <c r="E18" s="8" t="s">
        <v>57</v>
      </c>
      <c r="F18" s="33"/>
      <c r="G18" s="33"/>
      <c r="H18" s="33"/>
      <c r="I18" s="33"/>
      <c r="J18" s="33"/>
      <c r="K18" s="4" t="s">
        <v>56</v>
      </c>
      <c r="L18" s="4" t="s">
        <v>44</v>
      </c>
      <c r="M18" s="63">
        <v>1350000</v>
      </c>
      <c r="N18" s="1"/>
      <c r="O18" s="4" t="s">
        <v>133</v>
      </c>
      <c r="P18" s="1">
        <v>2</v>
      </c>
      <c r="Q18" s="1">
        <v>21</v>
      </c>
      <c r="R18" s="4" t="s">
        <v>316</v>
      </c>
      <c r="S18" s="4" t="s">
        <v>220</v>
      </c>
      <c r="T18" s="4">
        <v>1050</v>
      </c>
      <c r="U18" s="4"/>
      <c r="V18" s="4"/>
      <c r="W18" s="4"/>
      <c r="X18" s="1">
        <v>200</v>
      </c>
      <c r="Y18" s="1"/>
      <c r="Z18" s="1"/>
      <c r="AA18" s="1"/>
      <c r="AB18" s="4">
        <v>100</v>
      </c>
      <c r="AC18" s="4"/>
      <c r="AD18" s="4"/>
      <c r="AE18" s="4"/>
      <c r="AF18" s="1"/>
      <c r="AG18" s="1"/>
      <c r="AH18" s="1"/>
      <c r="AI18" s="1">
        <f t="shared" si="0"/>
        <v>1350</v>
      </c>
      <c r="AJ18" s="2"/>
      <c r="AK18" s="2"/>
    </row>
    <row r="19" spans="1:35" ht="56.25" customHeight="1">
      <c r="A19" s="1">
        <v>14</v>
      </c>
      <c r="B19" s="4"/>
      <c r="C19" s="7">
        <v>507146</v>
      </c>
      <c r="D19" s="4" t="s">
        <v>293</v>
      </c>
      <c r="E19" s="8" t="s">
        <v>47</v>
      </c>
      <c r="F19" s="33"/>
      <c r="G19" s="33">
        <v>1</v>
      </c>
      <c r="H19" s="33"/>
      <c r="I19" s="33"/>
      <c r="J19" s="33"/>
      <c r="K19" s="4" t="s">
        <v>2</v>
      </c>
      <c r="L19" s="4" t="s">
        <v>48</v>
      </c>
      <c r="M19" s="63">
        <v>1440000</v>
      </c>
      <c r="N19" s="1"/>
      <c r="O19" s="4" t="s">
        <v>125</v>
      </c>
      <c r="P19" s="1">
        <v>1</v>
      </c>
      <c r="Q19" s="1">
        <v>24</v>
      </c>
      <c r="R19" s="4" t="s">
        <v>317</v>
      </c>
      <c r="S19" s="4" t="s">
        <v>163</v>
      </c>
      <c r="T19" s="4"/>
      <c r="U19" s="4"/>
      <c r="V19" s="4"/>
      <c r="W19" s="4"/>
      <c r="X19" s="1"/>
      <c r="Y19" s="1"/>
      <c r="Z19" s="1"/>
      <c r="AA19" s="1"/>
      <c r="AB19" s="4">
        <v>1440</v>
      </c>
      <c r="AC19" s="4"/>
      <c r="AD19" s="4"/>
      <c r="AE19" s="4"/>
      <c r="AF19" s="1"/>
      <c r="AG19" s="1"/>
      <c r="AH19" s="1"/>
      <c r="AI19" s="1">
        <f t="shared" si="0"/>
        <v>1440</v>
      </c>
    </row>
    <row r="20" spans="1:37" ht="56.25" customHeight="1">
      <c r="A20" s="1">
        <v>15</v>
      </c>
      <c r="B20" s="4"/>
      <c r="C20" s="7">
        <v>506967</v>
      </c>
      <c r="D20" s="4" t="s">
        <v>365</v>
      </c>
      <c r="E20" s="8" t="s">
        <v>13</v>
      </c>
      <c r="F20" s="33"/>
      <c r="G20" s="33"/>
      <c r="H20" s="33"/>
      <c r="I20" s="33"/>
      <c r="J20" s="33"/>
      <c r="K20" s="4" t="s">
        <v>2</v>
      </c>
      <c r="L20" s="4" t="s">
        <v>14</v>
      </c>
      <c r="M20" s="63">
        <v>1000000</v>
      </c>
      <c r="N20" s="1"/>
      <c r="O20" s="4" t="s">
        <v>134</v>
      </c>
      <c r="P20" s="1">
        <v>3</v>
      </c>
      <c r="Q20" s="1">
        <v>24</v>
      </c>
      <c r="R20" s="4" t="s">
        <v>318</v>
      </c>
      <c r="S20" s="4" t="s">
        <v>189</v>
      </c>
      <c r="T20" s="4">
        <v>1000</v>
      </c>
      <c r="U20" s="4"/>
      <c r="V20" s="4"/>
      <c r="W20" s="4"/>
      <c r="X20" s="1"/>
      <c r="Y20" s="1"/>
      <c r="Z20" s="1"/>
      <c r="AA20" s="1"/>
      <c r="AB20" s="4"/>
      <c r="AC20" s="4"/>
      <c r="AD20" s="4"/>
      <c r="AE20" s="4"/>
      <c r="AF20" s="1"/>
      <c r="AG20" s="1"/>
      <c r="AH20" s="1"/>
      <c r="AI20" s="1">
        <f t="shared" si="0"/>
        <v>1000</v>
      </c>
      <c r="AJ20" s="2"/>
      <c r="AK20" s="2"/>
    </row>
    <row r="21" spans="1:37" ht="56.25" customHeight="1">
      <c r="A21" s="1">
        <v>16</v>
      </c>
      <c r="B21" s="4" t="s">
        <v>201</v>
      </c>
      <c r="C21" s="7">
        <v>507295</v>
      </c>
      <c r="D21" s="4" t="s">
        <v>351</v>
      </c>
      <c r="E21" s="8" t="s">
        <v>94</v>
      </c>
      <c r="F21" s="33"/>
      <c r="G21" s="33">
        <v>1</v>
      </c>
      <c r="H21" s="33"/>
      <c r="I21" s="33"/>
      <c r="J21" s="33"/>
      <c r="K21" s="4" t="s">
        <v>7</v>
      </c>
      <c r="L21" s="4" t="s">
        <v>153</v>
      </c>
      <c r="M21" s="63">
        <v>1500000</v>
      </c>
      <c r="N21" s="1"/>
      <c r="O21" s="4" t="s">
        <v>113</v>
      </c>
      <c r="P21" s="1">
        <v>1</v>
      </c>
      <c r="Q21" s="1">
        <v>33</v>
      </c>
      <c r="R21" s="4" t="s">
        <v>319</v>
      </c>
      <c r="S21" s="4" t="s">
        <v>230</v>
      </c>
      <c r="T21" s="4"/>
      <c r="U21" s="4"/>
      <c r="V21" s="4"/>
      <c r="W21" s="4"/>
      <c r="X21" s="1"/>
      <c r="Y21" s="1"/>
      <c r="Z21" s="1"/>
      <c r="AA21" s="1">
        <v>900</v>
      </c>
      <c r="AB21" s="4">
        <v>400</v>
      </c>
      <c r="AC21" s="4"/>
      <c r="AD21" s="4"/>
      <c r="AE21" s="4">
        <v>200</v>
      </c>
      <c r="AF21" s="1" t="s">
        <v>222</v>
      </c>
      <c r="AG21" s="1"/>
      <c r="AH21" s="1"/>
      <c r="AI21" s="1">
        <f t="shared" si="0"/>
        <v>1500</v>
      </c>
      <c r="AJ21" s="2"/>
      <c r="AK21" s="2"/>
    </row>
    <row r="22" spans="1:37" ht="56.25" customHeight="1">
      <c r="A22" s="1">
        <v>17</v>
      </c>
      <c r="B22" s="4"/>
      <c r="C22" s="7">
        <v>507013</v>
      </c>
      <c r="D22" s="4" t="s">
        <v>294</v>
      </c>
      <c r="E22" s="8" t="s">
        <v>49</v>
      </c>
      <c r="F22" s="33"/>
      <c r="G22" s="33">
        <v>1</v>
      </c>
      <c r="H22" s="33"/>
      <c r="I22" s="33"/>
      <c r="J22" s="33"/>
      <c r="K22" s="4" t="s">
        <v>45</v>
      </c>
      <c r="L22" s="4" t="s">
        <v>239</v>
      </c>
      <c r="M22" s="63">
        <v>1000000</v>
      </c>
      <c r="N22" s="1"/>
      <c r="O22" s="4" t="s">
        <v>114</v>
      </c>
      <c r="P22" s="1">
        <v>1</v>
      </c>
      <c r="Q22" s="1">
        <v>24</v>
      </c>
      <c r="R22" s="4" t="s">
        <v>320</v>
      </c>
      <c r="S22" s="4" t="s">
        <v>190</v>
      </c>
      <c r="T22" s="4">
        <v>1000</v>
      </c>
      <c r="U22" s="4"/>
      <c r="V22" s="4"/>
      <c r="W22" s="4"/>
      <c r="X22" s="1"/>
      <c r="Y22" s="1"/>
      <c r="Z22" s="1"/>
      <c r="AA22" s="1"/>
      <c r="AB22" s="4"/>
      <c r="AC22" s="4"/>
      <c r="AD22" s="4"/>
      <c r="AE22" s="4"/>
      <c r="AF22" s="1"/>
      <c r="AG22" s="1"/>
      <c r="AH22" s="1"/>
      <c r="AI22" s="1">
        <f t="shared" si="0"/>
        <v>1000</v>
      </c>
      <c r="AJ22" s="2"/>
      <c r="AK22" s="2"/>
    </row>
    <row r="23" spans="1:37" ht="56.25" customHeight="1">
      <c r="A23" s="1">
        <v>18</v>
      </c>
      <c r="B23" s="4"/>
      <c r="C23" s="7">
        <v>507147</v>
      </c>
      <c r="D23" s="4" t="s">
        <v>366</v>
      </c>
      <c r="E23" s="8" t="s">
        <v>94</v>
      </c>
      <c r="F23" s="33"/>
      <c r="G23" s="33"/>
      <c r="H23" s="33"/>
      <c r="I23" s="33"/>
      <c r="J23" s="33"/>
      <c r="K23" s="4" t="s">
        <v>97</v>
      </c>
      <c r="L23" s="4" t="s">
        <v>19</v>
      </c>
      <c r="M23" s="63">
        <v>1300000</v>
      </c>
      <c r="N23" s="1"/>
      <c r="O23" s="4" t="s">
        <v>136</v>
      </c>
      <c r="P23" s="1">
        <v>1</v>
      </c>
      <c r="Q23" s="1">
        <v>22</v>
      </c>
      <c r="R23" s="4" t="s">
        <v>315</v>
      </c>
      <c r="S23" s="4" t="s">
        <v>164</v>
      </c>
      <c r="T23" s="4"/>
      <c r="U23" s="4"/>
      <c r="V23" s="4"/>
      <c r="W23" s="4"/>
      <c r="X23" s="1"/>
      <c r="Y23" s="1"/>
      <c r="Z23" s="1"/>
      <c r="AA23" s="1"/>
      <c r="AB23" s="4">
        <v>200</v>
      </c>
      <c r="AC23" s="4"/>
      <c r="AD23" s="4"/>
      <c r="AE23" s="4">
        <v>150</v>
      </c>
      <c r="AF23" s="1">
        <v>950</v>
      </c>
      <c r="AG23" s="1"/>
      <c r="AH23" s="1"/>
      <c r="AI23" s="1">
        <f t="shared" si="0"/>
        <v>1300</v>
      </c>
      <c r="AJ23" s="2"/>
      <c r="AK23" s="2"/>
    </row>
    <row r="24" spans="1:35" ht="56.25" customHeight="1">
      <c r="A24" s="1">
        <v>19</v>
      </c>
      <c r="B24" s="4"/>
      <c r="C24" s="7">
        <v>507151</v>
      </c>
      <c r="D24" s="4" t="s">
        <v>295</v>
      </c>
      <c r="E24" s="8" t="s">
        <v>27</v>
      </c>
      <c r="F24" s="33"/>
      <c r="G24" s="33">
        <v>1</v>
      </c>
      <c r="H24" s="33"/>
      <c r="I24" s="33"/>
      <c r="J24" s="33"/>
      <c r="K24" s="4" t="s">
        <v>4</v>
      </c>
      <c r="L24" s="29" t="s">
        <v>241</v>
      </c>
      <c r="M24" s="63">
        <v>1099330</v>
      </c>
      <c r="N24" s="1"/>
      <c r="O24" s="4" t="s">
        <v>118</v>
      </c>
      <c r="P24" s="1">
        <v>3</v>
      </c>
      <c r="Q24" s="1">
        <v>19</v>
      </c>
      <c r="R24" s="4" t="s">
        <v>321</v>
      </c>
      <c r="S24" s="4" t="s">
        <v>229</v>
      </c>
      <c r="T24" s="4"/>
      <c r="U24" s="4"/>
      <c r="V24" s="4"/>
      <c r="W24" s="4"/>
      <c r="X24" s="1">
        <v>300</v>
      </c>
      <c r="Y24" s="1"/>
      <c r="Z24" s="1">
        <v>700</v>
      </c>
      <c r="AA24" s="1"/>
      <c r="AB24" s="4"/>
      <c r="AC24" s="4"/>
      <c r="AD24" s="4"/>
      <c r="AE24" s="4"/>
      <c r="AF24" s="1"/>
      <c r="AG24" s="1"/>
      <c r="AH24" s="1"/>
      <c r="AI24" s="1">
        <f t="shared" si="0"/>
        <v>1000</v>
      </c>
    </row>
    <row r="25" spans="1:35" ht="56.25" customHeight="1">
      <c r="A25" s="1">
        <v>20</v>
      </c>
      <c r="B25" s="4"/>
      <c r="C25" s="7">
        <v>506832</v>
      </c>
      <c r="D25" s="4" t="s">
        <v>367</v>
      </c>
      <c r="E25" s="8" t="s">
        <v>28</v>
      </c>
      <c r="F25" s="33"/>
      <c r="G25" s="33"/>
      <c r="H25" s="33"/>
      <c r="I25" s="33"/>
      <c r="J25" s="33"/>
      <c r="K25" s="4" t="s">
        <v>12</v>
      </c>
      <c r="L25" s="29" t="s">
        <v>51</v>
      </c>
      <c r="M25" s="63">
        <v>1100001</v>
      </c>
      <c r="N25" s="1"/>
      <c r="O25" s="4" t="s">
        <v>108</v>
      </c>
      <c r="P25" s="1">
        <v>3</v>
      </c>
      <c r="Q25" s="1">
        <v>19</v>
      </c>
      <c r="R25" s="4" t="s">
        <v>322</v>
      </c>
      <c r="S25" s="4" t="s">
        <v>176</v>
      </c>
      <c r="T25" s="4">
        <v>600</v>
      </c>
      <c r="U25" s="4"/>
      <c r="V25" s="4"/>
      <c r="W25" s="4"/>
      <c r="X25" s="1"/>
      <c r="Y25" s="1"/>
      <c r="Z25" s="1"/>
      <c r="AA25" s="1"/>
      <c r="AB25" s="4">
        <v>500</v>
      </c>
      <c r="AC25" s="4"/>
      <c r="AD25" s="4"/>
      <c r="AE25" s="4"/>
      <c r="AF25" s="1"/>
      <c r="AG25" s="1"/>
      <c r="AH25" s="1"/>
      <c r="AI25" s="1">
        <f t="shared" si="0"/>
        <v>1100</v>
      </c>
    </row>
    <row r="26" spans="1:37" ht="45" customHeight="1">
      <c r="A26" s="1">
        <v>21</v>
      </c>
      <c r="B26" s="4"/>
      <c r="C26" s="7">
        <v>506841</v>
      </c>
      <c r="D26" s="4" t="s">
        <v>352</v>
      </c>
      <c r="E26" s="8" t="s">
        <v>52</v>
      </c>
      <c r="F26" s="33"/>
      <c r="G26" s="33"/>
      <c r="H26" s="33"/>
      <c r="I26" s="33"/>
      <c r="J26" s="33"/>
      <c r="K26" s="4" t="s">
        <v>21</v>
      </c>
      <c r="L26" s="4" t="s">
        <v>53</v>
      </c>
      <c r="M26" s="63">
        <v>1275001</v>
      </c>
      <c r="N26" s="1"/>
      <c r="O26" s="4" t="s">
        <v>113</v>
      </c>
      <c r="P26" s="1">
        <v>1</v>
      </c>
      <c r="Q26" s="1">
        <v>19</v>
      </c>
      <c r="R26" s="4" t="s">
        <v>323</v>
      </c>
      <c r="S26" s="4" t="s">
        <v>216</v>
      </c>
      <c r="T26" s="4">
        <v>100</v>
      </c>
      <c r="U26" s="4">
        <v>200</v>
      </c>
      <c r="V26" s="4"/>
      <c r="W26" s="4"/>
      <c r="X26" s="1"/>
      <c r="Y26" s="1"/>
      <c r="Z26" s="1">
        <v>975</v>
      </c>
      <c r="AA26" s="1"/>
      <c r="AB26" s="4"/>
      <c r="AC26" s="4"/>
      <c r="AD26" s="4"/>
      <c r="AE26" s="4"/>
      <c r="AF26" s="1"/>
      <c r="AG26" s="1"/>
      <c r="AH26" s="1"/>
      <c r="AI26" s="1">
        <f t="shared" si="0"/>
        <v>1275</v>
      </c>
      <c r="AJ26" s="25">
        <f>SUM(AI11:AI26)</f>
        <v>19094</v>
      </c>
      <c r="AK26" s="25">
        <f>COUNTA(AI11:AI26)</f>
        <v>16</v>
      </c>
    </row>
    <row r="27" spans="1:37" ht="56.25" customHeight="1">
      <c r="A27" s="1">
        <v>22</v>
      </c>
      <c r="B27" s="4" t="s">
        <v>202</v>
      </c>
      <c r="C27" s="7">
        <v>506701</v>
      </c>
      <c r="D27" s="4" t="s">
        <v>297</v>
      </c>
      <c r="E27" s="8" t="s">
        <v>32</v>
      </c>
      <c r="F27" s="33"/>
      <c r="G27" s="33"/>
      <c r="H27" s="33"/>
      <c r="I27" s="33"/>
      <c r="J27" s="33"/>
      <c r="K27" s="4" t="s">
        <v>29</v>
      </c>
      <c r="L27" s="4" t="s">
        <v>33</v>
      </c>
      <c r="M27" s="63">
        <v>1335000</v>
      </c>
      <c r="N27" s="1"/>
      <c r="O27" s="4" t="s">
        <v>119</v>
      </c>
      <c r="P27" s="1">
        <v>1</v>
      </c>
      <c r="Q27" s="1">
        <v>18</v>
      </c>
      <c r="R27" s="4" t="s">
        <v>324</v>
      </c>
      <c r="S27" s="4" t="s">
        <v>170</v>
      </c>
      <c r="T27" s="4">
        <v>1035</v>
      </c>
      <c r="U27" s="4"/>
      <c r="V27" s="4"/>
      <c r="W27" s="4"/>
      <c r="X27" s="1">
        <v>300</v>
      </c>
      <c r="Y27" s="1"/>
      <c r="Z27" s="1"/>
      <c r="AA27" s="1"/>
      <c r="AB27" s="4"/>
      <c r="AC27" s="4"/>
      <c r="AD27" s="4"/>
      <c r="AE27" s="4"/>
      <c r="AF27" s="1"/>
      <c r="AG27" s="1"/>
      <c r="AH27" s="1"/>
      <c r="AI27" s="1">
        <f>SUM(T27:AH27)</f>
        <v>1335</v>
      </c>
      <c r="AJ27" s="2"/>
      <c r="AK27" s="2"/>
    </row>
    <row r="28" spans="1:37" ht="45" customHeight="1">
      <c r="A28" s="1">
        <v>23</v>
      </c>
      <c r="B28" s="4"/>
      <c r="C28" s="7">
        <v>506902</v>
      </c>
      <c r="D28" s="4" t="s">
        <v>353</v>
      </c>
      <c r="E28" s="8" t="s">
        <v>90</v>
      </c>
      <c r="F28" s="33"/>
      <c r="G28" s="33"/>
      <c r="H28" s="33"/>
      <c r="I28" s="33"/>
      <c r="J28" s="33"/>
      <c r="K28" s="4" t="s">
        <v>83</v>
      </c>
      <c r="L28" s="29" t="s">
        <v>34</v>
      </c>
      <c r="M28" s="63">
        <v>1000000</v>
      </c>
      <c r="N28" s="1"/>
      <c r="O28" s="4" t="s">
        <v>114</v>
      </c>
      <c r="P28" s="1">
        <v>1</v>
      </c>
      <c r="Q28" s="1">
        <v>23</v>
      </c>
      <c r="R28" s="4" t="s">
        <v>325</v>
      </c>
      <c r="S28" s="4" t="s">
        <v>236</v>
      </c>
      <c r="T28" s="4"/>
      <c r="U28" s="4">
        <v>900</v>
      </c>
      <c r="V28" s="4"/>
      <c r="W28" s="4"/>
      <c r="X28" s="1"/>
      <c r="Y28" s="1"/>
      <c r="Z28" s="1"/>
      <c r="AA28" s="1"/>
      <c r="AB28" s="4">
        <v>200</v>
      </c>
      <c r="AC28" s="4"/>
      <c r="AD28" s="4"/>
      <c r="AE28" s="4"/>
      <c r="AF28" s="1"/>
      <c r="AG28" s="1"/>
      <c r="AH28" s="1"/>
      <c r="AI28" s="1">
        <f>SUM(T28:AH28)</f>
        <v>1100</v>
      </c>
      <c r="AJ28" s="2"/>
      <c r="AK28" s="2"/>
    </row>
    <row r="29" spans="1:37" ht="45" customHeight="1">
      <c r="A29" s="1"/>
      <c r="B29" s="4"/>
      <c r="C29" s="7"/>
      <c r="D29" s="61" t="s">
        <v>384</v>
      </c>
      <c r="E29" s="8"/>
      <c r="F29" s="33"/>
      <c r="G29" s="33"/>
      <c r="H29" s="33"/>
      <c r="I29" s="33"/>
      <c r="J29" s="33"/>
      <c r="K29" s="4"/>
      <c r="L29" s="29"/>
      <c r="M29" s="65">
        <f>SUM(M11:M28)</f>
        <v>21768332</v>
      </c>
      <c r="N29" s="1"/>
      <c r="O29" s="4"/>
      <c r="P29" s="1"/>
      <c r="Q29" s="1"/>
      <c r="R29" s="4"/>
      <c r="S29" s="4"/>
      <c r="T29" s="4"/>
      <c r="U29" s="4"/>
      <c r="V29" s="4"/>
      <c r="W29" s="4"/>
      <c r="X29" s="1"/>
      <c r="Y29" s="1"/>
      <c r="Z29" s="1"/>
      <c r="AA29" s="1"/>
      <c r="AB29" s="4"/>
      <c r="AC29" s="4"/>
      <c r="AD29" s="4"/>
      <c r="AE29" s="4"/>
      <c r="AF29" s="1"/>
      <c r="AG29" s="1"/>
      <c r="AH29" s="1"/>
      <c r="AI29" s="1"/>
      <c r="AJ29" s="2"/>
      <c r="AK29" s="2"/>
    </row>
    <row r="30" spans="1:35" s="92" customFormat="1" ht="29.25" customHeight="1">
      <c r="A30" s="86" t="s">
        <v>393</v>
      </c>
      <c r="B30" s="86"/>
      <c r="C30" s="86"/>
      <c r="D30" s="87"/>
      <c r="E30" s="86"/>
      <c r="F30" s="88"/>
      <c r="G30" s="88"/>
      <c r="H30" s="88"/>
      <c r="I30" s="88"/>
      <c r="J30" s="89"/>
      <c r="K30" s="86"/>
      <c r="L30" s="86"/>
      <c r="M30" s="90"/>
      <c r="N30" s="91"/>
      <c r="O30" s="86"/>
      <c r="P30" s="86"/>
      <c r="Q30" s="86"/>
      <c r="R30" s="87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</row>
    <row r="31" spans="1:37" ht="56.25" customHeight="1">
      <c r="A31" s="1">
        <v>24</v>
      </c>
      <c r="B31" s="4"/>
      <c r="C31" s="7">
        <v>506672</v>
      </c>
      <c r="D31" s="4" t="s">
        <v>281</v>
      </c>
      <c r="E31" s="8" t="s">
        <v>59</v>
      </c>
      <c r="F31" s="33"/>
      <c r="G31" s="33"/>
      <c r="H31" s="33"/>
      <c r="I31" s="33"/>
      <c r="J31" s="33"/>
      <c r="K31" s="4" t="s">
        <v>60</v>
      </c>
      <c r="L31" s="4" t="s">
        <v>61</v>
      </c>
      <c r="M31" s="63">
        <v>1000000</v>
      </c>
      <c r="N31" s="1"/>
      <c r="O31" s="4" t="s">
        <v>109</v>
      </c>
      <c r="P31" s="1">
        <v>3</v>
      </c>
      <c r="Q31" s="1">
        <v>34</v>
      </c>
      <c r="R31" s="4" t="s">
        <v>326</v>
      </c>
      <c r="S31" s="4" t="s">
        <v>172</v>
      </c>
      <c r="T31" s="4">
        <v>700</v>
      </c>
      <c r="U31" s="4">
        <v>300</v>
      </c>
      <c r="V31" s="4"/>
      <c r="W31" s="4"/>
      <c r="X31" s="1"/>
      <c r="Y31" s="1"/>
      <c r="Z31" s="1" t="s">
        <v>222</v>
      </c>
      <c r="AA31" s="1"/>
      <c r="AB31" s="4"/>
      <c r="AC31" s="4"/>
      <c r="AD31" s="4"/>
      <c r="AE31" s="4"/>
      <c r="AF31" s="1"/>
      <c r="AG31" s="1"/>
      <c r="AH31" s="1"/>
      <c r="AI31" s="1">
        <v>1000</v>
      </c>
      <c r="AJ31" s="2"/>
      <c r="AK31" s="2"/>
    </row>
    <row r="32" spans="1:37" ht="56.25" customHeight="1">
      <c r="A32" s="1">
        <v>25</v>
      </c>
      <c r="B32" s="4"/>
      <c r="C32" s="7">
        <v>506710</v>
      </c>
      <c r="D32" s="4" t="s">
        <v>282</v>
      </c>
      <c r="E32" s="8" t="s">
        <v>72</v>
      </c>
      <c r="F32" s="34"/>
      <c r="G32" s="34"/>
      <c r="H32" s="34"/>
      <c r="I32" s="34"/>
      <c r="J32" s="34"/>
      <c r="K32" s="4" t="s">
        <v>73</v>
      </c>
      <c r="L32" s="4" t="s">
        <v>74</v>
      </c>
      <c r="M32" s="63">
        <v>1000000</v>
      </c>
      <c r="N32" s="1"/>
      <c r="O32" s="4" t="s">
        <v>111</v>
      </c>
      <c r="P32" s="1">
        <v>4</v>
      </c>
      <c r="Q32" s="1">
        <v>34</v>
      </c>
      <c r="R32" s="4" t="s">
        <v>346</v>
      </c>
      <c r="S32" s="4"/>
      <c r="T32" s="4"/>
      <c r="U32" s="4">
        <v>400</v>
      </c>
      <c r="V32" s="4"/>
      <c r="W32" s="4"/>
      <c r="X32" s="1"/>
      <c r="Y32" s="1"/>
      <c r="Z32" s="1"/>
      <c r="AA32" s="1">
        <v>600</v>
      </c>
      <c r="AB32" s="4"/>
      <c r="AC32" s="4"/>
      <c r="AD32" s="4"/>
      <c r="AE32" s="4"/>
      <c r="AF32" s="1"/>
      <c r="AG32" s="1"/>
      <c r="AH32" s="1"/>
      <c r="AI32" s="1">
        <v>1000</v>
      </c>
      <c r="AJ32" s="2"/>
      <c r="AK32" s="2"/>
    </row>
    <row r="33" spans="1:37" ht="56.25" customHeight="1">
      <c r="A33" s="1">
        <v>26</v>
      </c>
      <c r="B33" s="4" t="s">
        <v>202</v>
      </c>
      <c r="C33" s="7">
        <v>506941</v>
      </c>
      <c r="D33" s="4" t="s">
        <v>279</v>
      </c>
      <c r="E33" s="8" t="s">
        <v>57</v>
      </c>
      <c r="F33" s="33"/>
      <c r="G33" s="33"/>
      <c r="H33" s="33"/>
      <c r="I33" s="33"/>
      <c r="J33" s="33"/>
      <c r="K33" s="4" t="s">
        <v>92</v>
      </c>
      <c r="L33" s="4" t="s">
        <v>93</v>
      </c>
      <c r="M33" s="63">
        <v>1265001</v>
      </c>
      <c r="N33" s="1"/>
      <c r="O33" s="4" t="s">
        <v>114</v>
      </c>
      <c r="P33" s="1">
        <v>2</v>
      </c>
      <c r="Q33" s="1">
        <v>34</v>
      </c>
      <c r="R33" s="4" t="s">
        <v>328</v>
      </c>
      <c r="S33" s="4" t="s">
        <v>196</v>
      </c>
      <c r="T33" s="4">
        <v>100</v>
      </c>
      <c r="U33" s="4">
        <v>800</v>
      </c>
      <c r="V33" s="4"/>
      <c r="W33" s="4"/>
      <c r="X33" s="1">
        <v>100</v>
      </c>
      <c r="Y33" s="1">
        <v>200</v>
      </c>
      <c r="Z33" s="1"/>
      <c r="AA33" s="1"/>
      <c r="AB33" s="4"/>
      <c r="AC33" s="4"/>
      <c r="AD33" s="4"/>
      <c r="AE33" s="4"/>
      <c r="AF33" s="1"/>
      <c r="AG33" s="1"/>
      <c r="AH33" s="1"/>
      <c r="AI33" s="1">
        <v>1200</v>
      </c>
      <c r="AJ33" s="2"/>
      <c r="AK33" s="2"/>
    </row>
    <row r="34" spans="1:37" ht="42.75" customHeight="1">
      <c r="A34" s="1">
        <v>27</v>
      </c>
      <c r="B34" s="4" t="s">
        <v>201</v>
      </c>
      <c r="C34" s="7">
        <v>506738</v>
      </c>
      <c r="D34" s="4" t="s">
        <v>354</v>
      </c>
      <c r="E34" s="8" t="s">
        <v>39</v>
      </c>
      <c r="F34" s="33"/>
      <c r="G34" s="33">
        <v>1</v>
      </c>
      <c r="H34" s="33"/>
      <c r="I34" s="33"/>
      <c r="J34" s="33"/>
      <c r="K34" s="4" t="s">
        <v>50</v>
      </c>
      <c r="L34" s="4" t="s">
        <v>167</v>
      </c>
      <c r="M34" s="63">
        <v>1150000</v>
      </c>
      <c r="N34" s="1"/>
      <c r="O34" s="4" t="s">
        <v>126</v>
      </c>
      <c r="P34" s="1">
        <v>3</v>
      </c>
      <c r="Q34" s="1">
        <v>34</v>
      </c>
      <c r="R34" s="4" t="s">
        <v>329</v>
      </c>
      <c r="S34" s="4" t="s">
        <v>171</v>
      </c>
      <c r="T34" s="4"/>
      <c r="U34" s="4">
        <v>1000</v>
      </c>
      <c r="V34" s="4"/>
      <c r="W34" s="4"/>
      <c r="X34" s="1">
        <v>200</v>
      </c>
      <c r="Y34" s="1"/>
      <c r="Z34" s="1">
        <v>100</v>
      </c>
      <c r="AA34" s="1"/>
      <c r="AB34" s="4"/>
      <c r="AC34" s="4"/>
      <c r="AD34" s="4"/>
      <c r="AE34" s="4"/>
      <c r="AF34" s="1"/>
      <c r="AG34" s="1"/>
      <c r="AH34" s="1"/>
      <c r="AI34" s="1">
        <v>1300</v>
      </c>
      <c r="AJ34" s="2"/>
      <c r="AK34" s="2"/>
    </row>
    <row r="35" spans="1:37" ht="56.25" customHeight="1">
      <c r="A35" s="1">
        <v>28</v>
      </c>
      <c r="B35" s="4" t="s">
        <v>201</v>
      </c>
      <c r="C35" s="7">
        <v>507227</v>
      </c>
      <c r="D35" s="4" t="s">
        <v>288</v>
      </c>
      <c r="E35" s="8" t="s">
        <v>1</v>
      </c>
      <c r="F35" s="33"/>
      <c r="G35" s="33">
        <v>1</v>
      </c>
      <c r="H35" s="33"/>
      <c r="I35" s="33"/>
      <c r="J35" s="33"/>
      <c r="K35" s="4" t="s">
        <v>7</v>
      </c>
      <c r="L35" s="4" t="s">
        <v>166</v>
      </c>
      <c r="M35" s="63">
        <v>1200000</v>
      </c>
      <c r="N35" s="1"/>
      <c r="O35" s="4" t="s">
        <v>110</v>
      </c>
      <c r="P35" s="1">
        <v>2</v>
      </c>
      <c r="Q35" s="1">
        <v>34</v>
      </c>
      <c r="R35" s="4" t="s">
        <v>330</v>
      </c>
      <c r="S35" s="4" t="s">
        <v>162</v>
      </c>
      <c r="T35" s="4"/>
      <c r="U35" s="4">
        <v>300</v>
      </c>
      <c r="V35" s="4"/>
      <c r="W35" s="4"/>
      <c r="X35" s="1"/>
      <c r="Y35" s="1"/>
      <c r="Z35" s="1"/>
      <c r="AA35" s="1">
        <v>900</v>
      </c>
      <c r="AB35" s="4"/>
      <c r="AC35" s="4"/>
      <c r="AD35" s="4"/>
      <c r="AE35" s="4"/>
      <c r="AF35" s="1"/>
      <c r="AG35" s="1"/>
      <c r="AH35" s="1"/>
      <c r="AI35" s="1">
        <v>1200</v>
      </c>
      <c r="AJ35" s="2"/>
      <c r="AK35" s="2"/>
    </row>
    <row r="36" spans="1:37" ht="56.25" customHeight="1">
      <c r="A36" s="1">
        <v>29</v>
      </c>
      <c r="B36" s="4"/>
      <c r="C36" s="7">
        <v>507270</v>
      </c>
      <c r="D36" s="4" t="s">
        <v>355</v>
      </c>
      <c r="E36" s="8" t="s">
        <v>71</v>
      </c>
      <c r="F36" s="33"/>
      <c r="G36" s="33"/>
      <c r="H36" s="33"/>
      <c r="I36" s="33"/>
      <c r="J36" s="33"/>
      <c r="K36" s="4" t="s">
        <v>62</v>
      </c>
      <c r="L36" s="29" t="s">
        <v>63</v>
      </c>
      <c r="M36" s="63">
        <v>1300000</v>
      </c>
      <c r="N36" s="1"/>
      <c r="O36" s="4" t="s">
        <v>131</v>
      </c>
      <c r="P36" s="1">
        <v>1</v>
      </c>
      <c r="Q36" s="1">
        <v>34</v>
      </c>
      <c r="R36" s="4" t="s">
        <v>327</v>
      </c>
      <c r="S36" s="4" t="s">
        <v>186</v>
      </c>
      <c r="T36" s="4"/>
      <c r="U36" s="4">
        <v>1000</v>
      </c>
      <c r="V36" s="4"/>
      <c r="W36" s="4"/>
      <c r="X36" s="1"/>
      <c r="Y36" s="1"/>
      <c r="Z36" s="1"/>
      <c r="AA36" s="1">
        <v>300</v>
      </c>
      <c r="AB36" s="4"/>
      <c r="AC36" s="4"/>
      <c r="AD36" s="4"/>
      <c r="AE36" s="4"/>
      <c r="AF36" s="1"/>
      <c r="AG36" s="1"/>
      <c r="AH36" s="1"/>
      <c r="AI36" s="1">
        <v>1300</v>
      </c>
      <c r="AJ36" s="2"/>
      <c r="AK36" s="2"/>
    </row>
    <row r="37" spans="1:37" ht="56.25" customHeight="1">
      <c r="A37" s="66">
        <v>30</v>
      </c>
      <c r="B37" s="67"/>
      <c r="C37" s="68">
        <v>506660</v>
      </c>
      <c r="D37" s="67" t="s">
        <v>356</v>
      </c>
      <c r="E37" s="34" t="s">
        <v>16</v>
      </c>
      <c r="F37" s="33"/>
      <c r="G37" s="33"/>
      <c r="H37" s="33"/>
      <c r="I37" s="33"/>
      <c r="J37" s="33"/>
      <c r="K37" s="67" t="s">
        <v>43</v>
      </c>
      <c r="L37" s="67" t="s">
        <v>17</v>
      </c>
      <c r="M37" s="69">
        <v>1100000</v>
      </c>
      <c r="N37" s="66"/>
      <c r="O37" s="67" t="s">
        <v>135</v>
      </c>
      <c r="P37" s="66">
        <v>1</v>
      </c>
      <c r="Q37" s="66">
        <v>34</v>
      </c>
      <c r="R37" s="67" t="s">
        <v>345</v>
      </c>
      <c r="S37" s="4" t="s">
        <v>186</v>
      </c>
      <c r="T37" s="4"/>
      <c r="U37" s="4">
        <v>1300</v>
      </c>
      <c r="V37" s="4"/>
      <c r="W37" s="4"/>
      <c r="X37" s="1"/>
      <c r="Y37" s="1"/>
      <c r="Z37" s="1"/>
      <c r="AA37" s="1"/>
      <c r="AB37" s="4"/>
      <c r="AC37" s="4"/>
      <c r="AD37" s="4"/>
      <c r="AE37" s="4"/>
      <c r="AF37" s="1"/>
      <c r="AG37" s="1"/>
      <c r="AH37" s="1"/>
      <c r="AI37" s="1">
        <v>1300</v>
      </c>
      <c r="AJ37" s="2"/>
      <c r="AK37" s="2"/>
    </row>
    <row r="38" spans="1:37" ht="56.25" customHeight="1">
      <c r="A38" s="66">
        <v>31</v>
      </c>
      <c r="B38" s="67"/>
      <c r="C38" s="68">
        <v>507301</v>
      </c>
      <c r="D38" s="67" t="s">
        <v>392</v>
      </c>
      <c r="E38" s="34"/>
      <c r="F38" s="33"/>
      <c r="G38" s="33"/>
      <c r="H38" s="33"/>
      <c r="I38" s="33"/>
      <c r="J38" s="33"/>
      <c r="K38" s="67" t="s">
        <v>390</v>
      </c>
      <c r="L38" s="67" t="s">
        <v>391</v>
      </c>
      <c r="M38" s="69">
        <v>1299995</v>
      </c>
      <c r="N38" s="66"/>
      <c r="O38" s="67"/>
      <c r="P38" s="66"/>
      <c r="Q38" s="66"/>
      <c r="R38" s="67" t="s">
        <v>181</v>
      </c>
      <c r="S38" s="4"/>
      <c r="T38" s="4"/>
      <c r="U38" s="4"/>
      <c r="V38" s="4"/>
      <c r="W38" s="4"/>
      <c r="X38" s="1"/>
      <c r="Y38" s="1"/>
      <c r="Z38" s="1"/>
      <c r="AA38" s="1"/>
      <c r="AB38" s="4"/>
      <c r="AC38" s="4"/>
      <c r="AD38" s="4"/>
      <c r="AE38" s="4"/>
      <c r="AF38" s="1"/>
      <c r="AG38" s="1"/>
      <c r="AH38" s="1"/>
      <c r="AI38" s="1"/>
      <c r="AJ38" s="2"/>
      <c r="AK38" s="2"/>
    </row>
    <row r="39" spans="1:37" ht="36.75" customHeight="1">
      <c r="A39" s="66"/>
      <c r="B39" s="67"/>
      <c r="C39" s="68"/>
      <c r="D39" s="32" t="s">
        <v>385</v>
      </c>
      <c r="E39" s="34"/>
      <c r="F39" s="33"/>
      <c r="G39" s="33"/>
      <c r="H39" s="33"/>
      <c r="I39" s="33"/>
      <c r="J39" s="33"/>
      <c r="K39" s="67"/>
      <c r="L39" s="67"/>
      <c r="M39" s="102">
        <f>SUM(M31:M38)</f>
        <v>9314996</v>
      </c>
      <c r="N39" s="66"/>
      <c r="O39" s="67"/>
      <c r="P39" s="66"/>
      <c r="Q39" s="66"/>
      <c r="R39" s="67"/>
      <c r="S39" s="4"/>
      <c r="T39" s="4"/>
      <c r="U39" s="4"/>
      <c r="V39" s="4"/>
      <c r="W39" s="4"/>
      <c r="X39" s="1"/>
      <c r="Y39" s="1"/>
      <c r="Z39" s="1"/>
      <c r="AA39" s="1"/>
      <c r="AB39" s="4"/>
      <c r="AC39" s="4"/>
      <c r="AD39" s="4"/>
      <c r="AE39" s="4"/>
      <c r="AF39" s="1"/>
      <c r="AG39" s="1"/>
      <c r="AH39" s="1"/>
      <c r="AI39" s="1"/>
      <c r="AJ39" s="2"/>
      <c r="AK39" s="2"/>
    </row>
    <row r="40" spans="1:35" s="92" customFormat="1" ht="29.25" customHeight="1">
      <c r="A40" s="93" t="s">
        <v>375</v>
      </c>
      <c r="B40" s="94"/>
      <c r="C40" s="95"/>
      <c r="D40" s="94"/>
      <c r="F40" s="96"/>
      <c r="G40" s="96"/>
      <c r="H40" s="96"/>
      <c r="I40" s="96"/>
      <c r="J40" s="96"/>
      <c r="K40" s="94"/>
      <c r="L40" s="94"/>
      <c r="M40" s="97"/>
      <c r="O40" s="94"/>
      <c r="R40" s="94"/>
      <c r="S40" s="98"/>
      <c r="T40" s="98"/>
      <c r="U40" s="98"/>
      <c r="V40" s="98"/>
      <c r="W40" s="98"/>
      <c r="X40" s="91"/>
      <c r="Y40" s="91"/>
      <c r="Z40" s="91"/>
      <c r="AA40" s="91"/>
      <c r="AB40" s="98"/>
      <c r="AC40" s="98"/>
      <c r="AD40" s="98"/>
      <c r="AE40" s="98"/>
      <c r="AF40" s="91"/>
      <c r="AG40" s="91"/>
      <c r="AH40" s="91"/>
      <c r="AI40" s="91"/>
    </row>
    <row r="41" spans="1:37" ht="56.25" customHeight="1">
      <c r="A41" s="1">
        <v>32</v>
      </c>
      <c r="B41" s="4" t="s">
        <v>201</v>
      </c>
      <c r="C41" s="7">
        <v>506950</v>
      </c>
      <c r="D41" s="4" t="s">
        <v>300</v>
      </c>
      <c r="E41" s="8" t="s">
        <v>40</v>
      </c>
      <c r="F41" s="33"/>
      <c r="G41" s="33">
        <v>1</v>
      </c>
      <c r="H41" s="33"/>
      <c r="I41" s="33"/>
      <c r="J41" s="33"/>
      <c r="K41" s="4" t="s">
        <v>41</v>
      </c>
      <c r="L41" s="4" t="s">
        <v>165</v>
      </c>
      <c r="M41" s="63">
        <v>1300000</v>
      </c>
      <c r="N41" s="1"/>
      <c r="O41" s="4" t="s">
        <v>120</v>
      </c>
      <c r="P41" s="1">
        <v>2</v>
      </c>
      <c r="Q41" s="1">
        <v>26</v>
      </c>
      <c r="R41" s="4" t="s">
        <v>327</v>
      </c>
      <c r="S41" s="4"/>
      <c r="T41" s="4"/>
      <c r="U41" s="4"/>
      <c r="V41" s="4"/>
      <c r="W41" s="4"/>
      <c r="X41" s="1"/>
      <c r="Y41" s="1"/>
      <c r="Z41" s="1"/>
      <c r="AA41" s="1"/>
      <c r="AB41" s="4"/>
      <c r="AC41" s="4"/>
      <c r="AD41" s="4"/>
      <c r="AE41" s="4"/>
      <c r="AF41" s="1"/>
      <c r="AG41" s="1"/>
      <c r="AH41" s="1"/>
      <c r="AI41" s="1"/>
      <c r="AJ41" s="2"/>
      <c r="AK41" s="2"/>
    </row>
    <row r="42" spans="1:37" ht="56.25" customHeight="1">
      <c r="A42" s="1">
        <v>33</v>
      </c>
      <c r="B42" s="4"/>
      <c r="C42" s="7">
        <v>507111</v>
      </c>
      <c r="D42" s="4" t="s">
        <v>301</v>
      </c>
      <c r="E42" s="8" t="s">
        <v>9</v>
      </c>
      <c r="F42" s="33"/>
      <c r="G42" s="33"/>
      <c r="H42" s="33"/>
      <c r="I42" s="33"/>
      <c r="J42" s="33"/>
      <c r="K42" s="4" t="s">
        <v>91</v>
      </c>
      <c r="L42" s="4" t="s">
        <v>10</v>
      </c>
      <c r="M42" s="63">
        <v>1300000</v>
      </c>
      <c r="N42" s="1"/>
      <c r="O42" s="4" t="s">
        <v>122</v>
      </c>
      <c r="P42" s="1">
        <v>1</v>
      </c>
      <c r="Q42" s="1">
        <v>26</v>
      </c>
      <c r="R42" s="4" t="s">
        <v>343</v>
      </c>
      <c r="S42" s="4"/>
      <c r="T42" s="4"/>
      <c r="U42" s="4"/>
      <c r="V42" s="4"/>
      <c r="W42" s="4"/>
      <c r="X42" s="1"/>
      <c r="Y42" s="1"/>
      <c r="Z42" s="1"/>
      <c r="AA42" s="1"/>
      <c r="AB42" s="4"/>
      <c r="AC42" s="4"/>
      <c r="AD42" s="4"/>
      <c r="AE42" s="4"/>
      <c r="AF42" s="1"/>
      <c r="AG42" s="1"/>
      <c r="AH42" s="1"/>
      <c r="AI42" s="1"/>
      <c r="AJ42" s="2"/>
      <c r="AK42" s="2"/>
    </row>
    <row r="43" spans="1:37" ht="56.25" customHeight="1">
      <c r="A43" s="1">
        <v>34</v>
      </c>
      <c r="B43" s="4" t="s">
        <v>201</v>
      </c>
      <c r="C43" s="7">
        <v>506802</v>
      </c>
      <c r="D43" s="4" t="s">
        <v>359</v>
      </c>
      <c r="E43" s="8" t="s">
        <v>84</v>
      </c>
      <c r="F43" s="33"/>
      <c r="G43" s="33">
        <v>1</v>
      </c>
      <c r="H43" s="33"/>
      <c r="I43" s="33"/>
      <c r="J43" s="33"/>
      <c r="K43" s="4" t="s">
        <v>79</v>
      </c>
      <c r="L43" s="4" t="s">
        <v>169</v>
      </c>
      <c r="M43" s="63">
        <v>1300000</v>
      </c>
      <c r="N43" s="1"/>
      <c r="O43" s="4" t="s">
        <v>124</v>
      </c>
      <c r="P43" s="1">
        <v>3</v>
      </c>
      <c r="Q43" s="1">
        <v>33</v>
      </c>
      <c r="R43" s="4" t="s">
        <v>327</v>
      </c>
      <c r="S43" s="4"/>
      <c r="T43" s="4"/>
      <c r="U43" s="4"/>
      <c r="V43" s="4"/>
      <c r="W43" s="4"/>
      <c r="X43" s="1"/>
      <c r="Y43" s="1"/>
      <c r="Z43" s="1"/>
      <c r="AA43" s="1"/>
      <c r="AB43" s="4"/>
      <c r="AC43" s="4"/>
      <c r="AD43" s="4"/>
      <c r="AE43" s="4"/>
      <c r="AF43" s="1"/>
      <c r="AG43" s="1"/>
      <c r="AH43" s="1"/>
      <c r="AI43" s="1"/>
      <c r="AJ43" s="2"/>
      <c r="AK43" s="2"/>
    </row>
    <row r="44" spans="1:37" ht="29.25" customHeight="1">
      <c r="A44" s="1"/>
      <c r="B44" s="4"/>
      <c r="C44" s="7"/>
      <c r="D44" s="61" t="s">
        <v>386</v>
      </c>
      <c r="E44" s="8"/>
      <c r="F44" s="33"/>
      <c r="G44" s="33"/>
      <c r="H44" s="33"/>
      <c r="I44" s="33"/>
      <c r="J44" s="33"/>
      <c r="K44" s="4"/>
      <c r="L44" s="4"/>
      <c r="M44" s="65">
        <f>SUM(M41:M43)</f>
        <v>3900000</v>
      </c>
      <c r="N44" s="1"/>
      <c r="O44" s="4"/>
      <c r="P44" s="1"/>
      <c r="Q44" s="1"/>
      <c r="R44" s="4"/>
      <c r="S44" s="4"/>
      <c r="T44" s="4"/>
      <c r="U44" s="4"/>
      <c r="V44" s="4"/>
      <c r="W44" s="4"/>
      <c r="X44" s="1"/>
      <c r="Y44" s="1"/>
      <c r="Z44" s="1"/>
      <c r="AA44" s="1"/>
      <c r="AB44" s="4"/>
      <c r="AC44" s="4"/>
      <c r="AD44" s="4"/>
      <c r="AE44" s="4"/>
      <c r="AF44" s="1"/>
      <c r="AG44" s="1"/>
      <c r="AH44" s="1"/>
      <c r="AI44" s="1"/>
      <c r="AJ44" s="2"/>
      <c r="AK44" s="2"/>
    </row>
    <row r="45" spans="1:35" s="92" customFormat="1" ht="29.25" customHeight="1">
      <c r="A45" s="86" t="s">
        <v>376</v>
      </c>
      <c r="B45" s="86"/>
      <c r="C45" s="86"/>
      <c r="D45" s="87"/>
      <c r="E45" s="86"/>
      <c r="F45" s="88"/>
      <c r="G45" s="88"/>
      <c r="H45" s="88"/>
      <c r="I45" s="88"/>
      <c r="J45" s="89"/>
      <c r="K45" s="86"/>
      <c r="L45" s="86"/>
      <c r="M45" s="90"/>
      <c r="N45" s="91"/>
      <c r="O45" s="86"/>
      <c r="P45" s="86"/>
      <c r="Q45" s="86"/>
      <c r="R45" s="87"/>
      <c r="S45" s="98"/>
      <c r="T45" s="98"/>
      <c r="U45" s="98">
        <v>150</v>
      </c>
      <c r="V45" s="98">
        <v>50</v>
      </c>
      <c r="W45" s="98"/>
      <c r="X45" s="91"/>
      <c r="Y45" s="91"/>
      <c r="Z45" s="91">
        <v>100</v>
      </c>
      <c r="AA45" s="91">
        <v>750</v>
      </c>
      <c r="AB45" s="98"/>
      <c r="AC45" s="98"/>
      <c r="AD45" s="98">
        <v>100</v>
      </c>
      <c r="AE45" s="98"/>
      <c r="AF45" s="91"/>
      <c r="AG45" s="91"/>
      <c r="AH45" s="91"/>
      <c r="AI45" s="91">
        <v>1150</v>
      </c>
    </row>
    <row r="46" spans="1:35" s="9" customFormat="1" ht="52.5" customHeight="1">
      <c r="A46" s="1">
        <v>35</v>
      </c>
      <c r="B46" s="4"/>
      <c r="C46" s="7">
        <v>506953</v>
      </c>
      <c r="D46" s="4" t="s">
        <v>280</v>
      </c>
      <c r="E46" s="8" t="s">
        <v>77</v>
      </c>
      <c r="F46" s="33"/>
      <c r="G46" s="33"/>
      <c r="H46" s="33"/>
      <c r="I46" s="33"/>
      <c r="J46" s="33"/>
      <c r="K46" s="4" t="s">
        <v>78</v>
      </c>
      <c r="L46" s="4" t="s">
        <v>298</v>
      </c>
      <c r="M46" s="63">
        <v>1300000</v>
      </c>
      <c r="N46" s="1"/>
      <c r="O46" s="4" t="s">
        <v>113</v>
      </c>
      <c r="P46" s="1">
        <v>1</v>
      </c>
      <c r="Q46" s="1">
        <v>24</v>
      </c>
      <c r="R46" s="4" t="s">
        <v>331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7" ht="56.25" customHeight="1">
      <c r="A47" s="66">
        <v>36</v>
      </c>
      <c r="B47" s="74"/>
      <c r="C47" s="75">
        <v>507053</v>
      </c>
      <c r="D47" s="74" t="s">
        <v>296</v>
      </c>
      <c r="E47" s="76" t="s">
        <v>81</v>
      </c>
      <c r="F47" s="77"/>
      <c r="G47" s="77"/>
      <c r="H47" s="77"/>
      <c r="I47" s="77"/>
      <c r="J47" s="77"/>
      <c r="K47" s="74" t="s">
        <v>45</v>
      </c>
      <c r="L47" s="74" t="s">
        <v>299</v>
      </c>
      <c r="M47" s="78">
        <v>1100000</v>
      </c>
      <c r="N47" s="73"/>
      <c r="O47" s="74" t="s">
        <v>113</v>
      </c>
      <c r="P47" s="73">
        <v>1</v>
      </c>
      <c r="Q47" s="73">
        <v>25</v>
      </c>
      <c r="R47" s="74" t="s">
        <v>372</v>
      </c>
      <c r="S47" s="4" t="s">
        <v>228</v>
      </c>
      <c r="T47" s="4"/>
      <c r="U47" s="4"/>
      <c r="V47" s="4"/>
      <c r="W47" s="4"/>
      <c r="X47" s="1"/>
      <c r="Y47" s="1"/>
      <c r="Z47" s="1"/>
      <c r="AA47" s="1"/>
      <c r="AB47" s="4">
        <v>500</v>
      </c>
      <c r="AC47" s="4">
        <v>200</v>
      </c>
      <c r="AD47" s="4"/>
      <c r="AE47" s="4">
        <v>100</v>
      </c>
      <c r="AF47" s="1">
        <v>500</v>
      </c>
      <c r="AG47" s="1"/>
      <c r="AH47" s="1"/>
      <c r="AI47" s="1">
        <f>SUM(T47:AH47)</f>
        <v>1300</v>
      </c>
      <c r="AJ47" s="2"/>
      <c r="AK47" s="2"/>
    </row>
    <row r="48" spans="1:37" ht="30.75" customHeight="1" thickBot="1">
      <c r="A48" s="66"/>
      <c r="B48" s="74"/>
      <c r="C48" s="75"/>
      <c r="D48" s="103" t="s">
        <v>387</v>
      </c>
      <c r="E48" s="76"/>
      <c r="F48" s="77"/>
      <c r="G48" s="77"/>
      <c r="H48" s="77"/>
      <c r="I48" s="77"/>
      <c r="J48" s="77"/>
      <c r="K48" s="74"/>
      <c r="L48" s="74"/>
      <c r="M48" s="104">
        <f>SUM(M46:M47)</f>
        <v>2400000</v>
      </c>
      <c r="N48" s="73"/>
      <c r="O48" s="74"/>
      <c r="P48" s="73"/>
      <c r="Q48" s="73"/>
      <c r="R48" s="74"/>
      <c r="S48" s="27"/>
      <c r="T48" s="27"/>
      <c r="U48" s="27"/>
      <c r="V48" s="27"/>
      <c r="W48" s="27"/>
      <c r="X48" s="26"/>
      <c r="Y48" s="26"/>
      <c r="Z48" s="26"/>
      <c r="AA48" s="26"/>
      <c r="AB48" s="27"/>
      <c r="AC48" s="27"/>
      <c r="AD48" s="27"/>
      <c r="AE48" s="27"/>
      <c r="AF48" s="26"/>
      <c r="AG48" s="26"/>
      <c r="AH48" s="26"/>
      <c r="AI48" s="1"/>
      <c r="AJ48" s="2"/>
      <c r="AK48" s="2"/>
    </row>
    <row r="49" spans="1:37" s="92" customFormat="1" ht="29.25" customHeight="1" thickBot="1">
      <c r="A49" s="86" t="s">
        <v>377</v>
      </c>
      <c r="B49" s="86"/>
      <c r="C49" s="86"/>
      <c r="D49" s="87"/>
      <c r="E49" s="86"/>
      <c r="F49" s="88"/>
      <c r="G49" s="88"/>
      <c r="H49" s="88"/>
      <c r="I49" s="88"/>
      <c r="J49" s="89"/>
      <c r="K49" s="86"/>
      <c r="L49" s="86"/>
      <c r="M49" s="90"/>
      <c r="N49" s="91"/>
      <c r="O49" s="86"/>
      <c r="P49" s="86"/>
      <c r="Q49" s="86"/>
      <c r="R49" s="87"/>
      <c r="S49" s="99"/>
      <c r="T49" s="99"/>
      <c r="U49" s="99"/>
      <c r="V49" s="99"/>
      <c r="W49" s="99"/>
      <c r="X49" s="100">
        <v>800</v>
      </c>
      <c r="Y49" s="100"/>
      <c r="Z49" s="100" t="s">
        <v>222</v>
      </c>
      <c r="AA49" s="100"/>
      <c r="AB49" s="99"/>
      <c r="AC49" s="99"/>
      <c r="AD49" s="99">
        <v>200</v>
      </c>
      <c r="AE49" s="99"/>
      <c r="AF49" s="100">
        <v>100</v>
      </c>
      <c r="AG49" s="100"/>
      <c r="AH49" s="100"/>
      <c r="AI49" s="91">
        <f>SUM(T49:AH49)</f>
        <v>1100</v>
      </c>
      <c r="AJ49" s="101">
        <f>AJ26/AK26</f>
        <v>1193.375</v>
      </c>
      <c r="AK49" s="123"/>
    </row>
    <row r="50" spans="1:35" s="9" customFormat="1" ht="45.75" customHeight="1">
      <c r="A50" s="1">
        <v>37</v>
      </c>
      <c r="B50" s="4" t="s">
        <v>201</v>
      </c>
      <c r="C50" s="7">
        <v>506951</v>
      </c>
      <c r="D50" s="4" t="s">
        <v>368</v>
      </c>
      <c r="E50" s="8" t="s">
        <v>95</v>
      </c>
      <c r="F50" s="33"/>
      <c r="G50" s="33"/>
      <c r="H50" s="33">
        <v>1</v>
      </c>
      <c r="I50" s="33"/>
      <c r="J50" s="33"/>
      <c r="K50" s="4" t="s">
        <v>96</v>
      </c>
      <c r="L50" s="4" t="s">
        <v>234</v>
      </c>
      <c r="M50" s="63">
        <v>1100000</v>
      </c>
      <c r="N50" s="1"/>
      <c r="O50" s="4" t="s">
        <v>110</v>
      </c>
      <c r="P50" s="1">
        <v>5</v>
      </c>
      <c r="Q50" s="1">
        <v>28</v>
      </c>
      <c r="R50" s="4" t="s">
        <v>332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7" ht="56.25" customHeight="1">
      <c r="A51" s="1">
        <v>38</v>
      </c>
      <c r="B51" s="4" t="s">
        <v>201</v>
      </c>
      <c r="C51" s="7">
        <v>506828</v>
      </c>
      <c r="D51" s="4" t="s">
        <v>369</v>
      </c>
      <c r="E51" s="8" t="s">
        <v>82</v>
      </c>
      <c r="F51" s="33">
        <v>1</v>
      </c>
      <c r="G51" s="33">
        <v>1</v>
      </c>
      <c r="H51" s="33"/>
      <c r="I51" s="33"/>
      <c r="J51" s="33"/>
      <c r="K51" s="4" t="s">
        <v>30</v>
      </c>
      <c r="L51" s="4" t="s">
        <v>238</v>
      </c>
      <c r="M51" s="63">
        <v>1439999</v>
      </c>
      <c r="N51" s="1"/>
      <c r="O51" s="4" t="s">
        <v>128</v>
      </c>
      <c r="P51" s="1">
        <v>2</v>
      </c>
      <c r="Q51" s="1">
        <v>28</v>
      </c>
      <c r="R51" s="4" t="s">
        <v>333</v>
      </c>
      <c r="S51" s="4" t="s">
        <v>173</v>
      </c>
      <c r="T51" s="4">
        <v>1100</v>
      </c>
      <c r="U51" s="4"/>
      <c r="V51" s="4"/>
      <c r="W51" s="4" t="s">
        <v>222</v>
      </c>
      <c r="X51" s="1"/>
      <c r="Y51" s="1"/>
      <c r="Z51" s="1"/>
      <c r="AA51" s="1"/>
      <c r="AB51" s="4"/>
      <c r="AC51" s="4"/>
      <c r="AD51" s="4"/>
      <c r="AE51" s="4"/>
      <c r="AF51" s="1"/>
      <c r="AG51" s="1"/>
      <c r="AH51" s="1"/>
      <c r="AI51" s="1">
        <f>SUM(T51:AH51)</f>
        <v>1100</v>
      </c>
      <c r="AJ51" s="2"/>
      <c r="AK51" s="2"/>
    </row>
    <row r="52" spans="1:37" ht="56.25" customHeight="1">
      <c r="A52" s="1">
        <v>39</v>
      </c>
      <c r="B52" s="4"/>
      <c r="C52" s="7">
        <v>506674</v>
      </c>
      <c r="D52" s="4" t="s">
        <v>289</v>
      </c>
      <c r="E52" s="8" t="s">
        <v>81</v>
      </c>
      <c r="F52" s="33"/>
      <c r="G52" s="33"/>
      <c r="H52" s="33"/>
      <c r="I52" s="33"/>
      <c r="J52" s="33"/>
      <c r="K52" s="4" t="s">
        <v>60</v>
      </c>
      <c r="L52" s="4" t="s">
        <v>25</v>
      </c>
      <c r="M52" s="63">
        <v>1500001</v>
      </c>
      <c r="N52" s="1"/>
      <c r="O52" s="4" t="s">
        <v>129</v>
      </c>
      <c r="P52" s="1">
        <v>1</v>
      </c>
      <c r="Q52" s="1">
        <v>28</v>
      </c>
      <c r="R52" s="4" t="s">
        <v>334</v>
      </c>
      <c r="S52" s="4" t="s">
        <v>219</v>
      </c>
      <c r="T52" s="4"/>
      <c r="U52" s="4" t="s">
        <v>222</v>
      </c>
      <c r="V52" s="4">
        <v>400</v>
      </c>
      <c r="W52" s="4">
        <v>750</v>
      </c>
      <c r="X52" s="1"/>
      <c r="Y52" s="1"/>
      <c r="Z52" s="1"/>
      <c r="AA52" s="1"/>
      <c r="AB52" s="4"/>
      <c r="AC52" s="4"/>
      <c r="AD52" s="4"/>
      <c r="AE52" s="4"/>
      <c r="AF52" s="1"/>
      <c r="AG52" s="1"/>
      <c r="AH52" s="1">
        <v>290</v>
      </c>
      <c r="AI52" s="1">
        <f>SUM(T52:AH52)</f>
        <v>1440</v>
      </c>
      <c r="AJ52" s="2"/>
      <c r="AK52" s="2"/>
    </row>
    <row r="53" spans="1:37" ht="56.25" customHeight="1">
      <c r="A53" s="1">
        <v>40</v>
      </c>
      <c r="B53" s="4" t="s">
        <v>201</v>
      </c>
      <c r="C53" s="7">
        <v>506679</v>
      </c>
      <c r="D53" s="4" t="s">
        <v>370</v>
      </c>
      <c r="E53" s="8" t="s">
        <v>8</v>
      </c>
      <c r="F53" s="33">
        <v>1</v>
      </c>
      <c r="G53" s="33">
        <v>1</v>
      </c>
      <c r="H53" s="33"/>
      <c r="I53" s="33"/>
      <c r="J53" s="33"/>
      <c r="K53" s="4" t="s">
        <v>20</v>
      </c>
      <c r="L53" s="4" t="s">
        <v>240</v>
      </c>
      <c r="M53" s="63">
        <v>1400000</v>
      </c>
      <c r="N53" s="1"/>
      <c r="O53" s="4" t="s">
        <v>124</v>
      </c>
      <c r="P53" s="1">
        <v>3</v>
      </c>
      <c r="Q53" s="1">
        <v>28</v>
      </c>
      <c r="R53" s="4" t="s">
        <v>335</v>
      </c>
      <c r="S53" s="4" t="s">
        <v>221</v>
      </c>
      <c r="T53" s="4">
        <v>200</v>
      </c>
      <c r="U53" s="4"/>
      <c r="V53" s="4"/>
      <c r="W53" s="4"/>
      <c r="X53" s="1"/>
      <c r="Y53" s="1"/>
      <c r="Z53" s="1"/>
      <c r="AA53" s="1"/>
      <c r="AB53" s="4"/>
      <c r="AC53" s="4"/>
      <c r="AD53" s="4"/>
      <c r="AE53" s="4"/>
      <c r="AF53" s="1"/>
      <c r="AG53" s="1"/>
      <c r="AH53" s="1">
        <v>800</v>
      </c>
      <c r="AI53" s="1">
        <f>SUM(T53:AH53)</f>
        <v>1000</v>
      </c>
      <c r="AJ53" s="2"/>
      <c r="AK53" s="2"/>
    </row>
    <row r="54" spans="1:37" ht="33" customHeight="1">
      <c r="A54" s="1"/>
      <c r="B54" s="4"/>
      <c r="C54" s="7"/>
      <c r="D54" s="61" t="s">
        <v>388</v>
      </c>
      <c r="E54" s="8"/>
      <c r="F54" s="33"/>
      <c r="G54" s="33"/>
      <c r="H54" s="33"/>
      <c r="I54" s="33"/>
      <c r="J54" s="33"/>
      <c r="K54" s="4"/>
      <c r="L54" s="4"/>
      <c r="M54" s="65">
        <f>SUM(M50:M53)</f>
        <v>5440000</v>
      </c>
      <c r="N54" s="1"/>
      <c r="O54" s="4"/>
      <c r="P54" s="1"/>
      <c r="Q54" s="1"/>
      <c r="R54" s="4"/>
      <c r="S54" s="4"/>
      <c r="T54" s="4"/>
      <c r="U54" s="4"/>
      <c r="V54" s="4"/>
      <c r="W54" s="4"/>
      <c r="X54" s="1"/>
      <c r="Y54" s="1"/>
      <c r="Z54" s="1"/>
      <c r="AA54" s="1"/>
      <c r="AB54" s="4"/>
      <c r="AC54" s="4"/>
      <c r="AD54" s="4"/>
      <c r="AE54" s="4"/>
      <c r="AF54" s="1"/>
      <c r="AG54" s="1"/>
      <c r="AH54" s="1"/>
      <c r="AI54" s="1"/>
      <c r="AJ54" s="2"/>
      <c r="AK54" s="2"/>
    </row>
    <row r="55" spans="1:35" s="92" customFormat="1" ht="29.25" customHeight="1">
      <c r="A55" s="86" t="s">
        <v>395</v>
      </c>
      <c r="B55" s="86"/>
      <c r="C55" s="86"/>
      <c r="D55" s="87"/>
      <c r="E55" s="86"/>
      <c r="F55" s="88"/>
      <c r="G55" s="88"/>
      <c r="H55" s="88"/>
      <c r="I55" s="88"/>
      <c r="J55" s="89"/>
      <c r="K55" s="86"/>
      <c r="L55" s="86"/>
      <c r="M55" s="90"/>
      <c r="N55" s="91"/>
      <c r="O55" s="86"/>
      <c r="P55" s="86"/>
      <c r="Q55" s="86"/>
      <c r="R55" s="87"/>
      <c r="S55" s="98" t="s">
        <v>183</v>
      </c>
      <c r="T55" s="98"/>
      <c r="U55" s="98"/>
      <c r="V55" s="98"/>
      <c r="W55" s="98">
        <v>200</v>
      </c>
      <c r="X55" s="91"/>
      <c r="Y55" s="91"/>
      <c r="Z55" s="91"/>
      <c r="AA55" s="91"/>
      <c r="AB55" s="98"/>
      <c r="AC55" s="98"/>
      <c r="AD55" s="98">
        <v>600</v>
      </c>
      <c r="AE55" s="98"/>
      <c r="AF55" s="91">
        <v>200</v>
      </c>
      <c r="AG55" s="91"/>
      <c r="AH55" s="91">
        <v>400</v>
      </c>
      <c r="AI55" s="91">
        <f>SUM(T55:AH55)</f>
        <v>1400</v>
      </c>
    </row>
    <row r="56" spans="1:35" s="9" customFormat="1" ht="37.5" customHeight="1">
      <c r="A56" s="1">
        <v>41</v>
      </c>
      <c r="B56" s="4"/>
      <c r="C56" s="7">
        <v>506722</v>
      </c>
      <c r="D56" s="4" t="s">
        <v>283</v>
      </c>
      <c r="E56" s="8" t="s">
        <v>139</v>
      </c>
      <c r="F56" s="33"/>
      <c r="G56" s="33">
        <v>1</v>
      </c>
      <c r="H56" s="33"/>
      <c r="I56" s="33"/>
      <c r="J56" s="33"/>
      <c r="K56" s="4" t="s">
        <v>140</v>
      </c>
      <c r="L56" s="28" t="s">
        <v>141</v>
      </c>
      <c r="M56" s="63">
        <v>1200000</v>
      </c>
      <c r="N56" s="1"/>
      <c r="O56" s="4" t="s">
        <v>114</v>
      </c>
      <c r="P56" s="1">
        <v>1</v>
      </c>
      <c r="Q56" s="1">
        <v>18</v>
      </c>
      <c r="R56" s="4" t="s">
        <v>307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7" ht="56.25" customHeight="1">
      <c r="A57" s="1">
        <v>42</v>
      </c>
      <c r="B57" s="4"/>
      <c r="C57" s="7">
        <v>506748</v>
      </c>
      <c r="D57" s="4" t="s">
        <v>284</v>
      </c>
      <c r="E57" s="8" t="s">
        <v>142</v>
      </c>
      <c r="F57" s="33"/>
      <c r="G57" s="33"/>
      <c r="H57" s="33"/>
      <c r="I57" s="33"/>
      <c r="J57" s="33"/>
      <c r="K57" s="4" t="s">
        <v>143</v>
      </c>
      <c r="L57" s="28" t="s">
        <v>144</v>
      </c>
      <c r="M57" s="63">
        <v>1200000</v>
      </c>
      <c r="N57" s="1"/>
      <c r="O57" s="4" t="s">
        <v>145</v>
      </c>
      <c r="P57" s="1">
        <v>4</v>
      </c>
      <c r="Q57" s="1">
        <v>18</v>
      </c>
      <c r="R57" s="4" t="s">
        <v>336</v>
      </c>
      <c r="S57" s="4" t="s">
        <v>168</v>
      </c>
      <c r="T57" s="4"/>
      <c r="U57" s="4"/>
      <c r="V57" s="4">
        <v>200</v>
      </c>
      <c r="W57" s="4"/>
      <c r="X57" s="1">
        <v>1000</v>
      </c>
      <c r="Y57" s="1"/>
      <c r="Z57" s="1"/>
      <c r="AA57" s="1"/>
      <c r="AB57" s="4"/>
      <c r="AC57" s="4"/>
      <c r="AD57" s="4"/>
      <c r="AE57" s="4"/>
      <c r="AF57" s="1"/>
      <c r="AG57" s="1"/>
      <c r="AH57" s="1"/>
      <c r="AI57" s="1">
        <f aca="true" t="shared" si="1" ref="AI57:AI64">SUM(T57:AH57)</f>
        <v>1200</v>
      </c>
      <c r="AJ57" s="2"/>
      <c r="AK57" s="2"/>
    </row>
    <row r="58" spans="1:37" ht="56.25" customHeight="1">
      <c r="A58" s="1">
        <v>43</v>
      </c>
      <c r="B58" s="4"/>
      <c r="C58" s="7">
        <v>506898</v>
      </c>
      <c r="D58" s="4" t="s">
        <v>285</v>
      </c>
      <c r="E58" s="8" t="s">
        <v>57</v>
      </c>
      <c r="F58" s="33"/>
      <c r="G58" s="33"/>
      <c r="H58" s="33"/>
      <c r="I58" s="33"/>
      <c r="J58" s="33"/>
      <c r="K58" s="4" t="s">
        <v>3</v>
      </c>
      <c r="L58" s="4" t="s">
        <v>46</v>
      </c>
      <c r="M58" s="63">
        <v>1500000</v>
      </c>
      <c r="N58" s="1"/>
      <c r="O58" s="4" t="s">
        <v>114</v>
      </c>
      <c r="P58" s="1">
        <v>2</v>
      </c>
      <c r="Q58" s="1">
        <v>19</v>
      </c>
      <c r="R58" s="4" t="s">
        <v>337</v>
      </c>
      <c r="S58" s="4" t="s">
        <v>174</v>
      </c>
      <c r="T58" s="4">
        <v>900</v>
      </c>
      <c r="U58" s="4"/>
      <c r="V58" s="4"/>
      <c r="W58" s="4"/>
      <c r="X58" s="1">
        <v>300</v>
      </c>
      <c r="Y58" s="1"/>
      <c r="Z58" s="1"/>
      <c r="AA58" s="1"/>
      <c r="AB58" s="4"/>
      <c r="AC58" s="4"/>
      <c r="AD58" s="4"/>
      <c r="AE58" s="4"/>
      <c r="AF58" s="1"/>
      <c r="AG58" s="1"/>
      <c r="AH58" s="1"/>
      <c r="AI58" s="1">
        <f t="shared" si="1"/>
        <v>1200</v>
      </c>
      <c r="AJ58" s="2"/>
      <c r="AK58" s="2"/>
    </row>
    <row r="59" spans="1:37" ht="56.25" customHeight="1">
      <c r="A59" s="1">
        <v>44</v>
      </c>
      <c r="B59" s="4" t="s">
        <v>214</v>
      </c>
      <c r="C59" s="7">
        <v>506531</v>
      </c>
      <c r="D59" s="4" t="s">
        <v>357</v>
      </c>
      <c r="E59" s="8" t="s">
        <v>158</v>
      </c>
      <c r="F59" s="33">
        <v>1</v>
      </c>
      <c r="G59" s="33">
        <v>2</v>
      </c>
      <c r="H59" s="33"/>
      <c r="I59" s="33"/>
      <c r="J59" s="33"/>
      <c r="K59" s="4" t="s">
        <v>154</v>
      </c>
      <c r="L59" s="55" t="s">
        <v>160</v>
      </c>
      <c r="M59" s="63">
        <v>1199479</v>
      </c>
      <c r="N59" s="1"/>
      <c r="O59" s="4" t="s">
        <v>131</v>
      </c>
      <c r="P59" s="1">
        <v>2</v>
      </c>
      <c r="Q59" s="1">
        <v>17</v>
      </c>
      <c r="R59" s="4" t="s">
        <v>338</v>
      </c>
      <c r="S59" s="4" t="s">
        <v>218</v>
      </c>
      <c r="T59" s="4"/>
      <c r="U59" s="4"/>
      <c r="V59" s="4"/>
      <c r="W59" s="4"/>
      <c r="X59" s="1">
        <v>1200</v>
      </c>
      <c r="Y59" s="1"/>
      <c r="Z59" s="1">
        <v>300</v>
      </c>
      <c r="AA59" s="1"/>
      <c r="AB59" s="4"/>
      <c r="AC59" s="4"/>
      <c r="AD59" s="4"/>
      <c r="AE59" s="4"/>
      <c r="AF59" s="1"/>
      <c r="AG59" s="1"/>
      <c r="AH59" s="1"/>
      <c r="AI59" s="1">
        <f t="shared" si="1"/>
        <v>1500</v>
      </c>
      <c r="AJ59" s="2"/>
      <c r="AK59" s="2"/>
    </row>
    <row r="60" spans="1:37" ht="56.25" customHeight="1">
      <c r="A60" s="1">
        <v>45</v>
      </c>
      <c r="B60" s="4"/>
      <c r="C60" s="7">
        <v>506767</v>
      </c>
      <c r="D60" s="4" t="s">
        <v>371</v>
      </c>
      <c r="E60" s="8" t="s">
        <v>159</v>
      </c>
      <c r="F60" s="33"/>
      <c r="G60" s="33"/>
      <c r="H60" s="33"/>
      <c r="I60" s="33"/>
      <c r="J60" s="33"/>
      <c r="K60" s="4" t="s">
        <v>137</v>
      </c>
      <c r="L60" s="4" t="s">
        <v>155</v>
      </c>
      <c r="M60" s="63">
        <v>1100000</v>
      </c>
      <c r="N60" s="1"/>
      <c r="O60" s="4" t="s">
        <v>116</v>
      </c>
      <c r="P60" s="1">
        <v>3</v>
      </c>
      <c r="Q60" s="1">
        <v>17</v>
      </c>
      <c r="R60" s="4" t="s">
        <v>339</v>
      </c>
      <c r="S60" s="4" t="s">
        <v>198</v>
      </c>
      <c r="T60" s="4"/>
      <c r="U60" s="4"/>
      <c r="V60" s="4">
        <v>300</v>
      </c>
      <c r="W60" s="4"/>
      <c r="X60" s="1">
        <v>700</v>
      </c>
      <c r="Y60" s="1">
        <v>200</v>
      </c>
      <c r="Z60" s="1"/>
      <c r="AA60" s="1"/>
      <c r="AB60" s="4">
        <v>100</v>
      </c>
      <c r="AC60" s="4"/>
      <c r="AD60" s="4"/>
      <c r="AE60" s="4"/>
      <c r="AF60" s="1"/>
      <c r="AG60" s="1"/>
      <c r="AH60" s="1"/>
      <c r="AI60" s="1">
        <f t="shared" si="1"/>
        <v>1300</v>
      </c>
      <c r="AJ60" s="2"/>
      <c r="AK60" s="2"/>
    </row>
    <row r="61" spans="1:37" ht="56.25" customHeight="1">
      <c r="A61" s="1">
        <v>46</v>
      </c>
      <c r="B61" s="4"/>
      <c r="C61" s="7">
        <v>506309</v>
      </c>
      <c r="D61" s="4" t="s">
        <v>287</v>
      </c>
      <c r="E61" s="8" t="s">
        <v>146</v>
      </c>
      <c r="F61" s="33"/>
      <c r="G61" s="33">
        <v>1</v>
      </c>
      <c r="H61" s="33"/>
      <c r="I61" s="33"/>
      <c r="J61" s="33"/>
      <c r="K61" s="4" t="s">
        <v>147</v>
      </c>
      <c r="L61" s="28" t="s">
        <v>237</v>
      </c>
      <c r="M61" s="63">
        <v>1310000</v>
      </c>
      <c r="N61" s="1"/>
      <c r="O61" s="4" t="s">
        <v>148</v>
      </c>
      <c r="P61" s="1">
        <v>2</v>
      </c>
      <c r="Q61" s="1">
        <v>18</v>
      </c>
      <c r="R61" s="4" t="s">
        <v>340</v>
      </c>
      <c r="S61" s="4" t="s">
        <v>217</v>
      </c>
      <c r="T61" s="4"/>
      <c r="U61" s="4"/>
      <c r="V61" s="4"/>
      <c r="W61" s="4"/>
      <c r="X61" s="1">
        <v>200</v>
      </c>
      <c r="Y61" s="1"/>
      <c r="Z61" s="1">
        <v>700</v>
      </c>
      <c r="AA61" s="1"/>
      <c r="AB61" s="4">
        <v>150</v>
      </c>
      <c r="AC61" s="4"/>
      <c r="AD61" s="4"/>
      <c r="AE61" s="4"/>
      <c r="AF61" s="1"/>
      <c r="AG61" s="1"/>
      <c r="AH61" s="1"/>
      <c r="AI61" s="1">
        <f t="shared" si="1"/>
        <v>1050</v>
      </c>
      <c r="AJ61" s="2"/>
      <c r="AK61" s="2"/>
    </row>
    <row r="62" spans="1:37" ht="56.25" customHeight="1">
      <c r="A62" s="1">
        <v>47</v>
      </c>
      <c r="B62" s="4" t="s">
        <v>201</v>
      </c>
      <c r="C62" s="7">
        <v>506988</v>
      </c>
      <c r="D62" s="4" t="s">
        <v>290</v>
      </c>
      <c r="E62" s="8" t="s">
        <v>64</v>
      </c>
      <c r="F62" s="33"/>
      <c r="G62" s="33">
        <v>1</v>
      </c>
      <c r="H62" s="33"/>
      <c r="I62" s="33"/>
      <c r="J62" s="33"/>
      <c r="K62" s="4" t="s">
        <v>102</v>
      </c>
      <c r="L62" s="4" t="s">
        <v>161</v>
      </c>
      <c r="M62" s="63">
        <v>1200000</v>
      </c>
      <c r="N62" s="1"/>
      <c r="O62" s="4" t="s">
        <v>132</v>
      </c>
      <c r="P62" s="1">
        <v>1</v>
      </c>
      <c r="Q62" s="1">
        <v>19</v>
      </c>
      <c r="R62" s="4" t="s">
        <v>326</v>
      </c>
      <c r="S62" s="4" t="s">
        <v>188</v>
      </c>
      <c r="T62" s="4">
        <v>100</v>
      </c>
      <c r="U62" s="4">
        <v>910</v>
      </c>
      <c r="V62" s="4"/>
      <c r="W62" s="4"/>
      <c r="X62" s="1">
        <v>300</v>
      </c>
      <c r="Y62" s="1"/>
      <c r="Z62" s="1"/>
      <c r="AA62" s="1"/>
      <c r="AB62" s="4"/>
      <c r="AC62" s="4"/>
      <c r="AD62" s="4"/>
      <c r="AE62" s="4"/>
      <c r="AF62" s="1"/>
      <c r="AG62" s="1"/>
      <c r="AH62" s="1"/>
      <c r="AI62" s="1">
        <f t="shared" si="1"/>
        <v>1310</v>
      </c>
      <c r="AJ62" s="2"/>
      <c r="AK62" s="2"/>
    </row>
    <row r="63" spans="1:37" ht="56.25" customHeight="1">
      <c r="A63" s="1">
        <v>48</v>
      </c>
      <c r="B63" s="4"/>
      <c r="C63" s="7">
        <v>507023</v>
      </c>
      <c r="D63" s="4" t="s">
        <v>291</v>
      </c>
      <c r="E63" s="8" t="s">
        <v>146</v>
      </c>
      <c r="F63" s="33"/>
      <c r="G63" s="33">
        <v>1</v>
      </c>
      <c r="H63" s="33"/>
      <c r="I63" s="33"/>
      <c r="J63" s="33"/>
      <c r="K63" s="4" t="s">
        <v>156</v>
      </c>
      <c r="L63" s="4" t="s">
        <v>157</v>
      </c>
      <c r="M63" s="63">
        <v>1350000</v>
      </c>
      <c r="N63" s="1"/>
      <c r="O63" s="4" t="s">
        <v>121</v>
      </c>
      <c r="P63" s="1">
        <v>1</v>
      </c>
      <c r="Q63" s="1">
        <v>17</v>
      </c>
      <c r="R63" s="4" t="s">
        <v>341</v>
      </c>
      <c r="S63" s="4" t="s">
        <v>175</v>
      </c>
      <c r="T63" s="4">
        <v>1000</v>
      </c>
      <c r="U63" s="4">
        <v>200</v>
      </c>
      <c r="V63" s="4"/>
      <c r="W63" s="4"/>
      <c r="X63" s="1"/>
      <c r="Y63" s="1"/>
      <c r="Z63" s="1"/>
      <c r="AA63" s="1"/>
      <c r="AB63" s="4"/>
      <c r="AC63" s="4"/>
      <c r="AD63" s="4"/>
      <c r="AE63" s="4"/>
      <c r="AF63" s="1"/>
      <c r="AG63" s="1"/>
      <c r="AH63" s="1"/>
      <c r="AI63" s="1">
        <f t="shared" si="1"/>
        <v>1200</v>
      </c>
      <c r="AJ63" s="2"/>
      <c r="AK63" s="2"/>
    </row>
    <row r="64" spans="1:37" ht="56.25" customHeight="1">
      <c r="A64" s="1">
        <v>49</v>
      </c>
      <c r="B64" s="4"/>
      <c r="C64" s="7">
        <v>506968</v>
      </c>
      <c r="D64" s="4" t="s">
        <v>358</v>
      </c>
      <c r="E64" s="8" t="s">
        <v>149</v>
      </c>
      <c r="F64" s="33"/>
      <c r="G64" s="33">
        <v>1</v>
      </c>
      <c r="H64" s="33"/>
      <c r="I64" s="33"/>
      <c r="J64" s="33"/>
      <c r="K64" s="4" t="s">
        <v>150</v>
      </c>
      <c r="L64" s="28" t="s">
        <v>151</v>
      </c>
      <c r="M64" s="63">
        <v>1400000</v>
      </c>
      <c r="N64" s="1"/>
      <c r="O64" s="4" t="s">
        <v>138</v>
      </c>
      <c r="P64" s="1">
        <v>6</v>
      </c>
      <c r="Q64" s="1">
        <v>18</v>
      </c>
      <c r="R64" s="4" t="s">
        <v>342</v>
      </c>
      <c r="S64" s="4" t="s">
        <v>195</v>
      </c>
      <c r="T64" s="4"/>
      <c r="U64" s="4">
        <v>500</v>
      </c>
      <c r="V64" s="4"/>
      <c r="W64" s="4">
        <v>200</v>
      </c>
      <c r="X64" s="1">
        <v>600</v>
      </c>
      <c r="Y64" s="1"/>
      <c r="Z64" s="1"/>
      <c r="AA64" s="1"/>
      <c r="AB64" s="4">
        <v>50</v>
      </c>
      <c r="AC64" s="4"/>
      <c r="AD64" s="4"/>
      <c r="AE64" s="4"/>
      <c r="AF64" s="1"/>
      <c r="AG64" s="1"/>
      <c r="AH64" s="1"/>
      <c r="AI64" s="1">
        <f t="shared" si="1"/>
        <v>1350</v>
      </c>
      <c r="AJ64" s="2"/>
      <c r="AK64" s="2"/>
    </row>
    <row r="65" spans="1:37" ht="29.25" customHeight="1">
      <c r="A65" s="1"/>
      <c r="B65" s="4"/>
      <c r="C65" s="7"/>
      <c r="D65" s="61" t="s">
        <v>389</v>
      </c>
      <c r="E65" s="8"/>
      <c r="F65" s="33"/>
      <c r="G65" s="33"/>
      <c r="H65" s="33"/>
      <c r="I65" s="33"/>
      <c r="J65" s="33"/>
      <c r="K65" s="4"/>
      <c r="L65" s="28"/>
      <c r="M65" s="65">
        <f>SUM(M56:M64)</f>
        <v>11459479</v>
      </c>
      <c r="N65" s="1"/>
      <c r="O65" s="4"/>
      <c r="P65" s="1"/>
      <c r="Q65" s="1"/>
      <c r="R65" s="4"/>
      <c r="S65" s="4"/>
      <c r="T65" s="4"/>
      <c r="U65" s="4"/>
      <c r="V65" s="4"/>
      <c r="W65" s="4"/>
      <c r="X65" s="1"/>
      <c r="Y65" s="1"/>
      <c r="Z65" s="1"/>
      <c r="AA65" s="1"/>
      <c r="AB65" s="4"/>
      <c r="AC65" s="4"/>
      <c r="AD65" s="4"/>
      <c r="AE65" s="4"/>
      <c r="AF65" s="1"/>
      <c r="AG65" s="1"/>
      <c r="AH65" s="1"/>
      <c r="AI65" s="1"/>
      <c r="AJ65" s="2"/>
      <c r="AK65" s="2"/>
    </row>
    <row r="66" spans="1:35" s="70" customFormat="1" ht="34.5" customHeight="1">
      <c r="A66" s="72"/>
      <c r="B66" s="71"/>
      <c r="C66" s="112"/>
      <c r="D66" s="56" t="s">
        <v>394</v>
      </c>
      <c r="E66" s="113"/>
      <c r="F66" s="114"/>
      <c r="G66" s="114"/>
      <c r="H66" s="114"/>
      <c r="I66" s="114"/>
      <c r="J66" s="114"/>
      <c r="K66" s="71"/>
      <c r="L66" s="71"/>
      <c r="M66" s="115">
        <f>SUM(M4:M65)/2</f>
        <v>61945585</v>
      </c>
      <c r="N66" s="72"/>
      <c r="O66" s="71"/>
      <c r="P66" s="72"/>
      <c r="Q66" s="72"/>
      <c r="R66" s="71"/>
      <c r="S66" s="71" t="s">
        <v>171</v>
      </c>
      <c r="T66" s="71"/>
      <c r="U66" s="71">
        <v>1300</v>
      </c>
      <c r="V66" s="71"/>
      <c r="W66" s="71"/>
      <c r="X66" s="72"/>
      <c r="Y66" s="72"/>
      <c r="Z66" s="72"/>
      <c r="AA66" s="72"/>
      <c r="AB66" s="71"/>
      <c r="AC66" s="71"/>
      <c r="AD66" s="71"/>
      <c r="AE66" s="71"/>
      <c r="AF66" s="72"/>
      <c r="AG66" s="72"/>
      <c r="AH66" s="72"/>
      <c r="AI66" s="72">
        <f>SUM(T66:AH66)</f>
        <v>1300</v>
      </c>
    </row>
    <row r="67" spans="1:18" ht="63.75" hidden="1">
      <c r="A67" s="105"/>
      <c r="B67" s="19"/>
      <c r="E67" s="106"/>
      <c r="F67" s="107"/>
      <c r="G67" s="107"/>
      <c r="H67" s="107"/>
      <c r="I67" s="107"/>
      <c r="J67" s="107"/>
      <c r="K67" s="108"/>
      <c r="L67" s="108"/>
      <c r="M67" s="109"/>
      <c r="N67" s="110"/>
      <c r="O67" s="111" t="s">
        <v>278</v>
      </c>
      <c r="P67" s="105"/>
      <c r="Q67" s="110"/>
      <c r="R67" s="108"/>
    </row>
    <row r="68" spans="14:35" ht="63" customHeight="1">
      <c r="N68" s="9"/>
      <c r="O68" s="9"/>
      <c r="P68" s="10"/>
      <c r="Q68" s="9"/>
      <c r="S68" s="5" t="s">
        <v>235</v>
      </c>
      <c r="T68" s="14">
        <v>10850</v>
      </c>
      <c r="U68" s="14">
        <v>12170</v>
      </c>
      <c r="V68" s="14">
        <v>4470</v>
      </c>
      <c r="W68" s="14">
        <v>4300</v>
      </c>
      <c r="X68" s="15">
        <v>6850</v>
      </c>
      <c r="Y68" s="15">
        <v>0</v>
      </c>
      <c r="Z68" s="15">
        <v>3320</v>
      </c>
      <c r="AA68" s="15">
        <v>3000</v>
      </c>
      <c r="AB68" s="14">
        <v>7040</v>
      </c>
      <c r="AC68" s="14">
        <v>300</v>
      </c>
      <c r="AD68" s="14">
        <v>1670</v>
      </c>
      <c r="AE68" s="14">
        <v>880</v>
      </c>
      <c r="AF68" s="15">
        <v>2240</v>
      </c>
      <c r="AG68" s="15">
        <v>500</v>
      </c>
      <c r="AH68" s="15">
        <v>1600</v>
      </c>
      <c r="AI68" s="59">
        <f>SUM(T68:AH68)</f>
        <v>59190</v>
      </c>
    </row>
    <row r="69" spans="15:35" ht="21" customHeight="1">
      <c r="O69" s="38" t="e">
        <f>#REF!/#REF!</f>
        <v>#REF!</v>
      </c>
      <c r="T69" s="13" t="s">
        <v>205</v>
      </c>
      <c r="U69" s="21">
        <v>3</v>
      </c>
      <c r="AI69" s="60"/>
    </row>
    <row r="70" spans="15:35" ht="12.75">
      <c r="O70" s="38" t="e">
        <f>#REF!/#REF!</f>
        <v>#REF!</v>
      </c>
      <c r="T70" s="13" t="s">
        <v>206</v>
      </c>
      <c r="U70" s="21">
        <v>41.96</v>
      </c>
      <c r="V70" s="57"/>
      <c r="W70" s="58"/>
      <c r="AI70" s="17"/>
    </row>
    <row r="71" spans="15:21" ht="12.75">
      <c r="O71" s="38" t="e">
        <f>#REF!/#REF!</f>
        <v>#REF!</v>
      </c>
      <c r="T71" s="13" t="s">
        <v>207</v>
      </c>
      <c r="U71" s="21">
        <v>1.6</v>
      </c>
    </row>
    <row r="72" spans="15:21" ht="12.75">
      <c r="O72" s="38" t="e">
        <f>#REF!/#REF!</f>
        <v>#REF!</v>
      </c>
      <c r="T72" s="13" t="s">
        <v>208</v>
      </c>
      <c r="U72" s="21">
        <v>10.46</v>
      </c>
    </row>
    <row r="73" spans="15:24" ht="25.5">
      <c r="O73" s="38" t="e">
        <f>#REF!/#REF!</f>
        <v>#REF!</v>
      </c>
      <c r="T73" s="13" t="s">
        <v>209</v>
      </c>
      <c r="U73" s="21">
        <v>0.5</v>
      </c>
      <c r="W73" s="3" t="s">
        <v>276</v>
      </c>
      <c r="X73" t="s">
        <v>277</v>
      </c>
    </row>
    <row r="74" spans="15:21" ht="12.75">
      <c r="O74" s="38" t="e">
        <f>#REF!/#REF!</f>
        <v>#REF!</v>
      </c>
      <c r="T74" s="13" t="s">
        <v>212</v>
      </c>
      <c r="U74" s="21">
        <v>0</v>
      </c>
    </row>
    <row r="75" spans="15:21" ht="13.5" thickBot="1">
      <c r="O75" s="38" t="e">
        <f>#REF!/#REF!</f>
        <v>#REF!</v>
      </c>
      <c r="T75" s="13" t="s">
        <v>210</v>
      </c>
      <c r="U75" s="22">
        <v>0</v>
      </c>
    </row>
    <row r="76" spans="14:21" ht="14.25" thickBot="1" thickTop="1">
      <c r="N76" s="43"/>
      <c r="O76" s="42" t="e">
        <f>#REF!/#REF!</f>
        <v>#REF!</v>
      </c>
      <c r="T76" s="13" t="s">
        <v>211</v>
      </c>
      <c r="U76" s="21">
        <f>SUM(U69:U75)</f>
        <v>57.52</v>
      </c>
    </row>
    <row r="77" spans="15:21" ht="14.25" thickBot="1" thickTop="1">
      <c r="O77" s="41" t="e">
        <f>#REF!/#REF!</f>
        <v>#REF!</v>
      </c>
      <c r="S77" s="6"/>
      <c r="T77" s="23"/>
      <c r="U77" s="24"/>
    </row>
  </sheetData>
  <mergeCells count="1">
    <mergeCell ref="A1:L1"/>
  </mergeCells>
  <printOptions gridLines="1" horizontalCentered="1"/>
  <pageMargins left="0.43" right="0.5" top="0.6" bottom="0.5" header="0.19" footer="0.46"/>
  <pageSetup horizontalDpi="300" verticalDpi="300" orientation="portrait" scale="85" r:id="rId1"/>
  <headerFooter alignWithMargins="0">
    <oddHeader>&amp;C&amp;"Arial,Bold"&amp;12NSF 04-043, FY 2005
NSE/NIRT Awards&amp;"Arial,Regular"&amp;10
&amp;R&amp;D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F10" sqref="F10"/>
    </sheetView>
  </sheetViews>
  <sheetFormatPr defaultColWidth="9.140625" defaultRowHeight="12.75"/>
  <cols>
    <col min="2" max="3" width="6.00390625" style="0" bestFit="1" customWidth="1"/>
    <col min="4" max="4" width="4.8515625" style="0" bestFit="1" customWidth="1"/>
    <col min="5" max="5" width="6.140625" style="0" bestFit="1" customWidth="1"/>
    <col min="6" max="6" width="5.7109375" style="0" bestFit="1" customWidth="1"/>
    <col min="7" max="8" width="7.00390625" style="0" bestFit="1" customWidth="1"/>
    <col min="9" max="9" width="7.28125" style="0" customWidth="1"/>
    <col min="10" max="10" width="2.140625" style="0" customWidth="1"/>
    <col min="11" max="11" width="5.00390625" style="0" bestFit="1" customWidth="1"/>
    <col min="12" max="12" width="6.7109375" style="0" bestFit="1" customWidth="1"/>
    <col min="13" max="13" width="6.8515625" style="0" bestFit="1" customWidth="1"/>
    <col min="14" max="14" width="9.7109375" style="0" bestFit="1" customWidth="1"/>
    <col min="15" max="15" width="6.28125" style="0" bestFit="1" customWidth="1"/>
    <col min="16" max="16" width="7.28125" style="0" bestFit="1" customWidth="1"/>
    <col min="17" max="17" width="6.00390625" style="0" bestFit="1" customWidth="1"/>
    <col min="18" max="19" width="6.00390625" style="0" customWidth="1"/>
  </cols>
  <sheetData>
    <row r="1" spans="2:16" ht="12.75">
      <c r="B1" s="1" t="s">
        <v>37</v>
      </c>
      <c r="C1" s="36" t="s">
        <v>248</v>
      </c>
      <c r="D1" s="36" t="s">
        <v>249</v>
      </c>
      <c r="E1" s="36" t="s">
        <v>250</v>
      </c>
      <c r="F1" s="36" t="s">
        <v>251</v>
      </c>
      <c r="G1" s="36" t="s">
        <v>252</v>
      </c>
      <c r="H1" s="36" t="s">
        <v>253</v>
      </c>
      <c r="L1" s="36"/>
      <c r="M1" s="36"/>
      <c r="N1" s="36"/>
      <c r="O1" s="36"/>
      <c r="P1" s="36"/>
    </row>
    <row r="2" spans="1:16" ht="12.75" customHeight="1">
      <c r="A2" t="s">
        <v>254</v>
      </c>
      <c r="B2" s="30" t="s">
        <v>68</v>
      </c>
      <c r="C2" s="30">
        <v>99</v>
      </c>
      <c r="D2" s="30">
        <v>22</v>
      </c>
      <c r="E2" s="37">
        <f>D2/C2</f>
        <v>0.2222222222222222</v>
      </c>
      <c r="F2" s="36">
        <v>5</v>
      </c>
      <c r="G2" s="44">
        <f>F2/D2</f>
        <v>0.22727272727272727</v>
      </c>
      <c r="H2" s="38">
        <f aca="true" t="shared" si="0" ref="H2:H10">F2/C2</f>
        <v>0.050505050505050504</v>
      </c>
      <c r="L2" s="36"/>
      <c r="M2" s="48" t="s">
        <v>266</v>
      </c>
      <c r="N2" s="48" t="s">
        <v>267</v>
      </c>
      <c r="O2" s="48" t="s">
        <v>268</v>
      </c>
      <c r="P2" s="48" t="s">
        <v>269</v>
      </c>
    </row>
    <row r="3" spans="1:16" ht="12.75">
      <c r="A3" t="s">
        <v>255</v>
      </c>
      <c r="B3" s="30" t="s">
        <v>38</v>
      </c>
      <c r="C3" s="30">
        <v>67</v>
      </c>
      <c r="D3" s="30">
        <v>14</v>
      </c>
      <c r="E3" s="37">
        <f aca="true" t="shared" si="1" ref="E3:E10">D3/C3</f>
        <v>0.208955223880597</v>
      </c>
      <c r="F3" s="36">
        <v>6</v>
      </c>
      <c r="G3" s="44">
        <f>F3/D3</f>
        <v>0.42857142857142855</v>
      </c>
      <c r="H3" s="38">
        <f t="shared" si="0"/>
        <v>0.08955223880597014</v>
      </c>
      <c r="L3" s="36" t="s">
        <v>251</v>
      </c>
      <c r="M3" s="36">
        <v>6</v>
      </c>
      <c r="N3" s="36">
        <v>19</v>
      </c>
      <c r="O3" s="36">
        <v>1</v>
      </c>
      <c r="P3" s="36">
        <v>1</v>
      </c>
    </row>
    <row r="4" spans="1:16" ht="12.75">
      <c r="A4" t="s">
        <v>256</v>
      </c>
      <c r="B4" s="30" t="s">
        <v>242</v>
      </c>
      <c r="C4" s="30">
        <v>4</v>
      </c>
      <c r="D4" s="30">
        <v>0</v>
      </c>
      <c r="E4" s="37">
        <f t="shared" si="1"/>
        <v>0</v>
      </c>
      <c r="F4" s="36">
        <v>0</v>
      </c>
      <c r="G4" s="44">
        <v>0</v>
      </c>
      <c r="H4" s="38">
        <f t="shared" si="0"/>
        <v>0</v>
      </c>
      <c r="L4" s="36" t="s">
        <v>262</v>
      </c>
      <c r="M4" s="44">
        <f>M3/F10</f>
        <v>0.13043478260869565</v>
      </c>
      <c r="N4" s="36"/>
      <c r="O4" s="44">
        <f>O3/F10</f>
        <v>0.021739130434782608</v>
      </c>
      <c r="P4" s="36"/>
    </row>
    <row r="5" spans="1:8" ht="12.75">
      <c r="A5" t="s">
        <v>257</v>
      </c>
      <c r="B5" s="30" t="s">
        <v>66</v>
      </c>
      <c r="C5" s="30">
        <v>54</v>
      </c>
      <c r="D5" s="30">
        <v>16</v>
      </c>
      <c r="E5" s="37">
        <f t="shared" si="1"/>
        <v>0.2962962962962963</v>
      </c>
      <c r="F5" s="36">
        <v>9</v>
      </c>
      <c r="G5" s="44">
        <f aca="true" t="shared" si="2" ref="G5:G10">F5/D5</f>
        <v>0.5625</v>
      </c>
      <c r="H5" s="38">
        <f t="shared" si="0"/>
        <v>0.16666666666666666</v>
      </c>
    </row>
    <row r="6" spans="1:15" ht="12.75">
      <c r="A6" t="s">
        <v>258</v>
      </c>
      <c r="B6" s="30" t="s">
        <v>67</v>
      </c>
      <c r="C6" s="30">
        <v>51</v>
      </c>
      <c r="D6" s="30">
        <v>11</v>
      </c>
      <c r="E6" s="37">
        <f t="shared" si="1"/>
        <v>0.21568627450980393</v>
      </c>
      <c r="F6" s="36">
        <v>1</v>
      </c>
      <c r="G6" s="44">
        <f t="shared" si="2"/>
        <v>0.09090909090909091</v>
      </c>
      <c r="H6" s="38">
        <f t="shared" si="0"/>
        <v>0.0196078431372549</v>
      </c>
      <c r="L6" s="36"/>
      <c r="M6" s="50" t="s">
        <v>265</v>
      </c>
      <c r="N6" s="49"/>
      <c r="O6" s="36"/>
    </row>
    <row r="7" spans="1:15" ht="12.75">
      <c r="A7" t="s">
        <v>261</v>
      </c>
      <c r="B7" s="30" t="s">
        <v>70</v>
      </c>
      <c r="C7" s="30">
        <v>26</v>
      </c>
      <c r="D7" s="30">
        <v>5</v>
      </c>
      <c r="E7" s="37">
        <f t="shared" si="1"/>
        <v>0.19230769230769232</v>
      </c>
      <c r="F7" s="36">
        <v>3</v>
      </c>
      <c r="G7" s="44">
        <f t="shared" si="2"/>
        <v>0.6</v>
      </c>
      <c r="H7" s="38">
        <f t="shared" si="0"/>
        <v>0.11538461538461539</v>
      </c>
      <c r="L7" s="36"/>
      <c r="M7" s="36" t="s">
        <v>263</v>
      </c>
      <c r="N7" s="36" t="s">
        <v>35</v>
      </c>
      <c r="O7" s="53" t="s">
        <v>264</v>
      </c>
    </row>
    <row r="8" spans="1:15" ht="12.75">
      <c r="A8" t="s">
        <v>259</v>
      </c>
      <c r="B8" s="30" t="s">
        <v>69</v>
      </c>
      <c r="C8" s="30">
        <v>29</v>
      </c>
      <c r="D8" s="30">
        <v>7</v>
      </c>
      <c r="E8" s="37">
        <f t="shared" si="1"/>
        <v>0.2413793103448276</v>
      </c>
      <c r="F8" s="36">
        <v>4</v>
      </c>
      <c r="G8" s="44">
        <f t="shared" si="2"/>
        <v>0.5714285714285714</v>
      </c>
      <c r="H8" s="38">
        <f t="shared" si="0"/>
        <v>0.13793103448275862</v>
      </c>
      <c r="L8" s="36" t="s">
        <v>251</v>
      </c>
      <c r="M8" s="51">
        <v>56449</v>
      </c>
      <c r="N8" s="36">
        <v>46</v>
      </c>
      <c r="O8" s="54">
        <f>M8/N8</f>
        <v>1227.1521739130435</v>
      </c>
    </row>
    <row r="9" spans="1:15" ht="13.5" thickBot="1">
      <c r="A9" t="s">
        <v>260</v>
      </c>
      <c r="B9" s="39" t="s">
        <v>65</v>
      </c>
      <c r="C9" s="39">
        <v>189</v>
      </c>
      <c r="D9" s="39">
        <v>41</v>
      </c>
      <c r="E9" s="40">
        <f t="shared" si="1"/>
        <v>0.21693121693121692</v>
      </c>
      <c r="F9" s="47">
        <v>18</v>
      </c>
      <c r="G9" s="45">
        <f t="shared" si="2"/>
        <v>0.43902439024390244</v>
      </c>
      <c r="H9" s="42">
        <f t="shared" si="0"/>
        <v>0.09523809523809523</v>
      </c>
      <c r="L9" s="36" t="s">
        <v>270</v>
      </c>
      <c r="M9" s="51">
        <v>59190</v>
      </c>
      <c r="N9" s="36"/>
      <c r="O9" s="36"/>
    </row>
    <row r="10" spans="2:8" ht="13.5" thickTop="1">
      <c r="B10" s="30"/>
      <c r="C10" s="30">
        <f>SUM(C2:C9)</f>
        <v>519</v>
      </c>
      <c r="D10" s="30">
        <f>SUM(D2:D9)</f>
        <v>116</v>
      </c>
      <c r="E10" s="37">
        <f t="shared" si="1"/>
        <v>0.22350674373795762</v>
      </c>
      <c r="F10" s="36">
        <f>SUM(F2:F9)</f>
        <v>46</v>
      </c>
      <c r="G10" s="46">
        <f t="shared" si="2"/>
        <v>0.39655172413793105</v>
      </c>
      <c r="H10" s="41">
        <f t="shared" si="0"/>
        <v>0.08863198458574181</v>
      </c>
    </row>
    <row r="12" ht="12.75">
      <c r="Q12" s="16"/>
    </row>
    <row r="14" spans="2:13" ht="12.75">
      <c r="B14" t="s">
        <v>273</v>
      </c>
      <c r="C14">
        <f>SUM(C16:I16)</f>
        <v>46</v>
      </c>
      <c r="L14" s="52" t="s">
        <v>274</v>
      </c>
      <c r="M14">
        <f>SUM(L16:S16)</f>
        <v>68</v>
      </c>
    </row>
    <row r="15" spans="2:19" ht="12.75">
      <c r="B15" s="52" t="s">
        <v>271</v>
      </c>
      <c r="C15">
        <v>1</v>
      </c>
      <c r="D15">
        <v>2</v>
      </c>
      <c r="E15">
        <v>3</v>
      </c>
      <c r="F15">
        <v>4</v>
      </c>
      <c r="G15">
        <v>5</v>
      </c>
      <c r="H15">
        <v>6</v>
      </c>
      <c r="I15">
        <v>7</v>
      </c>
      <c r="L15">
        <v>1</v>
      </c>
      <c r="M15">
        <v>2</v>
      </c>
      <c r="N15">
        <v>3</v>
      </c>
      <c r="O15">
        <v>4</v>
      </c>
      <c r="P15">
        <v>5</v>
      </c>
      <c r="Q15">
        <v>6</v>
      </c>
      <c r="R15">
        <v>7</v>
      </c>
      <c r="S15">
        <v>8</v>
      </c>
    </row>
    <row r="16" spans="2:19" ht="12.75">
      <c r="B16" s="52" t="s">
        <v>272</v>
      </c>
      <c r="C16">
        <v>16</v>
      </c>
      <c r="D16">
        <v>13</v>
      </c>
      <c r="E16">
        <v>8</v>
      </c>
      <c r="F16">
        <v>3</v>
      </c>
      <c r="G16">
        <v>1</v>
      </c>
      <c r="H16">
        <v>3</v>
      </c>
      <c r="I16">
        <v>2</v>
      </c>
      <c r="L16">
        <v>3</v>
      </c>
      <c r="M16">
        <v>7</v>
      </c>
      <c r="N16">
        <v>12</v>
      </c>
      <c r="O16">
        <v>16</v>
      </c>
      <c r="P16">
        <v>16</v>
      </c>
      <c r="Q16">
        <v>8</v>
      </c>
      <c r="R16">
        <v>5</v>
      </c>
      <c r="S16">
        <v>1</v>
      </c>
    </row>
  </sheetData>
  <printOptions horizontalCentered="1"/>
  <pageMargins left="0.5" right="0.5" top="0.62" bottom="0.5" header="0.5" footer="0.5"/>
  <pageSetup horizontalDpi="300" verticalDpi="3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GPRENTIC</dc:creator>
  <cp:keywords/>
  <dc:description/>
  <cp:lastModifiedBy>MROCO</cp:lastModifiedBy>
  <cp:lastPrinted>2005-09-20T20:33:54Z</cp:lastPrinted>
  <dcterms:created xsi:type="dcterms:W3CDTF">2004-11-19T13:24:18Z</dcterms:created>
  <dcterms:modified xsi:type="dcterms:W3CDTF">2005-09-26T21:16:45Z</dcterms:modified>
  <cp:category/>
  <cp:version/>
  <cp:contentType/>
  <cp:contentStatus/>
</cp:coreProperties>
</file>