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895" windowHeight="8010" activeTab="0"/>
  </bookViews>
  <sheets>
    <sheet name="FY2008 DIGs" sheetId="1" r:id="rId1"/>
  </sheets>
  <definedNames>
    <definedName name="_xlnm.Print_Area" localSheetId="0">'FY2008 DIGs'!$A$1:$N$142</definedName>
  </definedNames>
  <calcPr fullCalcOnLoad="1"/>
</workbook>
</file>

<file path=xl/sharedStrings.xml><?xml version="1.0" encoding="utf-8"?>
<sst xmlns="http://schemas.openxmlformats.org/spreadsheetml/2006/main" count="179" uniqueCount="106">
  <si>
    <t>1.  Construction (excluding dredging)</t>
  </si>
  <si>
    <t>Total US Business</t>
  </si>
  <si>
    <t>Small Business</t>
  </si>
  <si>
    <t>% of</t>
  </si>
  <si>
    <t>Small Disadv. Business</t>
  </si>
  <si>
    <t>Emerging Small Business</t>
  </si>
  <si>
    <t>Actions</t>
  </si>
  <si>
    <t>Dollars</t>
  </si>
  <si>
    <t>$$$</t>
  </si>
  <si>
    <t>Subtotal</t>
  </si>
  <si>
    <t>Category Total</t>
  </si>
  <si>
    <t>III.  Refuse Systems and Related Services</t>
  </si>
  <si>
    <t>PSC S205</t>
  </si>
  <si>
    <t>IV.  Non-nuclear Ship Repair</t>
  </si>
  <si>
    <t>SIC 3731:</t>
  </si>
  <si>
    <t>PSC J999</t>
  </si>
  <si>
    <t>DIGs Grand Totals</t>
  </si>
  <si>
    <t>NAICS 541211, 541214, 541219 (SIC 8721), 541330 (SIC 8711):</t>
  </si>
  <si>
    <t>NAICS/PSC Code</t>
  </si>
  <si>
    <t>541211/R499</t>
  </si>
  <si>
    <t>541211/R704</t>
  </si>
  <si>
    <t>541330/C111</t>
  </si>
  <si>
    <t>541330/C211</t>
  </si>
  <si>
    <t>541330/C219</t>
  </si>
  <si>
    <t>541330/R425</t>
  </si>
  <si>
    <t>541211/R703</t>
  </si>
  <si>
    <t>541219/R703</t>
  </si>
  <si>
    <t>NAICS Group 236:</t>
  </si>
  <si>
    <t>NAICS Group 237:</t>
  </si>
  <si>
    <t>NAICS Group 238:</t>
  </si>
  <si>
    <t>541219/R799</t>
  </si>
  <si>
    <t>541219/AD26</t>
  </si>
  <si>
    <t>541330/6640</t>
  </si>
  <si>
    <t>541330/AD24</t>
  </si>
  <si>
    <t>541330/R499</t>
  </si>
  <si>
    <t>541219/R499</t>
  </si>
  <si>
    <t>541330/AD21</t>
  </si>
  <si>
    <t>541330/B541</t>
  </si>
  <si>
    <t>541330/R414</t>
  </si>
  <si>
    <t>541219/R408</t>
  </si>
  <si>
    <t>541219/R497</t>
  </si>
  <si>
    <t>541219/R699</t>
  </si>
  <si>
    <t>541219/R704</t>
  </si>
  <si>
    <t>541219/S111</t>
  </si>
  <si>
    <t>541219/S114</t>
  </si>
  <si>
    <t>541330/7035</t>
  </si>
  <si>
    <t>541330/9999</t>
  </si>
  <si>
    <t>541330/AJ44</t>
  </si>
  <si>
    <t>541330/B505</t>
  </si>
  <si>
    <t>541330/C214</t>
  </si>
  <si>
    <t>541330/D316</t>
  </si>
  <si>
    <t>541330/J066</t>
  </si>
  <si>
    <t>541330/H342</t>
  </si>
  <si>
    <t>541330/R497</t>
  </si>
  <si>
    <t>(To the Dollar)</t>
  </si>
  <si>
    <t>Reporting Period: October 1, 2007 to September 30, 2008</t>
  </si>
  <si>
    <t>541211/D306</t>
  </si>
  <si>
    <t>541211/H169</t>
  </si>
  <si>
    <t>541211/R710</t>
  </si>
  <si>
    <t>541211/U002</t>
  </si>
  <si>
    <t>541214/R710</t>
  </si>
  <si>
    <t>541214/Q999</t>
  </si>
  <si>
    <t>541214/9999</t>
  </si>
  <si>
    <t>541219/R603</t>
  </si>
  <si>
    <t>541219/S112</t>
  </si>
  <si>
    <t>541330/5650</t>
  </si>
  <si>
    <t>541330/5995</t>
  </si>
  <si>
    <t>541330/6515</t>
  </si>
  <si>
    <t>541330/6630</t>
  </si>
  <si>
    <t>541330/7010</t>
  </si>
  <si>
    <t>541330/AD61</t>
  </si>
  <si>
    <t>541330/AJ41</t>
  </si>
  <si>
    <t>541330/AJ46</t>
  </si>
  <si>
    <t>541330/AV12</t>
  </si>
  <si>
    <t>541330/AV17</t>
  </si>
  <si>
    <t>541330/AV61</t>
  </si>
  <si>
    <t>541330/AV65</t>
  </si>
  <si>
    <t>541330/AV97</t>
  </si>
  <si>
    <t>541330/B529</t>
  </si>
  <si>
    <t>541330/C114</t>
  </si>
  <si>
    <t>541330/C119</t>
  </si>
  <si>
    <t>541330/C123</t>
  </si>
  <si>
    <t>541330/D301</t>
  </si>
  <si>
    <t>541330/D304</t>
  </si>
  <si>
    <t>541330/D314</t>
  </si>
  <si>
    <t>541330/D307</t>
  </si>
  <si>
    <t>541330/D308</t>
  </si>
  <si>
    <t>541330/D399</t>
  </si>
  <si>
    <t>541330/H999</t>
  </si>
  <si>
    <t>541330/J074</t>
  </si>
  <si>
    <t>541330/J099</t>
  </si>
  <si>
    <t>541330/M292</t>
  </si>
  <si>
    <t>541330/N066</t>
  </si>
  <si>
    <t>541330/N099</t>
  </si>
  <si>
    <t>541330/C212</t>
  </si>
  <si>
    <t>541330/R699</t>
  </si>
  <si>
    <t>541330/R706</t>
  </si>
  <si>
    <t>541330/U002</t>
  </si>
  <si>
    <t>541330/U012</t>
  </si>
  <si>
    <t>541360/D399</t>
  </si>
  <si>
    <t>541370/6675</t>
  </si>
  <si>
    <t>541370/F999</t>
  </si>
  <si>
    <r>
      <t>II.  Architectural and Engineering Services</t>
    </r>
    <r>
      <rPr>
        <i/>
        <sz val="10"/>
        <rFont val="Arial Narrow"/>
        <family val="2"/>
      </rPr>
      <t xml:space="preserve"> (including mapping and surveying)</t>
    </r>
  </si>
  <si>
    <r>
      <t xml:space="preserve">NAICS 541360, 541370 </t>
    </r>
    <r>
      <rPr>
        <sz val="10"/>
        <rFont val="Arial Narrow"/>
        <family val="2"/>
      </rPr>
      <t>(SIC 8713):</t>
    </r>
  </si>
  <si>
    <t>Designated Groups</t>
  </si>
  <si>
    <t>Report on Small Business Participation Under the Small Business Competitiveness Demonstration Program for Designated Industry Groups (DIGs)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</si>
</sst>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&quot;$&quot;* #,##0_);_(&quot;$&quot;* \(#,##0\);_(&quot;$&quot;* &quot;-&quot;??_);_(@_)"/>
    <numFmt numFmtId="166" formatCode="0_)"/>
    <numFmt numFmtId="167" formatCode="_(* #,##0_);_(* \(#,##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_)"/>
  </numFmts>
  <fonts count="14">
    <font>
      <sz val="12"/>
      <name val="Book Antiqua"/>
      <family val="0"/>
    </font>
    <font>
      <b/>
      <sz val="12"/>
      <name val="Book Antiqua"/>
      <family val="0"/>
    </font>
    <font>
      <i/>
      <sz val="12"/>
      <name val="Book Antiqua"/>
      <family val="0"/>
    </font>
    <font>
      <b/>
      <i/>
      <sz val="12"/>
      <name val="Book Antiqua"/>
      <family val="0"/>
    </font>
    <font>
      <sz val="8"/>
      <name val="Book Antiqu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2"/>
      <color indexed="12"/>
      <name val="Book Antiqua"/>
      <family val="0"/>
    </font>
    <font>
      <u val="single"/>
      <sz val="12"/>
      <color indexed="36"/>
      <name val="Book Antiqua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/>
      <protection/>
    </xf>
    <xf numFmtId="165" fontId="5" fillId="0" borderId="1" xfId="17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center"/>
      <protection/>
    </xf>
    <xf numFmtId="0" fontId="11" fillId="0" borderId="1" xfId="0" applyFont="1" applyBorder="1" applyAlignment="1" applyProtection="1" quotePrefix="1">
      <alignment horizontal="right"/>
      <protection/>
    </xf>
    <xf numFmtId="5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 quotePrefix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 applyProtection="1" quotePrefix="1">
      <alignment horizontal="centerContinuous"/>
      <protection/>
    </xf>
    <xf numFmtId="37" fontId="6" fillId="0" borderId="1" xfId="0" applyNumberFormat="1" applyFont="1" applyBorder="1" applyAlignment="1" applyProtection="1">
      <alignment/>
      <protection/>
    </xf>
    <xf numFmtId="5" fontId="6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 quotePrefix="1">
      <alignment horizontal="center"/>
      <protection/>
    </xf>
    <xf numFmtId="37" fontId="10" fillId="0" borderId="1" xfId="0" applyNumberFormat="1" applyFont="1" applyBorder="1" applyAlignment="1" applyProtection="1">
      <alignment/>
      <protection/>
    </xf>
    <xf numFmtId="5" fontId="10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left"/>
      <protection/>
    </xf>
    <xf numFmtId="0" fontId="10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10" fillId="3" borderId="1" xfId="0" applyFont="1" applyFill="1" applyBorder="1" applyAlignment="1" applyProtection="1">
      <alignment horizontal="left"/>
      <protection/>
    </xf>
    <xf numFmtId="0" fontId="9" fillId="0" borderId="7" xfId="0" applyFont="1" applyBorder="1" applyAlignment="1" applyProtection="1" quotePrefix="1">
      <alignment horizontal="center"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12" fillId="0" borderId="9" xfId="0" applyFont="1" applyFill="1" applyBorder="1" applyAlignment="1" applyProtection="1" quotePrefix="1">
      <alignment horizontal="center"/>
      <protection/>
    </xf>
    <xf numFmtId="0" fontId="12" fillId="0" borderId="10" xfId="0" applyFont="1" applyFill="1" applyBorder="1" applyAlignment="1" applyProtection="1" quotePrefix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 quotePrefix="1">
      <alignment horizont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3" borderId="4" xfId="0" applyFont="1" applyFill="1" applyBorder="1" applyAlignment="1" applyProtection="1">
      <alignment horizontal="left"/>
      <protection/>
    </xf>
    <xf numFmtId="0" fontId="10" fillId="3" borderId="5" xfId="0" applyFont="1" applyFill="1" applyBorder="1" applyAlignment="1" applyProtection="1">
      <alignment horizontal="left"/>
      <protection/>
    </xf>
    <xf numFmtId="0" fontId="10" fillId="3" borderId="6" xfId="0" applyFont="1" applyFill="1" applyBorder="1" applyAlignment="1" applyProtection="1">
      <alignment horizontal="left"/>
      <protection/>
    </xf>
    <xf numFmtId="0" fontId="10" fillId="3" borderId="1" xfId="0" applyFont="1" applyFill="1" applyBorder="1" applyAlignment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 quotePrefix="1">
      <alignment horizontal="center"/>
      <protection/>
    </xf>
    <xf numFmtId="0" fontId="10" fillId="0" borderId="13" xfId="0" applyFont="1" applyFill="1" applyBorder="1" applyAlignment="1" applyProtection="1" quotePrefix="1">
      <alignment horizontal="center"/>
      <protection/>
    </xf>
    <xf numFmtId="0" fontId="13" fillId="3" borderId="14" xfId="0" applyFont="1" applyFill="1" applyBorder="1" applyAlignment="1" applyProtection="1" quotePrefix="1">
      <alignment horizontal="center" vertical="center" wrapText="1"/>
      <protection/>
    </xf>
    <xf numFmtId="0" fontId="13" fillId="3" borderId="12" xfId="0" applyFont="1" applyFill="1" applyBorder="1" applyAlignment="1" applyProtection="1" quotePrefix="1">
      <alignment horizontal="center" vertical="center" wrapText="1"/>
      <protection/>
    </xf>
    <xf numFmtId="0" fontId="13" fillId="3" borderId="13" xfId="0" applyFont="1" applyFill="1" applyBorder="1" applyAlignment="1" applyProtection="1" quotePrefix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left"/>
      <protection/>
    </xf>
    <xf numFmtId="37" fontId="10" fillId="0" borderId="1" xfId="0" applyNumberFormat="1" applyFont="1" applyFill="1" applyBorder="1" applyAlignment="1" applyProtection="1">
      <alignment/>
      <protection/>
    </xf>
    <xf numFmtId="5" fontId="10" fillId="0" borderId="1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0.875" style="3" customWidth="1"/>
    <col min="2" max="2" width="13.00390625" style="3" customWidth="1"/>
    <col min="3" max="3" width="7.625" style="3" customWidth="1"/>
    <col min="4" max="4" width="12.25390625" style="3" customWidth="1"/>
    <col min="5" max="5" width="7.625" style="3" customWidth="1"/>
    <col min="6" max="6" width="10.00390625" style="3" customWidth="1"/>
    <col min="7" max="7" width="6.75390625" style="3" customWidth="1"/>
    <col min="8" max="8" width="8.75390625" style="3" customWidth="1"/>
    <col min="9" max="9" width="10.125" style="3" customWidth="1"/>
    <col min="10" max="10" width="6.75390625" style="3" customWidth="1"/>
    <col min="11" max="11" width="7.75390625" style="3" customWidth="1"/>
    <col min="12" max="12" width="9.375" style="3" customWidth="1"/>
    <col min="13" max="13" width="6.00390625" style="3" customWidth="1"/>
    <col min="14" max="14" width="1.12109375" style="3" customWidth="1"/>
    <col min="15" max="17" width="8.75390625" style="1" customWidth="1"/>
  </cols>
  <sheetData>
    <row r="1" spans="1:14" ht="12.75" customHeight="1" thickBot="1">
      <c r="A1" s="4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"/>
    </row>
    <row r="2" spans="2:14" ht="42.75" customHeight="1" thickBot="1" thickTop="1">
      <c r="B2" s="60" t="s">
        <v>105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4"/>
    </row>
    <row r="3" spans="2:13" ht="19.5" customHeight="1" thickBot="1" thickTop="1">
      <c r="B3" s="57" t="s">
        <v>55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2:13" ht="16.5" customHeight="1" thickTop="1">
      <c r="B4" s="47" t="s">
        <v>54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ht="19.5" customHeight="1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3" ht="19.5" customHeight="1">
      <c r="B6" s="40" t="s">
        <v>104</v>
      </c>
      <c r="C6" s="50" t="s">
        <v>1</v>
      </c>
      <c r="D6" s="50"/>
      <c r="E6" s="50" t="s">
        <v>2</v>
      </c>
      <c r="F6" s="50"/>
      <c r="G6" s="12" t="s">
        <v>3</v>
      </c>
      <c r="H6" s="50" t="s">
        <v>4</v>
      </c>
      <c r="I6" s="50"/>
      <c r="J6" s="12" t="s">
        <v>3</v>
      </c>
      <c r="K6" s="51" t="s">
        <v>5</v>
      </c>
      <c r="L6" s="51"/>
      <c r="M6" s="12" t="s">
        <v>3</v>
      </c>
    </row>
    <row r="7" spans="2:13" ht="19.5" customHeight="1">
      <c r="B7" s="41"/>
      <c r="C7" s="13" t="s">
        <v>6</v>
      </c>
      <c r="D7" s="13" t="s">
        <v>7</v>
      </c>
      <c r="E7" s="13" t="s">
        <v>6</v>
      </c>
      <c r="F7" s="13" t="s">
        <v>7</v>
      </c>
      <c r="G7" s="13" t="s">
        <v>8</v>
      </c>
      <c r="H7" s="13" t="s">
        <v>6</v>
      </c>
      <c r="I7" s="13" t="s">
        <v>7</v>
      </c>
      <c r="J7" s="13" t="s">
        <v>8</v>
      </c>
      <c r="K7" s="13" t="s">
        <v>6</v>
      </c>
      <c r="L7" s="13" t="s">
        <v>7</v>
      </c>
      <c r="M7" s="13" t="s">
        <v>8</v>
      </c>
    </row>
    <row r="8" spans="2:13" ht="19.5" customHeight="1">
      <c r="B8" s="52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7" ht="15.75">
      <c r="B9" s="13">
        <v>236115</v>
      </c>
      <c r="C9" s="14">
        <v>1</v>
      </c>
      <c r="D9" s="15">
        <v>2000</v>
      </c>
      <c r="E9" s="14">
        <v>1</v>
      </c>
      <c r="F9" s="15">
        <v>2000</v>
      </c>
      <c r="G9" s="16">
        <f>F9/D9*100</f>
        <v>100</v>
      </c>
      <c r="H9" s="17">
        <v>0</v>
      </c>
      <c r="I9" s="15">
        <v>0</v>
      </c>
      <c r="J9" s="16">
        <f>I9/D9*100</f>
        <v>0</v>
      </c>
      <c r="K9" s="14">
        <v>1</v>
      </c>
      <c r="L9" s="14">
        <v>2000</v>
      </c>
      <c r="M9" s="16">
        <f>L9/D9*100</f>
        <v>100</v>
      </c>
      <c r="Q9" s="1">
        <v>36</v>
      </c>
    </row>
    <row r="10" spans="2:13" ht="15.75">
      <c r="B10" s="13">
        <v>236118</v>
      </c>
      <c r="C10" s="14">
        <v>15</v>
      </c>
      <c r="D10" s="15">
        <v>383554</v>
      </c>
      <c r="E10" s="14">
        <v>15</v>
      </c>
      <c r="F10" s="15">
        <v>383554</v>
      </c>
      <c r="G10" s="16">
        <f>F10/D10*100</f>
        <v>100</v>
      </c>
      <c r="H10" s="17">
        <v>1</v>
      </c>
      <c r="I10" s="15">
        <v>29964</v>
      </c>
      <c r="J10" s="16">
        <f>I10/D10*100</f>
        <v>7.812198543099537</v>
      </c>
      <c r="K10" s="14">
        <v>1</v>
      </c>
      <c r="L10" s="14">
        <v>4800</v>
      </c>
      <c r="M10" s="16">
        <v>0</v>
      </c>
    </row>
    <row r="11" spans="2:13" ht="15.75">
      <c r="B11" s="13">
        <v>236210</v>
      </c>
      <c r="C11" s="14">
        <v>8</v>
      </c>
      <c r="D11" s="15">
        <v>58803</v>
      </c>
      <c r="E11" s="14">
        <v>8</v>
      </c>
      <c r="F11" s="15">
        <v>58803</v>
      </c>
      <c r="G11" s="16">
        <f>F11/D11*100</f>
        <v>100</v>
      </c>
      <c r="H11" s="17">
        <v>6</v>
      </c>
      <c r="I11" s="15">
        <v>39423</v>
      </c>
      <c r="J11" s="16">
        <f>I11/D11*100</f>
        <v>67.04249783174328</v>
      </c>
      <c r="K11" s="14">
        <v>2</v>
      </c>
      <c r="L11" s="14">
        <v>5957</v>
      </c>
      <c r="M11" s="16">
        <f>L11/D11*100</f>
        <v>10.130435521997178</v>
      </c>
    </row>
    <row r="12" spans="2:13" ht="15.75">
      <c r="B12" s="13">
        <v>236220</v>
      </c>
      <c r="C12" s="14">
        <v>983</v>
      </c>
      <c r="D12" s="15">
        <v>133559137</v>
      </c>
      <c r="E12" s="14">
        <v>860</v>
      </c>
      <c r="F12" s="15">
        <v>100632923</v>
      </c>
      <c r="G12" s="16">
        <f>F12/D12*100</f>
        <v>75.34708988124115</v>
      </c>
      <c r="H12" s="17">
        <v>693</v>
      </c>
      <c r="I12" s="15">
        <v>65386968</v>
      </c>
      <c r="J12" s="16">
        <f>I12/D12*100</f>
        <v>48.95731543997622</v>
      </c>
      <c r="K12" s="14">
        <v>487</v>
      </c>
      <c r="L12" s="14">
        <v>25369852</v>
      </c>
      <c r="M12" s="16">
        <f>L12/D12*100</f>
        <v>18.995220072438773</v>
      </c>
    </row>
    <row r="13" spans="1:17" s="2" customFormat="1" ht="15.75">
      <c r="A13" s="3"/>
      <c r="B13" s="18" t="s">
        <v>9</v>
      </c>
      <c r="C13" s="14">
        <f>SUM(C9:C12)</f>
        <v>1007</v>
      </c>
      <c r="D13" s="19">
        <f>SUM(D9:D12)</f>
        <v>134003494</v>
      </c>
      <c r="E13" s="14">
        <f>SUM(E9:E12)</f>
        <v>884</v>
      </c>
      <c r="F13" s="19">
        <f>SUM(F9:F12)</f>
        <v>101077280</v>
      </c>
      <c r="G13" s="16">
        <f>F13/D13*100</f>
        <v>75.42883919131242</v>
      </c>
      <c r="H13" s="17">
        <f>SUM(H9:H12)</f>
        <v>700</v>
      </c>
      <c r="I13" s="19">
        <f>SUM(I9:I12)</f>
        <v>65456355</v>
      </c>
      <c r="J13" s="16">
        <f>I13/D13*100</f>
        <v>48.84675245855903</v>
      </c>
      <c r="K13" s="14">
        <f>SUM(K9:K12)</f>
        <v>491</v>
      </c>
      <c r="L13" s="19">
        <f>SUM(L9:L12)</f>
        <v>25382609</v>
      </c>
      <c r="M13" s="16">
        <f>L13/D13*100</f>
        <v>18.9417516232823</v>
      </c>
      <c r="N13" s="3"/>
      <c r="O13" s="1"/>
      <c r="P13" s="1"/>
      <c r="Q13" s="1">
        <v>1</v>
      </c>
    </row>
    <row r="14" spans="2:17" ht="19.5" customHeight="1">
      <c r="B14" s="52" t="s">
        <v>28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Q14" s="1">
        <v>4</v>
      </c>
    </row>
    <row r="15" spans="2:17" ht="15.75">
      <c r="B15" s="13">
        <v>237110</v>
      </c>
      <c r="C15" s="14">
        <v>213</v>
      </c>
      <c r="D15" s="14">
        <v>3906587</v>
      </c>
      <c r="E15" s="14">
        <v>208</v>
      </c>
      <c r="F15" s="14">
        <v>3906587</v>
      </c>
      <c r="G15" s="16">
        <f>F15/D15*100</f>
        <v>100</v>
      </c>
      <c r="H15" s="17">
        <v>10</v>
      </c>
      <c r="I15" s="14">
        <v>2243929</v>
      </c>
      <c r="J15" s="16">
        <f>I15/D15*100</f>
        <v>57.439626968502175</v>
      </c>
      <c r="K15" s="14">
        <v>27</v>
      </c>
      <c r="L15" s="14">
        <v>253717</v>
      </c>
      <c r="M15" s="16">
        <f>L15/D15*100</f>
        <v>6.494594898308933</v>
      </c>
      <c r="Q15" s="1">
        <v>1</v>
      </c>
    </row>
    <row r="16" spans="2:17" ht="15.75">
      <c r="B16" s="13">
        <v>237130</v>
      </c>
      <c r="C16" s="14">
        <v>3</v>
      </c>
      <c r="D16" s="14">
        <v>534568</v>
      </c>
      <c r="E16" s="14">
        <v>2</v>
      </c>
      <c r="F16" s="14">
        <v>498148</v>
      </c>
      <c r="G16" s="16">
        <f>F16/D16*100</f>
        <v>93.18702204396821</v>
      </c>
      <c r="H16" s="17">
        <v>0</v>
      </c>
      <c r="I16" s="14">
        <v>0</v>
      </c>
      <c r="J16" s="16">
        <f>I16/D16*100</f>
        <v>0</v>
      </c>
      <c r="K16" s="14">
        <v>0</v>
      </c>
      <c r="L16" s="20">
        <v>0</v>
      </c>
      <c r="M16" s="16">
        <f>L16/D16*100</f>
        <v>0</v>
      </c>
      <c r="Q16" s="1">
        <v>9</v>
      </c>
    </row>
    <row r="17" spans="2:17" ht="15.75">
      <c r="B17" s="13">
        <v>237310</v>
      </c>
      <c r="C17" s="14">
        <v>3</v>
      </c>
      <c r="D17" s="14">
        <v>134184</v>
      </c>
      <c r="E17" s="14">
        <v>3</v>
      </c>
      <c r="F17" s="14">
        <v>134184</v>
      </c>
      <c r="G17" s="16">
        <f>F17/D17*100</f>
        <v>100</v>
      </c>
      <c r="H17" s="17">
        <v>2</v>
      </c>
      <c r="I17" s="14">
        <v>134184</v>
      </c>
      <c r="J17" s="16">
        <f>I17/D17*100</f>
        <v>100</v>
      </c>
      <c r="K17" s="14">
        <v>3</v>
      </c>
      <c r="L17" s="14">
        <v>134184</v>
      </c>
      <c r="M17" s="16">
        <f>L17/D17*100</f>
        <v>100</v>
      </c>
      <c r="Q17" s="1">
        <v>5</v>
      </c>
    </row>
    <row r="18" spans="2:13" ht="15.75">
      <c r="B18" s="13">
        <v>237990</v>
      </c>
      <c r="C18" s="14">
        <v>3</v>
      </c>
      <c r="D18" s="14">
        <v>5409100</v>
      </c>
      <c r="E18" s="14">
        <v>2</v>
      </c>
      <c r="F18" s="14">
        <v>5392100</v>
      </c>
      <c r="G18" s="16">
        <f>F18/D18*100</f>
        <v>99.68571481392469</v>
      </c>
      <c r="H18" s="17">
        <v>0</v>
      </c>
      <c r="I18" s="14">
        <v>0</v>
      </c>
      <c r="J18" s="16">
        <f>I18/D18*100</f>
        <v>0</v>
      </c>
      <c r="K18" s="14">
        <v>2</v>
      </c>
      <c r="L18" s="14">
        <v>5392100</v>
      </c>
      <c r="M18" s="16">
        <f>L18/D18*100</f>
        <v>99.68571481392469</v>
      </c>
    </row>
    <row r="19" spans="1:17" s="2" customFormat="1" ht="15.75">
      <c r="A19" s="3"/>
      <c r="B19" s="21" t="s">
        <v>9</v>
      </c>
      <c r="C19" s="14">
        <f>SUM(C15:C18)</f>
        <v>222</v>
      </c>
      <c r="D19" s="19">
        <f>SUM(D15:D18)</f>
        <v>9984439</v>
      </c>
      <c r="E19" s="14">
        <f>SUM(E15:E18)</f>
        <v>215</v>
      </c>
      <c r="F19" s="19">
        <f>SUM(F15:F18)</f>
        <v>9931019</v>
      </c>
      <c r="G19" s="16">
        <f>F19/D19*100</f>
        <v>99.46496743582689</v>
      </c>
      <c r="H19" s="17">
        <f>SUM(H15:H18)</f>
        <v>12</v>
      </c>
      <c r="I19" s="19">
        <f>SUM(I15:I18)</f>
        <v>2378113</v>
      </c>
      <c r="J19" s="16">
        <f>I19/D19*100</f>
        <v>23.818193490891176</v>
      </c>
      <c r="K19" s="14">
        <f>SUM(K15:K18)</f>
        <v>32</v>
      </c>
      <c r="L19" s="19">
        <f>SUM(L15:L18)</f>
        <v>5780001</v>
      </c>
      <c r="M19" s="16">
        <f>L19/D19*100</f>
        <v>57.89009277336463</v>
      </c>
      <c r="N19" s="3"/>
      <c r="O19" s="1"/>
      <c r="P19" s="1"/>
      <c r="Q19" s="1">
        <v>1</v>
      </c>
    </row>
    <row r="20" spans="2:17" ht="19.5" customHeight="1">
      <c r="B20" s="52" t="s">
        <v>29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Q20" s="1">
        <v>11</v>
      </c>
    </row>
    <row r="21" spans="2:17" ht="15.75">
      <c r="B21" s="13">
        <v>238110</v>
      </c>
      <c r="C21" s="14">
        <v>4</v>
      </c>
      <c r="D21" s="14">
        <v>78170</v>
      </c>
      <c r="E21" s="14">
        <v>4</v>
      </c>
      <c r="F21" s="14">
        <v>78170</v>
      </c>
      <c r="G21" s="16">
        <f aca="true" t="shared" si="0" ref="G21:G26">F21/D21*100</f>
        <v>100</v>
      </c>
      <c r="H21" s="17">
        <v>0</v>
      </c>
      <c r="I21" s="14">
        <v>0</v>
      </c>
      <c r="J21" s="16">
        <f aca="true" t="shared" si="1" ref="J21:J26">I21/D21*100</f>
        <v>0</v>
      </c>
      <c r="K21" s="14">
        <v>3</v>
      </c>
      <c r="L21" s="14">
        <v>74507</v>
      </c>
      <c r="M21" s="16">
        <f aca="true" t="shared" si="2" ref="M21:M26">L21/D21*100</f>
        <v>95.31405910195727</v>
      </c>
      <c r="Q21" s="1">
        <f>SUM(Q9:Q20)</f>
        <v>68</v>
      </c>
    </row>
    <row r="22" spans="2:13" ht="15.75">
      <c r="B22" s="13">
        <v>238120</v>
      </c>
      <c r="C22" s="14">
        <v>1</v>
      </c>
      <c r="D22" s="14">
        <v>17808</v>
      </c>
      <c r="E22" s="14">
        <v>1</v>
      </c>
      <c r="F22" s="14">
        <v>17808</v>
      </c>
      <c r="G22" s="16">
        <f t="shared" si="0"/>
        <v>100</v>
      </c>
      <c r="H22" s="17">
        <v>0</v>
      </c>
      <c r="I22" s="14">
        <v>0</v>
      </c>
      <c r="J22" s="16">
        <f t="shared" si="1"/>
        <v>0</v>
      </c>
      <c r="K22" s="14">
        <v>1</v>
      </c>
      <c r="L22" s="14">
        <v>17808</v>
      </c>
      <c r="M22" s="16">
        <f t="shared" si="2"/>
        <v>100</v>
      </c>
    </row>
    <row r="23" spans="2:13" ht="15.75">
      <c r="B23" s="13">
        <v>238130</v>
      </c>
      <c r="C23" s="14">
        <v>3</v>
      </c>
      <c r="D23" s="14">
        <v>38135</v>
      </c>
      <c r="E23" s="14">
        <v>3</v>
      </c>
      <c r="F23" s="14">
        <v>38135</v>
      </c>
      <c r="G23" s="16">
        <f t="shared" si="0"/>
        <v>100</v>
      </c>
      <c r="H23" s="17">
        <v>1</v>
      </c>
      <c r="I23" s="14">
        <v>13755</v>
      </c>
      <c r="J23" s="16">
        <f t="shared" si="1"/>
        <v>36.069227743542676</v>
      </c>
      <c r="K23" s="14">
        <v>0</v>
      </c>
      <c r="L23" s="14">
        <v>0</v>
      </c>
      <c r="M23" s="16">
        <f t="shared" si="2"/>
        <v>0</v>
      </c>
    </row>
    <row r="24" spans="2:13" ht="15.75">
      <c r="B24" s="13">
        <v>238140</v>
      </c>
      <c r="C24" s="14">
        <v>3</v>
      </c>
      <c r="D24" s="14">
        <v>67224</v>
      </c>
      <c r="E24" s="14">
        <v>3</v>
      </c>
      <c r="F24" s="14">
        <v>67224</v>
      </c>
      <c r="G24" s="16">
        <f t="shared" si="0"/>
        <v>100</v>
      </c>
      <c r="H24" s="17">
        <v>0</v>
      </c>
      <c r="I24" s="14">
        <v>0</v>
      </c>
      <c r="J24" s="16">
        <f t="shared" si="1"/>
        <v>0</v>
      </c>
      <c r="K24" s="14">
        <v>1</v>
      </c>
      <c r="L24" s="14">
        <v>18860</v>
      </c>
      <c r="M24" s="16">
        <f t="shared" si="2"/>
        <v>28.055456384624538</v>
      </c>
    </row>
    <row r="25" spans="2:13" ht="15.75">
      <c r="B25" s="13">
        <v>238150</v>
      </c>
      <c r="C25" s="14">
        <v>3</v>
      </c>
      <c r="D25" s="14">
        <v>86394</v>
      </c>
      <c r="E25" s="14">
        <v>1</v>
      </c>
      <c r="F25" s="14">
        <v>0</v>
      </c>
      <c r="G25" s="16">
        <f t="shared" si="0"/>
        <v>0</v>
      </c>
      <c r="H25" s="17">
        <v>0</v>
      </c>
      <c r="I25" s="14">
        <v>0</v>
      </c>
      <c r="J25" s="16">
        <f t="shared" si="1"/>
        <v>0</v>
      </c>
      <c r="K25" s="14">
        <v>0</v>
      </c>
      <c r="L25" s="20">
        <v>0</v>
      </c>
      <c r="M25" s="16">
        <f t="shared" si="2"/>
        <v>0</v>
      </c>
    </row>
    <row r="26" spans="2:13" ht="15.75">
      <c r="B26" s="13">
        <v>238160</v>
      </c>
      <c r="C26" s="14">
        <v>15</v>
      </c>
      <c r="D26" s="14">
        <v>1346618</v>
      </c>
      <c r="E26" s="14">
        <v>10</v>
      </c>
      <c r="F26" s="14">
        <v>366724</v>
      </c>
      <c r="G26" s="16">
        <f t="shared" si="0"/>
        <v>27.232964359603095</v>
      </c>
      <c r="H26" s="17">
        <v>6</v>
      </c>
      <c r="I26" s="14">
        <v>298655</v>
      </c>
      <c r="J26" s="16">
        <f t="shared" si="1"/>
        <v>22.17815297285496</v>
      </c>
      <c r="K26" s="14">
        <v>3</v>
      </c>
      <c r="L26" s="14">
        <v>117838</v>
      </c>
      <c r="M26" s="16">
        <f t="shared" si="2"/>
        <v>8.750662771476394</v>
      </c>
    </row>
    <row r="27" spans="2:13" ht="15.75">
      <c r="B27" s="13">
        <v>238160</v>
      </c>
      <c r="C27" s="14">
        <v>1</v>
      </c>
      <c r="D27" s="14">
        <v>0</v>
      </c>
      <c r="E27" s="14">
        <v>1</v>
      </c>
      <c r="F27" s="14">
        <v>0</v>
      </c>
      <c r="G27" s="16">
        <v>0</v>
      </c>
      <c r="H27" s="17">
        <v>0</v>
      </c>
      <c r="I27" s="14">
        <v>0</v>
      </c>
      <c r="J27" s="16">
        <v>0</v>
      </c>
      <c r="K27" s="14">
        <v>1</v>
      </c>
      <c r="L27" s="14">
        <v>0</v>
      </c>
      <c r="M27" s="16">
        <v>0</v>
      </c>
    </row>
    <row r="28" spans="2:13" ht="15.75">
      <c r="B28" s="13">
        <v>238190</v>
      </c>
      <c r="C28" s="14">
        <v>6</v>
      </c>
      <c r="D28" s="14">
        <v>81415</v>
      </c>
      <c r="E28" s="14">
        <v>6</v>
      </c>
      <c r="F28" s="14">
        <v>81415</v>
      </c>
      <c r="G28" s="16">
        <f aca="true" t="shared" si="3" ref="G28:G39">F28/D28*100</f>
        <v>100</v>
      </c>
      <c r="H28" s="17">
        <v>1</v>
      </c>
      <c r="I28" s="14">
        <v>18450</v>
      </c>
      <c r="J28" s="16">
        <f aca="true" t="shared" si="4" ref="J28:J39">I28/D28*100</f>
        <v>22.66167168212246</v>
      </c>
      <c r="K28" s="14">
        <v>1</v>
      </c>
      <c r="L28" s="14">
        <v>18450</v>
      </c>
      <c r="M28" s="16">
        <f aca="true" t="shared" si="5" ref="M28:M39">L28/D28*100</f>
        <v>22.66167168212246</v>
      </c>
    </row>
    <row r="29" spans="2:13" ht="15.75">
      <c r="B29" s="13">
        <v>238210</v>
      </c>
      <c r="C29" s="14">
        <v>68</v>
      </c>
      <c r="D29" s="14">
        <v>4128798</v>
      </c>
      <c r="E29" s="14">
        <v>52</v>
      </c>
      <c r="F29" s="14">
        <v>3844680</v>
      </c>
      <c r="G29" s="16">
        <f t="shared" si="3"/>
        <v>93.11862677709105</v>
      </c>
      <c r="H29" s="17">
        <v>15</v>
      </c>
      <c r="I29" s="14">
        <v>3304320</v>
      </c>
      <c r="J29" s="16">
        <f t="shared" si="4"/>
        <v>80.031040511064</v>
      </c>
      <c r="K29" s="14">
        <v>21</v>
      </c>
      <c r="L29" s="14">
        <v>2076728</v>
      </c>
      <c r="M29" s="16">
        <f t="shared" si="5"/>
        <v>50.298609910196625</v>
      </c>
    </row>
    <row r="30" spans="2:13" ht="15.75">
      <c r="B30" s="13">
        <v>238220</v>
      </c>
      <c r="C30" s="14">
        <v>100</v>
      </c>
      <c r="D30" s="14">
        <v>4035880</v>
      </c>
      <c r="E30" s="14">
        <v>70</v>
      </c>
      <c r="F30" s="14">
        <v>3308151</v>
      </c>
      <c r="G30" s="16">
        <f t="shared" si="3"/>
        <v>81.96851739893158</v>
      </c>
      <c r="H30" s="17">
        <v>25</v>
      </c>
      <c r="I30" s="14">
        <v>1194496</v>
      </c>
      <c r="J30" s="16">
        <f t="shared" si="4"/>
        <v>29.596915666471745</v>
      </c>
      <c r="K30" s="14">
        <v>23</v>
      </c>
      <c r="L30" s="14">
        <v>2540682</v>
      </c>
      <c r="M30" s="16">
        <f t="shared" si="5"/>
        <v>62.952367265627316</v>
      </c>
    </row>
    <row r="31" spans="2:13" ht="15.75">
      <c r="B31" s="13">
        <v>238290</v>
      </c>
      <c r="C31" s="14">
        <v>26</v>
      </c>
      <c r="D31" s="14">
        <v>1789095</v>
      </c>
      <c r="E31" s="14">
        <v>18</v>
      </c>
      <c r="F31" s="14">
        <v>1039769</v>
      </c>
      <c r="G31" s="16">
        <f t="shared" si="3"/>
        <v>58.11703682588124</v>
      </c>
      <c r="H31" s="17">
        <v>7</v>
      </c>
      <c r="I31" s="14">
        <v>511083</v>
      </c>
      <c r="J31" s="16">
        <f t="shared" si="4"/>
        <v>28.566565777669716</v>
      </c>
      <c r="K31" s="14">
        <v>6</v>
      </c>
      <c r="L31" s="14">
        <v>878473</v>
      </c>
      <c r="M31" s="16">
        <f t="shared" si="5"/>
        <v>49.10152898532498</v>
      </c>
    </row>
    <row r="32" spans="2:13" ht="15.75">
      <c r="B32" s="22">
        <v>238320</v>
      </c>
      <c r="C32" s="20">
        <v>18</v>
      </c>
      <c r="D32" s="20">
        <v>1105655</v>
      </c>
      <c r="E32" s="20">
        <v>18</v>
      </c>
      <c r="F32" s="20">
        <v>1105655</v>
      </c>
      <c r="G32" s="23">
        <f t="shared" si="3"/>
        <v>100</v>
      </c>
      <c r="H32" s="24">
        <v>6</v>
      </c>
      <c r="I32" s="20">
        <v>403000</v>
      </c>
      <c r="J32" s="23">
        <f t="shared" si="4"/>
        <v>36.448982729694166</v>
      </c>
      <c r="K32" s="20">
        <v>11</v>
      </c>
      <c r="L32" s="20">
        <v>991881</v>
      </c>
      <c r="M32" s="23">
        <f t="shared" si="5"/>
        <v>89.70981002211359</v>
      </c>
    </row>
    <row r="33" spans="2:15" ht="15.75">
      <c r="B33" s="13">
        <v>238330</v>
      </c>
      <c r="C33" s="14">
        <v>14</v>
      </c>
      <c r="D33" s="14">
        <v>249582</v>
      </c>
      <c r="E33" s="14">
        <v>11</v>
      </c>
      <c r="F33" s="14">
        <v>177433</v>
      </c>
      <c r="G33" s="16">
        <f t="shared" si="3"/>
        <v>71.09206593424206</v>
      </c>
      <c r="H33" s="17">
        <v>0</v>
      </c>
      <c r="I33" s="14">
        <v>0</v>
      </c>
      <c r="J33" s="16">
        <f t="shared" si="4"/>
        <v>0</v>
      </c>
      <c r="K33" s="14">
        <v>5</v>
      </c>
      <c r="L33" s="14">
        <v>73126</v>
      </c>
      <c r="M33" s="16">
        <f t="shared" si="5"/>
        <v>29.29938857770192</v>
      </c>
      <c r="O33" s="9"/>
    </row>
    <row r="34" spans="2:13" ht="15.75">
      <c r="B34" s="13">
        <v>238350</v>
      </c>
      <c r="C34" s="14">
        <v>5</v>
      </c>
      <c r="D34" s="14">
        <v>23168</v>
      </c>
      <c r="E34" s="14">
        <v>5</v>
      </c>
      <c r="F34" s="14">
        <v>23168</v>
      </c>
      <c r="G34" s="16">
        <f t="shared" si="3"/>
        <v>100</v>
      </c>
      <c r="H34" s="17">
        <v>0</v>
      </c>
      <c r="I34" s="14">
        <v>0</v>
      </c>
      <c r="J34" s="23">
        <f t="shared" si="4"/>
        <v>0</v>
      </c>
      <c r="K34" s="14">
        <v>1</v>
      </c>
      <c r="L34" s="14">
        <v>23168</v>
      </c>
      <c r="M34" s="16">
        <f t="shared" si="5"/>
        <v>100</v>
      </c>
    </row>
    <row r="35" spans="2:13" ht="15.75">
      <c r="B35" s="13">
        <v>238390</v>
      </c>
      <c r="C35" s="14">
        <v>26</v>
      </c>
      <c r="D35" s="14">
        <v>285797</v>
      </c>
      <c r="E35" s="14">
        <v>11</v>
      </c>
      <c r="F35" s="14">
        <v>83798</v>
      </c>
      <c r="G35" s="16">
        <f t="shared" si="3"/>
        <v>29.320811625034555</v>
      </c>
      <c r="H35" s="17">
        <v>2</v>
      </c>
      <c r="I35" s="14">
        <v>8400</v>
      </c>
      <c r="J35" s="23">
        <f t="shared" si="4"/>
        <v>2.9391491163308223</v>
      </c>
      <c r="K35" s="14">
        <v>10</v>
      </c>
      <c r="L35" s="14">
        <v>100758</v>
      </c>
      <c r="M35" s="16">
        <f t="shared" si="5"/>
        <v>35.25509365038821</v>
      </c>
    </row>
    <row r="36" spans="2:13" ht="15.75">
      <c r="B36" s="13">
        <v>238910</v>
      </c>
      <c r="C36" s="14">
        <v>13</v>
      </c>
      <c r="D36" s="14">
        <v>2493421</v>
      </c>
      <c r="E36" s="14">
        <v>11</v>
      </c>
      <c r="F36" s="14">
        <v>2474073</v>
      </c>
      <c r="G36" s="16">
        <f t="shared" si="3"/>
        <v>99.2240379783438</v>
      </c>
      <c r="H36" s="17">
        <v>7</v>
      </c>
      <c r="I36" s="14">
        <v>2380979</v>
      </c>
      <c r="J36" s="16">
        <f t="shared" si="4"/>
        <v>95.49045267526022</v>
      </c>
      <c r="K36" s="14">
        <v>2</v>
      </c>
      <c r="L36" s="14">
        <v>1329457</v>
      </c>
      <c r="M36" s="16">
        <f t="shared" si="5"/>
        <v>53.318593209891155</v>
      </c>
    </row>
    <row r="37" spans="2:13" ht="15.75">
      <c r="B37" s="13">
        <v>238990</v>
      </c>
      <c r="C37" s="14">
        <v>54</v>
      </c>
      <c r="D37" s="14">
        <v>1462546</v>
      </c>
      <c r="E37" s="14">
        <v>47</v>
      </c>
      <c r="F37" s="14">
        <v>1229369</v>
      </c>
      <c r="G37" s="16">
        <f t="shared" si="3"/>
        <v>84.05677496639422</v>
      </c>
      <c r="H37" s="17">
        <v>23</v>
      </c>
      <c r="I37" s="14">
        <v>918397</v>
      </c>
      <c r="J37" s="16">
        <f t="shared" si="4"/>
        <v>62.79440099661823</v>
      </c>
      <c r="K37" s="14">
        <v>9</v>
      </c>
      <c r="L37" s="14">
        <v>486071</v>
      </c>
      <c r="M37" s="16">
        <f t="shared" si="5"/>
        <v>33.23457860470713</v>
      </c>
    </row>
    <row r="38" spans="1:17" s="2" customFormat="1" ht="19.5" customHeight="1">
      <c r="A38" s="3"/>
      <c r="B38" s="25" t="s">
        <v>9</v>
      </c>
      <c r="C38" s="14">
        <f>SUM(C21:C37)</f>
        <v>360</v>
      </c>
      <c r="D38" s="19">
        <f>SUM(D21:D37)</f>
        <v>17289706</v>
      </c>
      <c r="E38" s="14">
        <f>SUM(E21:E37)</f>
        <v>272</v>
      </c>
      <c r="F38" s="19">
        <f>SUM(F21:F37)</f>
        <v>13935572</v>
      </c>
      <c r="G38" s="16">
        <f t="shared" si="3"/>
        <v>80.60039887317923</v>
      </c>
      <c r="H38" s="17">
        <f>SUM(H21:H37)</f>
        <v>93</v>
      </c>
      <c r="I38" s="19">
        <f>SUM(I21:I37)</f>
        <v>9051535</v>
      </c>
      <c r="J38" s="16">
        <f t="shared" si="4"/>
        <v>52.35216261051519</v>
      </c>
      <c r="K38" s="14">
        <f>SUM(K21:K37)</f>
        <v>98</v>
      </c>
      <c r="L38" s="19">
        <f>SUM(L21:L37)</f>
        <v>8747807</v>
      </c>
      <c r="M38" s="16">
        <f t="shared" si="5"/>
        <v>50.595464144965796</v>
      </c>
      <c r="N38" s="3"/>
      <c r="O38" s="1"/>
      <c r="P38" s="1"/>
      <c r="Q38" s="1"/>
    </row>
    <row r="39" spans="1:17" s="2" customFormat="1" ht="22.5" customHeight="1">
      <c r="A39" s="3"/>
      <c r="B39" s="63" t="s">
        <v>10</v>
      </c>
      <c r="C39" s="30">
        <f>C38+C19+C13</f>
        <v>1589</v>
      </c>
      <c r="D39" s="31">
        <f>D38+D19+D13</f>
        <v>161277639</v>
      </c>
      <c r="E39" s="30">
        <f>E38+E19+E13</f>
        <v>1371</v>
      </c>
      <c r="F39" s="31">
        <f>F38+F19+F13</f>
        <v>124943871</v>
      </c>
      <c r="G39" s="32">
        <f t="shared" si="3"/>
        <v>77.47129222297208</v>
      </c>
      <c r="H39" s="34">
        <f>H38+H19+H13</f>
        <v>805</v>
      </c>
      <c r="I39" s="31">
        <f>I38+I19+I13</f>
        <v>76886003</v>
      </c>
      <c r="J39" s="32">
        <f t="shared" si="4"/>
        <v>47.673070784474966</v>
      </c>
      <c r="K39" s="30">
        <f>K38+K19+K13</f>
        <v>621</v>
      </c>
      <c r="L39" s="31">
        <f>L38+L19+L13</f>
        <v>39910417</v>
      </c>
      <c r="M39" s="32">
        <f t="shared" si="5"/>
        <v>24.746404552710498</v>
      </c>
      <c r="N39" s="3"/>
      <c r="O39" s="1"/>
      <c r="P39" s="1"/>
      <c r="Q39" s="1"/>
    </row>
    <row r="40" spans="2:13" ht="19.5" customHeight="1">
      <c r="B40" s="53" t="s">
        <v>102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2:13" ht="19.5" customHeight="1">
      <c r="B41" s="40" t="s">
        <v>104</v>
      </c>
      <c r="C41" s="27" t="s">
        <v>1</v>
      </c>
      <c r="D41" s="28"/>
      <c r="E41" s="27" t="s">
        <v>2</v>
      </c>
      <c r="F41" s="28"/>
      <c r="G41" s="12" t="s">
        <v>3</v>
      </c>
      <c r="H41" s="27" t="s">
        <v>4</v>
      </c>
      <c r="I41" s="28"/>
      <c r="J41" s="12" t="s">
        <v>3</v>
      </c>
      <c r="K41" s="29" t="s">
        <v>5</v>
      </c>
      <c r="L41" s="28"/>
      <c r="M41" s="12" t="s">
        <v>3</v>
      </c>
    </row>
    <row r="42" spans="2:13" ht="19.5" customHeight="1">
      <c r="B42" s="41"/>
      <c r="C42" s="13" t="s">
        <v>6</v>
      </c>
      <c r="D42" s="13" t="s">
        <v>7</v>
      </c>
      <c r="E42" s="13" t="s">
        <v>6</v>
      </c>
      <c r="F42" s="13" t="s">
        <v>7</v>
      </c>
      <c r="G42" s="13" t="s">
        <v>8</v>
      </c>
      <c r="H42" s="13" t="s">
        <v>6</v>
      </c>
      <c r="I42" s="13" t="s">
        <v>7</v>
      </c>
      <c r="J42" s="13" t="s">
        <v>8</v>
      </c>
      <c r="K42" s="13" t="s">
        <v>6</v>
      </c>
      <c r="L42" s="13" t="s">
        <v>7</v>
      </c>
      <c r="M42" s="13" t="s">
        <v>8</v>
      </c>
    </row>
    <row r="43" spans="2:13" ht="19.5" customHeight="1">
      <c r="B43" s="52" t="s">
        <v>17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ht="19.5" customHeight="1">
      <c r="B44" s="52" t="s">
        <v>18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2:13" ht="15.75">
      <c r="B45" s="13" t="s">
        <v>56</v>
      </c>
      <c r="C45" s="14">
        <v>1</v>
      </c>
      <c r="D45" s="14">
        <v>540000</v>
      </c>
      <c r="E45" s="14">
        <v>1</v>
      </c>
      <c r="F45" s="14">
        <v>540000</v>
      </c>
      <c r="G45" s="16">
        <f>F45/D45*100</f>
        <v>100</v>
      </c>
      <c r="H45" s="14">
        <v>1</v>
      </c>
      <c r="I45" s="14">
        <v>540000</v>
      </c>
      <c r="J45" s="16">
        <f>I45/D45*100</f>
        <v>100</v>
      </c>
      <c r="K45" s="14">
        <v>0</v>
      </c>
      <c r="L45" s="14">
        <f>AG45+BC45+AY45+CU45</f>
        <v>0</v>
      </c>
      <c r="M45" s="16">
        <v>0</v>
      </c>
    </row>
    <row r="46" spans="2:13" ht="15.75">
      <c r="B46" s="13" t="s">
        <v>57</v>
      </c>
      <c r="C46" s="14">
        <v>1</v>
      </c>
      <c r="D46" s="14">
        <v>0</v>
      </c>
      <c r="E46" s="14">
        <v>0</v>
      </c>
      <c r="F46" s="14">
        <v>0</v>
      </c>
      <c r="G46" s="16">
        <v>0</v>
      </c>
      <c r="H46" s="14">
        <v>0</v>
      </c>
      <c r="I46" s="14">
        <v>0</v>
      </c>
      <c r="J46" s="16">
        <v>0</v>
      </c>
      <c r="K46" s="14">
        <v>1</v>
      </c>
      <c r="L46" s="14">
        <f aca="true" t="shared" si="6" ref="L46:L53">AG46+BC46+AY46+CU46</f>
        <v>0</v>
      </c>
      <c r="M46" s="16">
        <v>0</v>
      </c>
    </row>
    <row r="47" spans="2:13" ht="15.75">
      <c r="B47" s="13" t="s">
        <v>19</v>
      </c>
      <c r="C47" s="14">
        <v>2</v>
      </c>
      <c r="D47" s="14">
        <v>24000</v>
      </c>
      <c r="E47" s="14">
        <v>2</v>
      </c>
      <c r="F47" s="14">
        <v>24000</v>
      </c>
      <c r="G47" s="16">
        <f aca="true" t="shared" si="7" ref="G47:G53">F47/D47*100</f>
        <v>100</v>
      </c>
      <c r="H47" s="14">
        <v>1</v>
      </c>
      <c r="I47" s="14">
        <v>0</v>
      </c>
      <c r="J47" s="16">
        <f aca="true" t="shared" si="8" ref="J47:J53">I47/D47*100</f>
        <v>0</v>
      </c>
      <c r="K47" s="14">
        <v>1</v>
      </c>
      <c r="L47" s="14">
        <f t="shared" si="6"/>
        <v>0</v>
      </c>
      <c r="M47" s="16">
        <v>0</v>
      </c>
    </row>
    <row r="48" spans="2:13" ht="15.75">
      <c r="B48" s="13" t="s">
        <v>25</v>
      </c>
      <c r="C48" s="14">
        <v>20</v>
      </c>
      <c r="D48" s="14">
        <v>6489984</v>
      </c>
      <c r="E48" s="14">
        <v>18</v>
      </c>
      <c r="F48" s="14">
        <v>6489984</v>
      </c>
      <c r="G48" s="16">
        <f t="shared" si="7"/>
        <v>100</v>
      </c>
      <c r="H48" s="14">
        <v>14</v>
      </c>
      <c r="I48" s="14">
        <v>6489984</v>
      </c>
      <c r="J48" s="16">
        <f t="shared" si="8"/>
        <v>100</v>
      </c>
      <c r="K48" s="14">
        <v>13</v>
      </c>
      <c r="L48" s="14">
        <v>1039090</v>
      </c>
      <c r="M48" s="16">
        <f>L48/D48*100</f>
        <v>16.010671212748754</v>
      </c>
    </row>
    <row r="49" spans="2:13" ht="15.75">
      <c r="B49" s="13" t="s">
        <v>20</v>
      </c>
      <c r="C49" s="14">
        <v>11</v>
      </c>
      <c r="D49" s="14">
        <v>16911295</v>
      </c>
      <c r="E49" s="14">
        <v>6</v>
      </c>
      <c r="F49" s="14">
        <v>4859649</v>
      </c>
      <c r="G49" s="16">
        <f t="shared" si="7"/>
        <v>28.736113940416747</v>
      </c>
      <c r="H49" s="14">
        <v>0</v>
      </c>
      <c r="I49" s="14">
        <v>0</v>
      </c>
      <c r="J49" s="16">
        <f t="shared" si="8"/>
        <v>0</v>
      </c>
      <c r="K49" s="14">
        <v>7</v>
      </c>
      <c r="L49" s="14">
        <v>13206379</v>
      </c>
      <c r="M49" s="16">
        <f aca="true" t="shared" si="9" ref="M49:M60">L49/D49*100</f>
        <v>78.09206213953456</v>
      </c>
    </row>
    <row r="50" spans="2:13" ht="15.75">
      <c r="B50" s="13" t="s">
        <v>58</v>
      </c>
      <c r="C50" s="14">
        <v>1</v>
      </c>
      <c r="D50" s="14">
        <v>436661</v>
      </c>
      <c r="E50" s="14">
        <v>1</v>
      </c>
      <c r="F50" s="14">
        <v>436661</v>
      </c>
      <c r="G50" s="16">
        <f t="shared" si="7"/>
        <v>100</v>
      </c>
      <c r="H50" s="14">
        <v>0</v>
      </c>
      <c r="I50" s="14">
        <v>0</v>
      </c>
      <c r="J50" s="16">
        <f t="shared" si="8"/>
        <v>0</v>
      </c>
      <c r="K50" s="14">
        <v>1</v>
      </c>
      <c r="L50" s="14">
        <v>436661</v>
      </c>
      <c r="M50" s="16">
        <f t="shared" si="9"/>
        <v>100</v>
      </c>
    </row>
    <row r="51" spans="2:13" ht="15.75">
      <c r="B51" s="13" t="s">
        <v>59</v>
      </c>
      <c r="C51" s="14">
        <v>2</v>
      </c>
      <c r="D51" s="14">
        <v>2103300</v>
      </c>
      <c r="E51" s="14">
        <v>0</v>
      </c>
      <c r="F51" s="14">
        <v>0</v>
      </c>
      <c r="G51" s="16">
        <f t="shared" si="7"/>
        <v>0</v>
      </c>
      <c r="H51" s="14">
        <v>0</v>
      </c>
      <c r="I51" s="14">
        <v>0</v>
      </c>
      <c r="J51" s="16">
        <f t="shared" si="8"/>
        <v>0</v>
      </c>
      <c r="K51" s="14">
        <v>0</v>
      </c>
      <c r="L51" s="14">
        <f t="shared" si="6"/>
        <v>0</v>
      </c>
      <c r="M51" s="16">
        <f t="shared" si="9"/>
        <v>0</v>
      </c>
    </row>
    <row r="52" spans="2:13" ht="15.75">
      <c r="B52" s="13">
        <v>541211</v>
      </c>
      <c r="C52" s="14">
        <v>2</v>
      </c>
      <c r="D52" s="14">
        <v>0</v>
      </c>
      <c r="E52" s="14">
        <v>1</v>
      </c>
      <c r="F52" s="14">
        <v>0</v>
      </c>
      <c r="G52" s="16">
        <v>0</v>
      </c>
      <c r="H52" s="14">
        <v>0</v>
      </c>
      <c r="I52" s="14">
        <v>0</v>
      </c>
      <c r="J52" s="16">
        <v>0</v>
      </c>
      <c r="K52" s="14">
        <v>0</v>
      </c>
      <c r="L52" s="14">
        <f t="shared" si="6"/>
        <v>0</v>
      </c>
      <c r="M52" s="16">
        <v>0</v>
      </c>
    </row>
    <row r="53" spans="2:13" ht="15.75">
      <c r="B53" s="13" t="s">
        <v>61</v>
      </c>
      <c r="C53" s="14">
        <v>1</v>
      </c>
      <c r="D53" s="14">
        <v>61200</v>
      </c>
      <c r="E53" s="14">
        <v>1</v>
      </c>
      <c r="F53" s="14">
        <v>61200</v>
      </c>
      <c r="G53" s="16">
        <f t="shared" si="7"/>
        <v>100</v>
      </c>
      <c r="H53" s="14">
        <v>0</v>
      </c>
      <c r="I53" s="14">
        <v>0</v>
      </c>
      <c r="J53" s="16">
        <f t="shared" si="8"/>
        <v>0</v>
      </c>
      <c r="K53" s="14">
        <v>0</v>
      </c>
      <c r="L53" s="14">
        <f t="shared" si="6"/>
        <v>0</v>
      </c>
      <c r="M53" s="16">
        <f t="shared" si="9"/>
        <v>0</v>
      </c>
    </row>
    <row r="54" spans="2:13" ht="15.75">
      <c r="B54" s="13" t="s">
        <v>60</v>
      </c>
      <c r="C54" s="14">
        <v>1</v>
      </c>
      <c r="D54" s="14">
        <v>90930</v>
      </c>
      <c r="E54" s="14">
        <v>1</v>
      </c>
      <c r="F54" s="14">
        <v>90930</v>
      </c>
      <c r="G54" s="16">
        <f>F54/D54*100</f>
        <v>100</v>
      </c>
      <c r="H54" s="14">
        <v>0</v>
      </c>
      <c r="I54" s="14">
        <v>0</v>
      </c>
      <c r="J54" s="16">
        <f>I54/D54*100</f>
        <v>0</v>
      </c>
      <c r="K54" s="14">
        <v>1</v>
      </c>
      <c r="L54" s="14">
        <v>90930</v>
      </c>
      <c r="M54" s="16">
        <f t="shared" si="9"/>
        <v>100</v>
      </c>
    </row>
    <row r="55" spans="2:13" ht="15.75">
      <c r="B55" s="13">
        <v>541214</v>
      </c>
      <c r="C55" s="14">
        <v>1</v>
      </c>
      <c r="D55" s="14">
        <v>0</v>
      </c>
      <c r="E55" s="14">
        <v>0</v>
      </c>
      <c r="F55" s="14">
        <v>0</v>
      </c>
      <c r="G55" s="16">
        <v>0</v>
      </c>
      <c r="H55" s="14">
        <v>0</v>
      </c>
      <c r="I55" s="14">
        <v>0</v>
      </c>
      <c r="J55" s="16">
        <v>0</v>
      </c>
      <c r="K55" s="14">
        <v>0</v>
      </c>
      <c r="L55" s="14">
        <f>AG55+BC55+AY55+CU55</f>
        <v>0</v>
      </c>
      <c r="M55" s="16">
        <v>0</v>
      </c>
    </row>
    <row r="56" spans="2:13" ht="15.75">
      <c r="B56" s="13" t="s">
        <v>62</v>
      </c>
      <c r="C56" s="14">
        <v>2</v>
      </c>
      <c r="D56" s="14">
        <v>90432</v>
      </c>
      <c r="E56" s="14">
        <v>1</v>
      </c>
      <c r="F56" s="14">
        <v>90000</v>
      </c>
      <c r="G56" s="16">
        <f aca="true" t="shared" si="10" ref="G56:G70">F56/D56*100</f>
        <v>99.52229299363057</v>
      </c>
      <c r="H56" s="14">
        <v>0</v>
      </c>
      <c r="I56" s="14">
        <v>0</v>
      </c>
      <c r="J56" s="16">
        <f>I56/D56*100</f>
        <v>0</v>
      </c>
      <c r="K56" s="14">
        <v>2</v>
      </c>
      <c r="L56" s="14">
        <v>90432</v>
      </c>
      <c r="M56" s="16">
        <f t="shared" si="9"/>
        <v>100</v>
      </c>
    </row>
    <row r="57" spans="2:13" ht="15.75">
      <c r="B57" s="13" t="s">
        <v>31</v>
      </c>
      <c r="C57" s="14">
        <v>1</v>
      </c>
      <c r="D57" s="14">
        <v>48400</v>
      </c>
      <c r="E57" s="14">
        <v>1</v>
      </c>
      <c r="F57" s="14">
        <v>48400</v>
      </c>
      <c r="G57" s="16">
        <f t="shared" si="10"/>
        <v>100</v>
      </c>
      <c r="H57" s="14">
        <v>0</v>
      </c>
      <c r="I57" s="14">
        <v>0</v>
      </c>
      <c r="J57" s="16">
        <v>0</v>
      </c>
      <c r="K57" s="14">
        <v>1</v>
      </c>
      <c r="L57" s="14">
        <v>48400</v>
      </c>
      <c r="M57" s="16">
        <f t="shared" si="9"/>
        <v>100</v>
      </c>
    </row>
    <row r="58" spans="2:13" ht="15.75">
      <c r="B58" s="13" t="s">
        <v>39</v>
      </c>
      <c r="C58" s="14">
        <v>4</v>
      </c>
      <c r="D58" s="14">
        <v>147920</v>
      </c>
      <c r="E58" s="14">
        <v>4</v>
      </c>
      <c r="F58" s="14">
        <v>147920</v>
      </c>
      <c r="G58" s="16">
        <f t="shared" si="10"/>
        <v>100</v>
      </c>
      <c r="H58" s="14">
        <v>0</v>
      </c>
      <c r="I58" s="14">
        <v>0</v>
      </c>
      <c r="J58" s="16">
        <v>0</v>
      </c>
      <c r="K58" s="14">
        <v>3</v>
      </c>
      <c r="L58" s="14">
        <v>69920</v>
      </c>
      <c r="M58" s="16">
        <f t="shared" si="9"/>
        <v>47.268793942671714</v>
      </c>
    </row>
    <row r="59" spans="2:13" ht="15.75">
      <c r="B59" s="13" t="s">
        <v>40</v>
      </c>
      <c r="C59" s="14">
        <v>3</v>
      </c>
      <c r="D59" s="14">
        <v>37920</v>
      </c>
      <c r="E59" s="14">
        <v>3</v>
      </c>
      <c r="F59" s="14">
        <v>37920</v>
      </c>
      <c r="G59" s="16">
        <f t="shared" si="10"/>
        <v>100</v>
      </c>
      <c r="H59" s="14">
        <v>0</v>
      </c>
      <c r="I59" s="14">
        <v>0</v>
      </c>
      <c r="J59" s="16">
        <v>0</v>
      </c>
      <c r="K59" s="14">
        <v>1</v>
      </c>
      <c r="L59" s="14">
        <v>7020</v>
      </c>
      <c r="M59" s="16">
        <f t="shared" si="9"/>
        <v>18.5126582278481</v>
      </c>
    </row>
    <row r="60" spans="2:13" ht="15.75">
      <c r="B60" s="22" t="s">
        <v>35</v>
      </c>
      <c r="C60" s="20">
        <v>1</v>
      </c>
      <c r="D60" s="20">
        <v>3305084</v>
      </c>
      <c r="E60" s="20">
        <v>11</v>
      </c>
      <c r="F60" s="20">
        <v>3305084</v>
      </c>
      <c r="G60" s="23">
        <f t="shared" si="10"/>
        <v>100</v>
      </c>
      <c r="H60" s="20">
        <v>1</v>
      </c>
      <c r="I60" s="20">
        <v>1632629</v>
      </c>
      <c r="J60" s="23">
        <f aca="true" t="shared" si="11" ref="J60:J70">I60/D60*100</f>
        <v>49.39750396661628</v>
      </c>
      <c r="K60" s="20">
        <v>10</v>
      </c>
      <c r="L60" s="20">
        <v>3205124</v>
      </c>
      <c r="M60" s="16">
        <f t="shared" si="9"/>
        <v>96.97556854833341</v>
      </c>
    </row>
    <row r="61" spans="2:13" ht="15.75">
      <c r="B61" s="22" t="s">
        <v>63</v>
      </c>
      <c r="C61" s="20">
        <v>1</v>
      </c>
      <c r="D61" s="20">
        <v>273310</v>
      </c>
      <c r="E61" s="20">
        <v>1</v>
      </c>
      <c r="F61" s="20">
        <v>273310</v>
      </c>
      <c r="G61" s="23">
        <f t="shared" si="10"/>
        <v>100</v>
      </c>
      <c r="H61" s="20">
        <v>0</v>
      </c>
      <c r="I61" s="20">
        <v>0</v>
      </c>
      <c r="J61" s="23">
        <f t="shared" si="11"/>
        <v>0</v>
      </c>
      <c r="K61" s="20">
        <v>0</v>
      </c>
      <c r="L61" s="20">
        <v>0</v>
      </c>
      <c r="M61" s="23">
        <f aca="true" t="shared" si="12" ref="M61:M68">L61/D61*100</f>
        <v>0</v>
      </c>
    </row>
    <row r="62" spans="2:13" ht="15.75">
      <c r="B62" s="22" t="s">
        <v>41</v>
      </c>
      <c r="C62" s="20">
        <v>7</v>
      </c>
      <c r="D62" s="20">
        <v>21876</v>
      </c>
      <c r="E62" s="20">
        <v>7</v>
      </c>
      <c r="F62" s="20">
        <v>21876</v>
      </c>
      <c r="G62" s="23">
        <f t="shared" si="10"/>
        <v>100</v>
      </c>
      <c r="H62" s="20">
        <v>0</v>
      </c>
      <c r="I62" s="20">
        <v>0</v>
      </c>
      <c r="J62" s="23">
        <f t="shared" si="11"/>
        <v>0</v>
      </c>
      <c r="K62" s="20">
        <v>3</v>
      </c>
      <c r="L62" s="20">
        <v>2100</v>
      </c>
      <c r="M62" s="23">
        <f t="shared" si="12"/>
        <v>9.599561162918267</v>
      </c>
    </row>
    <row r="63" spans="2:13" ht="15.75">
      <c r="B63" s="13" t="s">
        <v>26</v>
      </c>
      <c r="C63" s="14">
        <v>13</v>
      </c>
      <c r="D63" s="14">
        <v>840331</v>
      </c>
      <c r="E63" s="14">
        <v>9</v>
      </c>
      <c r="F63" s="14">
        <v>614397</v>
      </c>
      <c r="G63" s="16">
        <f t="shared" si="10"/>
        <v>73.11368972464422</v>
      </c>
      <c r="H63" s="14">
        <v>9</v>
      </c>
      <c r="I63" s="14">
        <v>614397</v>
      </c>
      <c r="J63" s="16">
        <f t="shared" si="11"/>
        <v>73.11368972464422</v>
      </c>
      <c r="K63" s="14">
        <v>7</v>
      </c>
      <c r="L63" s="14">
        <v>389776</v>
      </c>
      <c r="M63" s="16">
        <f t="shared" si="12"/>
        <v>46.38362740396344</v>
      </c>
    </row>
    <row r="64" spans="2:13" ht="15.75">
      <c r="B64" s="13" t="s">
        <v>42</v>
      </c>
      <c r="C64" s="14">
        <v>7</v>
      </c>
      <c r="D64" s="14">
        <v>2599054</v>
      </c>
      <c r="E64" s="14">
        <v>3</v>
      </c>
      <c r="F64" s="14">
        <v>23134</v>
      </c>
      <c r="G64" s="16">
        <f t="shared" si="10"/>
        <v>0.8900930877157611</v>
      </c>
      <c r="H64" s="14">
        <v>2</v>
      </c>
      <c r="I64" s="14">
        <v>7168</v>
      </c>
      <c r="J64" s="16">
        <f t="shared" si="11"/>
        <v>0.2757926537886477</v>
      </c>
      <c r="K64" s="14">
        <v>2</v>
      </c>
      <c r="L64" s="14">
        <v>7168</v>
      </c>
      <c r="M64" s="16">
        <f t="shared" si="12"/>
        <v>0.2757926537886477</v>
      </c>
    </row>
    <row r="65" spans="2:13" ht="15.75">
      <c r="B65" s="13" t="s">
        <v>30</v>
      </c>
      <c r="C65" s="14">
        <v>1</v>
      </c>
      <c r="D65" s="14">
        <v>50000</v>
      </c>
      <c r="E65" s="14">
        <v>1</v>
      </c>
      <c r="F65" s="14">
        <v>50000</v>
      </c>
      <c r="G65" s="16">
        <f t="shared" si="10"/>
        <v>100</v>
      </c>
      <c r="H65" s="14">
        <v>0</v>
      </c>
      <c r="I65" s="14">
        <v>0</v>
      </c>
      <c r="J65" s="16">
        <f t="shared" si="11"/>
        <v>0</v>
      </c>
      <c r="K65" s="14">
        <v>0</v>
      </c>
      <c r="L65" s="14">
        <v>0</v>
      </c>
      <c r="M65" s="16">
        <f t="shared" si="12"/>
        <v>0</v>
      </c>
    </row>
    <row r="66" spans="2:13" ht="15.75">
      <c r="B66" s="13" t="s">
        <v>43</v>
      </c>
      <c r="C66" s="14">
        <v>8</v>
      </c>
      <c r="D66" s="14">
        <v>1608094</v>
      </c>
      <c r="E66" s="14">
        <v>0</v>
      </c>
      <c r="F66" s="14">
        <v>0</v>
      </c>
      <c r="G66" s="16">
        <f t="shared" si="10"/>
        <v>0</v>
      </c>
      <c r="H66" s="14">
        <v>0</v>
      </c>
      <c r="I66" s="14">
        <v>0</v>
      </c>
      <c r="J66" s="16">
        <f t="shared" si="11"/>
        <v>0</v>
      </c>
      <c r="K66" s="14">
        <v>6</v>
      </c>
      <c r="L66" s="14">
        <v>1554985</v>
      </c>
      <c r="M66" s="16">
        <f t="shared" si="12"/>
        <v>96.69739455529341</v>
      </c>
    </row>
    <row r="67" spans="2:13" ht="15.75">
      <c r="B67" s="13" t="s">
        <v>64</v>
      </c>
      <c r="C67" s="14">
        <v>2</v>
      </c>
      <c r="D67" s="14">
        <v>442717</v>
      </c>
      <c r="E67" s="14">
        <v>0</v>
      </c>
      <c r="F67" s="14">
        <v>0</v>
      </c>
      <c r="G67" s="16">
        <f t="shared" si="10"/>
        <v>0</v>
      </c>
      <c r="H67" s="14">
        <v>0</v>
      </c>
      <c r="I67" s="14">
        <v>0</v>
      </c>
      <c r="J67" s="16">
        <f t="shared" si="11"/>
        <v>0</v>
      </c>
      <c r="K67" s="14">
        <v>2</v>
      </c>
      <c r="L67" s="14">
        <v>442717</v>
      </c>
      <c r="M67" s="16">
        <f t="shared" si="12"/>
        <v>100</v>
      </c>
    </row>
    <row r="68" spans="2:13" ht="15.75">
      <c r="B68" s="13" t="s">
        <v>44</v>
      </c>
      <c r="C68" s="14">
        <v>23</v>
      </c>
      <c r="D68" s="14">
        <v>3720042</v>
      </c>
      <c r="E68" s="14">
        <v>0</v>
      </c>
      <c r="F68" s="14">
        <v>0</v>
      </c>
      <c r="G68" s="16">
        <f t="shared" si="10"/>
        <v>0</v>
      </c>
      <c r="H68" s="14">
        <v>0</v>
      </c>
      <c r="I68" s="14">
        <v>0</v>
      </c>
      <c r="J68" s="16">
        <f t="shared" si="11"/>
        <v>0</v>
      </c>
      <c r="K68" s="14">
        <v>21</v>
      </c>
      <c r="L68" s="14">
        <v>3708830</v>
      </c>
      <c r="M68" s="16">
        <f t="shared" si="12"/>
        <v>99.69860555337816</v>
      </c>
    </row>
    <row r="69" spans="2:13" ht="15.75">
      <c r="B69" s="13">
        <v>541219</v>
      </c>
      <c r="C69" s="14">
        <v>2</v>
      </c>
      <c r="D69" s="14">
        <v>15080</v>
      </c>
      <c r="E69" s="14">
        <v>2</v>
      </c>
      <c r="F69" s="14">
        <v>15080</v>
      </c>
      <c r="G69" s="16">
        <f t="shared" si="10"/>
        <v>100</v>
      </c>
      <c r="H69" s="14">
        <v>0</v>
      </c>
      <c r="I69" s="14">
        <v>0</v>
      </c>
      <c r="J69" s="16">
        <f t="shared" si="11"/>
        <v>0</v>
      </c>
      <c r="K69" s="14">
        <v>0</v>
      </c>
      <c r="L69" s="14">
        <v>0</v>
      </c>
      <c r="M69" s="16">
        <v>0</v>
      </c>
    </row>
    <row r="70" spans="2:13" ht="15.75">
      <c r="B70" s="13" t="s">
        <v>65</v>
      </c>
      <c r="C70" s="14">
        <v>2</v>
      </c>
      <c r="D70" s="14">
        <v>58600</v>
      </c>
      <c r="E70" s="14">
        <v>0</v>
      </c>
      <c r="F70" s="14">
        <v>0</v>
      </c>
      <c r="G70" s="16">
        <f t="shared" si="10"/>
        <v>0</v>
      </c>
      <c r="H70" s="14">
        <v>0</v>
      </c>
      <c r="I70" s="14">
        <v>0</v>
      </c>
      <c r="J70" s="16">
        <f t="shared" si="11"/>
        <v>0</v>
      </c>
      <c r="K70" s="14">
        <v>1</v>
      </c>
      <c r="L70" s="14">
        <v>0</v>
      </c>
      <c r="M70" s="16">
        <f>L70/D70*100</f>
        <v>0</v>
      </c>
    </row>
    <row r="71" spans="2:13" ht="15.75">
      <c r="B71" s="13" t="s">
        <v>66</v>
      </c>
      <c r="C71" s="14">
        <v>1</v>
      </c>
      <c r="D71" s="14">
        <v>0</v>
      </c>
      <c r="E71" s="14">
        <v>1</v>
      </c>
      <c r="F71" s="14">
        <v>0</v>
      </c>
      <c r="G71" s="16">
        <v>0</v>
      </c>
      <c r="H71" s="14">
        <v>0</v>
      </c>
      <c r="I71" s="14">
        <v>0</v>
      </c>
      <c r="J71" s="16">
        <v>0</v>
      </c>
      <c r="K71" s="14">
        <v>1</v>
      </c>
      <c r="L71" s="14">
        <v>0</v>
      </c>
      <c r="M71" s="16">
        <v>0</v>
      </c>
    </row>
    <row r="72" spans="2:13" ht="15.75">
      <c r="B72" s="13" t="s">
        <v>67</v>
      </c>
      <c r="C72" s="14">
        <v>1</v>
      </c>
      <c r="D72" s="14">
        <v>0</v>
      </c>
      <c r="E72" s="14">
        <v>1</v>
      </c>
      <c r="F72" s="14">
        <v>0</v>
      </c>
      <c r="G72" s="16">
        <v>0</v>
      </c>
      <c r="H72" s="14">
        <v>0</v>
      </c>
      <c r="I72" s="14">
        <v>0</v>
      </c>
      <c r="J72" s="16">
        <v>0</v>
      </c>
      <c r="K72" s="14">
        <v>0</v>
      </c>
      <c r="L72" s="14">
        <v>0</v>
      </c>
      <c r="M72" s="16">
        <v>0</v>
      </c>
    </row>
    <row r="73" spans="2:13" ht="15.75">
      <c r="B73" s="13" t="s">
        <v>68</v>
      </c>
      <c r="C73" s="14">
        <v>2</v>
      </c>
      <c r="D73" s="14">
        <v>6684</v>
      </c>
      <c r="E73" s="14">
        <v>2</v>
      </c>
      <c r="F73" s="14">
        <v>6684</v>
      </c>
      <c r="G73" s="16">
        <f aca="true" t="shared" si="13" ref="G73:G99">F73/D73*100</f>
        <v>100</v>
      </c>
      <c r="H73" s="14">
        <v>0</v>
      </c>
      <c r="I73" s="14">
        <v>0</v>
      </c>
      <c r="J73" s="16">
        <f aca="true" t="shared" si="14" ref="J73:J81">I73/D73*100</f>
        <v>0</v>
      </c>
      <c r="K73" s="14">
        <v>0</v>
      </c>
      <c r="L73" s="14">
        <v>0</v>
      </c>
      <c r="M73" s="16">
        <f aca="true" t="shared" si="15" ref="M73:M81">L73/D73*100</f>
        <v>0</v>
      </c>
    </row>
    <row r="74" spans="2:13" ht="15.75">
      <c r="B74" s="13" t="s">
        <v>32</v>
      </c>
      <c r="C74" s="14">
        <v>8</v>
      </c>
      <c r="D74" s="14">
        <v>39215</v>
      </c>
      <c r="E74" s="14">
        <v>6</v>
      </c>
      <c r="F74" s="14">
        <v>39215</v>
      </c>
      <c r="G74" s="16">
        <f t="shared" si="13"/>
        <v>100</v>
      </c>
      <c r="H74" s="14">
        <v>0</v>
      </c>
      <c r="I74" s="14">
        <v>0</v>
      </c>
      <c r="J74" s="16">
        <f t="shared" si="14"/>
        <v>0</v>
      </c>
      <c r="K74" s="14">
        <v>3</v>
      </c>
      <c r="L74" s="14">
        <v>0</v>
      </c>
      <c r="M74" s="16">
        <f t="shared" si="15"/>
        <v>0</v>
      </c>
    </row>
    <row r="75" spans="2:13" ht="15.75">
      <c r="B75" s="13" t="s">
        <v>69</v>
      </c>
      <c r="C75" s="14">
        <v>3</v>
      </c>
      <c r="D75" s="14">
        <v>50000</v>
      </c>
      <c r="E75" s="14">
        <v>3</v>
      </c>
      <c r="F75" s="14">
        <v>50000</v>
      </c>
      <c r="G75" s="16">
        <f t="shared" si="13"/>
        <v>100</v>
      </c>
      <c r="H75" s="14">
        <v>0</v>
      </c>
      <c r="I75" s="14">
        <v>0</v>
      </c>
      <c r="J75" s="16">
        <f t="shared" si="14"/>
        <v>0</v>
      </c>
      <c r="K75" s="14">
        <v>3</v>
      </c>
      <c r="L75" s="14">
        <v>50000</v>
      </c>
      <c r="M75" s="16">
        <f t="shared" si="15"/>
        <v>100</v>
      </c>
    </row>
    <row r="76" spans="2:13" ht="15.75">
      <c r="B76" s="13" t="s">
        <v>45</v>
      </c>
      <c r="C76" s="14">
        <v>2</v>
      </c>
      <c r="D76" s="14">
        <v>419433</v>
      </c>
      <c r="E76" s="14">
        <v>0</v>
      </c>
      <c r="F76" s="14">
        <v>0</v>
      </c>
      <c r="G76" s="16">
        <f t="shared" si="13"/>
        <v>0</v>
      </c>
      <c r="H76" s="14">
        <v>0</v>
      </c>
      <c r="I76" s="14">
        <v>0</v>
      </c>
      <c r="J76" s="16">
        <f t="shared" si="14"/>
        <v>0</v>
      </c>
      <c r="K76" s="14">
        <v>0</v>
      </c>
      <c r="L76" s="14">
        <v>0</v>
      </c>
      <c r="M76" s="16">
        <f t="shared" si="15"/>
        <v>0</v>
      </c>
    </row>
    <row r="77" spans="2:13" ht="15.75">
      <c r="B77" s="13" t="s">
        <v>46</v>
      </c>
      <c r="C77" s="14">
        <v>10</v>
      </c>
      <c r="D77" s="14">
        <v>635394</v>
      </c>
      <c r="E77" s="14">
        <v>9</v>
      </c>
      <c r="F77" s="14">
        <v>631100</v>
      </c>
      <c r="G77" s="16">
        <f t="shared" si="13"/>
        <v>99.3241988435522</v>
      </c>
      <c r="H77" s="14">
        <v>0</v>
      </c>
      <c r="I77" s="14">
        <v>0</v>
      </c>
      <c r="J77" s="16">
        <f t="shared" si="14"/>
        <v>0</v>
      </c>
      <c r="K77" s="14">
        <v>9</v>
      </c>
      <c r="L77" s="14">
        <v>631100</v>
      </c>
      <c r="M77" s="16">
        <f t="shared" si="15"/>
        <v>99.3241988435522</v>
      </c>
    </row>
    <row r="78" spans="2:13" ht="15.75">
      <c r="B78" s="13" t="s">
        <v>36</v>
      </c>
      <c r="C78" s="14">
        <v>7</v>
      </c>
      <c r="D78" s="14">
        <v>949558</v>
      </c>
      <c r="E78" s="14">
        <v>7</v>
      </c>
      <c r="F78" s="14">
        <v>949558</v>
      </c>
      <c r="G78" s="16">
        <f t="shared" si="13"/>
        <v>100</v>
      </c>
      <c r="H78" s="14">
        <v>0</v>
      </c>
      <c r="I78" s="14">
        <v>0</v>
      </c>
      <c r="J78" s="16">
        <f t="shared" si="14"/>
        <v>0</v>
      </c>
      <c r="K78" s="14">
        <v>7</v>
      </c>
      <c r="L78" s="14">
        <v>949387</v>
      </c>
      <c r="M78" s="16">
        <f t="shared" si="15"/>
        <v>99.98199162136488</v>
      </c>
    </row>
    <row r="79" spans="2:13" ht="15.75">
      <c r="B79" s="13" t="s">
        <v>33</v>
      </c>
      <c r="C79" s="14">
        <v>10</v>
      </c>
      <c r="D79" s="14">
        <v>4591023</v>
      </c>
      <c r="E79" s="14">
        <v>8</v>
      </c>
      <c r="F79" s="14">
        <v>4262899</v>
      </c>
      <c r="G79" s="16">
        <f t="shared" si="13"/>
        <v>92.85292188690843</v>
      </c>
      <c r="H79" s="14">
        <v>6</v>
      </c>
      <c r="I79" s="14">
        <v>1393000</v>
      </c>
      <c r="J79" s="16">
        <f t="shared" si="14"/>
        <v>30.341821419757643</v>
      </c>
      <c r="K79" s="14">
        <v>1</v>
      </c>
      <c r="L79" s="14">
        <v>2864387</v>
      </c>
      <c r="M79" s="16">
        <f t="shared" si="15"/>
        <v>62.391040079738225</v>
      </c>
    </row>
    <row r="80" spans="2:13" ht="15.75">
      <c r="B80" s="13" t="s">
        <v>70</v>
      </c>
      <c r="C80" s="14">
        <v>4</v>
      </c>
      <c r="D80" s="14">
        <v>824595</v>
      </c>
      <c r="E80" s="14">
        <v>2</v>
      </c>
      <c r="F80" s="14">
        <v>11903</v>
      </c>
      <c r="G80" s="16">
        <f t="shared" si="13"/>
        <v>1.4434965043445571</v>
      </c>
      <c r="H80" s="14">
        <v>1</v>
      </c>
      <c r="I80" s="14">
        <v>0</v>
      </c>
      <c r="J80" s="16">
        <f t="shared" si="14"/>
        <v>0</v>
      </c>
      <c r="K80" s="14">
        <v>0</v>
      </c>
      <c r="L80" s="14">
        <v>0</v>
      </c>
      <c r="M80" s="16">
        <f t="shared" si="15"/>
        <v>0</v>
      </c>
    </row>
    <row r="81" spans="2:13" ht="15.75">
      <c r="B81" s="13" t="s">
        <v>71</v>
      </c>
      <c r="C81" s="14">
        <v>6</v>
      </c>
      <c r="D81" s="14">
        <v>123398</v>
      </c>
      <c r="E81" s="14">
        <v>5</v>
      </c>
      <c r="F81" s="14">
        <v>98398</v>
      </c>
      <c r="G81" s="16">
        <f t="shared" si="13"/>
        <v>79.74035235579183</v>
      </c>
      <c r="H81" s="14">
        <v>0</v>
      </c>
      <c r="I81" s="14">
        <v>0</v>
      </c>
      <c r="J81" s="16">
        <f t="shared" si="14"/>
        <v>0</v>
      </c>
      <c r="K81" s="14">
        <v>5</v>
      </c>
      <c r="L81" s="14">
        <v>98398</v>
      </c>
      <c r="M81" s="16">
        <f t="shared" si="15"/>
        <v>79.74035235579183</v>
      </c>
    </row>
    <row r="82" spans="2:13" ht="15.75">
      <c r="B82" s="13" t="s">
        <v>47</v>
      </c>
      <c r="C82" s="14">
        <v>5</v>
      </c>
      <c r="D82" s="14">
        <v>1625184</v>
      </c>
      <c r="E82" s="14">
        <v>0</v>
      </c>
      <c r="F82" s="14">
        <v>0</v>
      </c>
      <c r="G82" s="16">
        <f t="shared" si="13"/>
        <v>0</v>
      </c>
      <c r="H82" s="14">
        <v>0</v>
      </c>
      <c r="I82" s="14">
        <v>0</v>
      </c>
      <c r="J82" s="16">
        <v>0</v>
      </c>
      <c r="K82" s="14">
        <v>0</v>
      </c>
      <c r="L82" s="14">
        <v>0</v>
      </c>
      <c r="M82" s="16">
        <v>0</v>
      </c>
    </row>
    <row r="83" spans="2:13" ht="15.75">
      <c r="B83" s="13" t="s">
        <v>72</v>
      </c>
      <c r="C83" s="14">
        <v>2</v>
      </c>
      <c r="D83" s="14">
        <v>452406</v>
      </c>
      <c r="E83" s="14">
        <v>0</v>
      </c>
      <c r="F83" s="14">
        <v>0</v>
      </c>
      <c r="G83" s="16">
        <f t="shared" si="13"/>
        <v>0</v>
      </c>
      <c r="H83" s="14">
        <v>0</v>
      </c>
      <c r="I83" s="14">
        <v>0</v>
      </c>
      <c r="J83" s="16">
        <v>0</v>
      </c>
      <c r="K83" s="14">
        <v>0</v>
      </c>
      <c r="L83" s="14">
        <v>0</v>
      </c>
      <c r="M83" s="16">
        <v>0</v>
      </c>
    </row>
    <row r="84" spans="2:13" ht="15.75">
      <c r="B84" s="13" t="s">
        <v>73</v>
      </c>
      <c r="C84" s="14">
        <v>1</v>
      </c>
      <c r="D84" s="14">
        <v>23532</v>
      </c>
      <c r="E84" s="14">
        <v>1</v>
      </c>
      <c r="F84" s="14">
        <v>23532</v>
      </c>
      <c r="G84" s="16">
        <f t="shared" si="13"/>
        <v>100</v>
      </c>
      <c r="H84" s="14">
        <v>0</v>
      </c>
      <c r="I84" s="14">
        <v>0</v>
      </c>
      <c r="J84" s="16">
        <f aca="true" t="shared" si="16" ref="J84:J99">I84/D84*100</f>
        <v>0</v>
      </c>
      <c r="K84" s="14">
        <v>1</v>
      </c>
      <c r="L84" s="14">
        <v>23532</v>
      </c>
      <c r="M84" s="16">
        <f aca="true" t="shared" si="17" ref="M84:M99">L84/D84*100</f>
        <v>100</v>
      </c>
    </row>
    <row r="85" spans="2:13" ht="15.75">
      <c r="B85" s="13" t="s">
        <v>74</v>
      </c>
      <c r="C85" s="14">
        <v>2</v>
      </c>
      <c r="D85" s="14">
        <v>49784</v>
      </c>
      <c r="E85" s="14">
        <v>2</v>
      </c>
      <c r="F85" s="14">
        <v>49784</v>
      </c>
      <c r="G85" s="16">
        <f t="shared" si="13"/>
        <v>100</v>
      </c>
      <c r="H85" s="14">
        <v>0</v>
      </c>
      <c r="I85" s="14">
        <v>0</v>
      </c>
      <c r="J85" s="16">
        <f t="shared" si="16"/>
        <v>0</v>
      </c>
      <c r="K85" s="14">
        <v>2</v>
      </c>
      <c r="L85" s="14">
        <v>49784</v>
      </c>
      <c r="M85" s="16">
        <f t="shared" si="17"/>
        <v>100</v>
      </c>
    </row>
    <row r="86" spans="2:13" ht="15.75">
      <c r="B86" s="13" t="s">
        <v>75</v>
      </c>
      <c r="C86" s="14">
        <v>1</v>
      </c>
      <c r="D86" s="14">
        <v>266105</v>
      </c>
      <c r="E86" s="14">
        <v>1</v>
      </c>
      <c r="F86" s="14">
        <v>266105</v>
      </c>
      <c r="G86" s="16">
        <f t="shared" si="13"/>
        <v>100</v>
      </c>
      <c r="H86" s="14">
        <v>0</v>
      </c>
      <c r="I86" s="14">
        <v>0</v>
      </c>
      <c r="J86" s="16">
        <f t="shared" si="16"/>
        <v>0</v>
      </c>
      <c r="K86" s="14">
        <v>1</v>
      </c>
      <c r="L86" s="14">
        <v>266105</v>
      </c>
      <c r="M86" s="16">
        <f t="shared" si="17"/>
        <v>100</v>
      </c>
    </row>
    <row r="87" spans="2:13" ht="15.75">
      <c r="B87" s="13" t="s">
        <v>76</v>
      </c>
      <c r="C87" s="14">
        <v>2</v>
      </c>
      <c r="D87" s="14">
        <v>39000</v>
      </c>
      <c r="E87" s="14">
        <v>2</v>
      </c>
      <c r="F87" s="14">
        <v>39000</v>
      </c>
      <c r="G87" s="16">
        <f t="shared" si="13"/>
        <v>100</v>
      </c>
      <c r="H87" s="14">
        <v>0</v>
      </c>
      <c r="I87" s="14">
        <v>0</v>
      </c>
      <c r="J87" s="16">
        <f t="shared" si="16"/>
        <v>0</v>
      </c>
      <c r="K87" s="14">
        <v>2</v>
      </c>
      <c r="L87" s="14">
        <v>39000</v>
      </c>
      <c r="M87" s="16">
        <f t="shared" si="17"/>
        <v>100</v>
      </c>
    </row>
    <row r="88" spans="2:13" ht="15.75">
      <c r="B88" s="13" t="s">
        <v>77</v>
      </c>
      <c r="C88" s="14">
        <v>1</v>
      </c>
      <c r="D88" s="14">
        <v>199944</v>
      </c>
      <c r="E88" s="14">
        <v>2</v>
      </c>
      <c r="F88" s="14">
        <v>199944</v>
      </c>
      <c r="G88" s="16">
        <f t="shared" si="13"/>
        <v>100</v>
      </c>
      <c r="H88" s="14">
        <v>0</v>
      </c>
      <c r="I88" s="14">
        <v>0</v>
      </c>
      <c r="J88" s="16">
        <f t="shared" si="16"/>
        <v>0</v>
      </c>
      <c r="K88" s="14">
        <v>0</v>
      </c>
      <c r="L88" s="14">
        <v>0</v>
      </c>
      <c r="M88" s="16">
        <f t="shared" si="17"/>
        <v>0</v>
      </c>
    </row>
    <row r="89" spans="2:13" ht="15.75">
      <c r="B89" s="22" t="s">
        <v>48</v>
      </c>
      <c r="C89" s="20">
        <v>1</v>
      </c>
      <c r="D89" s="20">
        <v>41000</v>
      </c>
      <c r="E89" s="20">
        <v>1</v>
      </c>
      <c r="F89" s="20">
        <v>41000</v>
      </c>
      <c r="G89" s="23">
        <f t="shared" si="13"/>
        <v>100</v>
      </c>
      <c r="H89" s="20">
        <v>1</v>
      </c>
      <c r="I89" s="20">
        <v>41000</v>
      </c>
      <c r="J89" s="23">
        <f t="shared" si="16"/>
        <v>100</v>
      </c>
      <c r="K89" s="20">
        <v>0</v>
      </c>
      <c r="L89" s="20">
        <v>0</v>
      </c>
      <c r="M89" s="23">
        <f t="shared" si="17"/>
        <v>0</v>
      </c>
    </row>
    <row r="90" spans="2:13" ht="15.75">
      <c r="B90" s="22" t="s">
        <v>78</v>
      </c>
      <c r="C90" s="20">
        <v>2</v>
      </c>
      <c r="D90" s="20">
        <v>17625</v>
      </c>
      <c r="E90" s="20">
        <v>2</v>
      </c>
      <c r="F90" s="20">
        <v>17625</v>
      </c>
      <c r="G90" s="23">
        <f t="shared" si="13"/>
        <v>100</v>
      </c>
      <c r="H90" s="20">
        <v>0</v>
      </c>
      <c r="I90" s="20">
        <v>0</v>
      </c>
      <c r="J90" s="23">
        <f t="shared" si="16"/>
        <v>0</v>
      </c>
      <c r="K90" s="20">
        <v>2</v>
      </c>
      <c r="L90" s="20">
        <v>17625</v>
      </c>
      <c r="M90" s="23">
        <f t="shared" si="17"/>
        <v>100</v>
      </c>
    </row>
    <row r="91" spans="2:13" ht="15.75">
      <c r="B91" s="13" t="s">
        <v>37</v>
      </c>
      <c r="C91" s="14">
        <v>2</v>
      </c>
      <c r="D91" s="14">
        <v>436868</v>
      </c>
      <c r="E91" s="14">
        <v>2</v>
      </c>
      <c r="F91" s="14">
        <v>436868</v>
      </c>
      <c r="G91" s="16">
        <f t="shared" si="13"/>
        <v>100</v>
      </c>
      <c r="H91" s="14">
        <v>0</v>
      </c>
      <c r="I91" s="14">
        <v>0</v>
      </c>
      <c r="J91" s="16">
        <f t="shared" si="16"/>
        <v>0</v>
      </c>
      <c r="K91" s="14">
        <v>2</v>
      </c>
      <c r="L91" s="14">
        <v>436868</v>
      </c>
      <c r="M91" s="16">
        <f t="shared" si="17"/>
        <v>100</v>
      </c>
    </row>
    <row r="92" spans="2:13" ht="15.75">
      <c r="B92" s="13" t="s">
        <v>21</v>
      </c>
      <c r="C92" s="14">
        <v>26</v>
      </c>
      <c r="D92" s="14">
        <v>429836</v>
      </c>
      <c r="E92" s="14">
        <v>24</v>
      </c>
      <c r="F92" s="14">
        <v>412029</v>
      </c>
      <c r="G92" s="16">
        <f t="shared" si="13"/>
        <v>95.85725718646181</v>
      </c>
      <c r="H92" s="14">
        <v>5</v>
      </c>
      <c r="I92" s="14">
        <v>378594</v>
      </c>
      <c r="J92" s="16">
        <f t="shared" si="16"/>
        <v>88.07870908904792</v>
      </c>
      <c r="K92" s="14">
        <v>21</v>
      </c>
      <c r="L92" s="14">
        <v>429836</v>
      </c>
      <c r="M92" s="16">
        <f t="shared" si="17"/>
        <v>100</v>
      </c>
    </row>
    <row r="93" spans="2:13" ht="15.75">
      <c r="B93" s="13" t="s">
        <v>79</v>
      </c>
      <c r="C93" s="14">
        <v>4</v>
      </c>
      <c r="D93" s="14">
        <v>191576</v>
      </c>
      <c r="E93" s="14">
        <v>4</v>
      </c>
      <c r="F93" s="14">
        <v>191576</v>
      </c>
      <c r="G93" s="16">
        <f t="shared" si="13"/>
        <v>100</v>
      </c>
      <c r="H93" s="14">
        <v>0</v>
      </c>
      <c r="I93" s="14">
        <v>0</v>
      </c>
      <c r="J93" s="16">
        <f t="shared" si="16"/>
        <v>0</v>
      </c>
      <c r="K93" s="14">
        <v>4</v>
      </c>
      <c r="L93" s="14">
        <v>191576</v>
      </c>
      <c r="M93" s="16">
        <f t="shared" si="17"/>
        <v>100</v>
      </c>
    </row>
    <row r="94" spans="2:13" ht="15.75">
      <c r="B94" s="13" t="s">
        <v>80</v>
      </c>
      <c r="C94" s="14">
        <v>1</v>
      </c>
      <c r="D94" s="14">
        <v>600</v>
      </c>
      <c r="E94" s="14">
        <v>1</v>
      </c>
      <c r="F94" s="14">
        <v>600</v>
      </c>
      <c r="G94" s="16">
        <f t="shared" si="13"/>
        <v>100</v>
      </c>
      <c r="H94" s="14">
        <v>0</v>
      </c>
      <c r="I94" s="14">
        <v>0</v>
      </c>
      <c r="J94" s="16">
        <f t="shared" si="16"/>
        <v>0</v>
      </c>
      <c r="K94" s="14">
        <v>1</v>
      </c>
      <c r="L94" s="14">
        <v>600</v>
      </c>
      <c r="M94" s="16">
        <f t="shared" si="17"/>
        <v>100</v>
      </c>
    </row>
    <row r="95" spans="2:13" ht="15.75">
      <c r="B95" s="13" t="s">
        <v>81</v>
      </c>
      <c r="C95" s="14">
        <v>16</v>
      </c>
      <c r="D95" s="14">
        <v>563141</v>
      </c>
      <c r="E95" s="14">
        <v>13</v>
      </c>
      <c r="F95" s="14">
        <v>140452</v>
      </c>
      <c r="G95" s="16">
        <f t="shared" si="13"/>
        <v>24.94082299104487</v>
      </c>
      <c r="H95" s="14">
        <v>1</v>
      </c>
      <c r="I95" s="14">
        <v>0</v>
      </c>
      <c r="J95" s="16">
        <f t="shared" si="16"/>
        <v>0</v>
      </c>
      <c r="K95" s="14">
        <v>0</v>
      </c>
      <c r="L95" s="14">
        <v>0</v>
      </c>
      <c r="M95" s="16">
        <f t="shared" si="17"/>
        <v>0</v>
      </c>
    </row>
    <row r="96" spans="2:13" ht="15.75">
      <c r="B96" s="13" t="s">
        <v>22</v>
      </c>
      <c r="C96" s="14">
        <v>5</v>
      </c>
      <c r="D96" s="14">
        <v>16707</v>
      </c>
      <c r="E96" s="14">
        <v>5</v>
      </c>
      <c r="F96" s="14">
        <v>16707</v>
      </c>
      <c r="G96" s="16">
        <f t="shared" si="13"/>
        <v>100</v>
      </c>
      <c r="H96" s="14">
        <v>0</v>
      </c>
      <c r="I96" s="14">
        <v>0</v>
      </c>
      <c r="J96" s="16">
        <f t="shared" si="16"/>
        <v>0</v>
      </c>
      <c r="K96" s="14">
        <v>5</v>
      </c>
      <c r="L96" s="14">
        <v>16707</v>
      </c>
      <c r="M96" s="16">
        <f t="shared" si="17"/>
        <v>100</v>
      </c>
    </row>
    <row r="97" spans="2:13" ht="15.75">
      <c r="B97" s="13" t="s">
        <v>94</v>
      </c>
      <c r="C97" s="14">
        <v>4</v>
      </c>
      <c r="D97" s="14">
        <v>541004</v>
      </c>
      <c r="E97" s="14">
        <v>4</v>
      </c>
      <c r="F97" s="14">
        <v>541004</v>
      </c>
      <c r="G97" s="16">
        <f t="shared" si="13"/>
        <v>100</v>
      </c>
      <c r="H97" s="14">
        <v>0</v>
      </c>
      <c r="I97" s="14">
        <v>0</v>
      </c>
      <c r="J97" s="16">
        <f t="shared" si="16"/>
        <v>0</v>
      </c>
      <c r="K97" s="14">
        <v>2</v>
      </c>
      <c r="L97" s="14">
        <v>431112</v>
      </c>
      <c r="M97" s="16">
        <f t="shared" si="17"/>
        <v>79.68739602664675</v>
      </c>
    </row>
    <row r="98" spans="2:13" ht="15.75">
      <c r="B98" s="13" t="s">
        <v>49</v>
      </c>
      <c r="C98" s="14">
        <v>5</v>
      </c>
      <c r="D98" s="14">
        <v>311268</v>
      </c>
      <c r="E98" s="14">
        <v>5</v>
      </c>
      <c r="F98" s="14">
        <v>311268</v>
      </c>
      <c r="G98" s="16">
        <f t="shared" si="13"/>
        <v>100</v>
      </c>
      <c r="H98" s="14">
        <v>0</v>
      </c>
      <c r="I98" s="14">
        <v>0</v>
      </c>
      <c r="J98" s="16">
        <f t="shared" si="16"/>
        <v>0</v>
      </c>
      <c r="K98" s="14">
        <v>3</v>
      </c>
      <c r="L98" s="14">
        <v>219553</v>
      </c>
      <c r="M98" s="16">
        <f t="shared" si="17"/>
        <v>70.53503733117442</v>
      </c>
    </row>
    <row r="99" spans="2:13" ht="15.75">
      <c r="B99" s="13" t="s">
        <v>23</v>
      </c>
      <c r="C99" s="14">
        <v>5</v>
      </c>
      <c r="D99" s="14">
        <v>713552</v>
      </c>
      <c r="E99" s="14">
        <v>3</v>
      </c>
      <c r="F99" s="14">
        <v>689873</v>
      </c>
      <c r="G99" s="16">
        <f t="shared" si="13"/>
        <v>96.68153126891943</v>
      </c>
      <c r="H99" s="14">
        <v>0</v>
      </c>
      <c r="I99" s="14">
        <v>0</v>
      </c>
      <c r="J99" s="16">
        <f t="shared" si="16"/>
        <v>0</v>
      </c>
      <c r="K99" s="14">
        <v>3</v>
      </c>
      <c r="L99" s="14">
        <v>689873</v>
      </c>
      <c r="M99" s="16">
        <f t="shared" si="17"/>
        <v>96.68153126891943</v>
      </c>
    </row>
    <row r="100" spans="2:13" ht="15.75">
      <c r="B100" s="13" t="s">
        <v>82</v>
      </c>
      <c r="C100" s="14">
        <v>1</v>
      </c>
      <c r="D100" s="14">
        <v>0</v>
      </c>
      <c r="E100" s="14">
        <v>1</v>
      </c>
      <c r="F100" s="14">
        <v>0</v>
      </c>
      <c r="G100" s="16">
        <v>0</v>
      </c>
      <c r="H100" s="14">
        <v>0</v>
      </c>
      <c r="I100" s="14">
        <v>0</v>
      </c>
      <c r="J100" s="16">
        <v>0</v>
      </c>
      <c r="K100" s="14">
        <v>1</v>
      </c>
      <c r="L100" s="14">
        <v>0</v>
      </c>
      <c r="M100" s="16">
        <v>0</v>
      </c>
    </row>
    <row r="101" spans="2:13" ht="15.75">
      <c r="B101" s="13" t="s">
        <v>83</v>
      </c>
      <c r="C101" s="14">
        <v>6</v>
      </c>
      <c r="D101" s="14">
        <v>0</v>
      </c>
      <c r="E101" s="14">
        <v>6</v>
      </c>
      <c r="F101" s="14">
        <v>0</v>
      </c>
      <c r="G101" s="16">
        <v>0</v>
      </c>
      <c r="H101" s="14">
        <v>0</v>
      </c>
      <c r="I101" s="14">
        <v>0</v>
      </c>
      <c r="J101" s="16">
        <v>0</v>
      </c>
      <c r="K101" s="14">
        <v>6</v>
      </c>
      <c r="L101" s="14">
        <v>0</v>
      </c>
      <c r="M101" s="16">
        <v>0</v>
      </c>
    </row>
    <row r="102" spans="2:13" ht="15.75">
      <c r="B102" s="13" t="s">
        <v>85</v>
      </c>
      <c r="C102" s="14">
        <v>1</v>
      </c>
      <c r="D102" s="14">
        <v>172284</v>
      </c>
      <c r="E102" s="14">
        <v>0</v>
      </c>
      <c r="F102" s="14">
        <v>0</v>
      </c>
      <c r="G102" s="16">
        <f>F102/D102*100</f>
        <v>0</v>
      </c>
      <c r="H102" s="14">
        <v>0</v>
      </c>
      <c r="I102" s="14">
        <v>0</v>
      </c>
      <c r="J102" s="16">
        <f>I102/D102*100</f>
        <v>0</v>
      </c>
      <c r="K102" s="14">
        <v>0</v>
      </c>
      <c r="L102" s="14">
        <v>0</v>
      </c>
      <c r="M102" s="16">
        <f>L102/D102*100</f>
        <v>0</v>
      </c>
    </row>
    <row r="103" spans="2:13" ht="15.75">
      <c r="B103" s="13" t="s">
        <v>86</v>
      </c>
      <c r="C103" s="14">
        <v>1</v>
      </c>
      <c r="D103" s="14">
        <v>4500</v>
      </c>
      <c r="E103" s="14">
        <v>0</v>
      </c>
      <c r="F103" s="14">
        <v>0</v>
      </c>
      <c r="G103" s="16">
        <f>F103/D103*100</f>
        <v>0</v>
      </c>
      <c r="H103" s="14">
        <v>0</v>
      </c>
      <c r="I103" s="14">
        <v>0</v>
      </c>
      <c r="J103" s="16">
        <f>I103/D103*100</f>
        <v>0</v>
      </c>
      <c r="K103" s="14">
        <v>0</v>
      </c>
      <c r="L103" s="14">
        <v>0</v>
      </c>
      <c r="M103" s="16">
        <f>L103/D103*100</f>
        <v>0</v>
      </c>
    </row>
    <row r="104" spans="2:13" ht="15.75">
      <c r="B104" s="22" t="s">
        <v>84</v>
      </c>
      <c r="C104" s="20">
        <v>1</v>
      </c>
      <c r="D104" s="20">
        <v>8412</v>
      </c>
      <c r="E104" s="20">
        <v>0</v>
      </c>
      <c r="F104" s="20">
        <v>0</v>
      </c>
      <c r="G104" s="23">
        <f>F104/D104*100</f>
        <v>0</v>
      </c>
      <c r="H104" s="20">
        <v>0</v>
      </c>
      <c r="I104" s="20">
        <v>0</v>
      </c>
      <c r="J104" s="23">
        <f>I104/D104*100</f>
        <v>0</v>
      </c>
      <c r="K104" s="20">
        <v>0</v>
      </c>
      <c r="L104" s="20">
        <v>0</v>
      </c>
      <c r="M104" s="23">
        <f>L104/D104*100</f>
        <v>0</v>
      </c>
    </row>
    <row r="105" spans="2:13" ht="15.75">
      <c r="B105" s="13" t="s">
        <v>50</v>
      </c>
      <c r="C105" s="14">
        <v>1</v>
      </c>
      <c r="D105" s="14">
        <v>0</v>
      </c>
      <c r="E105" s="14">
        <v>0</v>
      </c>
      <c r="F105" s="14">
        <v>0</v>
      </c>
      <c r="G105" s="16">
        <v>0</v>
      </c>
      <c r="H105" s="14">
        <v>0</v>
      </c>
      <c r="I105" s="14">
        <v>0</v>
      </c>
      <c r="J105" s="16">
        <v>0</v>
      </c>
      <c r="K105" s="14">
        <v>0</v>
      </c>
      <c r="L105" s="14">
        <v>0</v>
      </c>
      <c r="M105" s="16">
        <v>0</v>
      </c>
    </row>
    <row r="106" spans="2:13" ht="15.75">
      <c r="B106" s="13" t="s">
        <v>87</v>
      </c>
      <c r="C106" s="14">
        <v>29</v>
      </c>
      <c r="D106" s="14">
        <v>75685983</v>
      </c>
      <c r="E106" s="14">
        <v>0</v>
      </c>
      <c r="F106" s="14">
        <v>0</v>
      </c>
      <c r="G106" s="16">
        <v>0</v>
      </c>
      <c r="H106" s="14">
        <v>0</v>
      </c>
      <c r="I106" s="14">
        <v>0</v>
      </c>
      <c r="J106" s="16">
        <v>0</v>
      </c>
      <c r="K106" s="14">
        <v>0</v>
      </c>
      <c r="L106" s="14">
        <v>0</v>
      </c>
      <c r="M106" s="16">
        <v>0</v>
      </c>
    </row>
    <row r="107" spans="2:13" ht="15.75">
      <c r="B107" s="13" t="s">
        <v>52</v>
      </c>
      <c r="C107" s="14">
        <v>1</v>
      </c>
      <c r="D107" s="14">
        <v>0</v>
      </c>
      <c r="E107" s="14">
        <v>1</v>
      </c>
      <c r="F107" s="14">
        <v>0</v>
      </c>
      <c r="G107" s="16">
        <v>0</v>
      </c>
      <c r="H107" s="14">
        <v>0</v>
      </c>
      <c r="I107" s="14">
        <v>0</v>
      </c>
      <c r="J107" s="16">
        <v>0</v>
      </c>
      <c r="K107" s="14">
        <v>1</v>
      </c>
      <c r="L107" s="14">
        <v>0</v>
      </c>
      <c r="M107" s="16">
        <v>0</v>
      </c>
    </row>
    <row r="108" spans="2:13" ht="15.75">
      <c r="B108" s="13" t="s">
        <v>88</v>
      </c>
      <c r="C108" s="14">
        <v>1</v>
      </c>
      <c r="D108" s="14">
        <v>23908</v>
      </c>
      <c r="E108" s="14">
        <v>0</v>
      </c>
      <c r="F108" s="14">
        <v>0</v>
      </c>
      <c r="G108" s="16">
        <f aca="true" t="shared" si="18" ref="G108:G122">F108/D108*100</f>
        <v>0</v>
      </c>
      <c r="H108" s="14">
        <v>0</v>
      </c>
      <c r="I108" s="14">
        <v>0</v>
      </c>
      <c r="J108" s="16">
        <f aca="true" t="shared" si="19" ref="J108:J122">I108/D108*100</f>
        <v>0</v>
      </c>
      <c r="K108" s="14">
        <v>0</v>
      </c>
      <c r="L108" s="14">
        <v>0</v>
      </c>
      <c r="M108" s="16">
        <f aca="true" t="shared" si="20" ref="M108:M122">L108/D108*100</f>
        <v>0</v>
      </c>
    </row>
    <row r="109" spans="2:13" ht="15.75">
      <c r="B109" s="13" t="s">
        <v>51</v>
      </c>
      <c r="C109" s="14">
        <v>3</v>
      </c>
      <c r="D109" s="14">
        <v>5862</v>
      </c>
      <c r="E109" s="14">
        <v>2</v>
      </c>
      <c r="F109" s="14">
        <v>1400</v>
      </c>
      <c r="G109" s="16">
        <f t="shared" si="18"/>
        <v>23.882633913340158</v>
      </c>
      <c r="H109" s="14">
        <v>0</v>
      </c>
      <c r="I109" s="14">
        <v>0</v>
      </c>
      <c r="J109" s="16">
        <f t="shared" si="19"/>
        <v>0</v>
      </c>
      <c r="K109" s="14">
        <v>1</v>
      </c>
      <c r="L109" s="14">
        <v>1400</v>
      </c>
      <c r="M109" s="16">
        <f t="shared" si="20"/>
        <v>23.882633913340158</v>
      </c>
    </row>
    <row r="110" spans="2:13" ht="15.75">
      <c r="B110" s="13" t="s">
        <v>89</v>
      </c>
      <c r="C110" s="14">
        <v>1</v>
      </c>
      <c r="D110" s="14">
        <v>18836</v>
      </c>
      <c r="E110" s="14">
        <v>0</v>
      </c>
      <c r="F110" s="14">
        <v>0</v>
      </c>
      <c r="G110" s="16">
        <f t="shared" si="18"/>
        <v>0</v>
      </c>
      <c r="H110" s="14">
        <v>0</v>
      </c>
      <c r="I110" s="14">
        <v>0</v>
      </c>
      <c r="J110" s="16">
        <f t="shared" si="19"/>
        <v>0</v>
      </c>
      <c r="K110" s="14">
        <v>0</v>
      </c>
      <c r="L110" s="14">
        <v>0</v>
      </c>
      <c r="M110" s="16">
        <f t="shared" si="20"/>
        <v>0</v>
      </c>
    </row>
    <row r="111" spans="2:13" ht="15.75">
      <c r="B111" s="13" t="s">
        <v>90</v>
      </c>
      <c r="C111" s="14">
        <v>2</v>
      </c>
      <c r="D111" s="14">
        <v>169265</v>
      </c>
      <c r="E111" s="14">
        <v>1</v>
      </c>
      <c r="F111" s="14">
        <v>4925</v>
      </c>
      <c r="G111" s="16">
        <f t="shared" si="18"/>
        <v>2.909638732165539</v>
      </c>
      <c r="H111" s="14">
        <v>0</v>
      </c>
      <c r="I111" s="14">
        <v>0</v>
      </c>
      <c r="J111" s="16">
        <f t="shared" si="19"/>
        <v>0</v>
      </c>
      <c r="K111" s="14">
        <v>1</v>
      </c>
      <c r="L111" s="14">
        <v>4925</v>
      </c>
      <c r="M111" s="16">
        <f t="shared" si="20"/>
        <v>2.909638732165539</v>
      </c>
    </row>
    <row r="112" spans="2:13" ht="15.75">
      <c r="B112" s="13" t="s">
        <v>91</v>
      </c>
      <c r="C112" s="14">
        <v>1</v>
      </c>
      <c r="D112" s="14">
        <v>58308</v>
      </c>
      <c r="E112" s="14">
        <v>1</v>
      </c>
      <c r="F112" s="14">
        <v>58308</v>
      </c>
      <c r="G112" s="16">
        <f t="shared" si="18"/>
        <v>100</v>
      </c>
      <c r="H112" s="14">
        <v>0</v>
      </c>
      <c r="I112" s="14">
        <v>0</v>
      </c>
      <c r="J112" s="16">
        <f t="shared" si="19"/>
        <v>0</v>
      </c>
      <c r="K112" s="14">
        <v>1</v>
      </c>
      <c r="L112" s="14">
        <v>58308</v>
      </c>
      <c r="M112" s="16">
        <f t="shared" si="20"/>
        <v>100</v>
      </c>
    </row>
    <row r="113" spans="2:13" ht="15.75">
      <c r="B113" s="13" t="s">
        <v>92</v>
      </c>
      <c r="C113" s="14">
        <v>1</v>
      </c>
      <c r="D113" s="14">
        <v>14745</v>
      </c>
      <c r="E113" s="14">
        <v>1</v>
      </c>
      <c r="F113" s="14">
        <v>14745</v>
      </c>
      <c r="G113" s="16">
        <f t="shared" si="18"/>
        <v>100</v>
      </c>
      <c r="H113" s="14">
        <v>0</v>
      </c>
      <c r="I113" s="14">
        <v>0</v>
      </c>
      <c r="J113" s="16">
        <f t="shared" si="19"/>
        <v>0</v>
      </c>
      <c r="K113" s="14">
        <v>0</v>
      </c>
      <c r="L113" s="14">
        <v>0</v>
      </c>
      <c r="M113" s="16">
        <f t="shared" si="20"/>
        <v>0</v>
      </c>
    </row>
    <row r="114" spans="2:13" ht="15.75">
      <c r="B114" s="13" t="s">
        <v>93</v>
      </c>
      <c r="C114" s="14">
        <v>1</v>
      </c>
      <c r="D114" s="14">
        <v>5570</v>
      </c>
      <c r="E114" s="14">
        <v>0</v>
      </c>
      <c r="F114" s="14">
        <v>0</v>
      </c>
      <c r="G114" s="16">
        <f t="shared" si="18"/>
        <v>0</v>
      </c>
      <c r="H114" s="14">
        <v>0</v>
      </c>
      <c r="I114" s="14">
        <v>0</v>
      </c>
      <c r="J114" s="16">
        <f t="shared" si="19"/>
        <v>0</v>
      </c>
      <c r="K114" s="14">
        <v>0</v>
      </c>
      <c r="L114" s="14">
        <v>0</v>
      </c>
      <c r="M114" s="16">
        <f t="shared" si="20"/>
        <v>0</v>
      </c>
    </row>
    <row r="115" spans="2:13" ht="15.75">
      <c r="B115" s="13" t="s">
        <v>38</v>
      </c>
      <c r="C115" s="14">
        <v>3</v>
      </c>
      <c r="D115" s="14">
        <v>11000</v>
      </c>
      <c r="E115" s="14">
        <v>3</v>
      </c>
      <c r="F115" s="14">
        <v>11000</v>
      </c>
      <c r="G115" s="16">
        <f t="shared" si="18"/>
        <v>100</v>
      </c>
      <c r="H115" s="14">
        <v>0</v>
      </c>
      <c r="I115" s="14">
        <v>0</v>
      </c>
      <c r="J115" s="16">
        <f t="shared" si="19"/>
        <v>0</v>
      </c>
      <c r="K115" s="14">
        <v>3</v>
      </c>
      <c r="L115" s="14">
        <v>11000</v>
      </c>
      <c r="M115" s="16">
        <f t="shared" si="20"/>
        <v>100</v>
      </c>
    </row>
    <row r="116" spans="2:13" ht="15.75">
      <c r="B116" s="13" t="s">
        <v>24</v>
      </c>
      <c r="C116" s="14">
        <v>16</v>
      </c>
      <c r="D116" s="14">
        <v>3970705</v>
      </c>
      <c r="E116" s="14">
        <v>14</v>
      </c>
      <c r="F116" s="14">
        <v>3970705</v>
      </c>
      <c r="G116" s="16">
        <f t="shared" si="18"/>
        <v>100</v>
      </c>
      <c r="H116" s="14">
        <v>4</v>
      </c>
      <c r="I116" s="14">
        <v>3725433</v>
      </c>
      <c r="J116" s="16">
        <f t="shared" si="19"/>
        <v>93.82296090996435</v>
      </c>
      <c r="K116" s="14">
        <v>6</v>
      </c>
      <c r="L116" s="14">
        <v>3182022</v>
      </c>
      <c r="M116" s="16">
        <f t="shared" si="20"/>
        <v>80.13745669849561</v>
      </c>
    </row>
    <row r="117" spans="2:13" ht="15.75">
      <c r="B117" s="22" t="s">
        <v>53</v>
      </c>
      <c r="C117" s="20">
        <v>6</v>
      </c>
      <c r="D117" s="20">
        <v>22206</v>
      </c>
      <c r="E117" s="20">
        <v>6</v>
      </c>
      <c r="F117" s="20">
        <v>22206</v>
      </c>
      <c r="G117" s="23">
        <f t="shared" si="18"/>
        <v>100</v>
      </c>
      <c r="H117" s="20">
        <v>0</v>
      </c>
      <c r="I117" s="20">
        <v>0</v>
      </c>
      <c r="J117" s="23">
        <f t="shared" si="19"/>
        <v>0</v>
      </c>
      <c r="K117" s="20">
        <v>0</v>
      </c>
      <c r="L117" s="20">
        <v>0</v>
      </c>
      <c r="M117" s="23">
        <f t="shared" si="20"/>
        <v>0</v>
      </c>
    </row>
    <row r="118" spans="2:13" ht="15.75">
      <c r="B118" s="13" t="s">
        <v>34</v>
      </c>
      <c r="C118" s="14">
        <v>9</v>
      </c>
      <c r="D118" s="14">
        <v>675223</v>
      </c>
      <c r="E118" s="14">
        <v>6</v>
      </c>
      <c r="F118" s="14">
        <v>201963</v>
      </c>
      <c r="G118" s="16">
        <f t="shared" si="18"/>
        <v>29.91056288070756</v>
      </c>
      <c r="H118" s="14">
        <v>4</v>
      </c>
      <c r="I118" s="14">
        <v>115963</v>
      </c>
      <c r="J118" s="16">
        <f t="shared" si="19"/>
        <v>17.174029913080567</v>
      </c>
      <c r="K118" s="14">
        <v>5</v>
      </c>
      <c r="L118" s="14">
        <v>204323</v>
      </c>
      <c r="M118" s="16">
        <f t="shared" si="20"/>
        <v>30.260077041214533</v>
      </c>
    </row>
    <row r="119" spans="2:13" ht="15.75">
      <c r="B119" s="13" t="s">
        <v>95</v>
      </c>
      <c r="C119" s="14">
        <v>2</v>
      </c>
      <c r="D119" s="14">
        <v>178921</v>
      </c>
      <c r="E119" s="14">
        <v>1</v>
      </c>
      <c r="F119" s="14">
        <v>25000</v>
      </c>
      <c r="G119" s="16">
        <f t="shared" si="18"/>
        <v>13.972647145947095</v>
      </c>
      <c r="H119" s="14">
        <v>0</v>
      </c>
      <c r="I119" s="14">
        <v>0</v>
      </c>
      <c r="J119" s="16">
        <f t="shared" si="19"/>
        <v>0</v>
      </c>
      <c r="K119" s="14">
        <v>1</v>
      </c>
      <c r="L119" s="14">
        <v>25000</v>
      </c>
      <c r="M119" s="16">
        <f t="shared" si="20"/>
        <v>13.972647145947095</v>
      </c>
    </row>
    <row r="120" spans="2:13" ht="15.75">
      <c r="B120" s="13" t="s">
        <v>96</v>
      </c>
      <c r="C120" s="14">
        <v>2</v>
      </c>
      <c r="D120" s="14">
        <v>754548</v>
      </c>
      <c r="E120" s="14">
        <v>0</v>
      </c>
      <c r="F120" s="14">
        <v>0</v>
      </c>
      <c r="G120" s="16">
        <f t="shared" si="18"/>
        <v>0</v>
      </c>
      <c r="H120" s="14">
        <v>0</v>
      </c>
      <c r="I120" s="14">
        <v>0</v>
      </c>
      <c r="J120" s="16">
        <f t="shared" si="19"/>
        <v>0</v>
      </c>
      <c r="K120" s="14">
        <v>0</v>
      </c>
      <c r="L120" s="14">
        <v>0</v>
      </c>
      <c r="M120" s="16">
        <f t="shared" si="20"/>
        <v>0</v>
      </c>
    </row>
    <row r="121" spans="2:13" ht="15.75">
      <c r="B121" s="13" t="s">
        <v>97</v>
      </c>
      <c r="C121" s="14">
        <v>1</v>
      </c>
      <c r="D121" s="14">
        <v>190782</v>
      </c>
      <c r="E121" s="14">
        <v>1</v>
      </c>
      <c r="F121" s="14">
        <v>190782</v>
      </c>
      <c r="G121" s="16">
        <f t="shared" si="18"/>
        <v>100</v>
      </c>
      <c r="H121" s="14">
        <v>1</v>
      </c>
      <c r="I121" s="14">
        <v>190782</v>
      </c>
      <c r="J121" s="16">
        <f t="shared" si="19"/>
        <v>100</v>
      </c>
      <c r="K121" s="14">
        <v>1</v>
      </c>
      <c r="L121" s="14">
        <v>190782</v>
      </c>
      <c r="M121" s="16">
        <f t="shared" si="20"/>
        <v>100</v>
      </c>
    </row>
    <row r="122" spans="2:13" ht="15.75">
      <c r="B122" s="13" t="s">
        <v>98</v>
      </c>
      <c r="C122" s="14">
        <v>1</v>
      </c>
      <c r="D122" s="14">
        <v>22413</v>
      </c>
      <c r="E122" s="14">
        <v>1</v>
      </c>
      <c r="F122" s="14">
        <v>22413</v>
      </c>
      <c r="G122" s="16">
        <f t="shared" si="18"/>
        <v>100</v>
      </c>
      <c r="H122" s="14">
        <v>0</v>
      </c>
      <c r="I122" s="14">
        <v>0</v>
      </c>
      <c r="J122" s="16">
        <f t="shared" si="19"/>
        <v>0</v>
      </c>
      <c r="K122" s="14">
        <v>1</v>
      </c>
      <c r="L122" s="14">
        <v>22413</v>
      </c>
      <c r="M122" s="16">
        <f t="shared" si="20"/>
        <v>100</v>
      </c>
    </row>
    <row r="123" spans="2:13" ht="15.75">
      <c r="B123" s="13">
        <v>541330</v>
      </c>
      <c r="C123" s="14">
        <v>4</v>
      </c>
      <c r="D123" s="14">
        <v>0</v>
      </c>
      <c r="E123" s="14">
        <v>0</v>
      </c>
      <c r="F123" s="14">
        <v>0</v>
      </c>
      <c r="G123" s="16">
        <v>0</v>
      </c>
      <c r="H123" s="14">
        <v>1</v>
      </c>
      <c r="I123" s="14">
        <v>0</v>
      </c>
      <c r="J123" s="16">
        <v>0</v>
      </c>
      <c r="K123" s="14">
        <v>1</v>
      </c>
      <c r="L123" s="14">
        <v>0</v>
      </c>
      <c r="M123" s="16">
        <v>0</v>
      </c>
    </row>
    <row r="124" spans="2:13" ht="19.5" customHeight="1">
      <c r="B124" s="42" t="s">
        <v>103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4"/>
    </row>
    <row r="125" spans="2:13" ht="15.75">
      <c r="B125" s="13" t="s">
        <v>99</v>
      </c>
      <c r="C125" s="14">
        <v>1</v>
      </c>
      <c r="D125" s="14">
        <v>6882</v>
      </c>
      <c r="E125" s="14">
        <v>0</v>
      </c>
      <c r="F125" s="14">
        <v>0</v>
      </c>
      <c r="G125" s="16">
        <f>F125/D125*100</f>
        <v>0</v>
      </c>
      <c r="H125" s="14">
        <v>0</v>
      </c>
      <c r="I125" s="14">
        <v>0</v>
      </c>
      <c r="J125" s="16">
        <v>0</v>
      </c>
      <c r="K125" s="14">
        <v>0</v>
      </c>
      <c r="L125" s="14">
        <f>AG125+BC125+AY125+CU125</f>
        <v>0</v>
      </c>
      <c r="M125" s="16">
        <v>0</v>
      </c>
    </row>
    <row r="126" spans="2:13" ht="15.75">
      <c r="B126" s="13" t="s">
        <v>100</v>
      </c>
      <c r="C126" s="14">
        <v>2</v>
      </c>
      <c r="D126" s="14">
        <v>112834</v>
      </c>
      <c r="E126" s="14">
        <v>2</v>
      </c>
      <c r="F126" s="14">
        <v>112834</v>
      </c>
      <c r="G126" s="16">
        <f>F126/D126*100</f>
        <v>100</v>
      </c>
      <c r="H126" s="14">
        <v>0</v>
      </c>
      <c r="I126" s="14">
        <v>0</v>
      </c>
      <c r="J126" s="16">
        <f>I126/D126*100</f>
        <v>0</v>
      </c>
      <c r="K126" s="14">
        <v>1</v>
      </c>
      <c r="L126" s="14">
        <v>112300</v>
      </c>
      <c r="M126" s="16">
        <f>L126/D126*100</f>
        <v>99.52673839445558</v>
      </c>
    </row>
    <row r="127" spans="2:13" ht="15.75">
      <c r="B127" s="13" t="s">
        <v>101</v>
      </c>
      <c r="C127" s="14">
        <v>1</v>
      </c>
      <c r="D127" s="14">
        <v>24525</v>
      </c>
      <c r="E127" s="14">
        <v>0</v>
      </c>
      <c r="F127" s="14">
        <v>0</v>
      </c>
      <c r="G127" s="16">
        <f>F127/D127*100</f>
        <v>0</v>
      </c>
      <c r="H127" s="14">
        <v>0</v>
      </c>
      <c r="I127" s="14">
        <v>0</v>
      </c>
      <c r="J127" s="16">
        <f>I127/D127*100</f>
        <v>0</v>
      </c>
      <c r="K127" s="14">
        <v>0</v>
      </c>
      <c r="L127" s="14">
        <v>0</v>
      </c>
      <c r="M127" s="16">
        <f>L127/D127*100</f>
        <v>0</v>
      </c>
    </row>
    <row r="128" spans="1:17" s="2" customFormat="1" ht="19.5" customHeight="1">
      <c r="A128" s="3"/>
      <c r="B128" s="63" t="s">
        <v>10</v>
      </c>
      <c r="C128" s="64">
        <f>SUM(C45:C127)</f>
        <v>358</v>
      </c>
      <c r="D128" s="65">
        <f>SUM(D45:D127)</f>
        <v>135612374</v>
      </c>
      <c r="E128" s="64">
        <f>SUM(E45:E127)</f>
        <v>237</v>
      </c>
      <c r="F128" s="65">
        <f>SUM(F45:F127)</f>
        <v>31192950</v>
      </c>
      <c r="G128" s="66">
        <f>F128/D128*100</f>
        <v>23.001551466092614</v>
      </c>
      <c r="H128" s="64">
        <f>SUM(H45:H127)</f>
        <v>52</v>
      </c>
      <c r="I128" s="65">
        <f>SUM(I45:I127)</f>
        <v>15128950</v>
      </c>
      <c r="J128" s="66">
        <f>I128/D128*100</f>
        <v>11.15602474446764</v>
      </c>
      <c r="K128" s="64">
        <f>SUM(K45:K127)</f>
        <v>191</v>
      </c>
      <c r="L128" s="65">
        <f>SUM(L45:L127)</f>
        <v>35517448</v>
      </c>
      <c r="M128" s="66">
        <f>L128/D128*100</f>
        <v>26.190418287345963</v>
      </c>
      <c r="N128" s="3"/>
      <c r="O128" s="1"/>
      <c r="P128" s="1"/>
      <c r="Q128" s="1"/>
    </row>
    <row r="129" spans="2:13" ht="19.5" customHeight="1">
      <c r="B129" s="45" t="s">
        <v>11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spans="2:13" ht="15.75">
      <c r="B130" s="40" t="s">
        <v>104</v>
      </c>
      <c r="C130" s="50" t="s">
        <v>1</v>
      </c>
      <c r="D130" s="50"/>
      <c r="E130" s="50" t="s">
        <v>2</v>
      </c>
      <c r="F130" s="50"/>
      <c r="G130" s="12" t="s">
        <v>3</v>
      </c>
      <c r="H130" s="50" t="s">
        <v>4</v>
      </c>
      <c r="I130" s="50"/>
      <c r="J130" s="12" t="s">
        <v>3</v>
      </c>
      <c r="K130" s="51" t="s">
        <v>5</v>
      </c>
      <c r="L130" s="51"/>
      <c r="M130" s="12" t="s">
        <v>3</v>
      </c>
    </row>
    <row r="131" spans="2:13" ht="15.75">
      <c r="B131" s="41"/>
      <c r="C131" s="13" t="s">
        <v>6</v>
      </c>
      <c r="D131" s="13" t="s">
        <v>7</v>
      </c>
      <c r="E131" s="13" t="s">
        <v>6</v>
      </c>
      <c r="F131" s="13" t="s">
        <v>7</v>
      </c>
      <c r="G131" s="13" t="s">
        <v>8</v>
      </c>
      <c r="H131" s="13" t="s">
        <v>6</v>
      </c>
      <c r="I131" s="13" t="s">
        <v>7</v>
      </c>
      <c r="J131" s="13" t="s">
        <v>8</v>
      </c>
      <c r="K131" s="13" t="s">
        <v>6</v>
      </c>
      <c r="L131" s="13" t="s">
        <v>7</v>
      </c>
      <c r="M131" s="13" t="s">
        <v>8</v>
      </c>
    </row>
    <row r="132" spans="2:13" ht="15.75">
      <c r="B132" s="26" t="s">
        <v>12</v>
      </c>
      <c r="C132" s="14">
        <v>56</v>
      </c>
      <c r="D132" s="19">
        <v>5353186</v>
      </c>
      <c r="E132" s="14">
        <v>26</v>
      </c>
      <c r="F132" s="19">
        <v>864157</v>
      </c>
      <c r="G132" s="16">
        <f>F132/D132*100</f>
        <v>16.142853993864588</v>
      </c>
      <c r="H132" s="17">
        <v>0</v>
      </c>
      <c r="I132" s="14">
        <v>0</v>
      </c>
      <c r="J132" s="16">
        <f>I132/D132*100</f>
        <v>0</v>
      </c>
      <c r="K132" s="14">
        <v>9</v>
      </c>
      <c r="L132" s="14">
        <v>344014</v>
      </c>
      <c r="M132" s="16">
        <f>L132/D132*100</f>
        <v>6.426341247996987</v>
      </c>
    </row>
    <row r="133" spans="2:13" ht="15.75">
      <c r="B133" s="25" t="s">
        <v>9</v>
      </c>
      <c r="C133" s="33">
        <f>C132</f>
        <v>56</v>
      </c>
      <c r="D133" s="31">
        <f>D132</f>
        <v>5353186</v>
      </c>
      <c r="E133" s="33">
        <f>E132</f>
        <v>26</v>
      </c>
      <c r="F133" s="31">
        <f>F132</f>
        <v>864157</v>
      </c>
      <c r="G133" s="32">
        <f>F133/D133*100</f>
        <v>16.142853993864588</v>
      </c>
      <c r="H133" s="34">
        <f>H132</f>
        <v>0</v>
      </c>
      <c r="I133" s="31">
        <f>I132</f>
        <v>0</v>
      </c>
      <c r="J133" s="32">
        <f>I133/D133*100</f>
        <v>0</v>
      </c>
      <c r="K133" s="30">
        <f>K132</f>
        <v>9</v>
      </c>
      <c r="L133" s="30">
        <f>L132</f>
        <v>344014</v>
      </c>
      <c r="M133" s="32">
        <f>L133/D133*100</f>
        <v>6.426341247996987</v>
      </c>
    </row>
    <row r="134" spans="2:13" ht="15.75">
      <c r="B134" s="35" t="s">
        <v>10</v>
      </c>
      <c r="C134" s="30">
        <f>C132</f>
        <v>56</v>
      </c>
      <c r="D134" s="31">
        <f>D132</f>
        <v>5353186</v>
      </c>
      <c r="E134" s="30">
        <f>E132</f>
        <v>26</v>
      </c>
      <c r="F134" s="31">
        <f>F132</f>
        <v>864157</v>
      </c>
      <c r="G134" s="32">
        <f>F134/D134*100</f>
        <v>16.142853993864588</v>
      </c>
      <c r="H134" s="34">
        <f>H132</f>
        <v>0</v>
      </c>
      <c r="I134" s="31">
        <f>I132</f>
        <v>0</v>
      </c>
      <c r="J134" s="32">
        <f>I134/D134*100</f>
        <v>0</v>
      </c>
      <c r="K134" s="30">
        <f>K132</f>
        <v>9</v>
      </c>
      <c r="L134" s="31">
        <f>L132</f>
        <v>344014</v>
      </c>
      <c r="M134" s="32">
        <f>L134/D134*100</f>
        <v>6.426341247996987</v>
      </c>
    </row>
    <row r="135" spans="2:13" ht="19.5" customHeight="1">
      <c r="B135" s="45" t="s">
        <v>13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2:13" ht="15.75">
      <c r="B136" s="40" t="s">
        <v>104</v>
      </c>
      <c r="C136" s="27" t="s">
        <v>1</v>
      </c>
      <c r="D136" s="28"/>
      <c r="E136" s="27" t="s">
        <v>2</v>
      </c>
      <c r="F136" s="28"/>
      <c r="G136" s="12" t="s">
        <v>3</v>
      </c>
      <c r="H136" s="27" t="s">
        <v>4</v>
      </c>
      <c r="I136" s="28"/>
      <c r="J136" s="12" t="s">
        <v>3</v>
      </c>
      <c r="K136" s="29" t="s">
        <v>5</v>
      </c>
      <c r="L136" s="28"/>
      <c r="M136" s="12" t="s">
        <v>3</v>
      </c>
    </row>
    <row r="137" spans="2:13" ht="15.75">
      <c r="B137" s="41"/>
      <c r="C137" s="13" t="s">
        <v>6</v>
      </c>
      <c r="D137" s="13" t="s">
        <v>7</v>
      </c>
      <c r="E137" s="13" t="s">
        <v>6</v>
      </c>
      <c r="F137" s="13" t="s">
        <v>7</v>
      </c>
      <c r="G137" s="13" t="s">
        <v>8</v>
      </c>
      <c r="H137" s="13" t="s">
        <v>6</v>
      </c>
      <c r="I137" s="13" t="s">
        <v>7</v>
      </c>
      <c r="J137" s="13" t="s">
        <v>8</v>
      </c>
      <c r="K137" s="13" t="s">
        <v>6</v>
      </c>
      <c r="L137" s="13" t="s">
        <v>7</v>
      </c>
      <c r="M137" s="13" t="s">
        <v>8</v>
      </c>
    </row>
    <row r="138" spans="2:13" ht="21" customHeight="1">
      <c r="B138" s="42" t="s">
        <v>14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4"/>
    </row>
    <row r="139" spans="2:13" ht="29.25" customHeight="1">
      <c r="B139" s="11" t="s">
        <v>15</v>
      </c>
      <c r="C139" s="14">
        <f>O139+AK139+AG139+CC139</f>
        <v>0</v>
      </c>
      <c r="D139" s="14">
        <f>Q139+AM139+AI139+CE139</f>
        <v>0</v>
      </c>
      <c r="E139" s="14">
        <f>S139+AO139+AK139+CG139</f>
        <v>0</v>
      </c>
      <c r="F139" s="14">
        <f>U139+AQ139+AM139+CI139</f>
        <v>0</v>
      </c>
      <c r="G139" s="16">
        <v>0</v>
      </c>
      <c r="H139" s="17">
        <f>Y139+AU139+AQ139+CM139</f>
        <v>0</v>
      </c>
      <c r="I139" s="14">
        <f>AA139+AW139+AS139+CO139</f>
        <v>0</v>
      </c>
      <c r="J139" s="16">
        <v>0</v>
      </c>
      <c r="K139" s="14">
        <f>AE139+BA139+AW139+CS139</f>
        <v>0</v>
      </c>
      <c r="L139" s="14">
        <f>AG139+BC139+AY139+CU139</f>
        <v>0</v>
      </c>
      <c r="M139" s="16">
        <v>0</v>
      </c>
    </row>
    <row r="140" spans="2:13" ht="34.5" customHeight="1">
      <c r="B140" s="26" t="s">
        <v>10</v>
      </c>
      <c r="C140" s="30">
        <f>C139</f>
        <v>0</v>
      </c>
      <c r="D140" s="30">
        <f>D139</f>
        <v>0</v>
      </c>
      <c r="E140" s="30">
        <f>E139</f>
        <v>0</v>
      </c>
      <c r="F140" s="30">
        <f>F139</f>
        <v>0</v>
      </c>
      <c r="G140" s="32">
        <v>0</v>
      </c>
      <c r="H140" s="34">
        <f>H139</f>
        <v>0</v>
      </c>
      <c r="I140" s="30">
        <f>I139</f>
        <v>0</v>
      </c>
      <c r="J140" s="32">
        <v>0</v>
      </c>
      <c r="K140" s="30">
        <f>K139</f>
        <v>0</v>
      </c>
      <c r="L140" s="30">
        <f>L139</f>
        <v>0</v>
      </c>
      <c r="M140" s="32">
        <v>0</v>
      </c>
    </row>
    <row r="141" spans="2:13" ht="27" customHeight="1">
      <c r="B141" s="26" t="s">
        <v>16</v>
      </c>
      <c r="C141" s="36">
        <f>C128+C134+C140</f>
        <v>414</v>
      </c>
      <c r="D141" s="37">
        <f>D128+D134+D140</f>
        <v>140965560</v>
      </c>
      <c r="E141" s="36">
        <f>E128+E134+E140</f>
        <v>263</v>
      </c>
      <c r="F141" s="37">
        <f>F128+F134+F140</f>
        <v>32057107</v>
      </c>
      <c r="G141" s="38">
        <f>F141/D141*100</f>
        <v>22.741091511997684</v>
      </c>
      <c r="H141" s="39">
        <f>H128+H134+H140</f>
        <v>52</v>
      </c>
      <c r="I141" s="37">
        <f>I128+I134+I140</f>
        <v>15128950</v>
      </c>
      <c r="J141" s="38">
        <f>I141/D141*100</f>
        <v>10.73237321229384</v>
      </c>
      <c r="K141" s="36">
        <f>K128+K134+K140</f>
        <v>200</v>
      </c>
      <c r="L141" s="37">
        <f>L128+L134+L140</f>
        <v>35861462</v>
      </c>
      <c r="M141" s="38">
        <f>L141/D141*100</f>
        <v>25.439874817650495</v>
      </c>
    </row>
    <row r="142" spans="2:13" ht="10.5" customHeight="1">
      <c r="B142" s="7"/>
      <c r="C142" s="7"/>
      <c r="D142" s="7"/>
      <c r="E142" s="7"/>
      <c r="F142" s="7"/>
      <c r="G142" s="7"/>
      <c r="H142" s="8"/>
      <c r="I142" s="7"/>
      <c r="J142" s="7"/>
      <c r="K142" s="7"/>
      <c r="L142" s="7"/>
      <c r="M142" s="6"/>
    </row>
    <row r="143" spans="3:13" ht="15.75">
      <c r="C143" s="10"/>
      <c r="H143" s="5"/>
      <c r="M143" s="6"/>
    </row>
  </sheetData>
  <mergeCells count="27">
    <mergeCell ref="B3:M3"/>
    <mergeCell ref="B2:M2"/>
    <mergeCell ref="C6:D6"/>
    <mergeCell ref="E6:F6"/>
    <mergeCell ref="H6:I6"/>
    <mergeCell ref="K6:L6"/>
    <mergeCell ref="B5:M5"/>
    <mergeCell ref="B129:M129"/>
    <mergeCell ref="B8:M8"/>
    <mergeCell ref="B14:M14"/>
    <mergeCell ref="B1:M1"/>
    <mergeCell ref="B4:M4"/>
    <mergeCell ref="C130:D130"/>
    <mergeCell ref="E130:F130"/>
    <mergeCell ref="H130:I130"/>
    <mergeCell ref="K130:L130"/>
    <mergeCell ref="B20:M20"/>
    <mergeCell ref="B44:M44"/>
    <mergeCell ref="B124:M124"/>
    <mergeCell ref="B40:M40"/>
    <mergeCell ref="B130:B131"/>
    <mergeCell ref="B136:B137"/>
    <mergeCell ref="B138:M138"/>
    <mergeCell ref="B6:B7"/>
    <mergeCell ref="B41:B42"/>
    <mergeCell ref="B135:M135"/>
    <mergeCell ref="B43:M43"/>
  </mergeCells>
  <printOptions horizontalCentered="1"/>
  <pageMargins left="0.25" right="0.25" top="0.75" bottom="1" header="0" footer="0.5"/>
  <pageSetup horizontalDpi="300" verticalDpi="300" orientation="landscape" r:id="rId1"/>
  <headerFooter alignWithMargins="0">
    <oddFooter>&amp;L&amp;P&amp;R&amp;F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M. Purnell</dc:creator>
  <cp:keywords/>
  <dc:description/>
  <cp:lastModifiedBy>linda.purnell</cp:lastModifiedBy>
  <cp:lastPrinted>2009-01-15T11:25:08Z</cp:lastPrinted>
  <dcterms:created xsi:type="dcterms:W3CDTF">1999-01-13T14:01:53Z</dcterms:created>
  <dcterms:modified xsi:type="dcterms:W3CDTF">2009-01-15T11:32:01Z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