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<sst xmlns="http://schemas.openxmlformats.org/spreadsheetml/2006/main" count="4550" uniqueCount="1513">
  <si>
    <t>FISCAL YEAR 2002 SPREADSHEET FOR SMALL, RURAL SCHOOL ACHIEVEMENT PROGRAM AND RURAL LOW-INCOME SCHOOL PROGRAM</t>
  </si>
  <si>
    <t>Iowa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</si>
  <si>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</si>
  <si>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</si>
  <si>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</si>
  <si>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</si>
  <si>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</si>
  <si>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</si>
  <si>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</si>
  <si>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</si>
  <si>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</si>
  <si>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</si>
  <si>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</si>
  <si>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</si>
  <si>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</si>
  <si>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</si>
  <si>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</si>
  <si>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</si>
  <si>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</si>
  <si>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</si>
  <si>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</si>
  <si>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</si>
  <si>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</si>
  <si>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</si>
  <si>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</si>
  <si>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</si>
  <si>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</si>
  <si>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</si>
  <si>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</si>
  <si>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</si>
  <si>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</si>
  <si>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</si>
  <si>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</si>
  <si>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</si>
  <si>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</si>
  <si>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</si>
  <si>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</si>
  <si>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334774 000</t>
  </si>
  <si>
    <t>NORTH FAYETTE COMM SCHOOL DISTRICT</t>
  </si>
  <si>
    <t>BOX 73</t>
  </si>
  <si>
    <t>WEST UNION</t>
  </si>
  <si>
    <t xml:space="preserve"> </t>
  </si>
  <si>
    <t>YES</t>
  </si>
  <si>
    <t>No</t>
  </si>
  <si>
    <t>NO</t>
  </si>
  <si>
    <t>501332 000</t>
  </si>
  <si>
    <t>COLFAX-MINGO COMM SCHOOL DISTRICT</t>
  </si>
  <si>
    <t>1000 N WALNUT</t>
  </si>
  <si>
    <t>COLFAX</t>
  </si>
  <si>
    <t>725994 000</t>
  </si>
  <si>
    <t>SIBLEY-OCHEYEDAN COMM SCHOOL DISTRICT</t>
  </si>
  <si>
    <t>120 11TH AVE NE</t>
  </si>
  <si>
    <t>SIBLEY</t>
  </si>
  <si>
    <t>6,7</t>
  </si>
  <si>
    <t>304890 000</t>
  </si>
  <si>
    <t>OKOBOJI COMM SCHOOL DISTRICT</t>
  </si>
  <si>
    <t>BOX 147</t>
  </si>
  <si>
    <t>MILFORD</t>
  </si>
  <si>
    <t>076536 000</t>
  </si>
  <si>
    <t>UNION COMM SCHOOL DISTRICT</t>
  </si>
  <si>
    <t>200 ADAMS ST</t>
  </si>
  <si>
    <t>LA PORTE CITY</t>
  </si>
  <si>
    <t>7,8</t>
  </si>
  <si>
    <t>116035 000</t>
  </si>
  <si>
    <t>SIOUX CENTRAL COMM SCHOOL DISTRICT</t>
  </si>
  <si>
    <t>4440 HWY 71</t>
  </si>
  <si>
    <t>SIOUX RAPIDS</t>
  </si>
  <si>
    <t>136091 000</t>
  </si>
  <si>
    <t>SOUTHERN CAL COMM SCHOOL DISTRICT</t>
  </si>
  <si>
    <t>709 W MAIN ST</t>
  </si>
  <si>
    <t>LAKE CITY</t>
  </si>
  <si>
    <t>395121 000</t>
  </si>
  <si>
    <t>PANORAMA COMM SCHOOL DISTRICT</t>
  </si>
  <si>
    <t>BOX 39</t>
  </si>
  <si>
    <t>PANORA</t>
  </si>
  <si>
    <t>7,N</t>
  </si>
  <si>
    <t>716099 000</t>
  </si>
  <si>
    <t>SOUTH O'BRIEN COMMUNITY SCHOOL DISTRICT</t>
  </si>
  <si>
    <t>PO BOX 638</t>
  </si>
  <si>
    <t>PAULLINA</t>
  </si>
  <si>
    <t>785510 000</t>
  </si>
  <si>
    <t>RIVERSIDE COMM SCHOOL DISTRICT</t>
  </si>
  <si>
    <t>PO BOX  218</t>
  </si>
  <si>
    <t>CARSON</t>
  </si>
  <si>
    <t>945325 000</t>
  </si>
  <si>
    <t>PRAIRIE VALLEY COMM SCHOOL DISTRICT</t>
  </si>
  <si>
    <t>P.O. BOX 49</t>
  </si>
  <si>
    <t>GOWRIE</t>
  </si>
  <si>
    <t>641968 000</t>
  </si>
  <si>
    <t>EAST MARSHALL COMM SCHOOL DISTRICT</t>
  </si>
  <si>
    <t>PO BOX  159</t>
  </si>
  <si>
    <t>GILMAN</t>
  </si>
  <si>
    <t>862682 000</t>
  </si>
  <si>
    <t>GMG COMM SCHOOL DISTRICT</t>
  </si>
  <si>
    <t>306 PARK STREET</t>
  </si>
  <si>
    <t>GARWIN</t>
  </si>
  <si>
    <t>933705 000</t>
  </si>
  <si>
    <t>LINEVILLE-CLIO COMM SCHOOL DISTRICT</t>
  </si>
  <si>
    <t>PO BOX  98</t>
  </si>
  <si>
    <t>LINEVILLE</t>
  </si>
  <si>
    <t>420009 000</t>
  </si>
  <si>
    <t>AGWSR</t>
  </si>
  <si>
    <t>STATE ST</t>
  </si>
  <si>
    <t>ACKLEY</t>
  </si>
  <si>
    <t>390018 000</t>
  </si>
  <si>
    <t>ADAIR-CASEY COMM SCHOOL DISTRICT</t>
  </si>
  <si>
    <t>3384 INDIGO</t>
  </si>
  <si>
    <t>ADAIR</t>
  </si>
  <si>
    <t>250027 000</t>
  </si>
  <si>
    <t>ADEL-DESOTO-MINBURN COMM SCHOOL DISTRICT</t>
  </si>
  <si>
    <t>801 S 8TH</t>
  </si>
  <si>
    <t>ADEL</t>
  </si>
  <si>
    <t>4,8</t>
  </si>
  <si>
    <t>750063 000</t>
  </si>
  <si>
    <t>AKRON WESTFIELD COMM SCHOOL DISTRICT</t>
  </si>
  <si>
    <t>850 KERR DR</t>
  </si>
  <si>
    <t>AKRON</t>
  </si>
  <si>
    <t>110072 000</t>
  </si>
  <si>
    <t>ALBERT CITY-TRUESDALE COMM SCHOOL DISTRICT</t>
  </si>
  <si>
    <t>BOX 98</t>
  </si>
  <si>
    <t>ALBERT CITY</t>
  </si>
  <si>
    <t>680081 000</t>
  </si>
  <si>
    <t>ALBIA COMM SCHOOL DISTRICT</t>
  </si>
  <si>
    <t>120 BENTON AVE EAST</t>
  </si>
  <si>
    <t>ALBIA</t>
  </si>
  <si>
    <t>6,N</t>
  </si>
  <si>
    <t>570099 000</t>
  </si>
  <si>
    <t>ALBURNETT COMM SCHOOL DISTRICT</t>
  </si>
  <si>
    <t>P.O. BOX 189</t>
  </si>
  <si>
    <t>ALBURNETT</t>
  </si>
  <si>
    <t>420108 000</t>
  </si>
  <si>
    <t>ALDEN COMM SCHOOL DISTRICT</t>
  </si>
  <si>
    <t>PO BOX 48</t>
  </si>
  <si>
    <t>ALDEN</t>
  </si>
  <si>
    <t>550126 000</t>
  </si>
  <si>
    <t>ALGONA COMM SCHOOL DISTRICT</t>
  </si>
  <si>
    <t>200 N. PHILLIPS</t>
  </si>
  <si>
    <t>ALGONA</t>
  </si>
  <si>
    <t>030135 000</t>
  </si>
  <si>
    <t>ALLAMAKEE COMM SCHOOL DISTRICT</t>
  </si>
  <si>
    <t>1059 3RD AVE NW</t>
  </si>
  <si>
    <t>WAUKON</t>
  </si>
  <si>
    <t>120153 000</t>
  </si>
  <si>
    <t>ALLISON-BRISTOW COMM SCHOOL DISTRICT</t>
  </si>
  <si>
    <t>BOX 428</t>
  </si>
  <si>
    <t>ALLISON</t>
  </si>
  <si>
    <t>110171 000</t>
  </si>
  <si>
    <t>ALTA COMM SCHOOL DISTRICT</t>
  </si>
  <si>
    <t>101 W 5TH</t>
  </si>
  <si>
    <t>ALTA</t>
  </si>
  <si>
    <t>850225 000</t>
  </si>
  <si>
    <t>AMES COMM SCHOOL DISTRICT</t>
  </si>
  <si>
    <t>PO BOX  3011</t>
  </si>
  <si>
    <t>AMES</t>
  </si>
  <si>
    <t>530234 000</t>
  </si>
  <si>
    <t>ANAMOSA COMM SCHOOL DISTRICT</t>
  </si>
  <si>
    <t>200 SOUTH GARNAVILLO ST.</t>
  </si>
  <si>
    <t>ANAMOSA</t>
  </si>
  <si>
    <t>490243 000</t>
  </si>
  <si>
    <t>ANDREW COMM SCHOOL DISTRICT</t>
  </si>
  <si>
    <t>BOX 230</t>
  </si>
  <si>
    <t>ANDREW</t>
  </si>
  <si>
    <t>150252 000</t>
  </si>
  <si>
    <t>ANITA COMM SCHOOL DISTRICT</t>
  </si>
  <si>
    <t>VICTORY PARK RD</t>
  </si>
  <si>
    <t>ANITA</t>
  </si>
  <si>
    <t>770261 000</t>
  </si>
  <si>
    <t>ANKENY COMM SCHOOL DISTRICT</t>
  </si>
  <si>
    <t>ANKENY</t>
  </si>
  <si>
    <t>970270 000</t>
  </si>
  <si>
    <t>ANTHON-OTO COMM SCHOOL DISTRICT</t>
  </si>
  <si>
    <t>BOX 705</t>
  </si>
  <si>
    <t>ANTHON</t>
  </si>
  <si>
    <t>120279 000</t>
  </si>
  <si>
    <t>APLINGTON COMM SCHOOL DISTRICT</t>
  </si>
  <si>
    <t>215 10TH ST</t>
  </si>
  <si>
    <t>APLINGTON</t>
  </si>
  <si>
    <t>240355 000</t>
  </si>
  <si>
    <t>AR-WE-VA COMM SCHOOL DISTRICT</t>
  </si>
  <si>
    <t>BOX 108</t>
  </si>
  <si>
    <t>WESTSIDE</t>
  </si>
  <si>
    <t>320333 000</t>
  </si>
  <si>
    <t>ARMSTRONG-RINGSTED COMM SCHOOL DISTRICT</t>
  </si>
  <si>
    <t>PO BOX  75</t>
  </si>
  <si>
    <t>ARMSTRONG</t>
  </si>
  <si>
    <t>150387 000</t>
  </si>
  <si>
    <t>ATLANTIC COMM SCHOOL DISTRICT</t>
  </si>
  <si>
    <t>1100 LINN ST</t>
  </si>
  <si>
    <t>ATLANTIC</t>
  </si>
  <si>
    <t>050414 000</t>
  </si>
  <si>
    <t>AUDUBON COMM SCHOOL DISTRICT</t>
  </si>
  <si>
    <t>800 3RD AVE</t>
  </si>
  <si>
    <t>AUDUBON</t>
  </si>
  <si>
    <t>180423 000</t>
  </si>
  <si>
    <t>AURELIA COMM SCHOOL DISTRICT</t>
  </si>
  <si>
    <t>300 ASH ST</t>
  </si>
  <si>
    <t>AURELIA</t>
  </si>
  <si>
    <t>780441 000</t>
  </si>
  <si>
    <t>A-H-S-T COMM SCHOOL DISTRICT</t>
  </si>
  <si>
    <t>BOX 158</t>
  </si>
  <si>
    <t>AVOCA</t>
  </si>
  <si>
    <t>850472 000</t>
  </si>
  <si>
    <t>BALLARD COMM SCHOOL DISTRICT</t>
  </si>
  <si>
    <t>PO BOX  307</t>
  </si>
  <si>
    <t>HUXLEY</t>
  </si>
  <si>
    <t>470504 000</t>
  </si>
  <si>
    <t>BATTLE CREEK-IDA GROVE COMM SCHOOL DISTRICT</t>
  </si>
  <si>
    <t>301 MOOREHEAD</t>
  </si>
  <si>
    <t>IDA GROVE</t>
  </si>
  <si>
    <t>500513 000</t>
  </si>
  <si>
    <t>BAXTER COMM SCHOOL DISTRICT</t>
  </si>
  <si>
    <t>BOX 189</t>
  </si>
  <si>
    <t>BAXTER</t>
  </si>
  <si>
    <t>380540 000</t>
  </si>
  <si>
    <t>BCLUW COMM SCHOOL DISTRICT</t>
  </si>
  <si>
    <t>PO BOX 670</t>
  </si>
  <si>
    <t>CONRAD</t>
  </si>
  <si>
    <t>870549 000</t>
  </si>
  <si>
    <t>BEDFORD COMM SCHOOL DISTRICT</t>
  </si>
  <si>
    <t>906 PENN STREET</t>
  </si>
  <si>
    <t>BEDFORD</t>
  </si>
  <si>
    <t>060576 000</t>
  </si>
  <si>
    <t>BELLE PLAINE COMM SCHOOL DISTRICT</t>
  </si>
  <si>
    <t>807 16TH ST</t>
  </si>
  <si>
    <t>BELLE PLAINE</t>
  </si>
  <si>
    <t>490585 000</t>
  </si>
  <si>
    <t>BELLEVUE COMM SCHOOL DISTRICT</t>
  </si>
  <si>
    <t>BOX 46</t>
  </si>
  <si>
    <t>BELLEVUE</t>
  </si>
  <si>
    <t>990594 000</t>
  </si>
  <si>
    <t>BELMOND-KLEMME COMM SCHOOL DISTRICT</t>
  </si>
  <si>
    <t>411 10TH AVENE</t>
  </si>
  <si>
    <t>BELMOND</t>
  </si>
  <si>
    <t>160603 000</t>
  </si>
  <si>
    <t>BENNETT COMM SCHOOL DISTRICT</t>
  </si>
  <si>
    <t>BOX D</t>
  </si>
  <si>
    <t>BENNETT</t>
  </si>
  <si>
    <t>060609 000</t>
  </si>
  <si>
    <t>BENTON COMM SCHOOL DISTRICT</t>
  </si>
  <si>
    <t>BOX 70</t>
  </si>
  <si>
    <t>VAN HORNE</t>
  </si>
  <si>
    <t>820621 000</t>
  </si>
  <si>
    <t>BETTENDORF COMM SCHOOL DISTRICT</t>
  </si>
  <si>
    <t>3311 CENTRAL AVENUE</t>
  </si>
  <si>
    <t>BETTENDORF</t>
  </si>
  <si>
    <t>900657 000</t>
  </si>
  <si>
    <t>EDDYVILLE-BLAKESBURG COMM SCHOOL DISTRICT</t>
  </si>
  <si>
    <t>1301 BERDAN ST</t>
  </si>
  <si>
    <t>EDDYVILLE</t>
  </si>
  <si>
    <t>770720 000</t>
  </si>
  <si>
    <t>BONDURANT-FARRAR COMM SCHOOL DISTRICT</t>
  </si>
  <si>
    <t>3RD AND GARFIELD</t>
  </si>
  <si>
    <t>BONDURANT</t>
  </si>
  <si>
    <t>080729 000</t>
  </si>
  <si>
    <t>BOONE COMM SCHOOL DISTRICT</t>
  </si>
  <si>
    <t>500 7TH ST</t>
  </si>
  <si>
    <t>BOONE</t>
  </si>
  <si>
    <t>840747 000</t>
  </si>
  <si>
    <t>BOYDEN-HULL COMM SCHOOL DISTRICT</t>
  </si>
  <si>
    <t>PO BOX  678</t>
  </si>
  <si>
    <t>HULL</t>
  </si>
  <si>
    <t>410819 000</t>
  </si>
  <si>
    <t>WEST HANCOCK COMM SCHOOL DISTRICT</t>
  </si>
  <si>
    <t>PO BOX  278</t>
  </si>
  <si>
    <t>BRITT</t>
  </si>
  <si>
    <t>790846 000</t>
  </si>
  <si>
    <t>BROOKLYN-GUERNSEY-MALCOM COMM SCHOOL DISTRICT</t>
  </si>
  <si>
    <t>PO BOX 469</t>
  </si>
  <si>
    <t>BROOKLYN</t>
  </si>
  <si>
    <t>950873 000</t>
  </si>
  <si>
    <t>NORTH IOWA COMM SCHOOL DISTRICT</t>
  </si>
  <si>
    <t>111 3RD AVE NW</t>
  </si>
  <si>
    <t>BUFFALO CENTER</t>
  </si>
  <si>
    <t>290882 000</t>
  </si>
  <si>
    <t>BURLINGTON COMM SCHOOL DISTRICT</t>
  </si>
  <si>
    <t>1429 WEST AVE</t>
  </si>
  <si>
    <t>BURLINGTON</t>
  </si>
  <si>
    <t>150914 000</t>
  </si>
  <si>
    <t>C AND M COMM SCHOOL DISTRICT</t>
  </si>
  <si>
    <t>BOX 7</t>
  </si>
  <si>
    <t>MASSENA</t>
  </si>
  <si>
    <t>350916 000</t>
  </si>
  <si>
    <t>CAL COMM SCHOOL DISTRICT</t>
  </si>
  <si>
    <t>PO BOX  459</t>
  </si>
  <si>
    <t>LATIMER</t>
  </si>
  <si>
    <t>230918 000</t>
  </si>
  <si>
    <t>CALAMUS-WHEATLAND COMM SCHOOL DISTRICT</t>
  </si>
  <si>
    <t>WHEATLAND</t>
  </si>
  <si>
    <t>230936 000</t>
  </si>
  <si>
    <t>CAMANCHE COMM SCHOOL DISTRICT</t>
  </si>
  <si>
    <t>PO BOX  170</t>
  </si>
  <si>
    <t>CAMANCHE</t>
  </si>
  <si>
    <t>900977 000</t>
  </si>
  <si>
    <t>CARDINAL COMM SCHOOL DISTRICT</t>
  </si>
  <si>
    <t>4045 ASHLAND RD</t>
  </si>
  <si>
    <t>ELDON</t>
  </si>
  <si>
    <t>910981 000</t>
  </si>
  <si>
    <t>CARLISLE COMM SCHOOL DISTRICT</t>
  </si>
  <si>
    <t>430 SCHOOL ST</t>
  </si>
  <si>
    <t>CARLISLE</t>
  </si>
  <si>
    <t>140999 000</t>
  </si>
  <si>
    <t>CARROLL COMM SCHOOL DISTRICT</t>
  </si>
  <si>
    <t>1026 N. ADAMS</t>
  </si>
  <si>
    <t>CARROLL</t>
  </si>
  <si>
    <t>071044 000</t>
  </si>
  <si>
    <t>CEDAR FALLS COMM SCHOOL DISTRICT</t>
  </si>
  <si>
    <t>1002 W 1ST ST</t>
  </si>
  <si>
    <t>CEDAR FALLS</t>
  </si>
  <si>
    <t>2,N</t>
  </si>
  <si>
    <t>571053 000</t>
  </si>
  <si>
    <t>CEDAR RAPIDS COMM SCHOOL DISTRICT</t>
  </si>
  <si>
    <t>346 2ND AVE NW</t>
  </si>
  <si>
    <t>CEDAR RAPIDS</t>
  </si>
  <si>
    <t>2,4</t>
  </si>
  <si>
    <t>571062 000</t>
  </si>
  <si>
    <t>CENTER POINT-URBANA COMM SCHOOL DISTRICT</t>
  </si>
  <si>
    <t>PO BOX  296</t>
  </si>
  <si>
    <t>CENTER POINT</t>
  </si>
  <si>
    <t>041071 000</t>
  </si>
  <si>
    <t>CENTERVILLE COMM SCHOOL DISTRICT</t>
  </si>
  <si>
    <t>BOX 370</t>
  </si>
  <si>
    <t>CENTERVILLE</t>
  </si>
  <si>
    <t>571089 000</t>
  </si>
  <si>
    <t>CENTRAL CITY COMM SCHOOL DISTRICT</t>
  </si>
  <si>
    <t>400 BARBER ST</t>
  </si>
  <si>
    <t>CENTRAL CITY</t>
  </si>
  <si>
    <t>231082 000</t>
  </si>
  <si>
    <t>CENTRAL CLINTON COMM SCHOOL DISTRICT</t>
  </si>
  <si>
    <t>P.O. BOX 240</t>
  </si>
  <si>
    <t>DE WITT</t>
  </si>
  <si>
    <t>221080 000</t>
  </si>
  <si>
    <t>CENTRAL COMM SCHOOL DISTRICT</t>
  </si>
  <si>
    <t>N</t>
  </si>
  <si>
    <t>ELKADER</t>
  </si>
  <si>
    <t>271093 000</t>
  </si>
  <si>
    <t>CENTRAL DECATUR COMM SCHOOL DISTRICT</t>
  </si>
  <si>
    <t>1201 NE POPLAR</t>
  </si>
  <si>
    <t>LEON</t>
  </si>
  <si>
    <t>561079 000</t>
  </si>
  <si>
    <t>CENTRAL LEE COMM SCHOOL DISTRICT</t>
  </si>
  <si>
    <t>2642 HIGHWAY 218</t>
  </si>
  <si>
    <t>DONNELLSON</t>
  </si>
  <si>
    <t>601095 000</t>
  </si>
  <si>
    <t>CENTRAL LYON COMM SCHOOL DISTRICT</t>
  </si>
  <si>
    <t>PO BOX  471</t>
  </si>
  <si>
    <t>ROCK RAPIDS</t>
  </si>
  <si>
    <t>591107 000</t>
  </si>
  <si>
    <t>CHARITON COMM SCHOOL DISTRICT</t>
  </si>
  <si>
    <t>205 N MAIN</t>
  </si>
  <si>
    <t>CHARITON</t>
  </si>
  <si>
    <t>341116 000</t>
  </si>
  <si>
    <t>CHARLES CITY COMM SCHOOL DISTRICT</t>
  </si>
  <si>
    <t>500 N GRAND AVE</t>
  </si>
  <si>
    <t>CHARLES CITY</t>
  </si>
  <si>
    <t>241134 000</t>
  </si>
  <si>
    <t>CHARTER OAK-UTE COMM SCHOOL DISTRICT</t>
  </si>
  <si>
    <t>321 MAIN ST</t>
  </si>
  <si>
    <t>CHARTER OAK</t>
  </si>
  <si>
    <t>181152 000</t>
  </si>
  <si>
    <t>CHEROKEE COMM SCHOOL DIST</t>
  </si>
  <si>
    <t>PO BOX  801</t>
  </si>
  <si>
    <t>CHEROKEE</t>
  </si>
  <si>
    <t>731197 000</t>
  </si>
  <si>
    <t>CLARINDA COMMUNITY   SCHOOL DISTRICT</t>
  </si>
  <si>
    <t>P.O. BOX 59</t>
  </si>
  <si>
    <t>CLARINDA</t>
  </si>
  <si>
    <t>991206 000</t>
  </si>
  <si>
    <t>CLARION-GOLDFIELD COMM SCHOOL DISTRICT</t>
  </si>
  <si>
    <t>319 3RD AVENE</t>
  </si>
  <si>
    <t>CLARION</t>
  </si>
  <si>
    <t>201211 000</t>
  </si>
  <si>
    <t>CLARKE COMM SCHOOL DISTRICT</t>
  </si>
  <si>
    <t>PO BOX  535</t>
  </si>
  <si>
    <t>OSCEOLA</t>
  </si>
  <si>
    <t>121215 000</t>
  </si>
  <si>
    <t>CLARKSVILLE COMM SCHOOL DISTRICT</t>
  </si>
  <si>
    <t>BOX 689</t>
  </si>
  <si>
    <t>CLARKSVILLE</t>
  </si>
  <si>
    <t>211218 000</t>
  </si>
  <si>
    <t>CLAY CENTRAL-EVERLY COMM SCHOOL DISTRICT</t>
  </si>
  <si>
    <t>PO BOX  110</t>
  </si>
  <si>
    <t>ROYAL</t>
  </si>
  <si>
    <t>521221 000</t>
  </si>
  <si>
    <t>CLEAR CREEK-AMANA COMM SCHOOL DISTRICT</t>
  </si>
  <si>
    <t>PO BOX  487</t>
  </si>
  <si>
    <t>OXFORD</t>
  </si>
  <si>
    <t>171233 000</t>
  </si>
  <si>
    <t>CLEAR LAKE COMM SCHOOL DISTRICT</t>
  </si>
  <si>
    <t>306 1ST AVENE N.</t>
  </si>
  <si>
    <t>CLEAR LAKE</t>
  </si>
  <si>
    <t>871224 000</t>
  </si>
  <si>
    <t>CLEARFIELD COMM SCHOOL DISTRICT</t>
  </si>
  <si>
    <t>PO BOX  99</t>
  </si>
  <si>
    <t>CLEARFIELD</t>
  </si>
  <si>
    <t>231278 000</t>
  </si>
  <si>
    <t>CLINTON COMM SCHOOL DISTRICT</t>
  </si>
  <si>
    <t>600 S 4TH ST</t>
  </si>
  <si>
    <t>CLINTON</t>
  </si>
  <si>
    <t>5,N</t>
  </si>
  <si>
    <t>571337 000</t>
  </si>
  <si>
    <t>COLLEGE COMM SCHOOL DISTRICT</t>
  </si>
  <si>
    <t>401 76TH AVE NW</t>
  </si>
  <si>
    <t>851350 000</t>
  </si>
  <si>
    <t>COLLINS-MAXWELL COMM SCHOOL DISTRICT</t>
  </si>
  <si>
    <t>400 METCALF</t>
  </si>
  <si>
    <t>MAXWELL</t>
  </si>
  <si>
    <t>851359 000</t>
  </si>
  <si>
    <t>COLO-NESCO COMM SCHOOL DISTRICT</t>
  </si>
  <si>
    <t>400 LATROBE</t>
  </si>
  <si>
    <t>MC CALLSBURG</t>
  </si>
  <si>
    <t>581368 000</t>
  </si>
  <si>
    <t>COLUMBUS COMM SCHOOL DISTRICT</t>
  </si>
  <si>
    <t>PO BOX  32</t>
  </si>
  <si>
    <t>COLUMBUS JCT</t>
  </si>
  <si>
    <t>141413 000</t>
  </si>
  <si>
    <t>COON RAPIDS-BAYARD COMM SCHOOL DISTRICT</t>
  </si>
  <si>
    <t>PO BOX  297</t>
  </si>
  <si>
    <t>COON RAPIDS</t>
  </si>
  <si>
    <t>021431 000</t>
  </si>
  <si>
    <t>CORNING COMM SCHOOL DISTRICT</t>
  </si>
  <si>
    <t>904 8TH ST</t>
  </si>
  <si>
    <t>CORNING</t>
  </si>
  <si>
    <t>411449 000</t>
  </si>
  <si>
    <t>CORWITH-WESLEY COMM SCHOOL DISTRICT</t>
  </si>
  <si>
    <t>PO BOX  1296</t>
  </si>
  <si>
    <t>WESLEY</t>
  </si>
  <si>
    <t>781476 000</t>
  </si>
  <si>
    <t>COUNCIL BLUFFS COMM SCHOOL DISTRICT</t>
  </si>
  <si>
    <t>12 SCOTT ST</t>
  </si>
  <si>
    <t>COUNCIL BLUFFS</t>
  </si>
  <si>
    <t>2,3,8</t>
  </si>
  <si>
    <t>881503 000</t>
  </si>
  <si>
    <t>CRESTON COMM SCHOOL DISTRICT</t>
  </si>
  <si>
    <t>PO BOX  386</t>
  </si>
  <si>
    <t>CRESTON</t>
  </si>
  <si>
    <t>251576 000</t>
  </si>
  <si>
    <t>DALLAS CENTER-GRIMES COMM SCHOOL DISTRICT</t>
  </si>
  <si>
    <t>PO BOX  512</t>
  </si>
  <si>
    <t>DALLAS CENTER</t>
  </si>
  <si>
    <t>291602 000</t>
  </si>
  <si>
    <t>DANVILLE COMM SCHOOL DISTRICT</t>
  </si>
  <si>
    <t>419 S MAIN</t>
  </si>
  <si>
    <t>DANVILLE</t>
  </si>
  <si>
    <t>821611 000</t>
  </si>
  <si>
    <t>DAVENPORT COMM SCHOOL DISTRICT</t>
  </si>
  <si>
    <t>1606 BRADY ST</t>
  </si>
  <si>
    <t>DAVENPORT</t>
  </si>
  <si>
    <t>2,4,8,N</t>
  </si>
  <si>
    <t>261619 000</t>
  </si>
  <si>
    <t>DAVIS COUNTY COMM SCHOOL DISTRICT</t>
  </si>
  <si>
    <t>SUITE 1</t>
  </si>
  <si>
    <t>BLOOMFIELD</t>
  </si>
  <si>
    <t>961638 000</t>
  </si>
  <si>
    <t>DECORAH COMM SCHOOL DISTRICT</t>
  </si>
  <si>
    <t>510 WINNEBAGO ST</t>
  </si>
  <si>
    <t>DECORAH</t>
  </si>
  <si>
    <t>481647 000</t>
  </si>
  <si>
    <t>DEEP RIVER-MILLERSBURG COMM SCHOOL DISTRICT</t>
  </si>
  <si>
    <t>BOX 100</t>
  </si>
  <si>
    <t>MILLERSBURG</t>
  </si>
  <si>
    <t>231675 000</t>
  </si>
  <si>
    <t>DELWOOD COMM SCHOOL DISTRICT</t>
  </si>
  <si>
    <t>PO BOX  292</t>
  </si>
  <si>
    <t>DELMAR</t>
  </si>
  <si>
    <t>241701 000</t>
  </si>
  <si>
    <t>DENISON COMM SCHOOL DISTRICT</t>
  </si>
  <si>
    <t>819 N 16TH ST</t>
  </si>
  <si>
    <t>DENISON</t>
  </si>
  <si>
    <t>091719 000</t>
  </si>
  <si>
    <t>DENVER COMM SCHOOL DISTRICT</t>
  </si>
  <si>
    <t>PO BOX  384</t>
  </si>
  <si>
    <t>DENVER</t>
  </si>
  <si>
    <t>771737 000</t>
  </si>
  <si>
    <t>DES MOINES INDEPENDENT COMM SCHOOL DISTRICT</t>
  </si>
  <si>
    <t>1801 16TH STREET</t>
  </si>
  <si>
    <t>DES MOINES</t>
  </si>
  <si>
    <t>2,4,N</t>
  </si>
  <si>
    <t>801782 000</t>
  </si>
  <si>
    <t>DIAGONAL COMM SCHOOL DISTRICT</t>
  </si>
  <si>
    <t>PO BOX  94</t>
  </si>
  <si>
    <t>DIAGONAL</t>
  </si>
  <si>
    <t>381791 000</t>
  </si>
  <si>
    <t>DIKE-NEW HARTFORD COMM SCHOOL DISTRICT</t>
  </si>
  <si>
    <t>PO BOX  D</t>
  </si>
  <si>
    <t>DIKE</t>
  </si>
  <si>
    <t>991854 000</t>
  </si>
  <si>
    <t>DOWS COMM SCHOOL DISTRICT</t>
  </si>
  <si>
    <t>RR 2 BOX 2A</t>
  </si>
  <si>
    <t>DOWS</t>
  </si>
  <si>
    <t>311863 000</t>
  </si>
  <si>
    <t>DUBUQUE COMM SCHOOL DISTRICT</t>
  </si>
  <si>
    <t>2300 CHANEY</t>
  </si>
  <si>
    <t>DUBUQUE</t>
  </si>
  <si>
    <t>071908 000</t>
  </si>
  <si>
    <t>DUNKERTON COMM SCHOOL DISTRICT</t>
  </si>
  <si>
    <t>PO BOX  308</t>
  </si>
  <si>
    <t>DUNKERTON</t>
  </si>
  <si>
    <t>431917 000</t>
  </si>
  <si>
    <t>BOYER VALLEY COMM SCHOOL DISTRICT</t>
  </si>
  <si>
    <t>1102 IOWA AVE</t>
  </si>
  <si>
    <t>DUNLAP</t>
  </si>
  <si>
    <t>161926 000</t>
  </si>
  <si>
    <t>DURANT COMM SCHOOL DISTRICT</t>
  </si>
  <si>
    <t>PO BOX  607</t>
  </si>
  <si>
    <t>DURANT</t>
  </si>
  <si>
    <t>991944 000</t>
  </si>
  <si>
    <t>EAGLE GROVE COMM SCHOOL DISTRICT</t>
  </si>
  <si>
    <t>216 N COMMERCIAL</t>
  </si>
  <si>
    <t>EAGLE GROVE</t>
  </si>
  <si>
    <t>611953 000</t>
  </si>
  <si>
    <t>EARLHAM COMM SCHOOL DISTRICT</t>
  </si>
  <si>
    <t>PO BOX  430</t>
  </si>
  <si>
    <t>EARLHAM</t>
  </si>
  <si>
    <t>101963 000</t>
  </si>
  <si>
    <t>EAST BUCHANAN COMM SCHOOL DISTRICT</t>
  </si>
  <si>
    <t>414 5TH ST NORTH</t>
  </si>
  <si>
    <t>WINTHROP</t>
  </si>
  <si>
    <t>491965 000</t>
  </si>
  <si>
    <t>EAST CENTRAL COMM SCHOOL DISTRICT</t>
  </si>
  <si>
    <t>PO BOX  367</t>
  </si>
  <si>
    <t>MILES</t>
  </si>
  <si>
    <t>371967 000</t>
  </si>
  <si>
    <t>EAST GREENE COMM SCHOOL DISTRICT</t>
  </si>
  <si>
    <t>P O BOX 377</t>
  </si>
  <si>
    <t>GRAND JUNCTION</t>
  </si>
  <si>
    <t>671969 000</t>
  </si>
  <si>
    <t>EAST MONONA COMM SCHOOL DISTRICT</t>
  </si>
  <si>
    <t>PO BOX  8</t>
  </si>
  <si>
    <t>MOORHEAD</t>
  </si>
  <si>
    <t>971975 000</t>
  </si>
  <si>
    <t>RIVER VALLEY COMM SCHOOL DISTRICT</t>
  </si>
  <si>
    <t>P O BOX 8</t>
  </si>
  <si>
    <t>CORRECTIONVILLE</t>
  </si>
  <si>
    <t>881970 000</t>
  </si>
  <si>
    <t>EAST UNION COMM SCHOOL DISTRICT</t>
  </si>
  <si>
    <t>1916 HIGH SCHOOL DR</t>
  </si>
  <si>
    <t>AFTON</t>
  </si>
  <si>
    <t>031972 000</t>
  </si>
  <si>
    <t>EASTERN ALLAMAKEE COMM SCHOOL DISTRICT</t>
  </si>
  <si>
    <t>696 MAIN ST</t>
  </si>
  <si>
    <t>LANSING</t>
  </si>
  <si>
    <t>281989 000</t>
  </si>
  <si>
    <t>EDGEWOOD-COLESBURG COMM SCHOOL DISTRICT</t>
  </si>
  <si>
    <t>PO BOX  315</t>
  </si>
  <si>
    <t>EDGEWOOD</t>
  </si>
  <si>
    <t>422007 000</t>
  </si>
  <si>
    <t>ELDORA-NEW PROVIDENCE COMM SCHOOL DISTRICT</t>
  </si>
  <si>
    <t>1010 EDGINGTON AVE</t>
  </si>
  <si>
    <t>ELDORA</t>
  </si>
  <si>
    <t>832016 000</t>
  </si>
  <si>
    <t>ELK HORN-KIMBALLTON COMM SCHOOL DISTRICT</t>
  </si>
  <si>
    <t>4114 MADISON ST</t>
  </si>
  <si>
    <t>ELK HORN</t>
  </si>
  <si>
    <t>742088 000</t>
  </si>
  <si>
    <t>EMMETSBURG COMM SCHOOL DISTRICT</t>
  </si>
  <si>
    <t>16TH AND GRAND ST</t>
  </si>
  <si>
    <t>EMMETSBURG</t>
  </si>
  <si>
    <t>482097 000</t>
  </si>
  <si>
    <t>ENGLISH VALLEYS COMM SCHOOL DISTRICT</t>
  </si>
  <si>
    <t>PO BOX  490</t>
  </si>
  <si>
    <t>NORTH ENGLISH</t>
  </si>
  <si>
    <t>732113 000</t>
  </si>
  <si>
    <t>ESSEX COMM SCHOOL DISTRICT</t>
  </si>
  <si>
    <t>BOX 299</t>
  </si>
  <si>
    <t>ESSEX</t>
  </si>
  <si>
    <t>322124 000</t>
  </si>
  <si>
    <t>ESTHERVILLE LINCOLN CENTRAL COM SCH DIST</t>
  </si>
  <si>
    <t>PO BOX  118</t>
  </si>
  <si>
    <t>ESTHERVILLE</t>
  </si>
  <si>
    <t>052151 000</t>
  </si>
  <si>
    <t>EXIRA COMM SCHOOL DISTRICT</t>
  </si>
  <si>
    <t>BOX 335</t>
  </si>
  <si>
    <t>EXIRA</t>
  </si>
  <si>
    <t>512169 000</t>
  </si>
  <si>
    <t>FAIRFIELD COMM SCHOOL DISTRICT</t>
  </si>
  <si>
    <t>607 E BROADWAY</t>
  </si>
  <si>
    <t>FAIRFIELD</t>
  </si>
  <si>
    <t>362205 000</t>
  </si>
  <si>
    <t>FARRAGUT COMM SCHOOL DISTRICT</t>
  </si>
  <si>
    <t>PO BOX  36</t>
  </si>
  <si>
    <t>FARRAGUT</t>
  </si>
  <si>
    <t>952295 000</t>
  </si>
  <si>
    <t>FOREST CITY COMM SCHOOL DISTRICT</t>
  </si>
  <si>
    <t>810 W K ST</t>
  </si>
  <si>
    <t>FOREST CITY</t>
  </si>
  <si>
    <t>942313 000</t>
  </si>
  <si>
    <t>FORT DODGE COMM SCHOOL DISTRICT</t>
  </si>
  <si>
    <t>104 S 17TH ST</t>
  </si>
  <si>
    <t>FORT DODGE</t>
  </si>
  <si>
    <t>5,7</t>
  </si>
  <si>
    <t>562322 000</t>
  </si>
  <si>
    <t>FORT MADISON COMM SCHOOL DISTRICT</t>
  </si>
  <si>
    <t>PO BOX  1423</t>
  </si>
  <si>
    <t>FORT MADISON</t>
  </si>
  <si>
    <t>892327 000</t>
  </si>
  <si>
    <t>FOX VALLEY COMM SCHOOL DISTRICT</t>
  </si>
  <si>
    <t>2ND AND SUMMER ST</t>
  </si>
  <si>
    <t>CANTRIL</t>
  </si>
  <si>
    <t>192349 000</t>
  </si>
  <si>
    <t>FREDERICKSBURG COMM SCHOOL DISTRICT</t>
  </si>
  <si>
    <t>PO BOX  337</t>
  </si>
  <si>
    <t>FREDERICKSBURG</t>
  </si>
  <si>
    <t>622367 000</t>
  </si>
  <si>
    <t>FREMONT COMM SCHOOL DISTRICT</t>
  </si>
  <si>
    <t>BOX 69</t>
  </si>
  <si>
    <t>FREMONT</t>
  </si>
  <si>
    <t>362369 000</t>
  </si>
  <si>
    <t>FREMONT-MILLS COMM SCHOOL DISTRICT</t>
  </si>
  <si>
    <t>PO BOX 310</t>
  </si>
  <si>
    <t>TABOR</t>
  </si>
  <si>
    <t>472376 000</t>
  </si>
  <si>
    <t>GALVA-HOLSTEIN COMM SCHOOL DISTRICT</t>
  </si>
  <si>
    <t>519 E MAPLE</t>
  </si>
  <si>
    <t>HOLSTEIN</t>
  </si>
  <si>
    <t>222394 000</t>
  </si>
  <si>
    <t>GARNAVILLO COMM SCHOOL DISTRICT</t>
  </si>
  <si>
    <t>BOX 17</t>
  </si>
  <si>
    <t>GARNAVILLO</t>
  </si>
  <si>
    <t>412403 000</t>
  </si>
  <si>
    <t>GARNER-HAYFIELD COMM SCHOOL DISTRICT</t>
  </si>
  <si>
    <t>PO BOX  449</t>
  </si>
  <si>
    <t>GARNER</t>
  </si>
  <si>
    <t>602457 000</t>
  </si>
  <si>
    <t>GEORGE COMM SCHOOL DISTRICT</t>
  </si>
  <si>
    <t>BOX 6</t>
  </si>
  <si>
    <t>GEORGE</t>
  </si>
  <si>
    <t>852466 000</t>
  </si>
  <si>
    <t>GILBERT COMM SCHOOL DISTRICT</t>
  </si>
  <si>
    <t>103 MATHEWS DR</t>
  </si>
  <si>
    <t>GILBERT</t>
  </si>
  <si>
    <t>462493 000</t>
  </si>
  <si>
    <t>GILMORE CITY-BRADGATE COMM SCHOOL DISTRICT</t>
  </si>
  <si>
    <t>402 SE E AVE</t>
  </si>
  <si>
    <t>GILMORE CITY</t>
  </si>
  <si>
    <t>862502 000</t>
  </si>
  <si>
    <t>GLADBROOK-REINBECK COMM SCHOOL DISTRICT</t>
  </si>
  <si>
    <t>300 CEDAR STREET</t>
  </si>
  <si>
    <t>REINBECK</t>
  </si>
  <si>
    <t>652511 000</t>
  </si>
  <si>
    <t>GLENWOOD COMM SCHOOL DISTRICT</t>
  </si>
  <si>
    <t>SUITE 300</t>
  </si>
  <si>
    <t>GLENWOOD</t>
  </si>
  <si>
    <t>142520 000</t>
  </si>
  <si>
    <t>GLIDDEN-RALSTON COMM SCHOOL DISTRICT</t>
  </si>
  <si>
    <t>BOX 488</t>
  </si>
  <si>
    <t>GLIDDEN</t>
  </si>
  <si>
    <t>742556 000</t>
  </si>
  <si>
    <t>GRAETTINGER COMM SCHOOL DISTRICT</t>
  </si>
  <si>
    <t>PO BOX  58</t>
  </si>
  <si>
    <t>GRAETTINGER</t>
  </si>
  <si>
    <t>082570 000</t>
  </si>
  <si>
    <t>GRAND COMM SCHOOL DISTRICT</t>
  </si>
  <si>
    <t>PO BOX 79</t>
  </si>
  <si>
    <t>BOXHOLM</t>
  </si>
  <si>
    <t>122664 000</t>
  </si>
  <si>
    <t>GREENE COMM SCHOOL DISTRICT</t>
  </si>
  <si>
    <t>208 N 4TH ST</t>
  </si>
  <si>
    <t>GREENE</t>
  </si>
  <si>
    <t>012673 000</t>
  </si>
  <si>
    <t>NODAWAY VALLEY COMM SCHOOL DISTRICT</t>
  </si>
  <si>
    <t>410 NW 2ND</t>
  </si>
  <si>
    <t>GREENFIELD</t>
  </si>
  <si>
    <t>792709 000</t>
  </si>
  <si>
    <t>GRINNELL-NEWBURG COMM SCHOOL DISTRICT</t>
  </si>
  <si>
    <t>927 4TH AVE</t>
  </si>
  <si>
    <t>GRINNELL</t>
  </si>
  <si>
    <t>152718 000</t>
  </si>
  <si>
    <t>GRISWOLD COMM SCHOOL DISTRICT</t>
  </si>
  <si>
    <t>PO BOX  280</t>
  </si>
  <si>
    <t>GRISWOLD</t>
  </si>
  <si>
    <t>382727 000</t>
  </si>
  <si>
    <t>GRUNDY CENTER COMM SCHOOL DISTRICT</t>
  </si>
  <si>
    <t>1301 12TH ST</t>
  </si>
  <si>
    <t>GRUNDY CENTER</t>
  </si>
  <si>
    <t>392754 000</t>
  </si>
  <si>
    <t>GUTHRIE CENTER COMM SCHOOL DISTRICT</t>
  </si>
  <si>
    <t>906 SCHOOL ST</t>
  </si>
  <si>
    <t>GUTHRIE CENTER</t>
  </si>
  <si>
    <t>222763 000</t>
  </si>
  <si>
    <t>GUTTENBERG COMM SCHOOL DISTRICT</t>
  </si>
  <si>
    <t>BOX 520</t>
  </si>
  <si>
    <t>GUTTENBERG</t>
  </si>
  <si>
    <t>482766 000</t>
  </si>
  <si>
    <t>H-L-V COMM SCHOOL DISTRICT</t>
  </si>
  <si>
    <t>P.O. BOX B</t>
  </si>
  <si>
    <t>VICTOR</t>
  </si>
  <si>
    <t>362772 000</t>
  </si>
  <si>
    <t>HAMBURG COMM SCHOOL DISTRICT</t>
  </si>
  <si>
    <t>105 E ST</t>
  </si>
  <si>
    <t>HAMBURG</t>
  </si>
  <si>
    <t>352781 000</t>
  </si>
  <si>
    <t>HAMPTON-DUMONT COMM SCHOOL DISTRICT</t>
  </si>
  <si>
    <t>PO BOX  336</t>
  </si>
  <si>
    <t>HAMPTON</t>
  </si>
  <si>
    <t>832826 000</t>
  </si>
  <si>
    <t>HARLAN COMM SCHOOL DISTRICT</t>
  </si>
  <si>
    <t>2102 DURANT</t>
  </si>
  <si>
    <t>HARLAN</t>
  </si>
  <si>
    <t>892834 000</t>
  </si>
  <si>
    <t>HARMONY COMM SCHOOL DISTRICT</t>
  </si>
  <si>
    <t>BOX 130</t>
  </si>
  <si>
    <t>BONAPARTE</t>
  </si>
  <si>
    <t>712862 000</t>
  </si>
  <si>
    <t>HARTLEY-MELVIN-SANBORN COMM SCHOOL DISTRICT</t>
  </si>
  <si>
    <t>173 S CENTRAL AV</t>
  </si>
  <si>
    <t>HARTLEY</t>
  </si>
  <si>
    <t>922977 000</t>
  </si>
  <si>
    <t>HIGHLAND COMM SCHOOL DISTRICT</t>
  </si>
  <si>
    <t>BOX B</t>
  </si>
  <si>
    <t>RIVERSIDE</t>
  </si>
  <si>
    <t>752988 000</t>
  </si>
  <si>
    <t>HINTON COMM SCHOOL DISTRICT</t>
  </si>
  <si>
    <t>PO BOX  128</t>
  </si>
  <si>
    <t>HINTON</t>
  </si>
  <si>
    <t>453029 000</t>
  </si>
  <si>
    <t>HOWARD-WINNESHIEK COMM SCHOOL DISTRICT</t>
  </si>
  <si>
    <t>1000 SCHRODER DR</t>
  </si>
  <si>
    <t>CRESCO</t>
  </si>
  <si>
    <t>423033 000</t>
  </si>
  <si>
    <t>HUBBARD-RADCLIFFE COMM SCHOOL DISTRICT</t>
  </si>
  <si>
    <t>PO BOX  129</t>
  </si>
  <si>
    <t>HUBBARD</t>
  </si>
  <si>
    <t>073042 000</t>
  </si>
  <si>
    <t>HUDSON COMM SCHOOL DISTRICT</t>
  </si>
  <si>
    <t>PO 240</t>
  </si>
  <si>
    <t>HUDSON</t>
  </si>
  <si>
    <t>463060 000</t>
  </si>
  <si>
    <t>HUMBOLDT COMM SCHOOL DISTRICT</t>
  </si>
  <si>
    <t>1408 9TH AVE NORTH</t>
  </si>
  <si>
    <t>HUMBOLDT</t>
  </si>
  <si>
    <t>103105 000</t>
  </si>
  <si>
    <t>INDEPENDENCE COMM SCHOOL DISTRICT</t>
  </si>
  <si>
    <t>PO BOX  900</t>
  </si>
  <si>
    <t>INDEPENDENCE</t>
  </si>
  <si>
    <t>913114 000</t>
  </si>
  <si>
    <t>INDIANOLA COMM SCHOOL DISTRICT</t>
  </si>
  <si>
    <t>1304 E 2ND AVE</t>
  </si>
  <si>
    <t>INDIANOLA</t>
  </si>
  <si>
    <t>613119 000</t>
  </si>
  <si>
    <t>INTERSTATE 35 COMM SCHOOL DISTRICT</t>
  </si>
  <si>
    <t>BOX 79</t>
  </si>
  <si>
    <t>TRURO</t>
  </si>
  <si>
    <t>523141 000</t>
  </si>
  <si>
    <t>IOWA CITY COMM SCHOOL DISTRICT</t>
  </si>
  <si>
    <t>509 S DUBUQUE ST</t>
  </si>
  <si>
    <t>IOWA CITY</t>
  </si>
  <si>
    <t>423150 000</t>
  </si>
  <si>
    <t>IOWA FALLS COMM SCHOOL DISTRICT</t>
  </si>
  <si>
    <t>710 NORTH STREET</t>
  </si>
  <si>
    <t>IOWA FALLS</t>
  </si>
  <si>
    <t>483154 000</t>
  </si>
  <si>
    <t>IOWA VALLEY COMM SCHOOL DISTRICT</t>
  </si>
  <si>
    <t>359 E HILTON ST</t>
  </si>
  <si>
    <t>MARENGO</t>
  </si>
  <si>
    <t>833168 000</t>
  </si>
  <si>
    <t>IKM COMM SCHOOL DISTRICT</t>
  </si>
  <si>
    <t>BOX 217</t>
  </si>
  <si>
    <t>IRWIN</t>
  </si>
  <si>
    <t>093186 000</t>
  </si>
  <si>
    <t>JANESVILLE CONSOLIDATED SCHOOL DISTRICT</t>
  </si>
  <si>
    <t>BOX 478</t>
  </si>
  <si>
    <t>JANESVILLE</t>
  </si>
  <si>
    <t>373195 000</t>
  </si>
  <si>
    <t>JEFFERSON-SCRANTON COMM SCHOOL DISTRICT</t>
  </si>
  <si>
    <t>204 W MADISON AVE</t>
  </si>
  <si>
    <t>JEFFERSON</t>
  </si>
  <si>
    <t>103204 000</t>
  </si>
  <si>
    <t>JESUP COMM SCHOOL DISTRICT</t>
  </si>
  <si>
    <t>PO BOX  287</t>
  </si>
  <si>
    <t>JESUP</t>
  </si>
  <si>
    <t>773231 000</t>
  </si>
  <si>
    <t>JOHNSTON COMM SCHOOL DISTRICT</t>
  </si>
  <si>
    <t>PO BOX  10</t>
  </si>
  <si>
    <t>JOHNSTON</t>
  </si>
  <si>
    <t>563312 000</t>
  </si>
  <si>
    <t>KEOKUK COMM SCHOOL DISTRICT</t>
  </si>
  <si>
    <t>727 WASHINGTON STREET</t>
  </si>
  <si>
    <t>KEOKUK</t>
  </si>
  <si>
    <t>543330 000</t>
  </si>
  <si>
    <t>KEOTA COMM SCHOOL DISTRICT</t>
  </si>
  <si>
    <t>P.O. BOX 88</t>
  </si>
  <si>
    <t>KEOTA</t>
  </si>
  <si>
    <t>753348 000</t>
  </si>
  <si>
    <t>KINGSLEY-PIERSON COMM SCHOOL DISTRICT</t>
  </si>
  <si>
    <t>PO BOX  520</t>
  </si>
  <si>
    <t>KINGSLEY</t>
  </si>
  <si>
    <t>633375 000</t>
  </si>
  <si>
    <t>KNOXVILLE COMM SCHOOL DISTRICT</t>
  </si>
  <si>
    <t>309 W MAIN</t>
  </si>
  <si>
    <t>KNOXVILLE</t>
  </si>
  <si>
    <t>953420 000</t>
  </si>
  <si>
    <t>LAKE MILLS COMM SCHOOL DISTRICT</t>
  </si>
  <si>
    <t>102 S 4TH AVE E</t>
  </si>
  <si>
    <t>LAKE MILLS</t>
  </si>
  <si>
    <t>302846 000</t>
  </si>
  <si>
    <t>HARRIS-LAKE PARK COMM SCHOOL DISTRICT</t>
  </si>
  <si>
    <t>BOX 8</t>
  </si>
  <si>
    <t>LAKE PARK</t>
  </si>
  <si>
    <t>273465 000</t>
  </si>
  <si>
    <t>LAMONI COMM SCHOOL DISTRICT</t>
  </si>
  <si>
    <t>202 N WALNUT ST</t>
  </si>
  <si>
    <t>LAMONI</t>
  </si>
  <si>
    <t>763537 000</t>
  </si>
  <si>
    <t>LAURENS-MARATHON COMM SCHOOL DISTRICT</t>
  </si>
  <si>
    <t>300 W. GARFIELD ST.</t>
  </si>
  <si>
    <t>LAURENS</t>
  </si>
  <si>
    <t>973555 000</t>
  </si>
  <si>
    <t>LAWTON-BRONSON COMM SCHOOL DISTRICT</t>
  </si>
  <si>
    <t>100 TARA WAY</t>
  </si>
  <si>
    <t>LAWTON</t>
  </si>
  <si>
    <t>753600 000</t>
  </si>
  <si>
    <t>LE MARS COMM SCHOOL DISTRICT</t>
  </si>
  <si>
    <t>921 3RD AVE NW</t>
  </si>
  <si>
    <t>LE MARS</t>
  </si>
  <si>
    <t>873609 000</t>
  </si>
  <si>
    <t>LENOX COMM SCHOOL DISTRICT</t>
  </si>
  <si>
    <t>600 S LOCUST</t>
  </si>
  <si>
    <t>LENOX</t>
  </si>
  <si>
    <t>783645 000</t>
  </si>
  <si>
    <t>LEWIS CENTRAL COMM SCHOOL DISTRICT</t>
  </si>
  <si>
    <t>1600 E S OMAHA BRDG RD</t>
  </si>
  <si>
    <t>163691 000</t>
  </si>
  <si>
    <t>NORTH CEDAR COMM SCHOOL DISTRICT</t>
  </si>
  <si>
    <t>PO BOX  247</t>
  </si>
  <si>
    <t>STANWOOD</t>
  </si>
  <si>
    <t>573715 000</t>
  </si>
  <si>
    <t>LINN-MAR COMM SCHOOL DISTRICT</t>
  </si>
  <si>
    <t>3333 N 10TH ST</t>
  </si>
  <si>
    <t>MARION</t>
  </si>
  <si>
    <t>573744 000</t>
  </si>
  <si>
    <t>LISBON COMM SCHOOL DISTRICT</t>
  </si>
  <si>
    <t>PO BOX  839</t>
  </si>
  <si>
    <t>LISBON</t>
  </si>
  <si>
    <t>603771 000</t>
  </si>
  <si>
    <t>LITTLE ROCK COMM SCHOOL DISTRICT</t>
  </si>
  <si>
    <t>BOX 247</t>
  </si>
  <si>
    <t>LITTLE ROCK</t>
  </si>
  <si>
    <t>433798 000</t>
  </si>
  <si>
    <t>LOGAN-MAGNOLIA COMM SCHOOL DISTRICT</t>
  </si>
  <si>
    <t>1200 N 2ND AVE</t>
  </si>
  <si>
    <t>LOGAN</t>
  </si>
  <si>
    <t>523816 000</t>
  </si>
  <si>
    <t>LONE TREE COMM SCHOOL DISTRICT</t>
  </si>
  <si>
    <t>LONE TREE</t>
  </si>
  <si>
    <t>583841 000</t>
  </si>
  <si>
    <t>LOUISA-MUSCATINE COMM SCHOOL DISTRICT</t>
  </si>
  <si>
    <t>14354 170TH ST</t>
  </si>
  <si>
    <t>LETTS</t>
  </si>
  <si>
    <t>553897 000</t>
  </si>
  <si>
    <t>LU VERNE COMM SCHOOL DISTRICT</t>
  </si>
  <si>
    <t>PO BOX  69</t>
  </si>
  <si>
    <t>LU VERNE</t>
  </si>
  <si>
    <t>503906 000</t>
  </si>
  <si>
    <t>LYNNVILLE-SULLY COMM SCHOOL DISTRICT</t>
  </si>
  <si>
    <t>BOX 218</t>
  </si>
  <si>
    <t>SULLY</t>
  </si>
  <si>
    <t>224419 000</t>
  </si>
  <si>
    <t>MFL MARMAC COMM SCHOOL DISTRICT</t>
  </si>
  <si>
    <t>MONONA</t>
  </si>
  <si>
    <t>083942 000</t>
  </si>
  <si>
    <t>MADRID COMM SCHOOL DISTRICT</t>
  </si>
  <si>
    <t>599 N KENNEDY</t>
  </si>
  <si>
    <t>MADRID</t>
  </si>
  <si>
    <t>653978 000</t>
  </si>
  <si>
    <t>MALVERN COMM SCHOOL DISTRICT</t>
  </si>
  <si>
    <t>1505 E 15</t>
  </si>
  <si>
    <t>MALVERN</t>
  </si>
  <si>
    <t>144014 000</t>
  </si>
  <si>
    <t>MANNING COMM SCHOOL DISTRICT</t>
  </si>
  <si>
    <t>209 10TH ST</t>
  </si>
  <si>
    <t>MANNING</t>
  </si>
  <si>
    <t>134023 000</t>
  </si>
  <si>
    <t>MANSON NORTHWEST WEBSTER COMM SCHOOL DISTRICT</t>
  </si>
  <si>
    <t>PO BOX 910</t>
  </si>
  <si>
    <t>MANSON</t>
  </si>
  <si>
    <t>674033 000</t>
  </si>
  <si>
    <t>MAPLE VALLEY COMM SCHOOL DISTRICT</t>
  </si>
  <si>
    <t>501 S 7TH ST</t>
  </si>
  <si>
    <t>MAPLETON</t>
  </si>
  <si>
    <t>494041 000</t>
  </si>
  <si>
    <t>MAQUOKETA COMM SCHOOL DISTRICT</t>
  </si>
  <si>
    <t>612 SO VERMONT</t>
  </si>
  <si>
    <t>MAQUOKETA</t>
  </si>
  <si>
    <t>284043 000</t>
  </si>
  <si>
    <t>MAQUOKETA VALLEY COMM SCHOOL DISTRICT</t>
  </si>
  <si>
    <t>PO BOX  186</t>
  </si>
  <si>
    <t>DELHI</t>
  </si>
  <si>
    <t>184068 000</t>
  </si>
  <si>
    <t>MARCUS-MERIDEN-CLEGHORN COMM SCHOOL DISTRICT</t>
  </si>
  <si>
    <t>BOX 667</t>
  </si>
  <si>
    <t>MARCUS</t>
  </si>
  <si>
    <t>574086 000</t>
  </si>
  <si>
    <t>MARION INDEPENDENT SCHOOL DISTRICT</t>
  </si>
  <si>
    <t>P O BOX 606</t>
  </si>
  <si>
    <t>4,N</t>
  </si>
  <si>
    <t>644104 000</t>
  </si>
  <si>
    <t>MARSHALLTOWN COMM SCHOOL DISTRICT</t>
  </si>
  <si>
    <t>317 COLUMBUS DR</t>
  </si>
  <si>
    <t>MARSHALLTOWN</t>
  </si>
  <si>
    <t>914122 000</t>
  </si>
  <si>
    <t>MARTENSDALE-ST MARYS COMM SCHOOL DISTRICT</t>
  </si>
  <si>
    <t>BOX 187</t>
  </si>
  <si>
    <t>MARTENSDALE</t>
  </si>
  <si>
    <t>174131 000</t>
  </si>
  <si>
    <t>MASON CITY COMM SCHOOL DISTRICT</t>
  </si>
  <si>
    <t>1515 SOUTH PENNSYLVANIA</t>
  </si>
  <si>
    <t>MASON CITY</t>
  </si>
  <si>
    <t>844149 000</t>
  </si>
  <si>
    <t>MOC-FLOYD VALLEY COMM SCHOOL DISTRICT</t>
  </si>
  <si>
    <t>PO BOX  257</t>
  </si>
  <si>
    <t>ORANGE CITY</t>
  </si>
  <si>
    <t>294203 000</t>
  </si>
  <si>
    <t>MEDIAPOLIS COMM SCHOOL DISTRICT</t>
  </si>
  <si>
    <t>P.O. BOX 42</t>
  </si>
  <si>
    <t>MEDIAPOLIS</t>
  </si>
  <si>
    <t>634212 000</t>
  </si>
  <si>
    <t>MELCHER-DALLAS COMM SCHOOL DISTRICT</t>
  </si>
  <si>
    <t>BOX 489</t>
  </si>
  <si>
    <t>MELCHER</t>
  </si>
  <si>
    <t>174266 000</t>
  </si>
  <si>
    <t>MESERVEY-THORNTON COMM SCHOOL DISTRICT</t>
  </si>
  <si>
    <t>BOX 150</t>
  </si>
  <si>
    <t>THORNTON</t>
  </si>
  <si>
    <t>924271 000</t>
  </si>
  <si>
    <t>MID-PRAIRIE COMM SCHOOL DISTRICT</t>
  </si>
  <si>
    <t>PO BOX  150</t>
  </si>
  <si>
    <t>WELLMAN</t>
  </si>
  <si>
    <t>534269 000</t>
  </si>
  <si>
    <t>MIDLAND COMM SCHOOL DISTRICT</t>
  </si>
  <si>
    <t>109 GREEN</t>
  </si>
  <si>
    <t>WYOMING</t>
  </si>
  <si>
    <t>434356 000</t>
  </si>
  <si>
    <t>MISSOURI VALLEY COMM SCHOOL DISTRICT</t>
  </si>
  <si>
    <t>109 EAST MICHIGAN STREET</t>
  </si>
  <si>
    <t>MISSOURI VALLEY</t>
  </si>
  <si>
    <t>794437 000</t>
  </si>
  <si>
    <t>MONTEZUMA COMM SCHOOL DISTRICT</t>
  </si>
  <si>
    <t>PO BOX  580</t>
  </si>
  <si>
    <t>MONTEZUMA</t>
  </si>
  <si>
    <t>534446 000</t>
  </si>
  <si>
    <t>MONTICELLO COMM SCHOOL DISTRICT</t>
  </si>
  <si>
    <t>711 S MAPLE ST</t>
  </si>
  <si>
    <t>MONTICELLO</t>
  </si>
  <si>
    <t>044491 000</t>
  </si>
  <si>
    <t>MORAVIA COMM SCHOOL DISTRICT</t>
  </si>
  <si>
    <t>505 N TRUSSELL ST</t>
  </si>
  <si>
    <t>MORAVIA</t>
  </si>
  <si>
    <t>274505 000</t>
  </si>
  <si>
    <t>MORMON TRAIL COMM SCHOOL DISTRICT</t>
  </si>
  <si>
    <t>P.O. BOX 156</t>
  </si>
  <si>
    <t>HUMESTON</t>
  </si>
  <si>
    <t>584509 000</t>
  </si>
  <si>
    <t>MORNING SUN COMM SCHOOL DISTRICT</t>
  </si>
  <si>
    <t>MORNING SUN</t>
  </si>
  <si>
    <t>044518 000</t>
  </si>
  <si>
    <t>MOULTON-UDELL COMM SCHOOL DISTRICT</t>
  </si>
  <si>
    <t>305-309 E 8TH</t>
  </si>
  <si>
    <t>MOULTON</t>
  </si>
  <si>
    <t>804527 000</t>
  </si>
  <si>
    <t>MOUNT AYR COMM SCHOOL DISTRICT</t>
  </si>
  <si>
    <t>1001 E COLUMBUS</t>
  </si>
  <si>
    <t>MOUNT AYR</t>
  </si>
  <si>
    <t>444536 000</t>
  </si>
  <si>
    <t>MOUNT PLEASANT COMM SCHOOL DISTRICT</t>
  </si>
  <si>
    <t>202 N MAIN</t>
  </si>
  <si>
    <t>MOUNT PLEASANT</t>
  </si>
  <si>
    <t>574554 000</t>
  </si>
  <si>
    <t>MOUNT VERNON COMM SCHOOL DISTRICT</t>
  </si>
  <si>
    <t>525 PALISADES RD</t>
  </si>
  <si>
    <t>MOUNT VERNON</t>
  </si>
  <si>
    <t>204572 000</t>
  </si>
  <si>
    <t>MURRAY COMM SCHOOL DISTRICT</t>
  </si>
  <si>
    <t>MURRAY</t>
  </si>
  <si>
    <t>704581 000</t>
  </si>
  <si>
    <t>MUSCATINE COMM SCHOOL DISTRICT</t>
  </si>
  <si>
    <t>1403 PARK AVE</t>
  </si>
  <si>
    <t>MUSCATINE</t>
  </si>
  <si>
    <t>194599 000</t>
  </si>
  <si>
    <t>NASHUA-PLAINFIELD COMM SCHOOL DISTRICT</t>
  </si>
  <si>
    <t>PO BOX  569</t>
  </si>
  <si>
    <t>NASHUA</t>
  </si>
  <si>
    <t>854617 000</t>
  </si>
  <si>
    <t>NEVADA COMM SCHOOL DISTRICT</t>
  </si>
  <si>
    <t>1035 15TH ST</t>
  </si>
  <si>
    <t>NEVADA</t>
  </si>
  <si>
    <t>194662 000</t>
  </si>
  <si>
    <t>NEW HAMPTON COMM SCHOOL DISTRICT</t>
  </si>
  <si>
    <t>710 W MAIN</t>
  </si>
  <si>
    <t>NEW HAMPTON</t>
  </si>
  <si>
    <t>444689 000</t>
  </si>
  <si>
    <t>NEW LONDON COMM SCHOOL DISTRICT</t>
  </si>
  <si>
    <t>PO BOX  97</t>
  </si>
  <si>
    <t>NEW LONDON</t>
  </si>
  <si>
    <t>874698 000</t>
  </si>
  <si>
    <t>NEW MARKET COMM SCHOOL DISTRICT</t>
  </si>
  <si>
    <t>NEW MARKET</t>
  </si>
  <si>
    <t>114644 000</t>
  </si>
  <si>
    <t>NEWELL-FONDA COMM SCHOOL DISTRICT</t>
  </si>
  <si>
    <t>205 CLARK ST</t>
  </si>
  <si>
    <t>NEWELL</t>
  </si>
  <si>
    <t>504725 000</t>
  </si>
  <si>
    <t>NEWTON COMM SCHOOL DISTRICT</t>
  </si>
  <si>
    <t>807 S 6TH AVE WEST</t>
  </si>
  <si>
    <t>NEWTON</t>
  </si>
  <si>
    <t>654751 000</t>
  </si>
  <si>
    <t>NISHNA VALLEY COMM SCHOOL DISTRICT</t>
  </si>
  <si>
    <t>58962 380TH ST</t>
  </si>
  <si>
    <t>HASTINGS</t>
  </si>
  <si>
    <t>344761 000</t>
  </si>
  <si>
    <t>NORA SPRINGS-ROCK FALLS COMM SCHOOL DISTRICT</t>
  </si>
  <si>
    <t>PO BOX 367</t>
  </si>
  <si>
    <t>NORA SPRINGS</t>
  </si>
  <si>
    <t>984772 000</t>
  </si>
  <si>
    <t>NORTH CENTRAL COMM SCHOOL DISTRICT</t>
  </si>
  <si>
    <t>105 S EAST ST</t>
  </si>
  <si>
    <t>MANLY</t>
  </si>
  <si>
    <t>574777 000</t>
  </si>
  <si>
    <t>NORTH-LINN COMM SCHOOL DISTRICT</t>
  </si>
  <si>
    <t>3033 LYNX DRIVE</t>
  </si>
  <si>
    <t>TROY MILLS</t>
  </si>
  <si>
    <t>554778 000</t>
  </si>
  <si>
    <t>NORTH KOSSUTH COMM SCHOOL DISTRICT</t>
  </si>
  <si>
    <t>PO BOX  567</t>
  </si>
  <si>
    <t>SWEA CITY</t>
  </si>
  <si>
    <t>624776 000</t>
  </si>
  <si>
    <t>NORTH MAHASKA COMM SCHOOL DISTRICT</t>
  </si>
  <si>
    <t>PO BOX  89</t>
  </si>
  <si>
    <t>NEW SHARON</t>
  </si>
  <si>
    <t>774779 000</t>
  </si>
  <si>
    <t>NORTH POLK COMM SCHOOL DISTRICT</t>
  </si>
  <si>
    <t>ALLEMAN</t>
  </si>
  <si>
    <t>824784 000</t>
  </si>
  <si>
    <t>NORTH SCOTT COMM SCHOOL DISTRICT</t>
  </si>
  <si>
    <t>251 E IOWA ST</t>
  </si>
  <si>
    <t>ELDRIDGE</t>
  </si>
  <si>
    <t>864785 000</t>
  </si>
  <si>
    <t>NORTH TAMA COUNTY COMM SCHOOL DISTRICT</t>
  </si>
  <si>
    <t>605 WALNUT</t>
  </si>
  <si>
    <t>TRAER</t>
  </si>
  <si>
    <t>964787 000</t>
  </si>
  <si>
    <t>NORTH WINNESHIEK COMM SCHOOL DISTRICT</t>
  </si>
  <si>
    <t>3495 NORTH WINN ROAD</t>
  </si>
  <si>
    <t>234773 000</t>
  </si>
  <si>
    <t>NORTHEAST COMM SCHOOL DISTRICT</t>
  </si>
  <si>
    <t>BOX 66</t>
  </si>
  <si>
    <t>GOOSE LAKE</t>
  </si>
  <si>
    <t>404775 000</t>
  </si>
  <si>
    <t>NORTHEAST HAMILTON COMM SCHOOL DISTRICT</t>
  </si>
  <si>
    <t>PO BOX  200</t>
  </si>
  <si>
    <t>BLAIRSBURG</t>
  </si>
  <si>
    <t>984788 000</t>
  </si>
  <si>
    <t>NORTHWOOD-KENSETT COMM SCHOOL DISTRICT</t>
  </si>
  <si>
    <t>BOX 289</t>
  </si>
  <si>
    <t>NORTHWOOD</t>
  </si>
  <si>
    <t>914797 000</t>
  </si>
  <si>
    <t>NORWALK COMM SCHOOL DISTRICT</t>
  </si>
  <si>
    <t>906 SCHOOL AVE</t>
  </si>
  <si>
    <t>NORWALK</t>
  </si>
  <si>
    <t>814860 000</t>
  </si>
  <si>
    <t>ODEBOLT-ARTHUR COMM SCHOOL DISTRICT</t>
  </si>
  <si>
    <t>600 MAPLE</t>
  </si>
  <si>
    <t>ODEBOLT</t>
  </si>
  <si>
    <t>334869 000</t>
  </si>
  <si>
    <t>OELWEIN COMM SCHOOL DISTRICT</t>
  </si>
  <si>
    <t>307 8TH AVE SE</t>
  </si>
  <si>
    <t>OELWEIN</t>
  </si>
  <si>
    <t>084878 000</t>
  </si>
  <si>
    <t>OGDEN COMM SCHOOL DISTRICT</t>
  </si>
  <si>
    <t>PO BOX  250</t>
  </si>
  <si>
    <t>OGDEN</t>
  </si>
  <si>
    <t>534905 000</t>
  </si>
  <si>
    <t>OLIN CONSOLIDATED SCHOOL DISTRICT</t>
  </si>
  <si>
    <t>PO BOX  320</t>
  </si>
  <si>
    <t>OLIN</t>
  </si>
  <si>
    <t>014978 000</t>
  </si>
  <si>
    <t>ORIENT-MACKSBURG COMM SCHOOL DISTRICT</t>
  </si>
  <si>
    <t>PO 129</t>
  </si>
  <si>
    <t>ORIENT</t>
  </si>
  <si>
    <t>664995 000</t>
  </si>
  <si>
    <t>OSAGE COMM SCHOOL DISTRICT</t>
  </si>
  <si>
    <t>820 SAWYER</t>
  </si>
  <si>
    <t>OSAGE</t>
  </si>
  <si>
    <t>625013 000</t>
  </si>
  <si>
    <t>OSKALOOSA COMM SCHOOL DISTRICT</t>
  </si>
  <si>
    <t>PO BOX  710</t>
  </si>
  <si>
    <t>OSKALOOSA</t>
  </si>
  <si>
    <t>905049 000</t>
  </si>
  <si>
    <t>OTTUMWA COMM SCHOOL DISTRICT</t>
  </si>
  <si>
    <t>422 MCCARROLL DR</t>
  </si>
  <si>
    <t>OTTUMWA</t>
  </si>
  <si>
    <t>125130 000</t>
  </si>
  <si>
    <t>PARKERSBURG COMM SCHOOL DISTRICT</t>
  </si>
  <si>
    <t>610 JOHNSON</t>
  </si>
  <si>
    <t>PARKERSBURG</t>
  </si>
  <si>
    <t>375139 000</t>
  </si>
  <si>
    <t>PATON-CHURDAN COMM SCHOOL DISTRICT</t>
  </si>
  <si>
    <t>BOX 157</t>
  </si>
  <si>
    <t>CHURDAN</t>
  </si>
  <si>
    <t>545163 000</t>
  </si>
  <si>
    <t>PEKIN COMM SCHOOL DISTRICT</t>
  </si>
  <si>
    <t>1062 BIRCH AVE</t>
  </si>
  <si>
    <t>PACKWOOD</t>
  </si>
  <si>
    <t>635166 000</t>
  </si>
  <si>
    <t>PELLA COMM SCHOOL DISTRICT</t>
  </si>
  <si>
    <t>PO BOX 468</t>
  </si>
  <si>
    <t>PELLA</t>
  </si>
  <si>
    <t>255184 000</t>
  </si>
  <si>
    <t>PERRY COMM SCHOOL DISTRICT</t>
  </si>
  <si>
    <t>1219 WARFORD ST</t>
  </si>
  <si>
    <t>PERRY</t>
  </si>
  <si>
    <t>825250 000</t>
  </si>
  <si>
    <t>PLEASANT VALLEY COMM SCHOOL DISTRICT</t>
  </si>
  <si>
    <t>PO BOX  332</t>
  </si>
  <si>
    <t>PLEASANT VALLEY</t>
  </si>
  <si>
    <t>635256 000</t>
  </si>
  <si>
    <t>PLEASANTVILLE COMM SCHOOL DISTRICT</t>
  </si>
  <si>
    <t>415 JONES ST</t>
  </si>
  <si>
    <t>PLEASANTVILLE</t>
  </si>
  <si>
    <t>765283 000</t>
  </si>
  <si>
    <t>POCAHONTAS AREA COMM SCHOOL DISTRICT</t>
  </si>
  <si>
    <t>202 1ST AVE NW</t>
  </si>
  <si>
    <t>POCAHONTAS</t>
  </si>
  <si>
    <t>135301 000</t>
  </si>
  <si>
    <t>POMEROY-PALMER COMM SCHOOL DISTRICT</t>
  </si>
  <si>
    <t>PO BOX 50</t>
  </si>
  <si>
    <t>POMEROY</t>
  </si>
  <si>
    <t>035310 000</t>
  </si>
  <si>
    <t>POSTVILLE COMM SCHOOL DISTRICT</t>
  </si>
  <si>
    <t>PO BOX  717</t>
  </si>
  <si>
    <t>POSTVILLE</t>
  </si>
  <si>
    <t>025328 000</t>
  </si>
  <si>
    <t>PRESCOTT COMM SCHOOL DISTRICT</t>
  </si>
  <si>
    <t>PO BOX  1</t>
  </si>
  <si>
    <t>PRESCOTT</t>
  </si>
  <si>
    <t>495337 000</t>
  </si>
  <si>
    <t>PRESTON  COMM SCHOOL DISTRICT</t>
  </si>
  <si>
    <t>PRESTON</t>
  </si>
  <si>
    <t>695463 000</t>
  </si>
  <si>
    <t>RED OAK COMM SCHOOL DISTRICT</t>
  </si>
  <si>
    <t>204 S BROADWAY</t>
  </si>
  <si>
    <t>RED OAK</t>
  </si>
  <si>
    <t>755486 000</t>
  </si>
  <si>
    <t>REMSEN-UNION COMM SCHOOL DISTRICT</t>
  </si>
  <si>
    <t>511 ROOSEVELT ST</t>
  </si>
  <si>
    <t>REMSEN</t>
  </si>
  <si>
    <t>455508 000</t>
  </si>
  <si>
    <t>RICEVILLE COMM SCHOOL DISTRICT</t>
  </si>
  <si>
    <t>912 WOODLAND AVE</t>
  </si>
  <si>
    <t>RICEVILLE</t>
  </si>
  <si>
    <t>845607 000</t>
  </si>
  <si>
    <t>ROCK VALLEY COMM SCHOOL DIST</t>
  </si>
  <si>
    <t>1712 20TH AVENUE</t>
  </si>
  <si>
    <t>ROCK VALLEY</t>
  </si>
  <si>
    <t>135625 000</t>
  </si>
  <si>
    <t>ROCKWELL CITY-LYTTON COMM SCHOOL DISTRICT</t>
  </si>
  <si>
    <t>1000 W TONAWANDA AVENUE</t>
  </si>
  <si>
    <t>ROCKWELL CITY</t>
  </si>
  <si>
    <t>175616 000</t>
  </si>
  <si>
    <t>ROCKWELL-SWALEDALE COMM SCHOOL DISTRICT</t>
  </si>
  <si>
    <t>PO BOX  60</t>
  </si>
  <si>
    <t>ROCKWELL</t>
  </si>
  <si>
    <t>855643 000</t>
  </si>
  <si>
    <t>ROLAND-STORY COMM SCHOOL DISTRICT</t>
  </si>
  <si>
    <t>1009 STORY ST</t>
  </si>
  <si>
    <t>STORY CITY</t>
  </si>
  <si>
    <t>345697 000</t>
  </si>
  <si>
    <t>RUDD-ROCKFORD-MARBLE RK COMM SCHOOL DISTRICT</t>
  </si>
  <si>
    <t>ROCKFORD</t>
  </si>
  <si>
    <t>595715 000</t>
  </si>
  <si>
    <t>RUSSELL COMM SCHOOL DISTRICT</t>
  </si>
  <si>
    <t>BOX 487</t>
  </si>
  <si>
    <t>RUSSELL</t>
  </si>
  <si>
    <t>745724 000</t>
  </si>
  <si>
    <t>RUTHVEN-AYRSHIRE COMM SCHOOL DISTRICT</t>
  </si>
  <si>
    <t>RUTHVEN</t>
  </si>
  <si>
    <t>815742 000</t>
  </si>
  <si>
    <t>SAC COMM SCHOOL DISTRICT</t>
  </si>
  <si>
    <t>S 16TH ST</t>
  </si>
  <si>
    <t>SAC CITY</t>
  </si>
  <si>
    <t>665751 000</t>
  </si>
  <si>
    <t>ST ANSGAR COMM SCHOOL DISTRICT</t>
  </si>
  <si>
    <t>PO BOX  559</t>
  </si>
  <si>
    <t>ST ANSGAR</t>
  </si>
  <si>
    <t>775805 000</t>
  </si>
  <si>
    <t>SAYDEL COMM SCHOOL DISTRICT</t>
  </si>
  <si>
    <t>5401 NW 2ND AVE</t>
  </si>
  <si>
    <t>815823 000</t>
  </si>
  <si>
    <t>SCHALLER-CRESTLAND COMM SCHOOL DISTRICT</t>
  </si>
  <si>
    <t>300 S BERWICK</t>
  </si>
  <si>
    <t>SCHALLER</t>
  </si>
  <si>
    <t>245832 000</t>
  </si>
  <si>
    <t>SCHLESWIG COMM SCHOOL DISTRICT</t>
  </si>
  <si>
    <t>PO 250</t>
  </si>
  <si>
    <t>SCHLESWIG</t>
  </si>
  <si>
    <t>555868 000</t>
  </si>
  <si>
    <t>SENTRAL COMM SCHOOL DISTRICT</t>
  </si>
  <si>
    <t>BOX 109</t>
  </si>
  <si>
    <t>FENTON</t>
  </si>
  <si>
    <t>975877 000</t>
  </si>
  <si>
    <t>SERGEANT BLUFF-LUTON COMM SCHOOL DISTRICT</t>
  </si>
  <si>
    <t>BOX 97</t>
  </si>
  <si>
    <t>SERGEANT BLUFF</t>
  </si>
  <si>
    <t>935895 000</t>
  </si>
  <si>
    <t>SEYMOUR COMM SCHOOL DISTRICT</t>
  </si>
  <si>
    <t>PARK AND MAIN ST</t>
  </si>
  <si>
    <t>SEYMOUR</t>
  </si>
  <si>
    <t>355922 000</t>
  </si>
  <si>
    <t>SHEFFIELD-CHAPIN COMM SCHOOL DISTRICT</t>
  </si>
  <si>
    <t>P.O.BOX 617</t>
  </si>
  <si>
    <t>SHEFFIELD</t>
  </si>
  <si>
    <t>715949 000</t>
  </si>
  <si>
    <t>SHELDON COMM SCHOOL DISTRICT</t>
  </si>
  <si>
    <t>1700 EAST FOURTH STREET</t>
  </si>
  <si>
    <t>SHELDON</t>
  </si>
  <si>
    <t>735976 000</t>
  </si>
  <si>
    <t>SHENANDOAH COMM SCHOOL DISTRICT</t>
  </si>
  <si>
    <t>616 W THOMAS</t>
  </si>
  <si>
    <t>SHENANDOAH</t>
  </si>
  <si>
    <t>366003 000</t>
  </si>
  <si>
    <t>SIDNEY COMM SCHOOL DISTRICT</t>
  </si>
  <si>
    <t>PO BOX  609</t>
  </si>
  <si>
    <t>SIDNEY</t>
  </si>
  <si>
    <t>546012 000</t>
  </si>
  <si>
    <t>SIGOURNEY COMM SCHOOL DISTRICT</t>
  </si>
  <si>
    <t>107 W MARION</t>
  </si>
  <si>
    <t>SIGOURNEY</t>
  </si>
  <si>
    <t>846030 000</t>
  </si>
  <si>
    <t>SIOUX CENTER COMM SCHOOL DISTRICT</t>
  </si>
  <si>
    <t>550 9TH ST NE</t>
  </si>
  <si>
    <t>SIOUX CENTER</t>
  </si>
  <si>
    <t>976039 000</t>
  </si>
  <si>
    <t>SIOUX CITY COMM SCHOOL DISTRICT</t>
  </si>
  <si>
    <t>1221 PIERCE ST</t>
  </si>
  <si>
    <t>SIOUX CITY</t>
  </si>
  <si>
    <t>526093 000</t>
  </si>
  <si>
    <t>SOLON COMM SCHOOL DISTRICT</t>
  </si>
  <si>
    <t>PO BOX  279</t>
  </si>
  <si>
    <t>SOLON</t>
  </si>
  <si>
    <t>216092 000</t>
  </si>
  <si>
    <t>SOUTH CLAY COMM SCHOOL DISTRICT</t>
  </si>
  <si>
    <t>300 RAILWAY</t>
  </si>
  <si>
    <t>GILLETT GROVE</t>
  </si>
  <si>
    <t>406095 000</t>
  </si>
  <si>
    <t>SOUTH HAMILTON COMM SCHOOL DISTRICT</t>
  </si>
  <si>
    <t>JEWELL</t>
  </si>
  <si>
    <t>736097 000</t>
  </si>
  <si>
    <t>SOUTH PAGE COMM SCHOOL DISTRICT</t>
  </si>
  <si>
    <t>COLLEGE SPRGS</t>
  </si>
  <si>
    <t>866098 000</t>
  </si>
  <si>
    <t>SOUTH TAMA COUNTY COMM SCHOOL DISTRICT</t>
  </si>
  <si>
    <t>1702 HARDING ST</t>
  </si>
  <si>
    <t>TAMA</t>
  </si>
  <si>
    <t>966100 000</t>
  </si>
  <si>
    <t>SOUTH WINNESHIEK COMM SCHOOL DISTRICT</t>
  </si>
  <si>
    <t>CALMAR</t>
  </si>
  <si>
    <t>776101 000</t>
  </si>
  <si>
    <t>SOUTHEAST POLK COMM SCHOOL DISTRICT</t>
  </si>
  <si>
    <t>RR 2</t>
  </si>
  <si>
    <t>RUNNELLS</t>
  </si>
  <si>
    <t>916094 000</t>
  </si>
  <si>
    <t>SOUTHEAST WARREN COMM SCHOOL DISTRICT</t>
  </si>
  <si>
    <t>1621 TYLER ST</t>
  </si>
  <si>
    <t>LIBERTY CENTER</t>
  </si>
  <si>
    <t>216102 000</t>
  </si>
  <si>
    <t>SPENCER COMM SCHOOL DISTRICT</t>
  </si>
  <si>
    <t>SUITE A-BOX 200</t>
  </si>
  <si>
    <t>SPENCER</t>
  </si>
  <si>
    <t>306120 000</t>
  </si>
  <si>
    <t>SPIRIT LAKE COMM SCHOOL DISTRICT</t>
  </si>
  <si>
    <t>900 20TH</t>
  </si>
  <si>
    <t>SPIRIT LAKE</t>
  </si>
  <si>
    <t>576138 000</t>
  </si>
  <si>
    <t>SPRINGVILLE COMM SCHOOL DISTRICT</t>
  </si>
  <si>
    <t>400 ACADEMY ST</t>
  </si>
  <si>
    <t>SPRINGVILLE</t>
  </si>
  <si>
    <t>696165 000</t>
  </si>
  <si>
    <t>STANTON COMM SCHOOL DISTRICT</t>
  </si>
  <si>
    <t>605 ELLIOTT STREET</t>
  </si>
  <si>
    <t>STANTON</t>
  </si>
  <si>
    <t>226175 000</t>
  </si>
  <si>
    <t>STARMONT COMM SCHOOL DISTRICT</t>
  </si>
  <si>
    <t>3202 40TH ST</t>
  </si>
  <si>
    <t>ARLINGTON</t>
  </si>
  <si>
    <t>116219 000</t>
  </si>
  <si>
    <t>STORM LAKE COMM SCHOOL DISTRICT</t>
  </si>
  <si>
    <t>419 LAKE AVE</t>
  </si>
  <si>
    <t>STORM LAKE</t>
  </si>
  <si>
    <t>406246 000</t>
  </si>
  <si>
    <t>STRATFORD COMM SCHOOL DISTRICT</t>
  </si>
  <si>
    <t>PO BOX  370</t>
  </si>
  <si>
    <t>STRATFORD</t>
  </si>
  <si>
    <t>396264 000</t>
  </si>
  <si>
    <t>WEST CENTRAL VALLEY COMM SCHOOL DISTRICT</t>
  </si>
  <si>
    <t>1023 N 2ND STREET</t>
  </si>
  <si>
    <t>STUART</t>
  </si>
  <si>
    <t>096273 000</t>
  </si>
  <si>
    <t>SUMNER COMM SCHOOL DISTRICT</t>
  </si>
  <si>
    <t>PO BOX  178</t>
  </si>
  <si>
    <t>SUMNER</t>
  </si>
  <si>
    <t>306345 000</t>
  </si>
  <si>
    <t>TERRIL COMM SCHOOL DISTRICT</t>
  </si>
  <si>
    <t>TERRIL</t>
  </si>
  <si>
    <t>166408 000</t>
  </si>
  <si>
    <t>TIPTON COMM SCHOOL DISTRICT</t>
  </si>
  <si>
    <t>400 E 6TH ST</t>
  </si>
  <si>
    <t>TIPTON</t>
  </si>
  <si>
    <t>556417 000</t>
  </si>
  <si>
    <t>TITONKA CONSOLIDATED SCHOOL DISTRICT</t>
  </si>
  <si>
    <t>BOX 287</t>
  </si>
  <si>
    <t>TITONKA</t>
  </si>
  <si>
    <t>786453 000</t>
  </si>
  <si>
    <t>TREYNOR COMM SCHOOL DISTRICT</t>
  </si>
  <si>
    <t>PO BOX  369</t>
  </si>
  <si>
    <t>TREYNOR</t>
  </si>
  <si>
    <t>786460 000</t>
  </si>
  <si>
    <t>TRI-CENTER COMM SCHOOL DISTRICT</t>
  </si>
  <si>
    <t>33980 310TH STREET</t>
  </si>
  <si>
    <t>NEOLA</t>
  </si>
  <si>
    <t>546462 000</t>
  </si>
  <si>
    <t>TRI-COUNTY COMM SCHOOL DISTRICT</t>
  </si>
  <si>
    <t>3003 HIGHWAY 22</t>
  </si>
  <si>
    <t>THORNBURG</t>
  </si>
  <si>
    <t>096471 000</t>
  </si>
  <si>
    <t>TRIPOLI COMM SCHOOL DISTRICT</t>
  </si>
  <si>
    <t>209 8TH AVE NW</t>
  </si>
  <si>
    <t>TRIPOLI</t>
  </si>
  <si>
    <t>336509 000</t>
  </si>
  <si>
    <t>TURKEY VALLEY COMM SCHOOL DISTRICT</t>
  </si>
  <si>
    <t>3219 ST HWY 24</t>
  </si>
  <si>
    <t>JACKSON JCT</t>
  </si>
  <si>
    <t>636512 000</t>
  </si>
  <si>
    <t>TWIN CEDARS COMM SCHOOL DISTRICT</t>
  </si>
  <si>
    <t>2204 HIGHWAY 156</t>
  </si>
  <si>
    <t>BUSSEY</t>
  </si>
  <si>
    <t>466516 000</t>
  </si>
  <si>
    <t>TWIN RIVERS COMM SCHOOL DISTRICT</t>
  </si>
  <si>
    <t>PO BOX  153</t>
  </si>
  <si>
    <t>BODE</t>
  </si>
  <si>
    <t>786534 000</t>
  </si>
  <si>
    <t>UNDERWOOD COMM SCHOOL DISTRICT</t>
  </si>
  <si>
    <t>P.O. BOX 130</t>
  </si>
  <si>
    <t>UNDERWOOD</t>
  </si>
  <si>
    <t>086561 000</t>
  </si>
  <si>
    <t>UNITED COMM SCHOOL DISTRICT</t>
  </si>
  <si>
    <t>1284 U AVE</t>
  </si>
  <si>
    <t>776579 000</t>
  </si>
  <si>
    <t>URBANDALE COMM SCHOOL DISTRICT</t>
  </si>
  <si>
    <t>MERLE HAY CTR  500 WEST</t>
  </si>
  <si>
    <t>URBANDALE</t>
  </si>
  <si>
    <t>336591 000</t>
  </si>
  <si>
    <t>VALLEY COMM SCHOOL DISTRICT</t>
  </si>
  <si>
    <t>23493 CANOE RD</t>
  </si>
  <si>
    <t>ELGIN</t>
  </si>
  <si>
    <t>896592 000</t>
  </si>
  <si>
    <t>VAN BUREN COMM SCHOOL DISTRICT</t>
  </si>
  <si>
    <t>RR 1</t>
  </si>
  <si>
    <t>KEOSAUQUA</t>
  </si>
  <si>
    <t>256615 000</t>
  </si>
  <si>
    <t>VAN METER COMM SCHOOL DISTRICT</t>
  </si>
  <si>
    <t>VAN METER</t>
  </si>
  <si>
    <t>176633 000</t>
  </si>
  <si>
    <t>VENTURA COMM SCHOOL DISTRICT</t>
  </si>
  <si>
    <t>BOX 18</t>
  </si>
  <si>
    <t>VENTURA</t>
  </si>
  <si>
    <t>696651 000</t>
  </si>
  <si>
    <t>VILLISCA COMM SCHOOL DISTRICT</t>
  </si>
  <si>
    <t>205 S 4TH AVENUE</t>
  </si>
  <si>
    <t>VILLISCA</t>
  </si>
  <si>
    <t>066660 000</t>
  </si>
  <si>
    <t>VINTON-SHELLSBURG COMM SCHOOL DISTRICT</t>
  </si>
  <si>
    <t>810 W 9TH ST</t>
  </si>
  <si>
    <t>VINTON</t>
  </si>
  <si>
    <t>446700 000</t>
  </si>
  <si>
    <t>WACO COMM SCHOOL DISTRICT</t>
  </si>
  <si>
    <t>PO BOX  158</t>
  </si>
  <si>
    <t>WAYLAND</t>
  </si>
  <si>
    <t>816741 000</t>
  </si>
  <si>
    <t>WALL LAKE VIEW AUBURN COMM SCHOOL DISTRICT</t>
  </si>
  <si>
    <t>LAKE VIEW</t>
  </si>
  <si>
    <t>786750 000</t>
  </si>
  <si>
    <t>WALNUT COMM SCHOOL DISTRICT</t>
  </si>
  <si>
    <t>PO BOX  528</t>
  </si>
  <si>
    <t>WALNUT</t>
  </si>
  <si>
    <t>586759 000</t>
  </si>
  <si>
    <t>WAPELLO COMM SCHOOL DISTRICT</t>
  </si>
  <si>
    <t>445 N CEDAR</t>
  </si>
  <si>
    <t>WAPELLO</t>
  </si>
  <si>
    <t>096762 000</t>
  </si>
  <si>
    <t>WAPSIE VALLEY COMM SCHOOL DISTRICT</t>
  </si>
  <si>
    <t>FAIRBANK</t>
  </si>
  <si>
    <t>926768 000</t>
  </si>
  <si>
    <t>WASHINGTON COMM SCHOOL DISTRICT</t>
  </si>
  <si>
    <t>PO BOX 926</t>
  </si>
  <si>
    <t>WASHINGTON</t>
  </si>
  <si>
    <t>076795 000</t>
  </si>
  <si>
    <t>WATERLOO COMM SCHOOL DISTRICT</t>
  </si>
  <si>
    <t>1516 WASHINGTON ST</t>
  </si>
  <si>
    <t>WATERLOO</t>
  </si>
  <si>
    <t>256822 000</t>
  </si>
  <si>
    <t>WAUKEE COMM SCHOOL DISTRICT</t>
  </si>
  <si>
    <t>445 5TH ST</t>
  </si>
  <si>
    <t>WAUKEE</t>
  </si>
  <si>
    <t>096840 000</t>
  </si>
  <si>
    <t>WAVERLY-SHELL ROCK COMM SCHOOL DISTRICT</t>
  </si>
  <si>
    <t>1415 4TH AVE NW</t>
  </si>
  <si>
    <t>WAVERLY</t>
  </si>
  <si>
    <t>936854 000</t>
  </si>
  <si>
    <t>WAYNE COMM SCHOOL DISTRICT</t>
  </si>
  <si>
    <t>102 N DEKALB STREET</t>
  </si>
  <si>
    <t>CORYDON</t>
  </si>
  <si>
    <t>406867 000</t>
  </si>
  <si>
    <t>WEBSTER CITY COMM SCHOOL DISTRICT</t>
  </si>
  <si>
    <t>825 BEACH ST</t>
  </si>
  <si>
    <t>WEBSTER CITY</t>
  </si>
  <si>
    <t>746921 000</t>
  </si>
  <si>
    <t>WEST BEND-MALLARD COMM SCHOOL DISTRICT</t>
  </si>
  <si>
    <t>PO BOX 326</t>
  </si>
  <si>
    <t>MALLARD</t>
  </si>
  <si>
    <t>166930 000</t>
  </si>
  <si>
    <t>WEST BRANCH COMM SCHOOL DISTRICT</t>
  </si>
  <si>
    <t>BOX 637</t>
  </si>
  <si>
    <t>WEST BRANCH</t>
  </si>
  <si>
    <t>296937 000</t>
  </si>
  <si>
    <t>WEST BURLINGTON IND SCHOOL DISTRICT</t>
  </si>
  <si>
    <t>211 RAMSEY ST</t>
  </si>
  <si>
    <t>WEST BURLINGTON</t>
  </si>
  <si>
    <t>336943 000</t>
  </si>
  <si>
    <t>WEST CENTRAL COMM SCHOOL DISTRICT</t>
  </si>
  <si>
    <t>PO BOX  54</t>
  </si>
  <si>
    <t>MAYNARD</t>
  </si>
  <si>
    <t>286950 000</t>
  </si>
  <si>
    <t>WEST DELAWARE COUNTY COMM SCHOOL DISTRICT</t>
  </si>
  <si>
    <t>601 NEW ST</t>
  </si>
  <si>
    <t>MANCHESTER</t>
  </si>
  <si>
    <t>776957 000</t>
  </si>
  <si>
    <t>WEST DES MOINES COMM SCHOOL DISTRICT</t>
  </si>
  <si>
    <t>3550 GEORGE M MILLS</t>
  </si>
  <si>
    <t>WEST DES MOINES</t>
  </si>
  <si>
    <t>436969 000</t>
  </si>
  <si>
    <t>WEST HARRISON COMM SCHOOL DISTRICT</t>
  </si>
  <si>
    <t>410 PINE ST</t>
  </si>
  <si>
    <t>MONDAMIN</t>
  </si>
  <si>
    <t>706975 000</t>
  </si>
  <si>
    <t>WEST LIBERTY COMM SCHOOL DISTRICT</t>
  </si>
  <si>
    <t>823 N ELM ST</t>
  </si>
  <si>
    <t>WEST LIBERTY</t>
  </si>
  <si>
    <t>606983 000</t>
  </si>
  <si>
    <t>WEST LYON COMM SCHOOL DISTRICT</t>
  </si>
  <si>
    <t>1787 182ND STREET</t>
  </si>
  <si>
    <t>INWOOD</t>
  </si>
  <si>
    <t>646985 000</t>
  </si>
  <si>
    <t>WEST MARSHALL COMM SCHOOL DISTRICT</t>
  </si>
  <si>
    <t>BOX 670</t>
  </si>
  <si>
    <t>STATE CENTER</t>
  </si>
  <si>
    <t>676987 000</t>
  </si>
  <si>
    <t>WEST MONONA COMM SCHOOL DISTRICT</t>
  </si>
  <si>
    <t>1314 15TH ST</t>
  </si>
  <si>
    <t>ONAWA</t>
  </si>
  <si>
    <t>846990 000</t>
  </si>
  <si>
    <t>WEST SIOUX COMM SCHOOL DISTRICT</t>
  </si>
  <si>
    <t>1300 AVE P</t>
  </si>
  <si>
    <t>HAWARDEN</t>
  </si>
  <si>
    <t>316961 000</t>
  </si>
  <si>
    <t>WESTERN DUBUQUE COMM SCHOOL DISTRICT</t>
  </si>
  <si>
    <t>BOX 279</t>
  </si>
  <si>
    <t>FARLEY</t>
  </si>
  <si>
    <t>976992 000</t>
  </si>
  <si>
    <t>WESTWOOD COMM SCHOOL DISTRICT</t>
  </si>
  <si>
    <t>BOX AD</t>
  </si>
  <si>
    <t>SLOAN</t>
  </si>
  <si>
    <t>677002 000</t>
  </si>
  <si>
    <t>WHITING COMM SCHOOL DISTRICT</t>
  </si>
  <si>
    <t>BOX 295</t>
  </si>
  <si>
    <t>WHITING</t>
  </si>
  <si>
    <t>487029 000</t>
  </si>
  <si>
    <t>WILLIAMSBURG COMM SCHOOL DISTRICT</t>
  </si>
  <si>
    <t>PO BOX  120</t>
  </si>
  <si>
    <t>WILLIAMSBURG</t>
  </si>
  <si>
    <t>707038 000</t>
  </si>
  <si>
    <t>WILTON COMM SCHOOL DISTRICT</t>
  </si>
  <si>
    <t>PO BOX 3001</t>
  </si>
  <si>
    <t>WILTON</t>
  </si>
  <si>
    <t>447047 000</t>
  </si>
  <si>
    <t>WINFIELD-MT UNION COMM SCHOOL DISTRICT</t>
  </si>
  <si>
    <t>PO BOX  E</t>
  </si>
  <si>
    <t>WINFIELD</t>
  </si>
  <si>
    <t>617056 000</t>
  </si>
  <si>
    <t>WINTERSET COMM SCHOOL DISTRICT</t>
  </si>
  <si>
    <t>PO BOX  30</t>
  </si>
  <si>
    <t>WINTERSET</t>
  </si>
  <si>
    <t>417083 000</t>
  </si>
  <si>
    <t>WODEN-CRYSTAL LAKE COMM SCHOOL DISTRICT</t>
  </si>
  <si>
    <t>346 HOWARD AVE</t>
  </si>
  <si>
    <t>WODEN</t>
  </si>
  <si>
    <t>437092 000</t>
  </si>
  <si>
    <t>WOODBINE COMM SCHOOL DISTRICT</t>
  </si>
  <si>
    <t>5TH AND WEARE</t>
  </si>
  <si>
    <t>WOODBINE</t>
  </si>
  <si>
    <t>977098 000</t>
  </si>
  <si>
    <t>WOODBURY CENTRAL COMM SCHOOL DISTRICT</t>
  </si>
  <si>
    <t>P.O. BOX AJ</t>
  </si>
  <si>
    <t>MOVILLE</t>
  </si>
  <si>
    <t>257110 000</t>
  </si>
  <si>
    <t>WOODWARD-GRANGER COMM SCHOOL DISTRICT</t>
  </si>
  <si>
    <t>306 W 3RD ST</t>
  </si>
  <si>
    <t>WOODWARD</t>
  </si>
  <si>
    <t>505160 000</t>
  </si>
  <si>
    <t>PCM COMM SCHOOL DISTRICT</t>
  </si>
  <si>
    <t>PRAIRIE CITY</t>
  </si>
  <si>
    <t>946096 000</t>
  </si>
  <si>
    <t>SOUTHEAST WEBSTER COMM SCHOOL DISTRICT</t>
  </si>
  <si>
    <t>PO BOX  49</t>
  </si>
  <si>
    <t>BURNSIDE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</si>
</sst>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"/>
    <numFmt numFmtId="166" formatCode="_(* #,##0_);_(* \(#,##0\);_(* &quot;-&quot;??_);_(@_)"/>
    <numFmt numFmtId="167" formatCode="0.0"/>
    <numFmt numFmtId="168" formatCode="_(&quot;$&quot;* #,##0_);_(&quot;$&quot;* \(#,##0\);_(&quot;$&quot;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6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2" fillId="0" borderId="0" xfId="0" applyFont="1" applyBorder="1" applyAlignment="1">
      <alignment horizontal="right" textRotation="90"/>
    </xf>
    <xf numFmtId="0" fontId="2" fillId="0" borderId="0" xfId="0" applyFont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8" xfId="0" applyFont="1" applyFill="1" applyBorder="1" applyAlignment="1" applyProtection="1">
      <alignment horizontal="center"/>
      <protection locked="0"/>
    </xf>
    <xf numFmtId="167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168" fontId="2" fillId="0" borderId="0" xfId="17" applyNumberFormat="1" applyFont="1" applyAlignment="1">
      <alignment/>
    </xf>
    <xf numFmtId="168" fontId="2" fillId="0" borderId="0" xfId="17" applyNumberFormat="1" applyFont="1" applyFill="1" applyBorder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167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2" fontId="2" fillId="0" borderId="0" xfId="0" applyNumberFormat="1" applyFont="1" applyAlignment="1">
      <alignment horizontal="right"/>
    </xf>
    <xf numFmtId="168" fontId="2" fillId="0" borderId="0" xfId="17" applyNumberFormat="1" applyFont="1" applyFill="1" applyAlignment="1">
      <alignment/>
    </xf>
    <xf numFmtId="168" fontId="2" fillId="0" borderId="0" xfId="17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2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57421875" style="2" customWidth="1"/>
    <col min="3" max="3" width="54.57421875" style="2" customWidth="1"/>
    <col min="4" max="4" width="28.8515625" style="2" hidden="1" customWidth="1"/>
    <col min="5" max="5" width="19.00390625" style="2" hidden="1" customWidth="1"/>
    <col min="6" max="6" width="10.421875" style="2" hidden="1" customWidth="1"/>
    <col min="7" max="7" width="0" style="3" hidden="1" customWidth="1"/>
    <col min="8" max="8" width="11.7109375" style="2" hidden="1" customWidth="1"/>
    <col min="9" max="9" width="7.00390625" style="4" customWidth="1"/>
    <col min="10" max="10" width="8.57421875" style="4" bestFit="1" customWidth="1"/>
    <col min="11" max="11" width="6.00390625" style="5" bestFit="1" customWidth="1"/>
    <col min="12" max="12" width="7.28125" style="5" customWidth="1"/>
    <col min="13" max="13" width="8.140625" style="5" customWidth="1"/>
    <col min="14" max="14" width="6.00390625" style="6" bestFit="1" customWidth="1"/>
    <col min="15" max="15" width="8.140625" style="6" hidden="1" customWidth="1"/>
    <col min="16" max="16" width="6.00390625" style="4" bestFit="1" customWidth="1"/>
    <col min="17" max="18" width="8.57421875" style="4" bestFit="1" customWidth="1"/>
    <col min="19" max="19" width="8.57421875" style="6" bestFit="1" customWidth="1"/>
    <col min="20" max="20" width="12.00390625" style="5" hidden="1" customWidth="1"/>
    <col min="21" max="22" width="9.28125" style="5" hidden="1" customWidth="1"/>
    <col min="23" max="23" width="14.8515625" style="5" hidden="1" customWidth="1"/>
    <col min="24" max="35" width="0" style="2" hidden="1" customWidth="1"/>
    <col min="36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spans="1:54" ht="138" customHeight="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1" t="s">
        <v>10</v>
      </c>
      <c r="J3" s="11" t="s">
        <v>11</v>
      </c>
      <c r="K3" s="12" t="s">
        <v>12</v>
      </c>
      <c r="L3" s="13" t="s">
        <v>13</v>
      </c>
      <c r="M3" s="12" t="s">
        <v>14</v>
      </c>
      <c r="N3" s="12" t="s">
        <v>15</v>
      </c>
      <c r="O3" s="12" t="s">
        <v>16</v>
      </c>
      <c r="P3" s="11" t="s">
        <v>17</v>
      </c>
      <c r="Q3" s="11" t="s">
        <v>18</v>
      </c>
      <c r="R3" s="11" t="s">
        <v>19</v>
      </c>
      <c r="S3" s="12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11.25">
      <c r="A4" s="17">
        <v>1</v>
      </c>
      <c r="B4" s="17">
        <v>2</v>
      </c>
      <c r="C4" s="17">
        <v>3</v>
      </c>
      <c r="D4" s="17"/>
      <c r="E4" s="17"/>
      <c r="F4" s="17"/>
      <c r="G4" s="17"/>
      <c r="H4" s="17"/>
      <c r="I4" s="17">
        <v>4</v>
      </c>
      <c r="J4" s="17">
        <v>5</v>
      </c>
      <c r="K4" s="18">
        <v>6</v>
      </c>
      <c r="L4" s="19">
        <v>7</v>
      </c>
      <c r="M4" s="18">
        <v>8</v>
      </c>
      <c r="N4" s="20">
        <v>9</v>
      </c>
      <c r="O4" s="20">
        <v>10</v>
      </c>
      <c r="P4" s="17">
        <v>11</v>
      </c>
      <c r="Q4" s="17">
        <v>12</v>
      </c>
      <c r="R4" s="17">
        <v>13</v>
      </c>
      <c r="S4" s="20">
        <v>14</v>
      </c>
      <c r="T4" s="19">
        <v>15</v>
      </c>
      <c r="U4" s="21">
        <v>16</v>
      </c>
      <c r="V4" s="19">
        <v>17</v>
      </c>
      <c r="W4" s="19">
        <v>18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35" ht="11.25">
      <c r="A5" s="24">
        <v>1900006</v>
      </c>
      <c r="B5" s="24" t="s">
        <v>37</v>
      </c>
      <c r="C5" s="24" t="s">
        <v>38</v>
      </c>
      <c r="D5" s="24" t="s">
        <v>39</v>
      </c>
      <c r="E5" s="24" t="s">
        <v>40</v>
      </c>
      <c r="F5" s="24">
        <v>52175</v>
      </c>
      <c r="G5" s="25" t="s">
        <v>41</v>
      </c>
      <c r="H5" s="24">
        <v>3194223851</v>
      </c>
      <c r="I5" s="26">
        <v>7</v>
      </c>
      <c r="J5" s="27" t="s">
        <v>42</v>
      </c>
      <c r="K5" s="28" t="s">
        <v>42</v>
      </c>
      <c r="L5" s="29">
        <v>1102</v>
      </c>
      <c r="M5" s="28" t="s">
        <v>43</v>
      </c>
      <c r="N5" s="30" t="s">
        <v>44</v>
      </c>
      <c r="O5" s="30" t="s">
        <v>44</v>
      </c>
      <c r="P5" s="31">
        <v>10.598290598290598</v>
      </c>
      <c r="Q5" s="31" t="str">
        <f aca="true" t="shared" si="0" ref="Q5:Q68">IF(P5&lt;20,"NO","YES")</f>
        <v>NO</v>
      </c>
      <c r="R5" s="26" t="s">
        <v>42</v>
      </c>
      <c r="S5" s="32" t="s">
        <v>44</v>
      </c>
      <c r="T5" s="33">
        <v>5784.468551335381</v>
      </c>
      <c r="U5" s="34">
        <v>3775</v>
      </c>
      <c r="V5" s="35">
        <v>5683.522906967945</v>
      </c>
      <c r="W5" s="33">
        <v>25314.71</v>
      </c>
      <c r="X5" s="36">
        <f aca="true" t="shared" si="1" ref="X5:X68">IF(OR(J5="YES",K5="YES"),1,0)</f>
        <v>1</v>
      </c>
      <c r="Y5" s="36">
        <f aca="true" t="shared" si="2" ref="Y5:Y68">IF(OR(L5&lt;600,M5="YES"),1,0)</f>
        <v>0</v>
      </c>
      <c r="Z5" s="36">
        <f aca="true" t="shared" si="3" ref="Z5:Z68">IF(AND(X5=1,Y5=1),"ELIGIBLE",0)</f>
        <v>0</v>
      </c>
      <c r="AA5" s="36">
        <f aca="true" t="shared" si="4" ref="AA5:AA68">IF(AND(Z5="ELIGIBLE",N5="YES"),"OKAY",0)</f>
        <v>0</v>
      </c>
      <c r="AB5" s="36">
        <f aca="true" t="shared" si="5" ref="AB5:AB68">IF(AND(P5&gt;=20,Q5="YES"),1,0)</f>
        <v>0</v>
      </c>
      <c r="AC5" s="36">
        <f aca="true" t="shared" si="6" ref="AC5:AC68">IF(R5="YES",1,0)</f>
        <v>1</v>
      </c>
      <c r="AD5" s="36">
        <f aca="true" t="shared" si="7" ref="AD5:AD68">IF(AND(AB5=1,AC5=1),"CHECK",0)</f>
        <v>0</v>
      </c>
      <c r="AE5" s="36">
        <f aca="true" t="shared" si="8" ref="AE5:AE68">IF(AND(Z5="ELIGIBLE",AD5="CHECK"),"SRSA",0)</f>
        <v>0</v>
      </c>
      <c r="AF5" s="36">
        <f aca="true" t="shared" si="9" ref="AF5:AF68">IF(AND(AD5="CHECK",AE5=0),"RLISP",0)</f>
        <v>0</v>
      </c>
      <c r="AG5" s="36">
        <f aca="true" t="shared" si="10" ref="AG5:AG68">IF(AND(AA5="OKAY",AF5="RLISP"),"NO",0)</f>
        <v>0</v>
      </c>
      <c r="AH5" s="2">
        <f aca="true" t="shared" si="11" ref="AH5:AH68">IF(AND(OR(X5=0,Y5=0),(N5="YES")),"TROUBLE",0)</f>
        <v>0</v>
      </c>
      <c r="AI5" s="2">
        <f aca="true" t="shared" si="12" ref="AI5:AI68">IF(AND(OR(AB5=0,AC5=0),(S5="YES")),"TROUBLE",0)</f>
        <v>0</v>
      </c>
    </row>
    <row r="6" spans="1:35" ht="11.25">
      <c r="A6" s="37">
        <v>1900009</v>
      </c>
      <c r="B6" s="37" t="s">
        <v>45</v>
      </c>
      <c r="C6" s="37" t="s">
        <v>46</v>
      </c>
      <c r="D6" s="37" t="s">
        <v>47</v>
      </c>
      <c r="E6" s="37" t="s">
        <v>48</v>
      </c>
      <c r="F6" s="37">
        <v>50054</v>
      </c>
      <c r="G6" s="38" t="s">
        <v>41</v>
      </c>
      <c r="H6" s="37">
        <v>5156743646</v>
      </c>
      <c r="I6" s="39">
        <v>7</v>
      </c>
      <c r="J6" s="40" t="s">
        <v>42</v>
      </c>
      <c r="K6" s="28" t="s">
        <v>42</v>
      </c>
      <c r="L6" s="29">
        <v>859</v>
      </c>
      <c r="M6" s="28" t="s">
        <v>43</v>
      </c>
      <c r="N6" s="41" t="s">
        <v>44</v>
      </c>
      <c r="O6" s="41" t="s">
        <v>44</v>
      </c>
      <c r="P6" s="42">
        <v>10.372960372960373</v>
      </c>
      <c r="Q6" s="42" t="str">
        <f t="shared" si="0"/>
        <v>NO</v>
      </c>
      <c r="R6" s="39" t="s">
        <v>42</v>
      </c>
      <c r="S6" s="43" t="s">
        <v>44</v>
      </c>
      <c r="T6" s="33">
        <v>4111.312880905712</v>
      </c>
      <c r="U6" s="34">
        <v>3008</v>
      </c>
      <c r="V6" s="35">
        <v>4508.302705527137</v>
      </c>
      <c r="W6" s="33">
        <v>18591.12</v>
      </c>
      <c r="X6" s="36">
        <f t="shared" si="1"/>
        <v>1</v>
      </c>
      <c r="Y6" s="36">
        <f t="shared" si="2"/>
        <v>0</v>
      </c>
      <c r="Z6" s="36">
        <f t="shared" si="3"/>
        <v>0</v>
      </c>
      <c r="AA6" s="36">
        <f t="shared" si="4"/>
        <v>0</v>
      </c>
      <c r="AB6" s="36">
        <f t="shared" si="5"/>
        <v>0</v>
      </c>
      <c r="AC6" s="36">
        <f t="shared" si="6"/>
        <v>1</v>
      </c>
      <c r="AD6" s="36">
        <f t="shared" si="7"/>
        <v>0</v>
      </c>
      <c r="AE6" s="36">
        <f t="shared" si="8"/>
        <v>0</v>
      </c>
      <c r="AF6" s="36">
        <f t="shared" si="9"/>
        <v>0</v>
      </c>
      <c r="AG6" s="36">
        <f t="shared" si="10"/>
        <v>0</v>
      </c>
      <c r="AH6" s="2">
        <f t="shared" si="11"/>
        <v>0</v>
      </c>
      <c r="AI6" s="2">
        <f t="shared" si="12"/>
        <v>0</v>
      </c>
    </row>
    <row r="7" spans="1:35" ht="11.25">
      <c r="A7" s="37">
        <v>1900015</v>
      </c>
      <c r="B7" s="37" t="s">
        <v>49</v>
      </c>
      <c r="C7" s="37" t="s">
        <v>50</v>
      </c>
      <c r="D7" s="37" t="s">
        <v>51</v>
      </c>
      <c r="E7" s="37" t="s">
        <v>52</v>
      </c>
      <c r="F7" s="37">
        <v>51249</v>
      </c>
      <c r="G7" s="38" t="s">
        <v>41</v>
      </c>
      <c r="H7" s="37">
        <v>7127542533</v>
      </c>
      <c r="I7" s="39" t="s">
        <v>53</v>
      </c>
      <c r="J7" s="40" t="s">
        <v>44</v>
      </c>
      <c r="K7" s="44" t="s">
        <v>44</v>
      </c>
      <c r="L7" s="29">
        <v>920</v>
      </c>
      <c r="M7" s="28" t="s">
        <v>43</v>
      </c>
      <c r="N7" s="41" t="s">
        <v>44</v>
      </c>
      <c r="O7" s="41" t="s">
        <v>44</v>
      </c>
      <c r="P7" s="42">
        <v>11.907164480322905</v>
      </c>
      <c r="Q7" s="42" t="str">
        <f t="shared" si="0"/>
        <v>NO</v>
      </c>
      <c r="R7" s="39" t="s">
        <v>42</v>
      </c>
      <c r="S7" s="43" t="s">
        <v>44</v>
      </c>
      <c r="T7" s="33">
        <v>4778.640264850164</v>
      </c>
      <c r="U7" s="34">
        <v>3290</v>
      </c>
      <c r="V7" s="35">
        <v>4913.21050602355</v>
      </c>
      <c r="W7" s="33">
        <v>23602.94</v>
      </c>
      <c r="X7" s="36">
        <f t="shared" si="1"/>
        <v>0</v>
      </c>
      <c r="Y7" s="36">
        <f t="shared" si="2"/>
        <v>0</v>
      </c>
      <c r="Z7" s="36">
        <f t="shared" si="3"/>
        <v>0</v>
      </c>
      <c r="AA7" s="36">
        <f t="shared" si="4"/>
        <v>0</v>
      </c>
      <c r="AB7" s="36">
        <f t="shared" si="5"/>
        <v>0</v>
      </c>
      <c r="AC7" s="36">
        <f t="shared" si="6"/>
        <v>1</v>
      </c>
      <c r="AD7" s="36">
        <f t="shared" si="7"/>
        <v>0</v>
      </c>
      <c r="AE7" s="36">
        <f t="shared" si="8"/>
        <v>0</v>
      </c>
      <c r="AF7" s="36">
        <f t="shared" si="9"/>
        <v>0</v>
      </c>
      <c r="AG7" s="36">
        <f t="shared" si="10"/>
        <v>0</v>
      </c>
      <c r="AH7" s="2">
        <f t="shared" si="11"/>
        <v>0</v>
      </c>
      <c r="AI7" s="2">
        <f t="shared" si="12"/>
        <v>0</v>
      </c>
    </row>
    <row r="8" spans="1:35" ht="11.25">
      <c r="A8" s="37">
        <v>1900021</v>
      </c>
      <c r="B8" s="37" t="s">
        <v>54</v>
      </c>
      <c r="C8" s="37" t="s">
        <v>55</v>
      </c>
      <c r="D8" s="37" t="s">
        <v>56</v>
      </c>
      <c r="E8" s="37" t="s">
        <v>57</v>
      </c>
      <c r="F8" s="37">
        <v>51351</v>
      </c>
      <c r="G8" s="38" t="s">
        <v>41</v>
      </c>
      <c r="H8" s="37">
        <v>7123384757</v>
      </c>
      <c r="I8" s="39">
        <v>7</v>
      </c>
      <c r="J8" s="40" t="s">
        <v>42</v>
      </c>
      <c r="K8" s="28" t="s">
        <v>42</v>
      </c>
      <c r="L8" s="29">
        <v>896</v>
      </c>
      <c r="M8" s="28" t="s">
        <v>43</v>
      </c>
      <c r="N8" s="41" t="s">
        <v>44</v>
      </c>
      <c r="O8" s="41" t="s">
        <v>44</v>
      </c>
      <c r="P8" s="42">
        <v>7.803468208092486</v>
      </c>
      <c r="Q8" s="42" t="str">
        <f t="shared" si="0"/>
        <v>NO</v>
      </c>
      <c r="R8" s="39" t="s">
        <v>42</v>
      </c>
      <c r="S8" s="43" t="s">
        <v>44</v>
      </c>
      <c r="T8" s="33">
        <v>4268.702503351887</v>
      </c>
      <c r="U8" s="34">
        <v>3011</v>
      </c>
      <c r="V8" s="35">
        <v>4488.551105502921</v>
      </c>
      <c r="W8" s="33">
        <v>17298.93</v>
      </c>
      <c r="X8" s="36">
        <f t="shared" si="1"/>
        <v>1</v>
      </c>
      <c r="Y8" s="36">
        <f t="shared" si="2"/>
        <v>0</v>
      </c>
      <c r="Z8" s="36">
        <f t="shared" si="3"/>
        <v>0</v>
      </c>
      <c r="AA8" s="36">
        <f t="shared" si="4"/>
        <v>0</v>
      </c>
      <c r="AB8" s="36">
        <f t="shared" si="5"/>
        <v>0</v>
      </c>
      <c r="AC8" s="36">
        <f t="shared" si="6"/>
        <v>1</v>
      </c>
      <c r="AD8" s="36">
        <f t="shared" si="7"/>
        <v>0</v>
      </c>
      <c r="AE8" s="36">
        <f t="shared" si="8"/>
        <v>0</v>
      </c>
      <c r="AF8" s="36">
        <f t="shared" si="9"/>
        <v>0</v>
      </c>
      <c r="AG8" s="36">
        <f t="shared" si="10"/>
        <v>0</v>
      </c>
      <c r="AH8" s="2">
        <f t="shared" si="11"/>
        <v>0</v>
      </c>
      <c r="AI8" s="2">
        <f t="shared" si="12"/>
        <v>0</v>
      </c>
    </row>
    <row r="9" spans="1:35" ht="11.25">
      <c r="A9" s="37">
        <v>1900022</v>
      </c>
      <c r="B9" s="37" t="s">
        <v>58</v>
      </c>
      <c r="C9" s="37" t="s">
        <v>59</v>
      </c>
      <c r="D9" s="37" t="s">
        <v>60</v>
      </c>
      <c r="E9" s="37" t="s">
        <v>61</v>
      </c>
      <c r="F9" s="37">
        <v>50651</v>
      </c>
      <c r="G9" s="38" t="s">
        <v>41</v>
      </c>
      <c r="H9" s="37">
        <v>3193422674</v>
      </c>
      <c r="I9" s="39" t="s">
        <v>62</v>
      </c>
      <c r="J9" s="40" t="s">
        <v>42</v>
      </c>
      <c r="K9" s="28" t="s">
        <v>42</v>
      </c>
      <c r="L9" s="29">
        <v>1249</v>
      </c>
      <c r="M9" s="28" t="s">
        <v>43</v>
      </c>
      <c r="N9" s="41" t="s">
        <v>44</v>
      </c>
      <c r="O9" s="41" t="s">
        <v>44</v>
      </c>
      <c r="P9" s="42">
        <v>5.485232067510549</v>
      </c>
      <c r="Q9" s="42" t="str">
        <f t="shared" si="0"/>
        <v>NO</v>
      </c>
      <c r="R9" s="39" t="s">
        <v>42</v>
      </c>
      <c r="S9" s="43" t="s">
        <v>44</v>
      </c>
      <c r="T9" s="33">
        <v>4674.856569710057</v>
      </c>
      <c r="U9" s="34">
        <v>4018</v>
      </c>
      <c r="V9" s="35">
        <v>6048.927507415928</v>
      </c>
      <c r="W9" s="33">
        <v>16287.18</v>
      </c>
      <c r="X9" s="36">
        <f t="shared" si="1"/>
        <v>1</v>
      </c>
      <c r="Y9" s="36">
        <f t="shared" si="2"/>
        <v>0</v>
      </c>
      <c r="Z9" s="36">
        <f t="shared" si="3"/>
        <v>0</v>
      </c>
      <c r="AA9" s="36">
        <f t="shared" si="4"/>
        <v>0</v>
      </c>
      <c r="AB9" s="36">
        <f t="shared" si="5"/>
        <v>0</v>
      </c>
      <c r="AC9" s="36">
        <f t="shared" si="6"/>
        <v>1</v>
      </c>
      <c r="AD9" s="36">
        <f t="shared" si="7"/>
        <v>0</v>
      </c>
      <c r="AE9" s="36">
        <f t="shared" si="8"/>
        <v>0</v>
      </c>
      <c r="AF9" s="36">
        <f t="shared" si="9"/>
        <v>0</v>
      </c>
      <c r="AG9" s="36">
        <f t="shared" si="10"/>
        <v>0</v>
      </c>
      <c r="AH9" s="2">
        <f t="shared" si="11"/>
        <v>0</v>
      </c>
      <c r="AI9" s="2">
        <f t="shared" si="12"/>
        <v>0</v>
      </c>
    </row>
    <row r="10" spans="1:35" ht="11.25">
      <c r="A10" s="37">
        <v>1900023</v>
      </c>
      <c r="B10" s="37" t="s">
        <v>63</v>
      </c>
      <c r="C10" s="37" t="s">
        <v>64</v>
      </c>
      <c r="D10" s="37" t="s">
        <v>65</v>
      </c>
      <c r="E10" s="37" t="s">
        <v>66</v>
      </c>
      <c r="F10" s="37">
        <v>50585</v>
      </c>
      <c r="G10" s="38" t="s">
        <v>41</v>
      </c>
      <c r="H10" s="37">
        <v>7122832571</v>
      </c>
      <c r="I10" s="39">
        <v>7</v>
      </c>
      <c r="J10" s="40" t="s">
        <v>42</v>
      </c>
      <c r="K10" s="28" t="s">
        <v>42</v>
      </c>
      <c r="L10" s="29">
        <v>525</v>
      </c>
      <c r="M10" s="28" t="s">
        <v>43</v>
      </c>
      <c r="N10" s="41" t="s">
        <v>42</v>
      </c>
      <c r="O10" s="41" t="s">
        <v>42</v>
      </c>
      <c r="P10" s="42">
        <v>15.091210613598674</v>
      </c>
      <c r="Q10" s="42" t="str">
        <f t="shared" si="0"/>
        <v>NO</v>
      </c>
      <c r="R10" s="39" t="s">
        <v>42</v>
      </c>
      <c r="S10" s="43" t="s">
        <v>44</v>
      </c>
      <c r="T10" s="33">
        <v>3078.511016069546</v>
      </c>
      <c r="U10" s="34">
        <v>1860</v>
      </c>
      <c r="V10" s="35">
        <v>3876.849775721289</v>
      </c>
      <c r="W10" s="33">
        <v>17220.2</v>
      </c>
      <c r="X10" s="36">
        <f t="shared" si="1"/>
        <v>1</v>
      </c>
      <c r="Y10" s="36">
        <f t="shared" si="2"/>
        <v>1</v>
      </c>
      <c r="Z10" s="36" t="str">
        <f t="shared" si="3"/>
        <v>ELIGIBLE</v>
      </c>
      <c r="AA10" s="36" t="str">
        <f t="shared" si="4"/>
        <v>OKAY</v>
      </c>
      <c r="AB10" s="36">
        <f t="shared" si="5"/>
        <v>0</v>
      </c>
      <c r="AC10" s="36">
        <f t="shared" si="6"/>
        <v>1</v>
      </c>
      <c r="AD10" s="36">
        <f t="shared" si="7"/>
        <v>0</v>
      </c>
      <c r="AE10" s="36">
        <f t="shared" si="8"/>
        <v>0</v>
      </c>
      <c r="AF10" s="36">
        <f t="shared" si="9"/>
        <v>0</v>
      </c>
      <c r="AG10" s="36">
        <f t="shared" si="10"/>
        <v>0</v>
      </c>
      <c r="AH10" s="2">
        <f t="shared" si="11"/>
        <v>0</v>
      </c>
      <c r="AI10" s="2">
        <f t="shared" si="12"/>
        <v>0</v>
      </c>
    </row>
    <row r="11" spans="1:35" ht="11.25">
      <c r="A11" s="37">
        <v>1900024</v>
      </c>
      <c r="B11" s="37" t="s">
        <v>67</v>
      </c>
      <c r="C11" s="37" t="s">
        <v>68</v>
      </c>
      <c r="D11" s="37" t="s">
        <v>69</v>
      </c>
      <c r="E11" s="37" t="s">
        <v>70</v>
      </c>
      <c r="F11" s="37">
        <v>51449</v>
      </c>
      <c r="G11" s="38" t="s">
        <v>41</v>
      </c>
      <c r="H11" s="37">
        <v>7124647210</v>
      </c>
      <c r="I11" s="39">
        <v>7</v>
      </c>
      <c r="J11" s="40" t="s">
        <v>42</v>
      </c>
      <c r="K11" s="28" t="s">
        <v>42</v>
      </c>
      <c r="L11" s="29">
        <v>641</v>
      </c>
      <c r="M11" s="28" t="s">
        <v>43</v>
      </c>
      <c r="N11" s="41" t="s">
        <v>44</v>
      </c>
      <c r="O11" s="41" t="s">
        <v>44</v>
      </c>
      <c r="P11" s="42">
        <v>8.86426592797784</v>
      </c>
      <c r="Q11" s="42" t="str">
        <f t="shared" si="0"/>
        <v>NO</v>
      </c>
      <c r="R11" s="39" t="s">
        <v>42</v>
      </c>
      <c r="S11" s="43" t="s">
        <v>44</v>
      </c>
      <c r="T11" s="33">
        <v>3745.1141163944285</v>
      </c>
      <c r="U11" s="34">
        <v>2217</v>
      </c>
      <c r="V11" s="35">
        <v>4881.590240281018</v>
      </c>
      <c r="W11" s="33">
        <v>13434.23</v>
      </c>
      <c r="X11" s="36">
        <f t="shared" si="1"/>
        <v>1</v>
      </c>
      <c r="Y11" s="36">
        <f t="shared" si="2"/>
        <v>0</v>
      </c>
      <c r="Z11" s="36">
        <f t="shared" si="3"/>
        <v>0</v>
      </c>
      <c r="AA11" s="36">
        <f t="shared" si="4"/>
        <v>0</v>
      </c>
      <c r="AB11" s="36">
        <f t="shared" si="5"/>
        <v>0</v>
      </c>
      <c r="AC11" s="36">
        <f t="shared" si="6"/>
        <v>1</v>
      </c>
      <c r="AD11" s="36">
        <f t="shared" si="7"/>
        <v>0</v>
      </c>
      <c r="AE11" s="36">
        <f t="shared" si="8"/>
        <v>0</v>
      </c>
      <c r="AF11" s="36">
        <f t="shared" si="9"/>
        <v>0</v>
      </c>
      <c r="AG11" s="36">
        <f t="shared" si="10"/>
        <v>0</v>
      </c>
      <c r="AH11" s="2">
        <f t="shared" si="11"/>
        <v>0</v>
      </c>
      <c r="AI11" s="2">
        <f t="shared" si="12"/>
        <v>0</v>
      </c>
    </row>
    <row r="12" spans="1:35" ht="11.25">
      <c r="A12" s="37">
        <v>1900025</v>
      </c>
      <c r="B12" s="37" t="s">
        <v>71</v>
      </c>
      <c r="C12" s="37" t="s">
        <v>72</v>
      </c>
      <c r="D12" s="37" t="s">
        <v>73</v>
      </c>
      <c r="E12" s="37" t="s">
        <v>74</v>
      </c>
      <c r="F12" s="37">
        <v>50216</v>
      </c>
      <c r="G12" s="38" t="s">
        <v>41</v>
      </c>
      <c r="H12" s="37">
        <v>5157552317</v>
      </c>
      <c r="I12" s="39" t="s">
        <v>75</v>
      </c>
      <c r="J12" s="40" t="s">
        <v>42</v>
      </c>
      <c r="K12" s="28" t="s">
        <v>42</v>
      </c>
      <c r="L12" s="29">
        <v>704</v>
      </c>
      <c r="M12" s="28" t="s">
        <v>43</v>
      </c>
      <c r="N12" s="41" t="s">
        <v>44</v>
      </c>
      <c r="O12" s="41" t="s">
        <v>44</v>
      </c>
      <c r="P12" s="42">
        <v>19.71496437054632</v>
      </c>
      <c r="Q12" s="42" t="str">
        <f t="shared" si="0"/>
        <v>NO</v>
      </c>
      <c r="R12" s="39" t="s">
        <v>42</v>
      </c>
      <c r="S12" s="43" t="s">
        <v>44</v>
      </c>
      <c r="T12" s="33">
        <v>3753.0394113817956</v>
      </c>
      <c r="U12" s="34">
        <v>2506</v>
      </c>
      <c r="V12" s="35">
        <v>5067.886423191804</v>
      </c>
      <c r="W12" s="33">
        <v>30079.53</v>
      </c>
      <c r="X12" s="36">
        <f t="shared" si="1"/>
        <v>1</v>
      </c>
      <c r="Y12" s="36">
        <f t="shared" si="2"/>
        <v>0</v>
      </c>
      <c r="Z12" s="36">
        <f t="shared" si="3"/>
        <v>0</v>
      </c>
      <c r="AA12" s="36">
        <f t="shared" si="4"/>
        <v>0</v>
      </c>
      <c r="AB12" s="36">
        <f t="shared" si="5"/>
        <v>0</v>
      </c>
      <c r="AC12" s="36">
        <f t="shared" si="6"/>
        <v>1</v>
      </c>
      <c r="AD12" s="36">
        <f t="shared" si="7"/>
        <v>0</v>
      </c>
      <c r="AE12" s="36">
        <f t="shared" si="8"/>
        <v>0</v>
      </c>
      <c r="AF12" s="36">
        <f t="shared" si="9"/>
        <v>0</v>
      </c>
      <c r="AG12" s="36">
        <f t="shared" si="10"/>
        <v>0</v>
      </c>
      <c r="AH12" s="2">
        <f t="shared" si="11"/>
        <v>0</v>
      </c>
      <c r="AI12" s="2">
        <f t="shared" si="12"/>
        <v>0</v>
      </c>
    </row>
    <row r="13" spans="1:35" ht="11.25">
      <c r="A13" s="37">
        <v>1900026</v>
      </c>
      <c r="B13" s="37" t="s">
        <v>76</v>
      </c>
      <c r="C13" s="37" t="s">
        <v>77</v>
      </c>
      <c r="D13" s="37" t="s">
        <v>78</v>
      </c>
      <c r="E13" s="37" t="s">
        <v>79</v>
      </c>
      <c r="F13" s="37">
        <v>51046</v>
      </c>
      <c r="G13" s="38" t="s">
        <v>41</v>
      </c>
      <c r="H13" s="37">
        <v>7124483452</v>
      </c>
      <c r="I13" s="39">
        <v>7</v>
      </c>
      <c r="J13" s="40" t="s">
        <v>42</v>
      </c>
      <c r="K13" s="28" t="s">
        <v>42</v>
      </c>
      <c r="L13" s="29">
        <v>747</v>
      </c>
      <c r="M13" s="28" t="s">
        <v>43</v>
      </c>
      <c r="N13" s="41" t="s">
        <v>44</v>
      </c>
      <c r="O13" s="41" t="s">
        <v>44</v>
      </c>
      <c r="P13" s="42">
        <v>13.643659711075443</v>
      </c>
      <c r="Q13" s="42" t="str">
        <f t="shared" si="0"/>
        <v>NO</v>
      </c>
      <c r="R13" s="39" t="s">
        <v>42</v>
      </c>
      <c r="S13" s="43" t="s">
        <v>44</v>
      </c>
      <c r="T13" s="33">
        <v>4872.516764084744</v>
      </c>
      <c r="U13" s="34">
        <v>2972</v>
      </c>
      <c r="V13" s="45">
        <v>4410</v>
      </c>
      <c r="W13" s="33">
        <v>31380.89</v>
      </c>
      <c r="X13" s="36">
        <f t="shared" si="1"/>
        <v>1</v>
      </c>
      <c r="Y13" s="36">
        <f t="shared" si="2"/>
        <v>0</v>
      </c>
      <c r="Z13" s="36">
        <f t="shared" si="3"/>
        <v>0</v>
      </c>
      <c r="AA13" s="36">
        <f t="shared" si="4"/>
        <v>0</v>
      </c>
      <c r="AB13" s="36">
        <f t="shared" si="5"/>
        <v>0</v>
      </c>
      <c r="AC13" s="36">
        <f t="shared" si="6"/>
        <v>1</v>
      </c>
      <c r="AD13" s="36">
        <f t="shared" si="7"/>
        <v>0</v>
      </c>
      <c r="AE13" s="36">
        <f t="shared" si="8"/>
        <v>0</v>
      </c>
      <c r="AF13" s="36">
        <f t="shared" si="9"/>
        <v>0</v>
      </c>
      <c r="AG13" s="36">
        <f t="shared" si="10"/>
        <v>0</v>
      </c>
      <c r="AH13" s="2">
        <f t="shared" si="11"/>
        <v>0</v>
      </c>
      <c r="AI13" s="2">
        <f t="shared" si="12"/>
        <v>0</v>
      </c>
    </row>
    <row r="14" spans="1:35" ht="11.25">
      <c r="A14" s="37">
        <v>1900027</v>
      </c>
      <c r="B14" s="37" t="s">
        <v>80</v>
      </c>
      <c r="C14" s="37" t="s">
        <v>81</v>
      </c>
      <c r="D14" s="37" t="s">
        <v>82</v>
      </c>
      <c r="E14" s="37" t="s">
        <v>83</v>
      </c>
      <c r="F14" s="37">
        <v>51525</v>
      </c>
      <c r="G14" s="38" t="s">
        <v>41</v>
      </c>
      <c r="H14" s="37">
        <v>7124842212</v>
      </c>
      <c r="I14" s="39">
        <v>8</v>
      </c>
      <c r="J14" s="40" t="s">
        <v>42</v>
      </c>
      <c r="K14" s="28" t="s">
        <v>42</v>
      </c>
      <c r="L14" s="29">
        <v>707</v>
      </c>
      <c r="M14" s="28" t="s">
        <v>43</v>
      </c>
      <c r="N14" s="41" t="s">
        <v>44</v>
      </c>
      <c r="O14" s="41" t="s">
        <v>44</v>
      </c>
      <c r="P14" s="42">
        <v>14.435389988358557</v>
      </c>
      <c r="Q14" s="42" t="str">
        <f t="shared" si="0"/>
        <v>NO</v>
      </c>
      <c r="R14" s="39" t="s">
        <v>42</v>
      </c>
      <c r="S14" s="43" t="s">
        <v>44</v>
      </c>
      <c r="T14" s="33">
        <v>3379.4475312195273</v>
      </c>
      <c r="U14" s="34">
        <v>2398</v>
      </c>
      <c r="V14" s="35">
        <v>3604.667004419288</v>
      </c>
      <c r="W14" s="33">
        <v>23271.27</v>
      </c>
      <c r="X14" s="36">
        <f t="shared" si="1"/>
        <v>1</v>
      </c>
      <c r="Y14" s="36">
        <f t="shared" si="2"/>
        <v>0</v>
      </c>
      <c r="Z14" s="36">
        <f t="shared" si="3"/>
        <v>0</v>
      </c>
      <c r="AA14" s="36">
        <f t="shared" si="4"/>
        <v>0</v>
      </c>
      <c r="AB14" s="36">
        <f t="shared" si="5"/>
        <v>0</v>
      </c>
      <c r="AC14" s="36">
        <f t="shared" si="6"/>
        <v>1</v>
      </c>
      <c r="AD14" s="36">
        <f t="shared" si="7"/>
        <v>0</v>
      </c>
      <c r="AE14" s="36">
        <f t="shared" si="8"/>
        <v>0</v>
      </c>
      <c r="AF14" s="36">
        <f t="shared" si="9"/>
        <v>0</v>
      </c>
      <c r="AG14" s="36">
        <f t="shared" si="10"/>
        <v>0</v>
      </c>
      <c r="AH14" s="2">
        <f t="shared" si="11"/>
        <v>0</v>
      </c>
      <c r="AI14" s="2">
        <f t="shared" si="12"/>
        <v>0</v>
      </c>
    </row>
    <row r="15" spans="1:35" ht="11.25">
      <c r="A15" s="37">
        <v>1900028</v>
      </c>
      <c r="B15" s="37" t="s">
        <v>84</v>
      </c>
      <c r="C15" s="37" t="s">
        <v>85</v>
      </c>
      <c r="D15" s="37" t="s">
        <v>86</v>
      </c>
      <c r="E15" s="37" t="s">
        <v>87</v>
      </c>
      <c r="F15" s="37">
        <v>50543</v>
      </c>
      <c r="G15" s="38" t="s">
        <v>41</v>
      </c>
      <c r="H15" s="37">
        <v>5153523173</v>
      </c>
      <c r="I15" s="39">
        <v>7</v>
      </c>
      <c r="J15" s="40" t="s">
        <v>42</v>
      </c>
      <c r="K15" s="28" t="s">
        <v>42</v>
      </c>
      <c r="L15" s="29">
        <v>804</v>
      </c>
      <c r="M15" s="28" t="s">
        <v>43</v>
      </c>
      <c r="N15" s="41" t="s">
        <v>44</v>
      </c>
      <c r="O15" s="41" t="s">
        <v>44</v>
      </c>
      <c r="P15" s="42">
        <v>11.401425178147269</v>
      </c>
      <c r="Q15" s="42" t="str">
        <f t="shared" si="0"/>
        <v>NO</v>
      </c>
      <c r="R15" s="39" t="s">
        <v>42</v>
      </c>
      <c r="S15" s="43" t="s">
        <v>44</v>
      </c>
      <c r="T15" s="33">
        <v>4019.281559962432</v>
      </c>
      <c r="U15" s="34">
        <v>2768</v>
      </c>
      <c r="V15" s="35">
        <v>5557.581168104619</v>
      </c>
      <c r="W15" s="33">
        <v>19311.64</v>
      </c>
      <c r="X15" s="36">
        <f t="shared" si="1"/>
        <v>1</v>
      </c>
      <c r="Y15" s="36">
        <f t="shared" si="2"/>
        <v>0</v>
      </c>
      <c r="Z15" s="36">
        <f t="shared" si="3"/>
        <v>0</v>
      </c>
      <c r="AA15" s="36">
        <f t="shared" si="4"/>
        <v>0</v>
      </c>
      <c r="AB15" s="36">
        <f t="shared" si="5"/>
        <v>0</v>
      </c>
      <c r="AC15" s="36">
        <f t="shared" si="6"/>
        <v>1</v>
      </c>
      <c r="AD15" s="36">
        <f t="shared" si="7"/>
        <v>0</v>
      </c>
      <c r="AE15" s="36">
        <f t="shared" si="8"/>
        <v>0</v>
      </c>
      <c r="AF15" s="36">
        <f t="shared" si="9"/>
        <v>0</v>
      </c>
      <c r="AG15" s="36">
        <f t="shared" si="10"/>
        <v>0</v>
      </c>
      <c r="AH15" s="2">
        <f t="shared" si="11"/>
        <v>0</v>
      </c>
      <c r="AI15" s="2">
        <f t="shared" si="12"/>
        <v>0</v>
      </c>
    </row>
    <row r="16" spans="1:35" ht="11.25">
      <c r="A16" s="37">
        <v>1900040</v>
      </c>
      <c r="B16" s="37" t="s">
        <v>88</v>
      </c>
      <c r="C16" s="37" t="s">
        <v>89</v>
      </c>
      <c r="D16" s="37" t="s">
        <v>90</v>
      </c>
      <c r="E16" s="37" t="s">
        <v>91</v>
      </c>
      <c r="F16" s="37">
        <v>50106</v>
      </c>
      <c r="G16" s="38" t="s">
        <v>41</v>
      </c>
      <c r="H16" s="37">
        <v>5154987481</v>
      </c>
      <c r="I16" s="39">
        <v>7</v>
      </c>
      <c r="J16" s="40" t="s">
        <v>42</v>
      </c>
      <c r="K16" s="28" t="s">
        <v>42</v>
      </c>
      <c r="L16" s="29">
        <v>861</v>
      </c>
      <c r="M16" s="28" t="s">
        <v>43</v>
      </c>
      <c r="N16" s="41" t="s">
        <v>44</v>
      </c>
      <c r="O16" s="41" t="s">
        <v>44</v>
      </c>
      <c r="P16" s="42">
        <v>7.969432314410481</v>
      </c>
      <c r="Q16" s="42" t="str">
        <f t="shared" si="0"/>
        <v>NO</v>
      </c>
      <c r="R16" s="39" t="s">
        <v>42</v>
      </c>
      <c r="S16" s="43" t="s">
        <v>44</v>
      </c>
      <c r="T16" s="33">
        <v>4046.064188372832</v>
      </c>
      <c r="U16" s="34">
        <v>2896</v>
      </c>
      <c r="V16" s="35">
        <v>5923.145870250661</v>
      </c>
      <c r="W16" s="33">
        <v>15880.54</v>
      </c>
      <c r="X16" s="36">
        <f t="shared" si="1"/>
        <v>1</v>
      </c>
      <c r="Y16" s="36">
        <f t="shared" si="2"/>
        <v>0</v>
      </c>
      <c r="Z16" s="36">
        <f t="shared" si="3"/>
        <v>0</v>
      </c>
      <c r="AA16" s="36">
        <f t="shared" si="4"/>
        <v>0</v>
      </c>
      <c r="AB16" s="36">
        <f t="shared" si="5"/>
        <v>0</v>
      </c>
      <c r="AC16" s="36">
        <f t="shared" si="6"/>
        <v>1</v>
      </c>
      <c r="AD16" s="36">
        <f t="shared" si="7"/>
        <v>0</v>
      </c>
      <c r="AE16" s="36">
        <f t="shared" si="8"/>
        <v>0</v>
      </c>
      <c r="AF16" s="36">
        <f t="shared" si="9"/>
        <v>0</v>
      </c>
      <c r="AG16" s="36">
        <f t="shared" si="10"/>
        <v>0</v>
      </c>
      <c r="AH16" s="2">
        <f t="shared" si="11"/>
        <v>0</v>
      </c>
      <c r="AI16" s="2">
        <f t="shared" si="12"/>
        <v>0</v>
      </c>
    </row>
    <row r="17" spans="1:35" ht="11.25">
      <c r="A17" s="37">
        <v>1900060</v>
      </c>
      <c r="B17" s="37" t="s">
        <v>92</v>
      </c>
      <c r="C17" s="37" t="s">
        <v>93</v>
      </c>
      <c r="D17" s="37" t="s">
        <v>94</v>
      </c>
      <c r="E17" s="37" t="s">
        <v>95</v>
      </c>
      <c r="F17" s="37">
        <v>50632</v>
      </c>
      <c r="G17" s="38" t="s">
        <v>41</v>
      </c>
      <c r="H17" s="37">
        <v>5154992239</v>
      </c>
      <c r="I17" s="39">
        <v>7</v>
      </c>
      <c r="J17" s="40" t="s">
        <v>42</v>
      </c>
      <c r="K17" s="28" t="s">
        <v>42</v>
      </c>
      <c r="L17" s="29">
        <v>445</v>
      </c>
      <c r="M17" s="28" t="s">
        <v>43</v>
      </c>
      <c r="N17" s="41" t="s">
        <v>42</v>
      </c>
      <c r="O17" s="41" t="s">
        <v>42</v>
      </c>
      <c r="P17" s="42">
        <v>7.038834951456311</v>
      </c>
      <c r="Q17" s="42" t="str">
        <f t="shared" si="0"/>
        <v>NO</v>
      </c>
      <c r="R17" s="39" t="s">
        <v>42</v>
      </c>
      <c r="S17" s="43" t="s">
        <v>44</v>
      </c>
      <c r="T17" s="33">
        <v>1807.4925371906734</v>
      </c>
      <c r="U17" s="34">
        <v>1414</v>
      </c>
      <c r="V17" s="35">
        <v>2093.6696025668193</v>
      </c>
      <c r="W17" s="33">
        <v>6671.81</v>
      </c>
      <c r="X17" s="36">
        <f t="shared" si="1"/>
        <v>1</v>
      </c>
      <c r="Y17" s="36">
        <f t="shared" si="2"/>
        <v>1</v>
      </c>
      <c r="Z17" s="36" t="str">
        <f t="shared" si="3"/>
        <v>ELIGIBLE</v>
      </c>
      <c r="AA17" s="36" t="str">
        <f t="shared" si="4"/>
        <v>OKAY</v>
      </c>
      <c r="AB17" s="36">
        <f t="shared" si="5"/>
        <v>0</v>
      </c>
      <c r="AC17" s="36">
        <f t="shared" si="6"/>
        <v>1</v>
      </c>
      <c r="AD17" s="36">
        <f t="shared" si="7"/>
        <v>0</v>
      </c>
      <c r="AE17" s="36">
        <f t="shared" si="8"/>
        <v>0</v>
      </c>
      <c r="AF17" s="36">
        <f t="shared" si="9"/>
        <v>0</v>
      </c>
      <c r="AG17" s="36">
        <f t="shared" si="10"/>
        <v>0</v>
      </c>
      <c r="AH17" s="2">
        <f t="shared" si="11"/>
        <v>0</v>
      </c>
      <c r="AI17" s="2">
        <f t="shared" si="12"/>
        <v>0</v>
      </c>
    </row>
    <row r="18" spans="1:35" ht="11.25">
      <c r="A18" s="37">
        <v>1903030</v>
      </c>
      <c r="B18" s="37" t="s">
        <v>96</v>
      </c>
      <c r="C18" s="37" t="s">
        <v>97</v>
      </c>
      <c r="D18" s="37" t="s">
        <v>98</v>
      </c>
      <c r="E18" s="37" t="s">
        <v>99</v>
      </c>
      <c r="F18" s="37">
        <v>50147</v>
      </c>
      <c r="G18" s="38" t="s">
        <v>41</v>
      </c>
      <c r="H18" s="37">
        <v>5158765345</v>
      </c>
      <c r="I18" s="39">
        <v>7</v>
      </c>
      <c r="J18" s="40" t="s">
        <v>42</v>
      </c>
      <c r="K18" s="28" t="s">
        <v>42</v>
      </c>
      <c r="L18" s="29">
        <v>90</v>
      </c>
      <c r="M18" s="28" t="s">
        <v>43</v>
      </c>
      <c r="N18" s="41" t="s">
        <v>42</v>
      </c>
      <c r="O18" s="41" t="s">
        <v>42</v>
      </c>
      <c r="P18" s="42">
        <v>18.085106382978726</v>
      </c>
      <c r="Q18" s="42" t="str">
        <f t="shared" si="0"/>
        <v>NO</v>
      </c>
      <c r="R18" s="39" t="s">
        <v>42</v>
      </c>
      <c r="S18" s="43" t="s">
        <v>44</v>
      </c>
      <c r="T18" s="33">
        <v>619.5010144238877</v>
      </c>
      <c r="U18" s="34">
        <v>325</v>
      </c>
      <c r="V18" s="45">
        <v>803</v>
      </c>
      <c r="W18" s="33">
        <v>3185.17</v>
      </c>
      <c r="X18" s="36">
        <f t="shared" si="1"/>
        <v>1</v>
      </c>
      <c r="Y18" s="36">
        <f t="shared" si="2"/>
        <v>1</v>
      </c>
      <c r="Z18" s="36" t="str">
        <f t="shared" si="3"/>
        <v>ELIGIBLE</v>
      </c>
      <c r="AA18" s="36" t="str">
        <f t="shared" si="4"/>
        <v>OKAY</v>
      </c>
      <c r="AB18" s="36">
        <f t="shared" si="5"/>
        <v>0</v>
      </c>
      <c r="AC18" s="36">
        <f t="shared" si="6"/>
        <v>1</v>
      </c>
      <c r="AD18" s="36">
        <f t="shared" si="7"/>
        <v>0</v>
      </c>
      <c r="AE18" s="36">
        <f t="shared" si="8"/>
        <v>0</v>
      </c>
      <c r="AF18" s="36">
        <f t="shared" si="9"/>
        <v>0</v>
      </c>
      <c r="AG18" s="36">
        <f t="shared" si="10"/>
        <v>0</v>
      </c>
      <c r="AH18" s="2">
        <f t="shared" si="11"/>
        <v>0</v>
      </c>
      <c r="AI18" s="2">
        <f t="shared" si="12"/>
        <v>0</v>
      </c>
    </row>
    <row r="19" spans="1:35" ht="11.25">
      <c r="A19" s="37">
        <v>1903060</v>
      </c>
      <c r="B19" s="37" t="s">
        <v>100</v>
      </c>
      <c r="C19" s="37" t="s">
        <v>101</v>
      </c>
      <c r="D19" s="37" t="s">
        <v>102</v>
      </c>
      <c r="E19" s="37" t="s">
        <v>103</v>
      </c>
      <c r="F19" s="37">
        <v>50601</v>
      </c>
      <c r="G19" s="38" t="s">
        <v>41</v>
      </c>
      <c r="H19" s="37">
        <v>5158472611</v>
      </c>
      <c r="I19" s="39">
        <v>7</v>
      </c>
      <c r="J19" s="40" t="s">
        <v>42</v>
      </c>
      <c r="K19" s="28" t="s">
        <v>42</v>
      </c>
      <c r="L19" s="29">
        <v>758</v>
      </c>
      <c r="M19" s="28" t="s">
        <v>43</v>
      </c>
      <c r="N19" s="41" t="s">
        <v>44</v>
      </c>
      <c r="O19" s="41" t="s">
        <v>44</v>
      </c>
      <c r="P19" s="42">
        <v>10.5042016806723</v>
      </c>
      <c r="Q19" s="42" t="str">
        <f t="shared" si="0"/>
        <v>NO</v>
      </c>
      <c r="R19" s="39" t="s">
        <v>42</v>
      </c>
      <c r="S19" s="43" t="s">
        <v>44</v>
      </c>
      <c r="T19" s="35">
        <v>2835.239127860908</v>
      </c>
      <c r="U19" s="34">
        <v>2811</v>
      </c>
      <c r="V19" s="35">
        <v>4216.966605169961</v>
      </c>
      <c r="W19" s="33">
        <v>19577.51</v>
      </c>
      <c r="X19" s="36">
        <f t="shared" si="1"/>
        <v>1</v>
      </c>
      <c r="Y19" s="36">
        <f t="shared" si="2"/>
        <v>0</v>
      </c>
      <c r="Z19" s="36">
        <f t="shared" si="3"/>
        <v>0</v>
      </c>
      <c r="AA19" s="36">
        <f t="shared" si="4"/>
        <v>0</v>
      </c>
      <c r="AB19" s="36">
        <f t="shared" si="5"/>
        <v>0</v>
      </c>
      <c r="AC19" s="36">
        <f t="shared" si="6"/>
        <v>1</v>
      </c>
      <c r="AD19" s="36">
        <f t="shared" si="7"/>
        <v>0</v>
      </c>
      <c r="AE19" s="36">
        <f t="shared" si="8"/>
        <v>0</v>
      </c>
      <c r="AF19" s="36">
        <f t="shared" si="9"/>
        <v>0</v>
      </c>
      <c r="AG19" s="36">
        <f t="shared" si="10"/>
        <v>0</v>
      </c>
      <c r="AH19" s="2">
        <f t="shared" si="11"/>
        <v>0</v>
      </c>
      <c r="AI19" s="2">
        <f t="shared" si="12"/>
        <v>0</v>
      </c>
    </row>
    <row r="20" spans="1:35" ht="11.25">
      <c r="A20" s="37">
        <v>1903090</v>
      </c>
      <c r="B20" s="37" t="s">
        <v>104</v>
      </c>
      <c r="C20" s="37" t="s">
        <v>105</v>
      </c>
      <c r="D20" s="37" t="s">
        <v>106</v>
      </c>
      <c r="E20" s="37" t="s">
        <v>107</v>
      </c>
      <c r="F20" s="37">
        <v>50002</v>
      </c>
      <c r="G20" s="38" t="s">
        <v>41</v>
      </c>
      <c r="H20" s="37">
        <v>5157462241</v>
      </c>
      <c r="I20" s="39">
        <v>7</v>
      </c>
      <c r="J20" s="40" t="s">
        <v>42</v>
      </c>
      <c r="K20" s="28" t="s">
        <v>42</v>
      </c>
      <c r="L20" s="29">
        <v>368</v>
      </c>
      <c r="M20" s="28" t="s">
        <v>43</v>
      </c>
      <c r="N20" s="41" t="s">
        <v>42</v>
      </c>
      <c r="O20" s="41" t="s">
        <v>42</v>
      </c>
      <c r="P20" s="42">
        <v>11.383928571428571</v>
      </c>
      <c r="Q20" s="42" t="str">
        <f t="shared" si="0"/>
        <v>NO</v>
      </c>
      <c r="R20" s="39" t="s">
        <v>42</v>
      </c>
      <c r="S20" s="43" t="s">
        <v>44</v>
      </c>
      <c r="T20" s="35">
        <v>2193.205134602448</v>
      </c>
      <c r="U20" s="34">
        <v>1282</v>
      </c>
      <c r="V20" s="45">
        <v>2702</v>
      </c>
      <c r="W20" s="33">
        <v>9982.64</v>
      </c>
      <c r="X20" s="36">
        <f t="shared" si="1"/>
        <v>1</v>
      </c>
      <c r="Y20" s="36">
        <f t="shared" si="2"/>
        <v>1</v>
      </c>
      <c r="Z20" s="36" t="str">
        <f t="shared" si="3"/>
        <v>ELIGIBLE</v>
      </c>
      <c r="AA20" s="36" t="str">
        <f t="shared" si="4"/>
        <v>OKAY</v>
      </c>
      <c r="AB20" s="36">
        <f t="shared" si="5"/>
        <v>0</v>
      </c>
      <c r="AC20" s="36">
        <f t="shared" si="6"/>
        <v>1</v>
      </c>
      <c r="AD20" s="36">
        <f t="shared" si="7"/>
        <v>0</v>
      </c>
      <c r="AE20" s="36">
        <f t="shared" si="8"/>
        <v>0</v>
      </c>
      <c r="AF20" s="36">
        <f t="shared" si="9"/>
        <v>0</v>
      </c>
      <c r="AG20" s="36">
        <f t="shared" si="10"/>
        <v>0</v>
      </c>
      <c r="AH20" s="2">
        <f t="shared" si="11"/>
        <v>0</v>
      </c>
      <c r="AI20" s="2">
        <f t="shared" si="12"/>
        <v>0</v>
      </c>
    </row>
    <row r="21" spans="1:35" ht="11.25">
      <c r="A21" s="37">
        <v>1903150</v>
      </c>
      <c r="B21" s="37" t="s">
        <v>108</v>
      </c>
      <c r="C21" s="37" t="s">
        <v>109</v>
      </c>
      <c r="D21" s="37" t="s">
        <v>110</v>
      </c>
      <c r="E21" s="37" t="s">
        <v>111</v>
      </c>
      <c r="F21" s="37">
        <v>50003</v>
      </c>
      <c r="G21" s="38" t="s">
        <v>41</v>
      </c>
      <c r="H21" s="37">
        <v>5159934283</v>
      </c>
      <c r="I21" s="39" t="s">
        <v>112</v>
      </c>
      <c r="J21" s="40" t="s">
        <v>44</v>
      </c>
      <c r="K21" s="44" t="s">
        <v>44</v>
      </c>
      <c r="L21" s="29">
        <v>1448</v>
      </c>
      <c r="M21" s="28" t="s">
        <v>43</v>
      </c>
      <c r="N21" s="41" t="s">
        <v>44</v>
      </c>
      <c r="O21" s="41" t="s">
        <v>44</v>
      </c>
      <c r="P21" s="42">
        <v>4.057397328055418</v>
      </c>
      <c r="Q21" s="42" t="str">
        <f t="shared" si="0"/>
        <v>NO</v>
      </c>
      <c r="R21" s="39" t="s">
        <v>44</v>
      </c>
      <c r="S21" s="43" t="s">
        <v>44</v>
      </c>
      <c r="T21" s="35">
        <v>5393.876918527165</v>
      </c>
      <c r="U21" s="34">
        <v>4959</v>
      </c>
      <c r="V21" s="35">
        <v>7387.0984090565125</v>
      </c>
      <c r="W21" s="33">
        <v>20307.19</v>
      </c>
      <c r="X21" s="36">
        <f t="shared" si="1"/>
        <v>0</v>
      </c>
      <c r="Y21" s="36">
        <f t="shared" si="2"/>
        <v>0</v>
      </c>
      <c r="Z21" s="36">
        <f t="shared" si="3"/>
        <v>0</v>
      </c>
      <c r="AA21" s="36">
        <f t="shared" si="4"/>
        <v>0</v>
      </c>
      <c r="AB21" s="36">
        <f t="shared" si="5"/>
        <v>0</v>
      </c>
      <c r="AC21" s="36">
        <f t="shared" si="6"/>
        <v>0</v>
      </c>
      <c r="AD21" s="36">
        <f t="shared" si="7"/>
        <v>0</v>
      </c>
      <c r="AE21" s="36">
        <f t="shared" si="8"/>
        <v>0</v>
      </c>
      <c r="AF21" s="36">
        <f t="shared" si="9"/>
        <v>0</v>
      </c>
      <c r="AG21" s="36">
        <f t="shared" si="10"/>
        <v>0</v>
      </c>
      <c r="AH21" s="2">
        <f t="shared" si="11"/>
        <v>0</v>
      </c>
      <c r="AI21" s="2">
        <f t="shared" si="12"/>
        <v>0</v>
      </c>
    </row>
    <row r="22" spans="1:35" ht="11.25">
      <c r="A22" s="37">
        <v>1903220</v>
      </c>
      <c r="B22" s="37" t="s">
        <v>113</v>
      </c>
      <c r="C22" s="37" t="s">
        <v>114</v>
      </c>
      <c r="D22" s="37" t="s">
        <v>115</v>
      </c>
      <c r="E22" s="37" t="s">
        <v>116</v>
      </c>
      <c r="F22" s="37">
        <v>51001</v>
      </c>
      <c r="G22" s="38" t="s">
        <v>41</v>
      </c>
      <c r="H22" s="37">
        <v>7125682616</v>
      </c>
      <c r="I22" s="39">
        <v>7</v>
      </c>
      <c r="J22" s="40" t="s">
        <v>42</v>
      </c>
      <c r="K22" s="28" t="s">
        <v>42</v>
      </c>
      <c r="L22" s="29">
        <v>650</v>
      </c>
      <c r="M22" s="28" t="s">
        <v>43</v>
      </c>
      <c r="N22" s="41" t="s">
        <v>44</v>
      </c>
      <c r="O22" s="41" t="s">
        <v>44</v>
      </c>
      <c r="P22" s="42">
        <v>7.142857142857142</v>
      </c>
      <c r="Q22" s="42" t="str">
        <f t="shared" si="0"/>
        <v>NO</v>
      </c>
      <c r="R22" s="39" t="s">
        <v>42</v>
      </c>
      <c r="S22" s="43" t="s">
        <v>44</v>
      </c>
      <c r="T22" s="35">
        <v>2963.5772188963783</v>
      </c>
      <c r="U22" s="34">
        <v>2260</v>
      </c>
      <c r="V22" s="35">
        <v>3392.3373041589734</v>
      </c>
      <c r="W22" s="33">
        <v>10653</v>
      </c>
      <c r="X22" s="36">
        <f t="shared" si="1"/>
        <v>1</v>
      </c>
      <c r="Y22" s="36">
        <f t="shared" si="2"/>
        <v>0</v>
      </c>
      <c r="Z22" s="36">
        <f t="shared" si="3"/>
        <v>0</v>
      </c>
      <c r="AA22" s="36">
        <f t="shared" si="4"/>
        <v>0</v>
      </c>
      <c r="AB22" s="36">
        <f t="shared" si="5"/>
        <v>0</v>
      </c>
      <c r="AC22" s="36">
        <f t="shared" si="6"/>
        <v>1</v>
      </c>
      <c r="AD22" s="36">
        <f t="shared" si="7"/>
        <v>0</v>
      </c>
      <c r="AE22" s="36">
        <f t="shared" si="8"/>
        <v>0</v>
      </c>
      <c r="AF22" s="36">
        <f t="shared" si="9"/>
        <v>0</v>
      </c>
      <c r="AG22" s="36">
        <f t="shared" si="10"/>
        <v>0</v>
      </c>
      <c r="AH22" s="2">
        <f t="shared" si="11"/>
        <v>0</v>
      </c>
      <c r="AI22" s="2">
        <f t="shared" si="12"/>
        <v>0</v>
      </c>
    </row>
    <row r="23" spans="1:35" ht="11.25">
      <c r="A23" s="37">
        <v>1903240</v>
      </c>
      <c r="B23" s="37" t="s">
        <v>117</v>
      </c>
      <c r="C23" s="37" t="s">
        <v>118</v>
      </c>
      <c r="D23" s="37" t="s">
        <v>119</v>
      </c>
      <c r="E23" s="37" t="s">
        <v>120</v>
      </c>
      <c r="F23" s="37">
        <v>50510</v>
      </c>
      <c r="G23" s="38" t="s">
        <v>41</v>
      </c>
      <c r="H23" s="37">
        <v>7128435496</v>
      </c>
      <c r="I23" s="39">
        <v>7</v>
      </c>
      <c r="J23" s="40" t="s">
        <v>42</v>
      </c>
      <c r="K23" s="28" t="s">
        <v>42</v>
      </c>
      <c r="L23" s="29">
        <v>239</v>
      </c>
      <c r="M23" s="28" t="s">
        <v>43</v>
      </c>
      <c r="N23" s="41" t="s">
        <v>42</v>
      </c>
      <c r="O23" s="41" t="s">
        <v>42</v>
      </c>
      <c r="P23" s="42">
        <v>1.8518518518518516</v>
      </c>
      <c r="Q23" s="42" t="str">
        <f t="shared" si="0"/>
        <v>NO</v>
      </c>
      <c r="R23" s="39" t="s">
        <v>42</v>
      </c>
      <c r="S23" s="43" t="s">
        <v>44</v>
      </c>
      <c r="T23" s="35">
        <v>1477.1497044057319</v>
      </c>
      <c r="U23" s="34">
        <v>794</v>
      </c>
      <c r="V23" s="35">
        <v>1662.163707980315</v>
      </c>
      <c r="W23" s="33">
        <v>2288.29</v>
      </c>
      <c r="X23" s="36">
        <f t="shared" si="1"/>
        <v>1</v>
      </c>
      <c r="Y23" s="36">
        <f t="shared" si="2"/>
        <v>1</v>
      </c>
      <c r="Z23" s="36" t="str">
        <f t="shared" si="3"/>
        <v>ELIGIBLE</v>
      </c>
      <c r="AA23" s="36" t="str">
        <f t="shared" si="4"/>
        <v>OKAY</v>
      </c>
      <c r="AB23" s="36">
        <f t="shared" si="5"/>
        <v>0</v>
      </c>
      <c r="AC23" s="36">
        <f t="shared" si="6"/>
        <v>1</v>
      </c>
      <c r="AD23" s="36">
        <f t="shared" si="7"/>
        <v>0</v>
      </c>
      <c r="AE23" s="36">
        <f t="shared" si="8"/>
        <v>0</v>
      </c>
      <c r="AF23" s="36">
        <f t="shared" si="9"/>
        <v>0</v>
      </c>
      <c r="AG23" s="36">
        <f t="shared" si="10"/>
        <v>0</v>
      </c>
      <c r="AH23" s="2">
        <f t="shared" si="11"/>
        <v>0</v>
      </c>
      <c r="AI23" s="2">
        <f t="shared" si="12"/>
        <v>0</v>
      </c>
    </row>
    <row r="24" spans="1:35" ht="11.25">
      <c r="A24" s="37">
        <v>1903270</v>
      </c>
      <c r="B24" s="37" t="s">
        <v>121</v>
      </c>
      <c r="C24" s="37" t="s">
        <v>122</v>
      </c>
      <c r="D24" s="37" t="s">
        <v>123</v>
      </c>
      <c r="E24" s="37" t="s">
        <v>124</v>
      </c>
      <c r="F24" s="37">
        <v>52531</v>
      </c>
      <c r="G24" s="38" t="s">
        <v>41</v>
      </c>
      <c r="H24" s="37">
        <v>5159325165</v>
      </c>
      <c r="I24" s="39" t="s">
        <v>125</v>
      </c>
      <c r="J24" s="40" t="s">
        <v>44</v>
      </c>
      <c r="K24" s="44" t="s">
        <v>44</v>
      </c>
      <c r="L24" s="29">
        <v>1211</v>
      </c>
      <c r="M24" s="28" t="s">
        <v>43</v>
      </c>
      <c r="N24" s="41" t="s">
        <v>44</v>
      </c>
      <c r="O24" s="41" t="s">
        <v>44</v>
      </c>
      <c r="P24" s="42">
        <v>16.654804270462634</v>
      </c>
      <c r="Q24" s="42" t="str">
        <f t="shared" si="0"/>
        <v>NO</v>
      </c>
      <c r="R24" s="39" t="s">
        <v>42</v>
      </c>
      <c r="S24" s="43" t="s">
        <v>44</v>
      </c>
      <c r="T24" s="35">
        <v>7298.294523228618</v>
      </c>
      <c r="U24" s="34">
        <v>4195</v>
      </c>
      <c r="V24" s="35">
        <v>8711.631084705421</v>
      </c>
      <c r="W24" s="33">
        <v>43383.26</v>
      </c>
      <c r="X24" s="36">
        <f t="shared" si="1"/>
        <v>0</v>
      </c>
      <c r="Y24" s="36">
        <f t="shared" si="2"/>
        <v>0</v>
      </c>
      <c r="Z24" s="36">
        <f t="shared" si="3"/>
        <v>0</v>
      </c>
      <c r="AA24" s="36">
        <f t="shared" si="4"/>
        <v>0</v>
      </c>
      <c r="AB24" s="36">
        <f t="shared" si="5"/>
        <v>0</v>
      </c>
      <c r="AC24" s="36">
        <f t="shared" si="6"/>
        <v>1</v>
      </c>
      <c r="AD24" s="36">
        <f t="shared" si="7"/>
        <v>0</v>
      </c>
      <c r="AE24" s="36">
        <f t="shared" si="8"/>
        <v>0</v>
      </c>
      <c r="AF24" s="36">
        <f t="shared" si="9"/>
        <v>0</v>
      </c>
      <c r="AG24" s="36">
        <f t="shared" si="10"/>
        <v>0</v>
      </c>
      <c r="AH24" s="2">
        <f t="shared" si="11"/>
        <v>0</v>
      </c>
      <c r="AI24" s="2">
        <f t="shared" si="12"/>
        <v>0</v>
      </c>
    </row>
    <row r="25" spans="1:35" ht="11.25">
      <c r="A25" s="37">
        <v>1903300</v>
      </c>
      <c r="B25" s="37" t="s">
        <v>126</v>
      </c>
      <c r="C25" s="37" t="s">
        <v>127</v>
      </c>
      <c r="D25" s="37" t="s">
        <v>128</v>
      </c>
      <c r="E25" s="37" t="s">
        <v>129</v>
      </c>
      <c r="F25" s="37">
        <v>52202</v>
      </c>
      <c r="G25" s="38" t="s">
        <v>41</v>
      </c>
      <c r="H25" s="37">
        <v>3198422261</v>
      </c>
      <c r="I25" s="39" t="s">
        <v>112</v>
      </c>
      <c r="J25" s="40" t="s">
        <v>44</v>
      </c>
      <c r="K25" s="44" t="s">
        <v>42</v>
      </c>
      <c r="L25" s="29">
        <v>531</v>
      </c>
      <c r="M25" s="28" t="s">
        <v>43</v>
      </c>
      <c r="N25" s="41" t="s">
        <v>42</v>
      </c>
      <c r="O25" s="41" t="s">
        <v>42</v>
      </c>
      <c r="P25" s="42">
        <v>6.5550906555090656</v>
      </c>
      <c r="Q25" s="42" t="str">
        <f t="shared" si="0"/>
        <v>NO</v>
      </c>
      <c r="R25" s="39" t="s">
        <v>44</v>
      </c>
      <c r="S25" s="43" t="s">
        <v>44</v>
      </c>
      <c r="T25" s="35">
        <v>2127.600501502676</v>
      </c>
      <c r="U25" s="34">
        <v>2043</v>
      </c>
      <c r="V25" s="35">
        <v>3061.498003753368</v>
      </c>
      <c r="W25" s="33">
        <v>10486.89</v>
      </c>
      <c r="X25" s="36">
        <f t="shared" si="1"/>
        <v>1</v>
      </c>
      <c r="Y25" s="36">
        <f t="shared" si="2"/>
        <v>1</v>
      </c>
      <c r="Z25" s="36" t="str">
        <f t="shared" si="3"/>
        <v>ELIGIBLE</v>
      </c>
      <c r="AA25" s="36" t="str">
        <f t="shared" si="4"/>
        <v>OKAY</v>
      </c>
      <c r="AB25" s="36">
        <f t="shared" si="5"/>
        <v>0</v>
      </c>
      <c r="AC25" s="36">
        <f t="shared" si="6"/>
        <v>0</v>
      </c>
      <c r="AD25" s="36">
        <f t="shared" si="7"/>
        <v>0</v>
      </c>
      <c r="AE25" s="36">
        <f t="shared" si="8"/>
        <v>0</v>
      </c>
      <c r="AF25" s="36">
        <f t="shared" si="9"/>
        <v>0</v>
      </c>
      <c r="AG25" s="36">
        <f t="shared" si="10"/>
        <v>0</v>
      </c>
      <c r="AH25" s="2">
        <f t="shared" si="11"/>
        <v>0</v>
      </c>
      <c r="AI25" s="2">
        <f t="shared" si="12"/>
        <v>0</v>
      </c>
    </row>
    <row r="26" spans="1:35" ht="11.25">
      <c r="A26" s="37">
        <v>1903330</v>
      </c>
      <c r="B26" s="37" t="s">
        <v>130</v>
      </c>
      <c r="C26" s="37" t="s">
        <v>131</v>
      </c>
      <c r="D26" s="37" t="s">
        <v>132</v>
      </c>
      <c r="E26" s="37" t="s">
        <v>133</v>
      </c>
      <c r="F26" s="37">
        <v>50006</v>
      </c>
      <c r="G26" s="38" t="s">
        <v>41</v>
      </c>
      <c r="H26" s="37">
        <v>5158593395</v>
      </c>
      <c r="I26" s="39">
        <v>7</v>
      </c>
      <c r="J26" s="40" t="s">
        <v>42</v>
      </c>
      <c r="K26" s="28" t="s">
        <v>42</v>
      </c>
      <c r="L26" s="29">
        <v>331</v>
      </c>
      <c r="M26" s="28" t="s">
        <v>43</v>
      </c>
      <c r="N26" s="41" t="s">
        <v>42</v>
      </c>
      <c r="O26" s="41" t="s">
        <v>42</v>
      </c>
      <c r="P26" s="42">
        <v>16.752577319587626</v>
      </c>
      <c r="Q26" s="42" t="str">
        <f t="shared" si="0"/>
        <v>NO</v>
      </c>
      <c r="R26" s="39" t="s">
        <v>42</v>
      </c>
      <c r="S26" s="43" t="s">
        <v>44</v>
      </c>
      <c r="T26" s="35">
        <v>1787.4329681253773</v>
      </c>
      <c r="U26" s="34">
        <v>1181</v>
      </c>
      <c r="V26" s="45">
        <v>2487.7957550028477</v>
      </c>
      <c r="W26" s="33">
        <v>12083.81</v>
      </c>
      <c r="X26" s="36">
        <f t="shared" si="1"/>
        <v>1</v>
      </c>
      <c r="Y26" s="36">
        <f t="shared" si="2"/>
        <v>1</v>
      </c>
      <c r="Z26" s="36" t="str">
        <f t="shared" si="3"/>
        <v>ELIGIBLE</v>
      </c>
      <c r="AA26" s="36" t="str">
        <f t="shared" si="4"/>
        <v>OKAY</v>
      </c>
      <c r="AB26" s="36">
        <f t="shared" si="5"/>
        <v>0</v>
      </c>
      <c r="AC26" s="36">
        <f t="shared" si="6"/>
        <v>1</v>
      </c>
      <c r="AD26" s="36">
        <f t="shared" si="7"/>
        <v>0</v>
      </c>
      <c r="AE26" s="36">
        <f t="shared" si="8"/>
        <v>0</v>
      </c>
      <c r="AF26" s="36">
        <f t="shared" si="9"/>
        <v>0</v>
      </c>
      <c r="AG26" s="36">
        <f t="shared" si="10"/>
        <v>0</v>
      </c>
      <c r="AH26" s="2">
        <f t="shared" si="11"/>
        <v>0</v>
      </c>
      <c r="AI26" s="2">
        <f t="shared" si="12"/>
        <v>0</v>
      </c>
    </row>
    <row r="27" spans="1:35" ht="11.25">
      <c r="A27" s="37">
        <v>1903360</v>
      </c>
      <c r="B27" s="37" t="s">
        <v>134</v>
      </c>
      <c r="C27" s="37" t="s">
        <v>135</v>
      </c>
      <c r="D27" s="37" t="s">
        <v>136</v>
      </c>
      <c r="E27" s="37" t="s">
        <v>137</v>
      </c>
      <c r="F27" s="37">
        <v>50511</v>
      </c>
      <c r="G27" s="38" t="s">
        <v>41</v>
      </c>
      <c r="H27" s="37">
        <v>5152953528</v>
      </c>
      <c r="I27" s="39">
        <v>6</v>
      </c>
      <c r="J27" s="40" t="s">
        <v>44</v>
      </c>
      <c r="K27" s="44" t="s">
        <v>44</v>
      </c>
      <c r="L27" s="29">
        <v>1334</v>
      </c>
      <c r="M27" s="28" t="s">
        <v>43</v>
      </c>
      <c r="N27" s="41" t="s">
        <v>44</v>
      </c>
      <c r="O27" s="41" t="s">
        <v>44</v>
      </c>
      <c r="P27" s="42">
        <v>12.050739957716702</v>
      </c>
      <c r="Q27" s="42" t="str">
        <f t="shared" si="0"/>
        <v>NO</v>
      </c>
      <c r="R27" s="39" t="s">
        <v>42</v>
      </c>
      <c r="S27" s="43" t="s">
        <v>44</v>
      </c>
      <c r="T27" s="35">
        <v>9747</v>
      </c>
      <c r="U27" s="34">
        <v>6809</v>
      </c>
      <c r="V27" s="35">
        <v>10216.51511252535</v>
      </c>
      <c r="W27" s="33">
        <v>48384.81</v>
      </c>
      <c r="X27" s="36">
        <f t="shared" si="1"/>
        <v>0</v>
      </c>
      <c r="Y27" s="36">
        <f t="shared" si="2"/>
        <v>0</v>
      </c>
      <c r="Z27" s="36">
        <f t="shared" si="3"/>
        <v>0</v>
      </c>
      <c r="AA27" s="36">
        <f t="shared" si="4"/>
        <v>0</v>
      </c>
      <c r="AB27" s="36">
        <f t="shared" si="5"/>
        <v>0</v>
      </c>
      <c r="AC27" s="36">
        <f t="shared" si="6"/>
        <v>1</v>
      </c>
      <c r="AD27" s="36">
        <f t="shared" si="7"/>
        <v>0</v>
      </c>
      <c r="AE27" s="36">
        <f t="shared" si="8"/>
        <v>0</v>
      </c>
      <c r="AF27" s="36">
        <f t="shared" si="9"/>
        <v>0</v>
      </c>
      <c r="AG27" s="36">
        <f t="shared" si="10"/>
        <v>0</v>
      </c>
      <c r="AH27" s="2">
        <f t="shared" si="11"/>
        <v>0</v>
      </c>
      <c r="AI27" s="2">
        <f t="shared" si="12"/>
        <v>0</v>
      </c>
    </row>
    <row r="28" spans="1:35" ht="11.25">
      <c r="A28" s="37">
        <v>1903390</v>
      </c>
      <c r="B28" s="37" t="s">
        <v>138</v>
      </c>
      <c r="C28" s="37" t="s">
        <v>139</v>
      </c>
      <c r="D28" s="37" t="s">
        <v>140</v>
      </c>
      <c r="E28" s="37" t="s">
        <v>141</v>
      </c>
      <c r="F28" s="37">
        <v>52172</v>
      </c>
      <c r="G28" s="38" t="s">
        <v>41</v>
      </c>
      <c r="H28" s="37">
        <v>3195683409</v>
      </c>
      <c r="I28" s="39" t="s">
        <v>53</v>
      </c>
      <c r="J28" s="40" t="s">
        <v>44</v>
      </c>
      <c r="K28" s="44" t="s">
        <v>44</v>
      </c>
      <c r="L28" s="29">
        <v>1416</v>
      </c>
      <c r="M28" s="28" t="s">
        <v>43</v>
      </c>
      <c r="N28" s="41" t="s">
        <v>44</v>
      </c>
      <c r="O28" s="41" t="s">
        <v>44</v>
      </c>
      <c r="P28" s="42">
        <v>13.288288288288289</v>
      </c>
      <c r="Q28" s="42" t="str">
        <f t="shared" si="0"/>
        <v>NO</v>
      </c>
      <c r="R28" s="39" t="s">
        <v>42</v>
      </c>
      <c r="S28" s="43" t="s">
        <v>44</v>
      </c>
      <c r="T28" s="35">
        <v>9660.599829646166</v>
      </c>
      <c r="U28" s="34">
        <v>5527</v>
      </c>
      <c r="V28" s="35">
        <v>8280.858310152254</v>
      </c>
      <c r="W28" s="33">
        <v>45686.64</v>
      </c>
      <c r="X28" s="36">
        <f t="shared" si="1"/>
        <v>0</v>
      </c>
      <c r="Y28" s="36">
        <f t="shared" si="2"/>
        <v>0</v>
      </c>
      <c r="Z28" s="36">
        <f t="shared" si="3"/>
        <v>0</v>
      </c>
      <c r="AA28" s="36">
        <f t="shared" si="4"/>
        <v>0</v>
      </c>
      <c r="AB28" s="36">
        <f t="shared" si="5"/>
        <v>0</v>
      </c>
      <c r="AC28" s="36">
        <f t="shared" si="6"/>
        <v>1</v>
      </c>
      <c r="AD28" s="36">
        <f t="shared" si="7"/>
        <v>0</v>
      </c>
      <c r="AE28" s="36">
        <f t="shared" si="8"/>
        <v>0</v>
      </c>
      <c r="AF28" s="36">
        <f t="shared" si="9"/>
        <v>0</v>
      </c>
      <c r="AG28" s="36">
        <f t="shared" si="10"/>
        <v>0</v>
      </c>
      <c r="AH28" s="2">
        <f t="shared" si="11"/>
        <v>0</v>
      </c>
      <c r="AI28" s="2">
        <f t="shared" si="12"/>
        <v>0</v>
      </c>
    </row>
    <row r="29" spans="1:35" ht="11.25">
      <c r="A29" s="37">
        <v>1903450</v>
      </c>
      <c r="B29" s="37" t="s">
        <v>142</v>
      </c>
      <c r="C29" s="37" t="s">
        <v>143</v>
      </c>
      <c r="D29" s="37" t="s">
        <v>144</v>
      </c>
      <c r="E29" s="37" t="s">
        <v>145</v>
      </c>
      <c r="F29" s="37">
        <v>50602</v>
      </c>
      <c r="G29" s="38" t="s">
        <v>41</v>
      </c>
      <c r="H29" s="37">
        <v>3192672205</v>
      </c>
      <c r="I29" s="39">
        <v>7</v>
      </c>
      <c r="J29" s="40" t="s">
        <v>42</v>
      </c>
      <c r="K29" s="28" t="s">
        <v>42</v>
      </c>
      <c r="L29" s="29">
        <v>360</v>
      </c>
      <c r="M29" s="28" t="s">
        <v>43</v>
      </c>
      <c r="N29" s="41" t="s">
        <v>42</v>
      </c>
      <c r="O29" s="41" t="s">
        <v>42</v>
      </c>
      <c r="P29" s="42">
        <v>12.66490765171504</v>
      </c>
      <c r="Q29" s="42" t="str">
        <f t="shared" si="0"/>
        <v>NO</v>
      </c>
      <c r="R29" s="39" t="s">
        <v>42</v>
      </c>
      <c r="S29" s="43" t="s">
        <v>44</v>
      </c>
      <c r="T29" s="35">
        <v>1655.6372952757613</v>
      </c>
      <c r="U29" s="34">
        <v>1148</v>
      </c>
      <c r="V29" s="35">
        <v>1728.2650021188365</v>
      </c>
      <c r="W29" s="33">
        <v>9335.47</v>
      </c>
      <c r="X29" s="36">
        <f t="shared" si="1"/>
        <v>1</v>
      </c>
      <c r="Y29" s="36">
        <f t="shared" si="2"/>
        <v>1</v>
      </c>
      <c r="Z29" s="36" t="str">
        <f t="shared" si="3"/>
        <v>ELIGIBLE</v>
      </c>
      <c r="AA29" s="36" t="str">
        <f t="shared" si="4"/>
        <v>OKAY</v>
      </c>
      <c r="AB29" s="36">
        <f t="shared" si="5"/>
        <v>0</v>
      </c>
      <c r="AC29" s="36">
        <f t="shared" si="6"/>
        <v>1</v>
      </c>
      <c r="AD29" s="36">
        <f t="shared" si="7"/>
        <v>0</v>
      </c>
      <c r="AE29" s="36">
        <f t="shared" si="8"/>
        <v>0</v>
      </c>
      <c r="AF29" s="36">
        <f t="shared" si="9"/>
        <v>0</v>
      </c>
      <c r="AG29" s="36">
        <f t="shared" si="10"/>
        <v>0</v>
      </c>
      <c r="AH29" s="2">
        <f t="shared" si="11"/>
        <v>0</v>
      </c>
      <c r="AI29" s="2">
        <f t="shared" si="12"/>
        <v>0</v>
      </c>
    </row>
    <row r="30" spans="1:35" ht="11.25">
      <c r="A30" s="37">
        <v>1903480</v>
      </c>
      <c r="B30" s="37" t="s">
        <v>146</v>
      </c>
      <c r="C30" s="37" t="s">
        <v>147</v>
      </c>
      <c r="D30" s="37" t="s">
        <v>148</v>
      </c>
      <c r="E30" s="37" t="s">
        <v>149</v>
      </c>
      <c r="F30" s="37">
        <v>51002</v>
      </c>
      <c r="G30" s="38" t="s">
        <v>41</v>
      </c>
      <c r="H30" s="37">
        <v>7122841010</v>
      </c>
      <c r="I30" s="39">
        <v>7</v>
      </c>
      <c r="J30" s="40" t="s">
        <v>42</v>
      </c>
      <c r="K30" s="28" t="s">
        <v>42</v>
      </c>
      <c r="L30" s="29">
        <v>600</v>
      </c>
      <c r="M30" s="28" t="s">
        <v>43</v>
      </c>
      <c r="N30" s="41" t="s">
        <v>44</v>
      </c>
      <c r="O30" s="41" t="s">
        <v>42</v>
      </c>
      <c r="P30" s="42">
        <v>18.706293706293707</v>
      </c>
      <c r="Q30" s="42" t="str">
        <f t="shared" si="0"/>
        <v>NO</v>
      </c>
      <c r="R30" s="39" t="s">
        <v>42</v>
      </c>
      <c r="S30" s="43" t="s">
        <v>44</v>
      </c>
      <c r="T30" s="35">
        <v>3338.604109469365</v>
      </c>
      <c r="U30" s="34">
        <v>2053</v>
      </c>
      <c r="V30" s="35">
        <v>4315.8004353427095</v>
      </c>
      <c r="W30" s="33">
        <v>20047.27</v>
      </c>
      <c r="X30" s="36">
        <f t="shared" si="1"/>
        <v>1</v>
      </c>
      <c r="Y30" s="36">
        <f t="shared" si="2"/>
        <v>0</v>
      </c>
      <c r="Z30" s="36">
        <f t="shared" si="3"/>
        <v>0</v>
      </c>
      <c r="AA30" s="36">
        <f t="shared" si="4"/>
        <v>0</v>
      </c>
      <c r="AB30" s="36">
        <f t="shared" si="5"/>
        <v>0</v>
      </c>
      <c r="AC30" s="36">
        <f t="shared" si="6"/>
        <v>1</v>
      </c>
      <c r="AD30" s="36">
        <f t="shared" si="7"/>
        <v>0</v>
      </c>
      <c r="AE30" s="36">
        <f t="shared" si="8"/>
        <v>0</v>
      </c>
      <c r="AF30" s="36">
        <f t="shared" si="9"/>
        <v>0</v>
      </c>
      <c r="AG30" s="36">
        <f t="shared" si="10"/>
        <v>0</v>
      </c>
      <c r="AH30" s="2">
        <f t="shared" si="11"/>
        <v>0</v>
      </c>
      <c r="AI30" s="2">
        <f t="shared" si="12"/>
        <v>0</v>
      </c>
    </row>
    <row r="31" spans="1:35" ht="11.25">
      <c r="A31" s="37">
        <v>1903540</v>
      </c>
      <c r="B31" s="37" t="s">
        <v>150</v>
      </c>
      <c r="C31" s="37" t="s">
        <v>151</v>
      </c>
      <c r="D31" s="37" t="s">
        <v>152</v>
      </c>
      <c r="E31" s="37" t="s">
        <v>153</v>
      </c>
      <c r="F31" s="37">
        <v>50010</v>
      </c>
      <c r="G31" s="38" t="s">
        <v>41</v>
      </c>
      <c r="H31" s="37">
        <v>5152393700</v>
      </c>
      <c r="I31" s="39">
        <v>5</v>
      </c>
      <c r="J31" s="40" t="s">
        <v>44</v>
      </c>
      <c r="K31" s="44" t="s">
        <v>44</v>
      </c>
      <c r="L31" s="29">
        <v>4433</v>
      </c>
      <c r="M31" s="28" t="s">
        <v>43</v>
      </c>
      <c r="N31" s="41" t="s">
        <v>44</v>
      </c>
      <c r="O31" s="41" t="s">
        <v>44</v>
      </c>
      <c r="P31" s="42">
        <v>10.288557213930348</v>
      </c>
      <c r="Q31" s="42" t="str">
        <f t="shared" si="0"/>
        <v>NO</v>
      </c>
      <c r="R31" s="39" t="s">
        <v>44</v>
      </c>
      <c r="S31" s="43" t="s">
        <v>44</v>
      </c>
      <c r="T31" s="35">
        <v>22780.39767173875</v>
      </c>
      <c r="U31" s="34">
        <v>15993</v>
      </c>
      <c r="V31" s="35">
        <v>24077.20042951842</v>
      </c>
      <c r="W31" s="33">
        <v>105920.1</v>
      </c>
      <c r="X31" s="36">
        <f t="shared" si="1"/>
        <v>0</v>
      </c>
      <c r="Y31" s="36">
        <f t="shared" si="2"/>
        <v>0</v>
      </c>
      <c r="Z31" s="36">
        <f t="shared" si="3"/>
        <v>0</v>
      </c>
      <c r="AA31" s="36">
        <f t="shared" si="4"/>
        <v>0</v>
      </c>
      <c r="AB31" s="36">
        <f t="shared" si="5"/>
        <v>0</v>
      </c>
      <c r="AC31" s="36">
        <f t="shared" si="6"/>
        <v>0</v>
      </c>
      <c r="AD31" s="36">
        <f t="shared" si="7"/>
        <v>0</v>
      </c>
      <c r="AE31" s="36">
        <f t="shared" si="8"/>
        <v>0</v>
      </c>
      <c r="AF31" s="36">
        <f t="shared" si="9"/>
        <v>0</v>
      </c>
      <c r="AG31" s="36">
        <f t="shared" si="10"/>
        <v>0</v>
      </c>
      <c r="AH31" s="2">
        <f t="shared" si="11"/>
        <v>0</v>
      </c>
      <c r="AI31" s="2">
        <f t="shared" si="12"/>
        <v>0</v>
      </c>
    </row>
    <row r="32" spans="1:35" ht="11.25">
      <c r="A32" s="37">
        <v>1903570</v>
      </c>
      <c r="B32" s="37" t="s">
        <v>154</v>
      </c>
      <c r="C32" s="37" t="s">
        <v>155</v>
      </c>
      <c r="D32" s="37" t="s">
        <v>156</v>
      </c>
      <c r="E32" s="37" t="s">
        <v>157</v>
      </c>
      <c r="F32" s="37">
        <v>52205</v>
      </c>
      <c r="G32" s="38" t="s">
        <v>41</v>
      </c>
      <c r="H32" s="37">
        <v>3194624321</v>
      </c>
      <c r="I32" s="39" t="s">
        <v>125</v>
      </c>
      <c r="J32" s="40" t="s">
        <v>44</v>
      </c>
      <c r="K32" s="44" t="s">
        <v>44</v>
      </c>
      <c r="L32" s="29">
        <v>1220</v>
      </c>
      <c r="M32" s="28" t="s">
        <v>43</v>
      </c>
      <c r="N32" s="41" t="s">
        <v>44</v>
      </c>
      <c r="O32" s="41" t="s">
        <v>44</v>
      </c>
      <c r="P32" s="42">
        <v>9.897610921501707</v>
      </c>
      <c r="Q32" s="42" t="str">
        <f t="shared" si="0"/>
        <v>NO</v>
      </c>
      <c r="R32" s="39" t="s">
        <v>42</v>
      </c>
      <c r="S32" s="43" t="s">
        <v>44</v>
      </c>
      <c r="T32" s="35">
        <v>6469.3820945758525</v>
      </c>
      <c r="U32" s="34">
        <v>4398</v>
      </c>
      <c r="V32" s="35">
        <v>6621.723908118171</v>
      </c>
      <c r="W32" s="33">
        <v>29577.96</v>
      </c>
      <c r="X32" s="36">
        <f t="shared" si="1"/>
        <v>0</v>
      </c>
      <c r="Y32" s="36">
        <f t="shared" si="2"/>
        <v>0</v>
      </c>
      <c r="Z32" s="36">
        <f t="shared" si="3"/>
        <v>0</v>
      </c>
      <c r="AA32" s="36">
        <f t="shared" si="4"/>
        <v>0</v>
      </c>
      <c r="AB32" s="36">
        <f t="shared" si="5"/>
        <v>0</v>
      </c>
      <c r="AC32" s="36">
        <f t="shared" si="6"/>
        <v>1</v>
      </c>
      <c r="AD32" s="36">
        <f t="shared" si="7"/>
        <v>0</v>
      </c>
      <c r="AE32" s="36">
        <f t="shared" si="8"/>
        <v>0</v>
      </c>
      <c r="AF32" s="36">
        <f t="shared" si="9"/>
        <v>0</v>
      </c>
      <c r="AG32" s="36">
        <f t="shared" si="10"/>
        <v>0</v>
      </c>
      <c r="AH32" s="2">
        <f t="shared" si="11"/>
        <v>0</v>
      </c>
      <c r="AI32" s="2">
        <f t="shared" si="12"/>
        <v>0</v>
      </c>
    </row>
    <row r="33" spans="1:35" ht="11.25">
      <c r="A33" s="37">
        <v>1903630</v>
      </c>
      <c r="B33" s="37" t="s">
        <v>158</v>
      </c>
      <c r="C33" s="37" t="s">
        <v>159</v>
      </c>
      <c r="D33" s="37" t="s">
        <v>160</v>
      </c>
      <c r="E33" s="37" t="s">
        <v>161</v>
      </c>
      <c r="F33" s="37">
        <v>52030</v>
      </c>
      <c r="G33" s="38" t="s">
        <v>41</v>
      </c>
      <c r="H33" s="37">
        <v>3196723221</v>
      </c>
      <c r="I33" s="39">
        <v>7</v>
      </c>
      <c r="J33" s="40" t="s">
        <v>42</v>
      </c>
      <c r="K33" s="28" t="s">
        <v>42</v>
      </c>
      <c r="L33" s="29">
        <v>336</v>
      </c>
      <c r="M33" s="28" t="s">
        <v>43</v>
      </c>
      <c r="N33" s="41" t="s">
        <v>42</v>
      </c>
      <c r="O33" s="41" t="s">
        <v>42</v>
      </c>
      <c r="P33" s="42">
        <v>13.569321533923304</v>
      </c>
      <c r="Q33" s="42" t="str">
        <f t="shared" si="0"/>
        <v>NO</v>
      </c>
      <c r="R33" s="39" t="s">
        <v>42</v>
      </c>
      <c r="S33" s="43" t="s">
        <v>44</v>
      </c>
      <c r="T33" s="35">
        <v>1652.7130471406358</v>
      </c>
      <c r="U33" s="34">
        <v>1164</v>
      </c>
      <c r="V33" s="35">
        <v>1748.0166021430518</v>
      </c>
      <c r="W33" s="33">
        <v>9036.7</v>
      </c>
      <c r="X33" s="36">
        <f t="shared" si="1"/>
        <v>1</v>
      </c>
      <c r="Y33" s="36">
        <f t="shared" si="2"/>
        <v>1</v>
      </c>
      <c r="Z33" s="36" t="str">
        <f t="shared" si="3"/>
        <v>ELIGIBLE</v>
      </c>
      <c r="AA33" s="36" t="str">
        <f t="shared" si="4"/>
        <v>OKAY</v>
      </c>
      <c r="AB33" s="36">
        <f t="shared" si="5"/>
        <v>0</v>
      </c>
      <c r="AC33" s="36">
        <f t="shared" si="6"/>
        <v>1</v>
      </c>
      <c r="AD33" s="36">
        <f t="shared" si="7"/>
        <v>0</v>
      </c>
      <c r="AE33" s="36">
        <f t="shared" si="8"/>
        <v>0</v>
      </c>
      <c r="AF33" s="36">
        <f t="shared" si="9"/>
        <v>0</v>
      </c>
      <c r="AG33" s="36">
        <f t="shared" si="10"/>
        <v>0</v>
      </c>
      <c r="AH33" s="2">
        <f t="shared" si="11"/>
        <v>0</v>
      </c>
      <c r="AI33" s="2">
        <f t="shared" si="12"/>
        <v>0</v>
      </c>
    </row>
    <row r="34" spans="1:35" ht="11.25">
      <c r="A34" s="37">
        <v>1903660</v>
      </c>
      <c r="B34" s="37" t="s">
        <v>162</v>
      </c>
      <c r="C34" s="37" t="s">
        <v>163</v>
      </c>
      <c r="D34" s="37" t="s">
        <v>164</v>
      </c>
      <c r="E34" s="37" t="s">
        <v>165</v>
      </c>
      <c r="F34" s="37">
        <v>50020</v>
      </c>
      <c r="G34" s="38" t="s">
        <v>41</v>
      </c>
      <c r="H34" s="37">
        <v>7127623231</v>
      </c>
      <c r="I34" s="39">
        <v>7</v>
      </c>
      <c r="J34" s="40" t="s">
        <v>42</v>
      </c>
      <c r="K34" s="28" t="s">
        <v>42</v>
      </c>
      <c r="L34" s="29">
        <v>299</v>
      </c>
      <c r="M34" s="28" t="s">
        <v>43</v>
      </c>
      <c r="N34" s="41" t="s">
        <v>42</v>
      </c>
      <c r="O34" s="41" t="s">
        <v>42</v>
      </c>
      <c r="P34" s="42">
        <v>19.22077922077922</v>
      </c>
      <c r="Q34" s="42" t="str">
        <f t="shared" si="0"/>
        <v>NO</v>
      </c>
      <c r="R34" s="39" t="s">
        <v>42</v>
      </c>
      <c r="S34" s="43" t="s">
        <v>44</v>
      </c>
      <c r="T34" s="35">
        <v>2036.9635204848478</v>
      </c>
      <c r="U34" s="34">
        <v>1056</v>
      </c>
      <c r="V34" s="35">
        <v>2471.0945288364614</v>
      </c>
      <c r="W34" s="33">
        <v>13311.82</v>
      </c>
      <c r="X34" s="36">
        <f t="shared" si="1"/>
        <v>1</v>
      </c>
      <c r="Y34" s="36">
        <f t="shared" si="2"/>
        <v>1</v>
      </c>
      <c r="Z34" s="36" t="str">
        <f t="shared" si="3"/>
        <v>ELIGIBLE</v>
      </c>
      <c r="AA34" s="36" t="str">
        <f t="shared" si="4"/>
        <v>OKAY</v>
      </c>
      <c r="AB34" s="36">
        <f t="shared" si="5"/>
        <v>0</v>
      </c>
      <c r="AC34" s="36">
        <f t="shared" si="6"/>
        <v>1</v>
      </c>
      <c r="AD34" s="36">
        <f t="shared" si="7"/>
        <v>0</v>
      </c>
      <c r="AE34" s="36">
        <f t="shared" si="8"/>
        <v>0</v>
      </c>
      <c r="AF34" s="36">
        <f t="shared" si="9"/>
        <v>0</v>
      </c>
      <c r="AG34" s="36">
        <f t="shared" si="10"/>
        <v>0</v>
      </c>
      <c r="AH34" s="2">
        <f t="shared" si="11"/>
        <v>0</v>
      </c>
      <c r="AI34" s="2">
        <f t="shared" si="12"/>
        <v>0</v>
      </c>
    </row>
    <row r="35" spans="1:35" ht="11.25">
      <c r="A35" s="37">
        <v>1903690</v>
      </c>
      <c r="B35" s="37" t="s">
        <v>166</v>
      </c>
      <c r="C35" s="37" t="s">
        <v>167</v>
      </c>
      <c r="D35" s="37" t="s">
        <v>128</v>
      </c>
      <c r="E35" s="37" t="s">
        <v>168</v>
      </c>
      <c r="F35" s="37">
        <v>50021</v>
      </c>
      <c r="G35" s="38" t="s">
        <v>41</v>
      </c>
      <c r="H35" s="37">
        <v>5159659600</v>
      </c>
      <c r="I35" s="39">
        <v>4</v>
      </c>
      <c r="J35" s="40" t="s">
        <v>44</v>
      </c>
      <c r="K35" s="44" t="s">
        <v>44</v>
      </c>
      <c r="L35" s="29">
        <v>5466</v>
      </c>
      <c r="M35" s="28" t="s">
        <v>43</v>
      </c>
      <c r="N35" s="41" t="s">
        <v>44</v>
      </c>
      <c r="O35" s="41" t="s">
        <v>44</v>
      </c>
      <c r="P35" s="42">
        <v>2.746433893974878</v>
      </c>
      <c r="Q35" s="42" t="str">
        <f t="shared" si="0"/>
        <v>NO</v>
      </c>
      <c r="R35" s="39" t="s">
        <v>44</v>
      </c>
      <c r="S35" s="43" t="s">
        <v>44</v>
      </c>
      <c r="T35" s="35">
        <v>16630.32180569109</v>
      </c>
      <c r="U35" s="34">
        <v>18729</v>
      </c>
      <c r="V35" s="35">
        <v>28013</v>
      </c>
      <c r="W35" s="33">
        <v>48058.97</v>
      </c>
      <c r="X35" s="36">
        <f t="shared" si="1"/>
        <v>0</v>
      </c>
      <c r="Y35" s="36">
        <f t="shared" si="2"/>
        <v>0</v>
      </c>
      <c r="Z35" s="36">
        <f t="shared" si="3"/>
        <v>0</v>
      </c>
      <c r="AA35" s="36">
        <f t="shared" si="4"/>
        <v>0</v>
      </c>
      <c r="AB35" s="36">
        <f t="shared" si="5"/>
        <v>0</v>
      </c>
      <c r="AC35" s="36">
        <f t="shared" si="6"/>
        <v>0</v>
      </c>
      <c r="AD35" s="36">
        <f t="shared" si="7"/>
        <v>0</v>
      </c>
      <c r="AE35" s="36">
        <f t="shared" si="8"/>
        <v>0</v>
      </c>
      <c r="AF35" s="36">
        <f t="shared" si="9"/>
        <v>0</v>
      </c>
      <c r="AG35" s="36">
        <f t="shared" si="10"/>
        <v>0</v>
      </c>
      <c r="AH35" s="2">
        <f t="shared" si="11"/>
        <v>0</v>
      </c>
      <c r="AI35" s="2">
        <f t="shared" si="12"/>
        <v>0</v>
      </c>
    </row>
    <row r="36" spans="1:35" ht="11.25">
      <c r="A36" s="37">
        <v>1903720</v>
      </c>
      <c r="B36" s="37" t="s">
        <v>169</v>
      </c>
      <c r="C36" s="37" t="s">
        <v>170</v>
      </c>
      <c r="D36" s="37" t="s">
        <v>171</v>
      </c>
      <c r="E36" s="37" t="s">
        <v>172</v>
      </c>
      <c r="F36" s="37">
        <v>51004</v>
      </c>
      <c r="G36" s="38" t="s">
        <v>41</v>
      </c>
      <c r="H36" s="37">
        <v>7123735246</v>
      </c>
      <c r="I36" s="39">
        <v>8</v>
      </c>
      <c r="J36" s="40" t="s">
        <v>42</v>
      </c>
      <c r="K36" s="28" t="s">
        <v>42</v>
      </c>
      <c r="L36" s="29">
        <v>328</v>
      </c>
      <c r="M36" s="28" t="s">
        <v>43</v>
      </c>
      <c r="N36" s="41" t="s">
        <v>42</v>
      </c>
      <c r="O36" s="41" t="s">
        <v>42</v>
      </c>
      <c r="P36" s="42">
        <v>10.483870967741936</v>
      </c>
      <c r="Q36" s="42" t="str">
        <f t="shared" si="0"/>
        <v>NO</v>
      </c>
      <c r="R36" s="39" t="s">
        <v>42</v>
      </c>
      <c r="S36" s="43" t="s">
        <v>44</v>
      </c>
      <c r="T36" s="35">
        <v>1784.3584405349688</v>
      </c>
      <c r="U36" s="34">
        <v>1148</v>
      </c>
      <c r="V36" s="35">
        <v>2500.5618271747257</v>
      </c>
      <c r="W36" s="33">
        <v>7903.6</v>
      </c>
      <c r="X36" s="36">
        <f t="shared" si="1"/>
        <v>1</v>
      </c>
      <c r="Y36" s="36">
        <f t="shared" si="2"/>
        <v>1</v>
      </c>
      <c r="Z36" s="36" t="str">
        <f t="shared" si="3"/>
        <v>ELIGIBLE</v>
      </c>
      <c r="AA36" s="36" t="str">
        <f t="shared" si="4"/>
        <v>OKAY</v>
      </c>
      <c r="AB36" s="36">
        <f t="shared" si="5"/>
        <v>0</v>
      </c>
      <c r="AC36" s="36">
        <f t="shared" si="6"/>
        <v>1</v>
      </c>
      <c r="AD36" s="36">
        <f t="shared" si="7"/>
        <v>0</v>
      </c>
      <c r="AE36" s="36">
        <f t="shared" si="8"/>
        <v>0</v>
      </c>
      <c r="AF36" s="36">
        <f t="shared" si="9"/>
        <v>0</v>
      </c>
      <c r="AG36" s="36">
        <f t="shared" si="10"/>
        <v>0</v>
      </c>
      <c r="AH36" s="2">
        <f t="shared" si="11"/>
        <v>0</v>
      </c>
      <c r="AI36" s="2">
        <f t="shared" si="12"/>
        <v>0</v>
      </c>
    </row>
    <row r="37" spans="1:35" ht="11.25">
      <c r="A37" s="37">
        <v>1903750</v>
      </c>
      <c r="B37" s="37" t="s">
        <v>173</v>
      </c>
      <c r="C37" s="37" t="s">
        <v>174</v>
      </c>
      <c r="D37" s="37" t="s">
        <v>175</v>
      </c>
      <c r="E37" s="37" t="s">
        <v>176</v>
      </c>
      <c r="F37" s="37">
        <v>50604</v>
      </c>
      <c r="G37" s="38" t="s">
        <v>41</v>
      </c>
      <c r="H37" s="37">
        <v>3193472394</v>
      </c>
      <c r="I37" s="39">
        <v>7</v>
      </c>
      <c r="J37" s="40" t="s">
        <v>42</v>
      </c>
      <c r="K37" s="28" t="s">
        <v>42</v>
      </c>
      <c r="L37" s="29">
        <v>356</v>
      </c>
      <c r="M37" s="28" t="s">
        <v>43</v>
      </c>
      <c r="N37" s="41" t="s">
        <v>42</v>
      </c>
      <c r="O37" s="41" t="s">
        <v>42</v>
      </c>
      <c r="P37" s="42">
        <v>8.16326530612245</v>
      </c>
      <c r="Q37" s="42" t="str">
        <f t="shared" si="0"/>
        <v>NO</v>
      </c>
      <c r="R37" s="39" t="s">
        <v>42</v>
      </c>
      <c r="S37" s="43" t="s">
        <v>44</v>
      </c>
      <c r="T37" s="35">
        <v>1653.1503286780624</v>
      </c>
      <c r="U37" s="34">
        <v>1220</v>
      </c>
      <c r="V37" s="35">
        <v>1723.3271021127828</v>
      </c>
      <c r="W37" s="33">
        <v>6785.07</v>
      </c>
      <c r="X37" s="36">
        <f t="shared" si="1"/>
        <v>1</v>
      </c>
      <c r="Y37" s="36">
        <f t="shared" si="2"/>
        <v>1</v>
      </c>
      <c r="Z37" s="36" t="str">
        <f t="shared" si="3"/>
        <v>ELIGIBLE</v>
      </c>
      <c r="AA37" s="36" t="str">
        <f t="shared" si="4"/>
        <v>OKAY</v>
      </c>
      <c r="AB37" s="36">
        <f t="shared" si="5"/>
        <v>0</v>
      </c>
      <c r="AC37" s="36">
        <f t="shared" si="6"/>
        <v>1</v>
      </c>
      <c r="AD37" s="36">
        <f t="shared" si="7"/>
        <v>0</v>
      </c>
      <c r="AE37" s="36">
        <f t="shared" si="8"/>
        <v>0</v>
      </c>
      <c r="AF37" s="36">
        <f t="shared" si="9"/>
        <v>0</v>
      </c>
      <c r="AG37" s="36">
        <f t="shared" si="10"/>
        <v>0</v>
      </c>
      <c r="AH37" s="2">
        <f t="shared" si="11"/>
        <v>0</v>
      </c>
      <c r="AI37" s="2">
        <f t="shared" si="12"/>
        <v>0</v>
      </c>
    </row>
    <row r="38" spans="1:35" ht="11.25">
      <c r="A38" s="37">
        <v>1903780</v>
      </c>
      <c r="B38" s="37" t="s">
        <v>177</v>
      </c>
      <c r="C38" s="37" t="s">
        <v>178</v>
      </c>
      <c r="D38" s="37" t="s">
        <v>179</v>
      </c>
      <c r="E38" s="37" t="s">
        <v>180</v>
      </c>
      <c r="F38" s="37">
        <v>51467</v>
      </c>
      <c r="G38" s="38" t="s">
        <v>41</v>
      </c>
      <c r="H38" s="37">
        <v>7126634311</v>
      </c>
      <c r="I38" s="39">
        <v>7</v>
      </c>
      <c r="J38" s="40" t="s">
        <v>42</v>
      </c>
      <c r="K38" s="28" t="s">
        <v>42</v>
      </c>
      <c r="L38" s="29">
        <v>446</v>
      </c>
      <c r="M38" s="28" t="s">
        <v>43</v>
      </c>
      <c r="N38" s="41" t="s">
        <v>42</v>
      </c>
      <c r="O38" s="41" t="s">
        <v>42</v>
      </c>
      <c r="P38" s="42">
        <v>11.190053285968029</v>
      </c>
      <c r="Q38" s="42" t="str">
        <f t="shared" si="0"/>
        <v>NO</v>
      </c>
      <c r="R38" s="39" t="s">
        <v>42</v>
      </c>
      <c r="S38" s="43" t="s">
        <v>44</v>
      </c>
      <c r="T38" s="35">
        <v>2688.3713759698157</v>
      </c>
      <c r="U38" s="34">
        <v>1568</v>
      </c>
      <c r="V38" s="35">
        <v>3285.1654872199138</v>
      </c>
      <c r="W38" s="33">
        <v>12343.2</v>
      </c>
      <c r="X38" s="36">
        <f t="shared" si="1"/>
        <v>1</v>
      </c>
      <c r="Y38" s="36">
        <f t="shared" si="2"/>
        <v>1</v>
      </c>
      <c r="Z38" s="36" t="str">
        <f t="shared" si="3"/>
        <v>ELIGIBLE</v>
      </c>
      <c r="AA38" s="36" t="str">
        <f t="shared" si="4"/>
        <v>OKAY</v>
      </c>
      <c r="AB38" s="36">
        <f t="shared" si="5"/>
        <v>0</v>
      </c>
      <c r="AC38" s="36">
        <f t="shared" si="6"/>
        <v>1</v>
      </c>
      <c r="AD38" s="36">
        <f t="shared" si="7"/>
        <v>0</v>
      </c>
      <c r="AE38" s="36">
        <f t="shared" si="8"/>
        <v>0</v>
      </c>
      <c r="AF38" s="36">
        <f t="shared" si="9"/>
        <v>0</v>
      </c>
      <c r="AG38" s="36">
        <f t="shared" si="10"/>
        <v>0</v>
      </c>
      <c r="AH38" s="2">
        <f t="shared" si="11"/>
        <v>0</v>
      </c>
      <c r="AI38" s="2">
        <f t="shared" si="12"/>
        <v>0</v>
      </c>
    </row>
    <row r="39" spans="1:35" ht="11.25">
      <c r="A39" s="37">
        <v>1903850</v>
      </c>
      <c r="B39" s="37" t="s">
        <v>181</v>
      </c>
      <c r="C39" s="37" t="s">
        <v>182</v>
      </c>
      <c r="D39" s="37" t="s">
        <v>183</v>
      </c>
      <c r="E39" s="37" t="s">
        <v>184</v>
      </c>
      <c r="F39" s="37">
        <v>50514</v>
      </c>
      <c r="G39" s="38" t="s">
        <v>41</v>
      </c>
      <c r="H39" s="37">
        <v>7128683550</v>
      </c>
      <c r="I39" s="39">
        <v>7</v>
      </c>
      <c r="J39" s="40" t="s">
        <v>42</v>
      </c>
      <c r="K39" s="28" t="s">
        <v>42</v>
      </c>
      <c r="L39" s="29">
        <v>407</v>
      </c>
      <c r="M39" s="28" t="s">
        <v>43</v>
      </c>
      <c r="N39" s="41" t="s">
        <v>42</v>
      </c>
      <c r="O39" s="41" t="s">
        <v>42</v>
      </c>
      <c r="P39" s="42">
        <v>12.830957230142568</v>
      </c>
      <c r="Q39" s="42" t="str">
        <f t="shared" si="0"/>
        <v>NO</v>
      </c>
      <c r="R39" s="39" t="s">
        <v>42</v>
      </c>
      <c r="S39" s="43" t="s">
        <v>44</v>
      </c>
      <c r="T39" s="35">
        <v>2287.7098653150038</v>
      </c>
      <c r="U39" s="34">
        <v>1401</v>
      </c>
      <c r="V39" s="45">
        <v>2088.7317025607654</v>
      </c>
      <c r="W39" s="33">
        <v>12076.25</v>
      </c>
      <c r="X39" s="36">
        <f t="shared" si="1"/>
        <v>1</v>
      </c>
      <c r="Y39" s="36">
        <f t="shared" si="2"/>
        <v>1</v>
      </c>
      <c r="Z39" s="36" t="str">
        <f t="shared" si="3"/>
        <v>ELIGIBLE</v>
      </c>
      <c r="AA39" s="36" t="str">
        <f t="shared" si="4"/>
        <v>OKAY</v>
      </c>
      <c r="AB39" s="36">
        <f t="shared" si="5"/>
        <v>0</v>
      </c>
      <c r="AC39" s="36">
        <f t="shared" si="6"/>
        <v>1</v>
      </c>
      <c r="AD39" s="36">
        <f t="shared" si="7"/>
        <v>0</v>
      </c>
      <c r="AE39" s="36">
        <f t="shared" si="8"/>
        <v>0</v>
      </c>
      <c r="AF39" s="36">
        <f t="shared" si="9"/>
        <v>0</v>
      </c>
      <c r="AG39" s="36">
        <f t="shared" si="10"/>
        <v>0</v>
      </c>
      <c r="AH39" s="2">
        <f t="shared" si="11"/>
        <v>0</v>
      </c>
      <c r="AI39" s="2">
        <f t="shared" si="12"/>
        <v>0</v>
      </c>
    </row>
    <row r="40" spans="1:35" ht="11.25">
      <c r="A40" s="37">
        <v>1903930</v>
      </c>
      <c r="B40" s="37" t="s">
        <v>185</v>
      </c>
      <c r="C40" s="37" t="s">
        <v>186</v>
      </c>
      <c r="D40" s="37" t="s">
        <v>187</v>
      </c>
      <c r="E40" s="37" t="s">
        <v>188</v>
      </c>
      <c r="F40" s="37">
        <v>50022</v>
      </c>
      <c r="G40" s="38" t="s">
        <v>41</v>
      </c>
      <c r="H40" s="37">
        <v>7122434252</v>
      </c>
      <c r="I40" s="39">
        <v>6</v>
      </c>
      <c r="J40" s="40" t="s">
        <v>44</v>
      </c>
      <c r="K40" s="44" t="s">
        <v>44</v>
      </c>
      <c r="L40" s="29">
        <v>1567</v>
      </c>
      <c r="M40" s="28" t="s">
        <v>43</v>
      </c>
      <c r="N40" s="41" t="s">
        <v>44</v>
      </c>
      <c r="O40" s="41" t="s">
        <v>44</v>
      </c>
      <c r="P40" s="42">
        <v>11.405055849500293</v>
      </c>
      <c r="Q40" s="42" t="str">
        <f t="shared" si="0"/>
        <v>NO</v>
      </c>
      <c r="R40" s="39" t="s">
        <v>42</v>
      </c>
      <c r="S40" s="43" t="s">
        <v>44</v>
      </c>
      <c r="T40" s="35">
        <v>8764.225187116543</v>
      </c>
      <c r="U40" s="34">
        <v>5438</v>
      </c>
      <c r="V40" s="35">
        <v>11489.899227840362</v>
      </c>
      <c r="W40" s="33">
        <v>38888.08</v>
      </c>
      <c r="X40" s="36">
        <f t="shared" si="1"/>
        <v>0</v>
      </c>
      <c r="Y40" s="36">
        <f t="shared" si="2"/>
        <v>0</v>
      </c>
      <c r="Z40" s="36">
        <f t="shared" si="3"/>
        <v>0</v>
      </c>
      <c r="AA40" s="36">
        <f t="shared" si="4"/>
        <v>0</v>
      </c>
      <c r="AB40" s="36">
        <f t="shared" si="5"/>
        <v>0</v>
      </c>
      <c r="AC40" s="36">
        <f t="shared" si="6"/>
        <v>1</v>
      </c>
      <c r="AD40" s="36">
        <f t="shared" si="7"/>
        <v>0</v>
      </c>
      <c r="AE40" s="36">
        <f t="shared" si="8"/>
        <v>0</v>
      </c>
      <c r="AF40" s="36">
        <f t="shared" si="9"/>
        <v>0</v>
      </c>
      <c r="AG40" s="36">
        <f t="shared" si="10"/>
        <v>0</v>
      </c>
      <c r="AH40" s="2">
        <f t="shared" si="11"/>
        <v>0</v>
      </c>
      <c r="AI40" s="2">
        <f t="shared" si="12"/>
        <v>0</v>
      </c>
    </row>
    <row r="41" spans="1:35" ht="11.25">
      <c r="A41" s="37">
        <v>1903960</v>
      </c>
      <c r="B41" s="37" t="s">
        <v>189</v>
      </c>
      <c r="C41" s="37" t="s">
        <v>190</v>
      </c>
      <c r="D41" s="37" t="s">
        <v>191</v>
      </c>
      <c r="E41" s="37" t="s">
        <v>192</v>
      </c>
      <c r="F41" s="37">
        <v>50025</v>
      </c>
      <c r="G41" s="38" t="s">
        <v>41</v>
      </c>
      <c r="H41" s="37">
        <v>7125632607</v>
      </c>
      <c r="I41" s="39">
        <v>6</v>
      </c>
      <c r="J41" s="40" t="s">
        <v>44</v>
      </c>
      <c r="K41" s="44" t="s">
        <v>44</v>
      </c>
      <c r="L41" s="29">
        <v>760</v>
      </c>
      <c r="M41" s="28" t="s">
        <v>43</v>
      </c>
      <c r="N41" s="41" t="s">
        <v>44</v>
      </c>
      <c r="O41" s="41" t="s">
        <v>44</v>
      </c>
      <c r="P41" s="42">
        <v>15.163398692810457</v>
      </c>
      <c r="Q41" s="42" t="str">
        <f t="shared" si="0"/>
        <v>NO</v>
      </c>
      <c r="R41" s="39" t="s">
        <v>42</v>
      </c>
      <c r="S41" s="43" t="s">
        <v>44</v>
      </c>
      <c r="T41" s="35">
        <v>4104.111869537915</v>
      </c>
      <c r="U41" s="34">
        <v>2637</v>
      </c>
      <c r="V41" s="35">
        <v>3970.0716048672703</v>
      </c>
      <c r="W41" s="33">
        <v>22357.68</v>
      </c>
      <c r="X41" s="36">
        <f t="shared" si="1"/>
        <v>0</v>
      </c>
      <c r="Y41" s="36">
        <f t="shared" si="2"/>
        <v>0</v>
      </c>
      <c r="Z41" s="36">
        <f t="shared" si="3"/>
        <v>0</v>
      </c>
      <c r="AA41" s="36">
        <f t="shared" si="4"/>
        <v>0</v>
      </c>
      <c r="AB41" s="36">
        <f t="shared" si="5"/>
        <v>0</v>
      </c>
      <c r="AC41" s="36">
        <f t="shared" si="6"/>
        <v>1</v>
      </c>
      <c r="AD41" s="36">
        <f t="shared" si="7"/>
        <v>0</v>
      </c>
      <c r="AE41" s="36">
        <f t="shared" si="8"/>
        <v>0</v>
      </c>
      <c r="AF41" s="36">
        <f t="shared" si="9"/>
        <v>0</v>
      </c>
      <c r="AG41" s="36">
        <f t="shared" si="10"/>
        <v>0</v>
      </c>
      <c r="AH41" s="2">
        <f t="shared" si="11"/>
        <v>0</v>
      </c>
      <c r="AI41" s="2">
        <f t="shared" si="12"/>
        <v>0</v>
      </c>
    </row>
    <row r="42" spans="1:35" ht="11.25">
      <c r="A42" s="37">
        <v>1904020</v>
      </c>
      <c r="B42" s="37" t="s">
        <v>193</v>
      </c>
      <c r="C42" s="37" t="s">
        <v>194</v>
      </c>
      <c r="D42" s="37" t="s">
        <v>195</v>
      </c>
      <c r="E42" s="37" t="s">
        <v>196</v>
      </c>
      <c r="F42" s="37">
        <v>51005</v>
      </c>
      <c r="G42" s="38" t="s">
        <v>41</v>
      </c>
      <c r="H42" s="37">
        <v>7124342284</v>
      </c>
      <c r="I42" s="39">
        <v>7</v>
      </c>
      <c r="J42" s="40" t="s">
        <v>42</v>
      </c>
      <c r="K42" s="28" t="s">
        <v>42</v>
      </c>
      <c r="L42" s="29">
        <v>343</v>
      </c>
      <c r="M42" s="28" t="s">
        <v>43</v>
      </c>
      <c r="N42" s="41" t="s">
        <v>42</v>
      </c>
      <c r="O42" s="41" t="s">
        <v>42</v>
      </c>
      <c r="P42" s="42">
        <v>10</v>
      </c>
      <c r="Q42" s="42" t="str">
        <f t="shared" si="0"/>
        <v>NO</v>
      </c>
      <c r="R42" s="39" t="s">
        <v>42</v>
      </c>
      <c r="S42" s="43" t="s">
        <v>44</v>
      </c>
      <c r="T42" s="35">
        <v>1655.2000137383345</v>
      </c>
      <c r="U42" s="34">
        <v>1178</v>
      </c>
      <c r="V42" s="35">
        <v>1752.9545021491056</v>
      </c>
      <c r="W42" s="33">
        <v>7609.67</v>
      </c>
      <c r="X42" s="36">
        <f t="shared" si="1"/>
        <v>1</v>
      </c>
      <c r="Y42" s="36">
        <f t="shared" si="2"/>
        <v>1</v>
      </c>
      <c r="Z42" s="36" t="str">
        <f t="shared" si="3"/>
        <v>ELIGIBLE</v>
      </c>
      <c r="AA42" s="36" t="str">
        <f t="shared" si="4"/>
        <v>OKAY</v>
      </c>
      <c r="AB42" s="36">
        <f t="shared" si="5"/>
        <v>0</v>
      </c>
      <c r="AC42" s="36">
        <f t="shared" si="6"/>
        <v>1</v>
      </c>
      <c r="AD42" s="36">
        <f t="shared" si="7"/>
        <v>0</v>
      </c>
      <c r="AE42" s="36">
        <f t="shared" si="8"/>
        <v>0</v>
      </c>
      <c r="AF42" s="36">
        <f t="shared" si="9"/>
        <v>0</v>
      </c>
      <c r="AG42" s="36">
        <f t="shared" si="10"/>
        <v>0</v>
      </c>
      <c r="AH42" s="2">
        <f t="shared" si="11"/>
        <v>0</v>
      </c>
      <c r="AI42" s="2">
        <f t="shared" si="12"/>
        <v>0</v>
      </c>
    </row>
    <row r="43" spans="1:35" ht="11.25">
      <c r="A43" s="37">
        <v>1904080</v>
      </c>
      <c r="B43" s="37" t="s">
        <v>197</v>
      </c>
      <c r="C43" s="37" t="s">
        <v>198</v>
      </c>
      <c r="D43" s="37" t="s">
        <v>199</v>
      </c>
      <c r="E43" s="37" t="s">
        <v>200</v>
      </c>
      <c r="F43" s="37">
        <v>51521</v>
      </c>
      <c r="G43" s="38" t="s">
        <v>41</v>
      </c>
      <c r="H43" s="37">
        <v>7123436304</v>
      </c>
      <c r="I43" s="39" t="s">
        <v>62</v>
      </c>
      <c r="J43" s="40" t="s">
        <v>42</v>
      </c>
      <c r="K43" s="28" t="s">
        <v>42</v>
      </c>
      <c r="L43" s="29">
        <v>651</v>
      </c>
      <c r="M43" s="28" t="s">
        <v>43</v>
      </c>
      <c r="N43" s="41" t="s">
        <v>44</v>
      </c>
      <c r="O43" s="41" t="s">
        <v>44</v>
      </c>
      <c r="P43" s="42">
        <v>20.435967302452315</v>
      </c>
      <c r="Q43" s="42" t="str">
        <f t="shared" si="0"/>
        <v>YES</v>
      </c>
      <c r="R43" s="39" t="s">
        <v>42</v>
      </c>
      <c r="S43" s="43" t="s">
        <v>42</v>
      </c>
      <c r="T43" s="35">
        <v>3084.3866259966408</v>
      </c>
      <c r="U43" s="34">
        <v>2132</v>
      </c>
      <c r="V43" s="35">
        <v>3184.945503904713</v>
      </c>
      <c r="W43" s="33">
        <v>26995.22</v>
      </c>
      <c r="X43" s="36">
        <f t="shared" si="1"/>
        <v>1</v>
      </c>
      <c r="Y43" s="36">
        <f t="shared" si="2"/>
        <v>0</v>
      </c>
      <c r="Z43" s="36">
        <f t="shared" si="3"/>
        <v>0</v>
      </c>
      <c r="AA43" s="36">
        <f t="shared" si="4"/>
        <v>0</v>
      </c>
      <c r="AB43" s="36">
        <f t="shared" si="5"/>
        <v>1</v>
      </c>
      <c r="AC43" s="36">
        <f t="shared" si="6"/>
        <v>1</v>
      </c>
      <c r="AD43" s="36" t="str">
        <f t="shared" si="7"/>
        <v>CHECK</v>
      </c>
      <c r="AE43" s="36">
        <f t="shared" si="8"/>
        <v>0</v>
      </c>
      <c r="AF43" s="36" t="str">
        <f t="shared" si="9"/>
        <v>RLISP</v>
      </c>
      <c r="AG43" s="36">
        <f t="shared" si="10"/>
        <v>0</v>
      </c>
      <c r="AH43" s="2">
        <f t="shared" si="11"/>
        <v>0</v>
      </c>
      <c r="AI43" s="2">
        <f t="shared" si="12"/>
        <v>0</v>
      </c>
    </row>
    <row r="44" spans="1:35" ht="11.25">
      <c r="A44" s="37">
        <v>1904200</v>
      </c>
      <c r="B44" s="37" t="s">
        <v>201</v>
      </c>
      <c r="C44" s="37" t="s">
        <v>202</v>
      </c>
      <c r="D44" s="37" t="s">
        <v>203</v>
      </c>
      <c r="E44" s="37" t="s">
        <v>204</v>
      </c>
      <c r="F44" s="37">
        <v>50124</v>
      </c>
      <c r="G44" s="38" t="s">
        <v>41</v>
      </c>
      <c r="H44" s="37">
        <v>5155972811</v>
      </c>
      <c r="I44" s="39">
        <v>7</v>
      </c>
      <c r="J44" s="40" t="s">
        <v>42</v>
      </c>
      <c r="K44" s="28" t="s">
        <v>42</v>
      </c>
      <c r="L44" s="29">
        <v>1239</v>
      </c>
      <c r="M44" s="28" t="s">
        <v>43</v>
      </c>
      <c r="N44" s="41" t="s">
        <v>44</v>
      </c>
      <c r="O44" s="41" t="s">
        <v>44</v>
      </c>
      <c r="P44" s="42">
        <v>5.254515599343185</v>
      </c>
      <c r="Q44" s="42" t="str">
        <f t="shared" si="0"/>
        <v>NO</v>
      </c>
      <c r="R44" s="39" t="s">
        <v>42</v>
      </c>
      <c r="S44" s="43" t="s">
        <v>44</v>
      </c>
      <c r="T44" s="33">
        <v>4594.426189165684</v>
      </c>
      <c r="U44" s="34">
        <v>4264</v>
      </c>
      <c r="V44" s="35">
        <v>6374.82890781548</v>
      </c>
      <c r="W44" s="33">
        <v>16448.42</v>
      </c>
      <c r="X44" s="36">
        <f t="shared" si="1"/>
        <v>1</v>
      </c>
      <c r="Y44" s="36">
        <f t="shared" si="2"/>
        <v>0</v>
      </c>
      <c r="Z44" s="36">
        <f t="shared" si="3"/>
        <v>0</v>
      </c>
      <c r="AA44" s="36">
        <f t="shared" si="4"/>
        <v>0</v>
      </c>
      <c r="AB44" s="36">
        <f t="shared" si="5"/>
        <v>0</v>
      </c>
      <c r="AC44" s="36">
        <f t="shared" si="6"/>
        <v>1</v>
      </c>
      <c r="AD44" s="36">
        <f t="shared" si="7"/>
        <v>0</v>
      </c>
      <c r="AE44" s="36">
        <f t="shared" si="8"/>
        <v>0</v>
      </c>
      <c r="AF44" s="36">
        <f t="shared" si="9"/>
        <v>0</v>
      </c>
      <c r="AG44" s="36">
        <f t="shared" si="10"/>
        <v>0</v>
      </c>
      <c r="AH44" s="2">
        <f t="shared" si="11"/>
        <v>0</v>
      </c>
      <c r="AI44" s="2">
        <f t="shared" si="12"/>
        <v>0</v>
      </c>
    </row>
    <row r="45" spans="1:35" ht="11.25">
      <c r="A45" s="37">
        <v>1904320</v>
      </c>
      <c r="B45" s="37" t="s">
        <v>205</v>
      </c>
      <c r="C45" s="37" t="s">
        <v>206</v>
      </c>
      <c r="D45" s="37" t="s">
        <v>207</v>
      </c>
      <c r="E45" s="37" t="s">
        <v>208</v>
      </c>
      <c r="F45" s="37">
        <v>51445</v>
      </c>
      <c r="G45" s="38" t="s">
        <v>41</v>
      </c>
      <c r="H45" s="37">
        <v>7123643687</v>
      </c>
      <c r="I45" s="39">
        <v>7</v>
      </c>
      <c r="J45" s="40" t="s">
        <v>42</v>
      </c>
      <c r="K45" s="28" t="s">
        <v>42</v>
      </c>
      <c r="L45" s="29">
        <v>790</v>
      </c>
      <c r="M45" s="28" t="s">
        <v>43</v>
      </c>
      <c r="N45" s="41" t="s">
        <v>44</v>
      </c>
      <c r="O45" s="41" t="s">
        <v>44</v>
      </c>
      <c r="P45" s="42">
        <v>10.19036954087346</v>
      </c>
      <c r="Q45" s="42" t="str">
        <f t="shared" si="0"/>
        <v>NO</v>
      </c>
      <c r="R45" s="39" t="s">
        <v>42</v>
      </c>
      <c r="S45" s="43" t="s">
        <v>44</v>
      </c>
      <c r="T45" s="33">
        <v>4930.277443167683</v>
      </c>
      <c r="U45" s="34">
        <v>2749</v>
      </c>
      <c r="V45" s="35">
        <v>5663.143526468377</v>
      </c>
      <c r="W45" s="33">
        <v>18535.58</v>
      </c>
      <c r="X45" s="36">
        <f t="shared" si="1"/>
        <v>1</v>
      </c>
      <c r="Y45" s="36">
        <f t="shared" si="2"/>
        <v>0</v>
      </c>
      <c r="Z45" s="36">
        <f t="shared" si="3"/>
        <v>0</v>
      </c>
      <c r="AA45" s="36">
        <f t="shared" si="4"/>
        <v>0</v>
      </c>
      <c r="AB45" s="36">
        <f t="shared" si="5"/>
        <v>0</v>
      </c>
      <c r="AC45" s="36">
        <f t="shared" si="6"/>
        <v>1</v>
      </c>
      <c r="AD45" s="36">
        <f t="shared" si="7"/>
        <v>0</v>
      </c>
      <c r="AE45" s="36">
        <f t="shared" si="8"/>
        <v>0</v>
      </c>
      <c r="AF45" s="36">
        <f t="shared" si="9"/>
        <v>0</v>
      </c>
      <c r="AG45" s="36">
        <f t="shared" si="10"/>
        <v>0</v>
      </c>
      <c r="AH45" s="2">
        <f t="shared" si="11"/>
        <v>0</v>
      </c>
      <c r="AI45" s="2">
        <f t="shared" si="12"/>
        <v>0</v>
      </c>
    </row>
    <row r="46" spans="1:35" ht="11.25">
      <c r="A46" s="37">
        <v>1904380</v>
      </c>
      <c r="B46" s="37" t="s">
        <v>209</v>
      </c>
      <c r="C46" s="37" t="s">
        <v>210</v>
      </c>
      <c r="D46" s="37" t="s">
        <v>211</v>
      </c>
      <c r="E46" s="37" t="s">
        <v>212</v>
      </c>
      <c r="F46" s="37">
        <v>50028</v>
      </c>
      <c r="G46" s="38" t="s">
        <v>41</v>
      </c>
      <c r="H46" s="37">
        <v>5152273102</v>
      </c>
      <c r="I46" s="39">
        <v>7</v>
      </c>
      <c r="J46" s="40" t="s">
        <v>42</v>
      </c>
      <c r="K46" s="28" t="s">
        <v>42</v>
      </c>
      <c r="L46" s="29">
        <v>380</v>
      </c>
      <c r="M46" s="28" t="s">
        <v>43</v>
      </c>
      <c r="N46" s="41" t="s">
        <v>42</v>
      </c>
      <c r="O46" s="41" t="s">
        <v>42</v>
      </c>
      <c r="P46" s="42">
        <v>10.06711409395973</v>
      </c>
      <c r="Q46" s="42" t="str">
        <f t="shared" si="0"/>
        <v>NO</v>
      </c>
      <c r="R46" s="39" t="s">
        <v>42</v>
      </c>
      <c r="S46" s="43" t="s">
        <v>44</v>
      </c>
      <c r="T46" s="33">
        <v>1629.3190620596324</v>
      </c>
      <c r="U46" s="34">
        <v>1269</v>
      </c>
      <c r="V46" s="35">
        <v>1906.029402336774</v>
      </c>
      <c r="W46" s="33">
        <v>6646.47</v>
      </c>
      <c r="X46" s="36">
        <f t="shared" si="1"/>
        <v>1</v>
      </c>
      <c r="Y46" s="36">
        <f t="shared" si="2"/>
        <v>1</v>
      </c>
      <c r="Z46" s="36" t="str">
        <f t="shared" si="3"/>
        <v>ELIGIBLE</v>
      </c>
      <c r="AA46" s="36" t="str">
        <f t="shared" si="4"/>
        <v>OKAY</v>
      </c>
      <c r="AB46" s="36">
        <f t="shared" si="5"/>
        <v>0</v>
      </c>
      <c r="AC46" s="36">
        <f t="shared" si="6"/>
        <v>1</v>
      </c>
      <c r="AD46" s="36">
        <f t="shared" si="7"/>
        <v>0</v>
      </c>
      <c r="AE46" s="36">
        <f t="shared" si="8"/>
        <v>0</v>
      </c>
      <c r="AF46" s="36">
        <f t="shared" si="9"/>
        <v>0</v>
      </c>
      <c r="AG46" s="36">
        <f t="shared" si="10"/>
        <v>0</v>
      </c>
      <c r="AH46" s="2">
        <f t="shared" si="11"/>
        <v>0</v>
      </c>
      <c r="AI46" s="2">
        <f t="shared" si="12"/>
        <v>0</v>
      </c>
    </row>
    <row r="47" spans="1:35" ht="11.25">
      <c r="A47" s="37">
        <v>1904440</v>
      </c>
      <c r="B47" s="37" t="s">
        <v>213</v>
      </c>
      <c r="C47" s="37" t="s">
        <v>214</v>
      </c>
      <c r="D47" s="37" t="s">
        <v>215</v>
      </c>
      <c r="E47" s="37" t="s">
        <v>216</v>
      </c>
      <c r="F47" s="37">
        <v>50621</v>
      </c>
      <c r="G47" s="38" t="s">
        <v>41</v>
      </c>
      <c r="H47" s="37">
        <v>5153662819</v>
      </c>
      <c r="I47" s="39">
        <v>7</v>
      </c>
      <c r="J47" s="40" t="s">
        <v>42</v>
      </c>
      <c r="K47" s="28" t="s">
        <v>42</v>
      </c>
      <c r="L47" s="29">
        <v>639</v>
      </c>
      <c r="M47" s="28" t="s">
        <v>43</v>
      </c>
      <c r="N47" s="41" t="s">
        <v>44</v>
      </c>
      <c r="O47" s="41" t="s">
        <v>44</v>
      </c>
      <c r="P47" s="42">
        <v>11.937984496124031</v>
      </c>
      <c r="Q47" s="42" t="str">
        <f t="shared" si="0"/>
        <v>NO</v>
      </c>
      <c r="R47" s="39" t="s">
        <v>42</v>
      </c>
      <c r="S47" s="43" t="s">
        <v>44</v>
      </c>
      <c r="T47" s="33">
        <v>2992.833257076055</v>
      </c>
      <c r="U47" s="34">
        <v>2270</v>
      </c>
      <c r="V47" s="35">
        <v>3412.088904183189</v>
      </c>
      <c r="W47" s="33">
        <v>15604.42</v>
      </c>
      <c r="X47" s="36">
        <f t="shared" si="1"/>
        <v>1</v>
      </c>
      <c r="Y47" s="36">
        <f t="shared" si="2"/>
        <v>0</v>
      </c>
      <c r="Z47" s="36">
        <f t="shared" si="3"/>
        <v>0</v>
      </c>
      <c r="AA47" s="36">
        <f t="shared" si="4"/>
        <v>0</v>
      </c>
      <c r="AB47" s="36">
        <f t="shared" si="5"/>
        <v>0</v>
      </c>
      <c r="AC47" s="36">
        <f t="shared" si="6"/>
        <v>1</v>
      </c>
      <c r="AD47" s="36">
        <f t="shared" si="7"/>
        <v>0</v>
      </c>
      <c r="AE47" s="36">
        <f t="shared" si="8"/>
        <v>0</v>
      </c>
      <c r="AF47" s="36">
        <f t="shared" si="9"/>
        <v>0</v>
      </c>
      <c r="AG47" s="36">
        <f t="shared" si="10"/>
        <v>0</v>
      </c>
      <c r="AH47" s="2">
        <f t="shared" si="11"/>
        <v>0</v>
      </c>
      <c r="AI47" s="2">
        <f t="shared" si="12"/>
        <v>0</v>
      </c>
    </row>
    <row r="48" spans="1:35" ht="11.25">
      <c r="A48" s="37">
        <v>1904560</v>
      </c>
      <c r="B48" s="37" t="s">
        <v>217</v>
      </c>
      <c r="C48" s="37" t="s">
        <v>218</v>
      </c>
      <c r="D48" s="37" t="s">
        <v>219</v>
      </c>
      <c r="E48" s="37" t="s">
        <v>220</v>
      </c>
      <c r="F48" s="37">
        <v>50833</v>
      </c>
      <c r="G48" s="38" t="s">
        <v>41</v>
      </c>
      <c r="H48" s="37">
        <v>7125232656</v>
      </c>
      <c r="I48" s="39">
        <v>7</v>
      </c>
      <c r="J48" s="40" t="s">
        <v>42</v>
      </c>
      <c r="K48" s="28" t="s">
        <v>42</v>
      </c>
      <c r="L48" s="29">
        <v>613</v>
      </c>
      <c r="M48" s="28" t="s">
        <v>43</v>
      </c>
      <c r="N48" s="41" t="s">
        <v>44</v>
      </c>
      <c r="O48" s="41" t="s">
        <v>44</v>
      </c>
      <c r="P48" s="42">
        <v>23.878205128205128</v>
      </c>
      <c r="Q48" s="42" t="str">
        <f t="shared" si="0"/>
        <v>YES</v>
      </c>
      <c r="R48" s="39" t="s">
        <v>42</v>
      </c>
      <c r="S48" s="43" t="s">
        <v>42</v>
      </c>
      <c r="T48" s="33">
        <v>4103.770640142081</v>
      </c>
      <c r="U48" s="34">
        <v>2119</v>
      </c>
      <c r="V48" s="35">
        <v>4877.494984588451</v>
      </c>
      <c r="W48" s="33">
        <v>26840.98</v>
      </c>
      <c r="X48" s="36">
        <f t="shared" si="1"/>
        <v>1</v>
      </c>
      <c r="Y48" s="36">
        <f t="shared" si="2"/>
        <v>0</v>
      </c>
      <c r="Z48" s="36">
        <f t="shared" si="3"/>
        <v>0</v>
      </c>
      <c r="AA48" s="36">
        <f t="shared" si="4"/>
        <v>0</v>
      </c>
      <c r="AB48" s="36">
        <f t="shared" si="5"/>
        <v>1</v>
      </c>
      <c r="AC48" s="36">
        <f t="shared" si="6"/>
        <v>1</v>
      </c>
      <c r="AD48" s="36" t="str">
        <f t="shared" si="7"/>
        <v>CHECK</v>
      </c>
      <c r="AE48" s="36">
        <f t="shared" si="8"/>
        <v>0</v>
      </c>
      <c r="AF48" s="36" t="str">
        <f t="shared" si="9"/>
        <v>RLISP</v>
      </c>
      <c r="AG48" s="36">
        <f t="shared" si="10"/>
        <v>0</v>
      </c>
      <c r="AH48" s="2">
        <f t="shared" si="11"/>
        <v>0</v>
      </c>
      <c r="AI48" s="2">
        <f t="shared" si="12"/>
        <v>0</v>
      </c>
    </row>
    <row r="49" spans="1:35" ht="11.25">
      <c r="A49" s="37">
        <v>1904620</v>
      </c>
      <c r="B49" s="37" t="s">
        <v>221</v>
      </c>
      <c r="C49" s="37" t="s">
        <v>222</v>
      </c>
      <c r="D49" s="37" t="s">
        <v>223</v>
      </c>
      <c r="E49" s="37" t="s">
        <v>224</v>
      </c>
      <c r="F49" s="37">
        <v>52208</v>
      </c>
      <c r="G49" s="38" t="s">
        <v>41</v>
      </c>
      <c r="H49" s="37">
        <v>3194443611</v>
      </c>
      <c r="I49" s="39">
        <v>6</v>
      </c>
      <c r="J49" s="40" t="s">
        <v>44</v>
      </c>
      <c r="K49" s="44" t="s">
        <v>44</v>
      </c>
      <c r="L49" s="29">
        <v>698</v>
      </c>
      <c r="M49" s="28" t="s">
        <v>43</v>
      </c>
      <c r="N49" s="41" t="s">
        <v>44</v>
      </c>
      <c r="O49" s="41" t="s">
        <v>44</v>
      </c>
      <c r="P49" s="42">
        <v>5.576679340937896</v>
      </c>
      <c r="Q49" s="42" t="str">
        <f t="shared" si="0"/>
        <v>NO</v>
      </c>
      <c r="R49" s="39" t="s">
        <v>42</v>
      </c>
      <c r="S49" s="43" t="s">
        <v>44</v>
      </c>
      <c r="T49" s="33">
        <v>3460.9298679508793</v>
      </c>
      <c r="U49" s="34">
        <v>2483</v>
      </c>
      <c r="V49" s="35">
        <v>3728.114504570633</v>
      </c>
      <c r="W49" s="33">
        <v>10664.86</v>
      </c>
      <c r="X49" s="36">
        <f t="shared" si="1"/>
        <v>0</v>
      </c>
      <c r="Y49" s="36">
        <f t="shared" si="2"/>
        <v>0</v>
      </c>
      <c r="Z49" s="36">
        <f t="shared" si="3"/>
        <v>0</v>
      </c>
      <c r="AA49" s="36">
        <f t="shared" si="4"/>
        <v>0</v>
      </c>
      <c r="AB49" s="36">
        <f t="shared" si="5"/>
        <v>0</v>
      </c>
      <c r="AC49" s="36">
        <f t="shared" si="6"/>
        <v>1</v>
      </c>
      <c r="AD49" s="36">
        <f t="shared" si="7"/>
        <v>0</v>
      </c>
      <c r="AE49" s="36">
        <f t="shared" si="8"/>
        <v>0</v>
      </c>
      <c r="AF49" s="36">
        <f t="shared" si="9"/>
        <v>0</v>
      </c>
      <c r="AG49" s="36">
        <f t="shared" si="10"/>
        <v>0</v>
      </c>
      <c r="AH49" s="2">
        <f t="shared" si="11"/>
        <v>0</v>
      </c>
      <c r="AI49" s="2">
        <f t="shared" si="12"/>
        <v>0</v>
      </c>
    </row>
    <row r="50" spans="1:35" ht="11.25">
      <c r="A50" s="37">
        <v>1904650</v>
      </c>
      <c r="B50" s="37" t="s">
        <v>225</v>
      </c>
      <c r="C50" s="37" t="s">
        <v>226</v>
      </c>
      <c r="D50" s="37" t="s">
        <v>227</v>
      </c>
      <c r="E50" s="37" t="s">
        <v>228</v>
      </c>
      <c r="F50" s="37">
        <v>52031</v>
      </c>
      <c r="G50" s="38" t="s">
        <v>41</v>
      </c>
      <c r="H50" s="37">
        <v>3198724913</v>
      </c>
      <c r="I50" s="39">
        <v>7</v>
      </c>
      <c r="J50" s="40" t="s">
        <v>42</v>
      </c>
      <c r="K50" s="28" t="s">
        <v>42</v>
      </c>
      <c r="L50" s="29">
        <v>672</v>
      </c>
      <c r="M50" s="28" t="s">
        <v>43</v>
      </c>
      <c r="N50" s="41" t="s">
        <v>44</v>
      </c>
      <c r="O50" s="41" t="s">
        <v>44</v>
      </c>
      <c r="P50" s="42">
        <v>6.808943089430894</v>
      </c>
      <c r="Q50" s="42" t="str">
        <f t="shared" si="0"/>
        <v>NO</v>
      </c>
      <c r="R50" s="39" t="s">
        <v>42</v>
      </c>
      <c r="S50" s="43" t="s">
        <v>44</v>
      </c>
      <c r="T50" s="33">
        <v>4469.723073056488</v>
      </c>
      <c r="U50" s="34">
        <v>3408</v>
      </c>
      <c r="V50" s="35">
        <v>5130.478106289917</v>
      </c>
      <c r="W50" s="33">
        <v>15702.56</v>
      </c>
      <c r="X50" s="36">
        <f t="shared" si="1"/>
        <v>1</v>
      </c>
      <c r="Y50" s="36">
        <f t="shared" si="2"/>
        <v>0</v>
      </c>
      <c r="Z50" s="36">
        <f t="shared" si="3"/>
        <v>0</v>
      </c>
      <c r="AA50" s="36">
        <f t="shared" si="4"/>
        <v>0</v>
      </c>
      <c r="AB50" s="36">
        <f t="shared" si="5"/>
        <v>0</v>
      </c>
      <c r="AC50" s="36">
        <f t="shared" si="6"/>
        <v>1</v>
      </c>
      <c r="AD50" s="36">
        <f t="shared" si="7"/>
        <v>0</v>
      </c>
      <c r="AE50" s="36">
        <f t="shared" si="8"/>
        <v>0</v>
      </c>
      <c r="AF50" s="36">
        <f t="shared" si="9"/>
        <v>0</v>
      </c>
      <c r="AG50" s="36">
        <f t="shared" si="10"/>
        <v>0</v>
      </c>
      <c r="AH50" s="2">
        <f t="shared" si="11"/>
        <v>0</v>
      </c>
      <c r="AI50" s="2">
        <f t="shared" si="12"/>
        <v>0</v>
      </c>
    </row>
    <row r="51" spans="1:35" ht="11.25">
      <c r="A51" s="37">
        <v>1904680</v>
      </c>
      <c r="B51" s="37" t="s">
        <v>229</v>
      </c>
      <c r="C51" s="37" t="s">
        <v>230</v>
      </c>
      <c r="D51" s="37" t="s">
        <v>231</v>
      </c>
      <c r="E51" s="37" t="s">
        <v>232</v>
      </c>
      <c r="F51" s="37">
        <v>50421</v>
      </c>
      <c r="G51" s="38" t="s">
        <v>41</v>
      </c>
      <c r="H51" s="37">
        <v>5154443930</v>
      </c>
      <c r="I51" s="39" t="s">
        <v>53</v>
      </c>
      <c r="J51" s="40" t="s">
        <v>44</v>
      </c>
      <c r="K51" s="44" t="s">
        <v>44</v>
      </c>
      <c r="L51" s="29">
        <v>803</v>
      </c>
      <c r="M51" s="28" t="s">
        <v>43</v>
      </c>
      <c r="N51" s="41" t="s">
        <v>44</v>
      </c>
      <c r="O51" s="41" t="s">
        <v>44</v>
      </c>
      <c r="P51" s="42">
        <v>7.986870897155361</v>
      </c>
      <c r="Q51" s="42" t="str">
        <f t="shared" si="0"/>
        <v>NO</v>
      </c>
      <c r="R51" s="39" t="s">
        <v>42</v>
      </c>
      <c r="S51" s="43" t="s">
        <v>44</v>
      </c>
      <c r="T51" s="33">
        <v>3867.4534317043644</v>
      </c>
      <c r="U51" s="34">
        <v>2775</v>
      </c>
      <c r="V51" s="35">
        <v>4177.463405121531</v>
      </c>
      <c r="W51" s="33">
        <v>15720.36</v>
      </c>
      <c r="X51" s="36">
        <f t="shared" si="1"/>
        <v>0</v>
      </c>
      <c r="Y51" s="36">
        <f t="shared" si="2"/>
        <v>0</v>
      </c>
      <c r="Z51" s="36">
        <f t="shared" si="3"/>
        <v>0</v>
      </c>
      <c r="AA51" s="36">
        <f t="shared" si="4"/>
        <v>0</v>
      </c>
      <c r="AB51" s="36">
        <f t="shared" si="5"/>
        <v>0</v>
      </c>
      <c r="AC51" s="36">
        <f t="shared" si="6"/>
        <v>1</v>
      </c>
      <c r="AD51" s="36">
        <f t="shared" si="7"/>
        <v>0</v>
      </c>
      <c r="AE51" s="36">
        <f t="shared" si="8"/>
        <v>0</v>
      </c>
      <c r="AF51" s="36">
        <f t="shared" si="9"/>
        <v>0</v>
      </c>
      <c r="AG51" s="36">
        <f t="shared" si="10"/>
        <v>0</v>
      </c>
      <c r="AH51" s="2">
        <f t="shared" si="11"/>
        <v>0</v>
      </c>
      <c r="AI51" s="2">
        <f t="shared" si="12"/>
        <v>0</v>
      </c>
    </row>
    <row r="52" spans="1:35" ht="11.25">
      <c r="A52" s="37">
        <v>1904740</v>
      </c>
      <c r="B52" s="37" t="s">
        <v>233</v>
      </c>
      <c r="C52" s="37" t="s">
        <v>234</v>
      </c>
      <c r="D52" s="37" t="s">
        <v>235</v>
      </c>
      <c r="E52" s="37" t="s">
        <v>236</v>
      </c>
      <c r="F52" s="37">
        <v>52721</v>
      </c>
      <c r="G52" s="38" t="s">
        <v>41</v>
      </c>
      <c r="H52" s="37">
        <v>3198932226</v>
      </c>
      <c r="I52" s="39">
        <v>7</v>
      </c>
      <c r="J52" s="40" t="s">
        <v>42</v>
      </c>
      <c r="K52" s="28" t="s">
        <v>42</v>
      </c>
      <c r="L52" s="29">
        <v>223</v>
      </c>
      <c r="M52" s="28" t="s">
        <v>43</v>
      </c>
      <c r="N52" s="41" t="s">
        <v>42</v>
      </c>
      <c r="O52" s="41" t="s">
        <v>42</v>
      </c>
      <c r="P52" s="42">
        <v>11.501597444089457</v>
      </c>
      <c r="Q52" s="42" t="str">
        <f t="shared" si="0"/>
        <v>NO</v>
      </c>
      <c r="R52" s="39" t="s">
        <v>42</v>
      </c>
      <c r="S52" s="43" t="s">
        <v>44</v>
      </c>
      <c r="T52" s="33">
        <v>1308.3500915011991</v>
      </c>
      <c r="U52" s="34">
        <v>804</v>
      </c>
      <c r="V52" s="35">
        <v>1652.9704505836353</v>
      </c>
      <c r="W52" s="33">
        <v>6911.81</v>
      </c>
      <c r="X52" s="36">
        <f t="shared" si="1"/>
        <v>1</v>
      </c>
      <c r="Y52" s="36">
        <f t="shared" si="2"/>
        <v>1</v>
      </c>
      <c r="Z52" s="36" t="str">
        <f t="shared" si="3"/>
        <v>ELIGIBLE</v>
      </c>
      <c r="AA52" s="36" t="str">
        <f t="shared" si="4"/>
        <v>OKAY</v>
      </c>
      <c r="AB52" s="36">
        <f t="shared" si="5"/>
        <v>0</v>
      </c>
      <c r="AC52" s="36">
        <f t="shared" si="6"/>
        <v>1</v>
      </c>
      <c r="AD52" s="36">
        <f t="shared" si="7"/>
        <v>0</v>
      </c>
      <c r="AE52" s="36">
        <f t="shared" si="8"/>
        <v>0</v>
      </c>
      <c r="AF52" s="36">
        <f t="shared" si="9"/>
        <v>0</v>
      </c>
      <c r="AG52" s="36">
        <f t="shared" si="10"/>
        <v>0</v>
      </c>
      <c r="AH52" s="2">
        <f t="shared" si="11"/>
        <v>0</v>
      </c>
      <c r="AI52" s="2">
        <f t="shared" si="12"/>
        <v>0</v>
      </c>
    </row>
    <row r="53" spans="1:35" ht="11.25">
      <c r="A53" s="37">
        <v>1904830</v>
      </c>
      <c r="B53" s="37" t="s">
        <v>237</v>
      </c>
      <c r="C53" s="37" t="s">
        <v>238</v>
      </c>
      <c r="D53" s="37" t="s">
        <v>239</v>
      </c>
      <c r="E53" s="37" t="s">
        <v>240</v>
      </c>
      <c r="F53" s="37">
        <v>52346</v>
      </c>
      <c r="G53" s="38" t="s">
        <v>41</v>
      </c>
      <c r="H53" s="37">
        <v>3192288701</v>
      </c>
      <c r="I53" s="39">
        <v>7</v>
      </c>
      <c r="J53" s="40" t="s">
        <v>42</v>
      </c>
      <c r="K53" s="28" t="s">
        <v>42</v>
      </c>
      <c r="L53" s="29">
        <v>1599</v>
      </c>
      <c r="M53" s="28" t="s">
        <v>43</v>
      </c>
      <c r="N53" s="41" t="s">
        <v>44</v>
      </c>
      <c r="O53" s="41" t="s">
        <v>44</v>
      </c>
      <c r="P53" s="42">
        <v>7.084910762574364</v>
      </c>
      <c r="Q53" s="42" t="str">
        <f t="shared" si="0"/>
        <v>NO</v>
      </c>
      <c r="R53" s="39" t="s">
        <v>42</v>
      </c>
      <c r="S53" s="43" t="s">
        <v>44</v>
      </c>
      <c r="T53" s="33">
        <v>6648.989425774975</v>
      </c>
      <c r="U53" s="34">
        <v>5792</v>
      </c>
      <c r="V53" s="35">
        <v>8690.704010654721</v>
      </c>
      <c r="W53" s="33">
        <v>29384.33</v>
      </c>
      <c r="X53" s="36">
        <f t="shared" si="1"/>
        <v>1</v>
      </c>
      <c r="Y53" s="36">
        <f t="shared" si="2"/>
        <v>0</v>
      </c>
      <c r="Z53" s="36">
        <f t="shared" si="3"/>
        <v>0</v>
      </c>
      <c r="AA53" s="36">
        <f t="shared" si="4"/>
        <v>0</v>
      </c>
      <c r="AB53" s="36">
        <f t="shared" si="5"/>
        <v>0</v>
      </c>
      <c r="AC53" s="36">
        <f t="shared" si="6"/>
        <v>1</v>
      </c>
      <c r="AD53" s="36">
        <f t="shared" si="7"/>
        <v>0</v>
      </c>
      <c r="AE53" s="36">
        <f t="shared" si="8"/>
        <v>0</v>
      </c>
      <c r="AF53" s="36">
        <f t="shared" si="9"/>
        <v>0</v>
      </c>
      <c r="AG53" s="36">
        <f t="shared" si="10"/>
        <v>0</v>
      </c>
      <c r="AH53" s="2">
        <f t="shared" si="11"/>
        <v>0</v>
      </c>
      <c r="AI53" s="2">
        <f t="shared" si="12"/>
        <v>0</v>
      </c>
    </row>
    <row r="54" spans="1:35" ht="11.25">
      <c r="A54" s="37">
        <v>1904860</v>
      </c>
      <c r="B54" s="37" t="s">
        <v>241</v>
      </c>
      <c r="C54" s="37" t="s">
        <v>242</v>
      </c>
      <c r="D54" s="37" t="s">
        <v>243</v>
      </c>
      <c r="E54" s="37" t="s">
        <v>244</v>
      </c>
      <c r="F54" s="37">
        <v>52722</v>
      </c>
      <c r="G54" s="38" t="s">
        <v>41</v>
      </c>
      <c r="H54" s="37">
        <v>3193593681</v>
      </c>
      <c r="I54" s="39">
        <v>4</v>
      </c>
      <c r="J54" s="40" t="s">
        <v>44</v>
      </c>
      <c r="K54" s="44" t="s">
        <v>44</v>
      </c>
      <c r="L54" s="29">
        <v>3858</v>
      </c>
      <c r="M54" s="28" t="s">
        <v>43</v>
      </c>
      <c r="N54" s="41" t="s">
        <v>44</v>
      </c>
      <c r="O54" s="41" t="s">
        <v>44</v>
      </c>
      <c r="P54" s="42">
        <v>5.22273425499232</v>
      </c>
      <c r="Q54" s="42" t="str">
        <f t="shared" si="0"/>
        <v>NO</v>
      </c>
      <c r="R54" s="39" t="s">
        <v>44</v>
      </c>
      <c r="S54" s="43" t="s">
        <v>44</v>
      </c>
      <c r="T54" s="33">
        <v>18765.25412101673</v>
      </c>
      <c r="U54" s="34">
        <v>15701</v>
      </c>
      <c r="V54" s="35">
        <v>24294.468029784788</v>
      </c>
      <c r="W54" s="33">
        <v>60944.76</v>
      </c>
      <c r="X54" s="36">
        <f t="shared" si="1"/>
        <v>0</v>
      </c>
      <c r="Y54" s="36">
        <f t="shared" si="2"/>
        <v>0</v>
      </c>
      <c r="Z54" s="36">
        <f t="shared" si="3"/>
        <v>0</v>
      </c>
      <c r="AA54" s="36">
        <f t="shared" si="4"/>
        <v>0</v>
      </c>
      <c r="AB54" s="36">
        <f t="shared" si="5"/>
        <v>0</v>
      </c>
      <c r="AC54" s="36">
        <f t="shared" si="6"/>
        <v>0</v>
      </c>
      <c r="AD54" s="36">
        <f t="shared" si="7"/>
        <v>0</v>
      </c>
      <c r="AE54" s="36">
        <f t="shared" si="8"/>
        <v>0</v>
      </c>
      <c r="AF54" s="36">
        <f t="shared" si="9"/>
        <v>0</v>
      </c>
      <c r="AG54" s="36">
        <f t="shared" si="10"/>
        <v>0</v>
      </c>
      <c r="AH54" s="2">
        <f t="shared" si="11"/>
        <v>0</v>
      </c>
      <c r="AI54" s="2">
        <f t="shared" si="12"/>
        <v>0</v>
      </c>
    </row>
    <row r="55" spans="1:35" ht="11.25">
      <c r="A55" s="37">
        <v>1904950</v>
      </c>
      <c r="B55" s="37" t="s">
        <v>245</v>
      </c>
      <c r="C55" s="37" t="s">
        <v>246</v>
      </c>
      <c r="D55" s="37" t="s">
        <v>247</v>
      </c>
      <c r="E55" s="37" t="s">
        <v>248</v>
      </c>
      <c r="F55" s="37">
        <v>52553</v>
      </c>
      <c r="G55" s="38" t="s">
        <v>41</v>
      </c>
      <c r="H55" s="37">
        <v>5159694226</v>
      </c>
      <c r="I55" s="39">
        <v>7</v>
      </c>
      <c r="J55" s="40" t="s">
        <v>42</v>
      </c>
      <c r="K55" s="28" t="s">
        <v>42</v>
      </c>
      <c r="L55" s="29">
        <v>849</v>
      </c>
      <c r="M55" s="28" t="s">
        <v>43</v>
      </c>
      <c r="N55" s="41" t="s">
        <v>44</v>
      </c>
      <c r="O55" s="41" t="s">
        <v>44</v>
      </c>
      <c r="P55" s="42">
        <v>11.960132890365449</v>
      </c>
      <c r="Q55" s="42" t="str">
        <f t="shared" si="0"/>
        <v>NO</v>
      </c>
      <c r="R55" s="39" t="s">
        <v>42</v>
      </c>
      <c r="S55" s="43" t="s">
        <v>44</v>
      </c>
      <c r="T55" s="33">
        <v>4736.772000569867</v>
      </c>
      <c r="U55" s="34">
        <v>2922</v>
      </c>
      <c r="V55" s="35">
        <v>6601.121222185754</v>
      </c>
      <c r="W55" s="33">
        <v>21478.05</v>
      </c>
      <c r="X55" s="36">
        <f t="shared" si="1"/>
        <v>1</v>
      </c>
      <c r="Y55" s="36">
        <f t="shared" si="2"/>
        <v>0</v>
      </c>
      <c r="Z55" s="36">
        <f t="shared" si="3"/>
        <v>0</v>
      </c>
      <c r="AA55" s="36">
        <f t="shared" si="4"/>
        <v>0</v>
      </c>
      <c r="AB55" s="36">
        <f t="shared" si="5"/>
        <v>0</v>
      </c>
      <c r="AC55" s="36">
        <f t="shared" si="6"/>
        <v>1</v>
      </c>
      <c r="AD55" s="36">
        <f t="shared" si="7"/>
        <v>0</v>
      </c>
      <c r="AE55" s="36">
        <f t="shared" si="8"/>
        <v>0</v>
      </c>
      <c r="AF55" s="36">
        <f t="shared" si="9"/>
        <v>0</v>
      </c>
      <c r="AG55" s="36">
        <f t="shared" si="10"/>
        <v>0</v>
      </c>
      <c r="AH55" s="2">
        <f t="shared" si="11"/>
        <v>0</v>
      </c>
      <c r="AI55" s="2">
        <f t="shared" si="12"/>
        <v>0</v>
      </c>
    </row>
    <row r="56" spans="1:35" ht="11.25">
      <c r="A56" s="37">
        <v>1905070</v>
      </c>
      <c r="B56" s="37" t="s">
        <v>249</v>
      </c>
      <c r="C56" s="37" t="s">
        <v>250</v>
      </c>
      <c r="D56" s="37" t="s">
        <v>251</v>
      </c>
      <c r="E56" s="37" t="s">
        <v>252</v>
      </c>
      <c r="F56" s="37">
        <v>50035</v>
      </c>
      <c r="G56" s="38" t="s">
        <v>41</v>
      </c>
      <c r="H56" s="37">
        <v>5159677819</v>
      </c>
      <c r="I56" s="39" t="s">
        <v>112</v>
      </c>
      <c r="J56" s="40" t="s">
        <v>44</v>
      </c>
      <c r="K56" s="44" t="s">
        <v>44</v>
      </c>
      <c r="L56" s="29">
        <v>917</v>
      </c>
      <c r="M56" s="28" t="s">
        <v>43</v>
      </c>
      <c r="N56" s="41" t="s">
        <v>44</v>
      </c>
      <c r="O56" s="41" t="s">
        <v>44</v>
      </c>
      <c r="P56" s="42">
        <v>0.5740528128587831</v>
      </c>
      <c r="Q56" s="42" t="str">
        <f t="shared" si="0"/>
        <v>NO</v>
      </c>
      <c r="R56" s="39" t="s">
        <v>44</v>
      </c>
      <c r="S56" s="43" t="s">
        <v>44</v>
      </c>
      <c r="T56" s="33">
        <v>3047.026745374831</v>
      </c>
      <c r="U56" s="34">
        <v>3034</v>
      </c>
      <c r="V56" s="45">
        <v>4567.557505599782</v>
      </c>
      <c r="W56" s="33">
        <v>5285.22</v>
      </c>
      <c r="X56" s="36">
        <f t="shared" si="1"/>
        <v>0</v>
      </c>
      <c r="Y56" s="36">
        <f t="shared" si="2"/>
        <v>0</v>
      </c>
      <c r="Z56" s="36">
        <f t="shared" si="3"/>
        <v>0</v>
      </c>
      <c r="AA56" s="36">
        <f t="shared" si="4"/>
        <v>0</v>
      </c>
      <c r="AB56" s="36">
        <f t="shared" si="5"/>
        <v>0</v>
      </c>
      <c r="AC56" s="36">
        <f t="shared" si="6"/>
        <v>0</v>
      </c>
      <c r="AD56" s="36">
        <f t="shared" si="7"/>
        <v>0</v>
      </c>
      <c r="AE56" s="36">
        <f t="shared" si="8"/>
        <v>0</v>
      </c>
      <c r="AF56" s="36">
        <f t="shared" si="9"/>
        <v>0</v>
      </c>
      <c r="AG56" s="36">
        <f t="shared" si="10"/>
        <v>0</v>
      </c>
      <c r="AH56" s="2">
        <f t="shared" si="11"/>
        <v>0</v>
      </c>
      <c r="AI56" s="2">
        <f t="shared" si="12"/>
        <v>0</v>
      </c>
    </row>
    <row r="57" spans="1:35" ht="11.25">
      <c r="A57" s="37">
        <v>1905130</v>
      </c>
      <c r="B57" s="37" t="s">
        <v>253</v>
      </c>
      <c r="C57" s="37" t="s">
        <v>254</v>
      </c>
      <c r="D57" s="37" t="s">
        <v>255</v>
      </c>
      <c r="E57" s="37" t="s">
        <v>256</v>
      </c>
      <c r="F57" s="37">
        <v>50036</v>
      </c>
      <c r="G57" s="38" t="s">
        <v>41</v>
      </c>
      <c r="H57" s="37">
        <v>5154330750</v>
      </c>
      <c r="I57" s="39">
        <v>6</v>
      </c>
      <c r="J57" s="40" t="s">
        <v>44</v>
      </c>
      <c r="K57" s="44" t="s">
        <v>44</v>
      </c>
      <c r="L57" s="29">
        <v>2178</v>
      </c>
      <c r="M57" s="28" t="s">
        <v>43</v>
      </c>
      <c r="N57" s="41" t="s">
        <v>44</v>
      </c>
      <c r="O57" s="41" t="s">
        <v>44</v>
      </c>
      <c r="P57" s="42">
        <v>12.237093690248566</v>
      </c>
      <c r="Q57" s="42" t="str">
        <f t="shared" si="0"/>
        <v>NO</v>
      </c>
      <c r="R57" s="39" t="s">
        <v>42</v>
      </c>
      <c r="S57" s="43" t="s">
        <v>44</v>
      </c>
      <c r="T57" s="33">
        <v>11929.273814083372</v>
      </c>
      <c r="U57" s="34">
        <v>8246</v>
      </c>
      <c r="V57" s="35">
        <v>12389.19111518903</v>
      </c>
      <c r="W57" s="33">
        <v>63089.12</v>
      </c>
      <c r="X57" s="36">
        <f t="shared" si="1"/>
        <v>0</v>
      </c>
      <c r="Y57" s="36">
        <f t="shared" si="2"/>
        <v>0</v>
      </c>
      <c r="Z57" s="36">
        <f t="shared" si="3"/>
        <v>0</v>
      </c>
      <c r="AA57" s="36">
        <f t="shared" si="4"/>
        <v>0</v>
      </c>
      <c r="AB57" s="36">
        <f t="shared" si="5"/>
        <v>0</v>
      </c>
      <c r="AC57" s="36">
        <f t="shared" si="6"/>
        <v>1</v>
      </c>
      <c r="AD57" s="36">
        <f t="shared" si="7"/>
        <v>0</v>
      </c>
      <c r="AE57" s="36">
        <f t="shared" si="8"/>
        <v>0</v>
      </c>
      <c r="AF57" s="36">
        <f t="shared" si="9"/>
        <v>0</v>
      </c>
      <c r="AG57" s="36">
        <f t="shared" si="10"/>
        <v>0</v>
      </c>
      <c r="AH57" s="2">
        <f t="shared" si="11"/>
        <v>0</v>
      </c>
      <c r="AI57" s="2">
        <f t="shared" si="12"/>
        <v>0</v>
      </c>
    </row>
    <row r="58" spans="1:35" ht="11.25">
      <c r="A58" s="37">
        <v>1905190</v>
      </c>
      <c r="B58" s="37" t="s">
        <v>257</v>
      </c>
      <c r="C58" s="37" t="s">
        <v>258</v>
      </c>
      <c r="D58" s="37" t="s">
        <v>259</v>
      </c>
      <c r="E58" s="37" t="s">
        <v>260</v>
      </c>
      <c r="F58" s="37">
        <v>51239</v>
      </c>
      <c r="G58" s="38" t="s">
        <v>41</v>
      </c>
      <c r="H58" s="37">
        <v>7124392711</v>
      </c>
      <c r="I58" s="39">
        <v>7</v>
      </c>
      <c r="J58" s="40" t="s">
        <v>42</v>
      </c>
      <c r="K58" s="28" t="s">
        <v>42</v>
      </c>
      <c r="L58" s="29">
        <v>536</v>
      </c>
      <c r="M58" s="28" t="s">
        <v>43</v>
      </c>
      <c r="N58" s="41" t="s">
        <v>42</v>
      </c>
      <c r="O58" s="41" t="s">
        <v>42</v>
      </c>
      <c r="P58" s="42">
        <v>8.004268943436498</v>
      </c>
      <c r="Q58" s="42" t="str">
        <f t="shared" si="0"/>
        <v>NO</v>
      </c>
      <c r="R58" s="39" t="s">
        <v>42</v>
      </c>
      <c r="S58" s="43" t="s">
        <v>44</v>
      </c>
      <c r="T58" s="33">
        <v>4979.8382276668935</v>
      </c>
      <c r="U58" s="34">
        <v>4070</v>
      </c>
      <c r="V58" s="35">
        <v>6053.865407421982</v>
      </c>
      <c r="W58" s="33">
        <v>17883</v>
      </c>
      <c r="X58" s="36">
        <f t="shared" si="1"/>
        <v>1</v>
      </c>
      <c r="Y58" s="36">
        <f t="shared" si="2"/>
        <v>1</v>
      </c>
      <c r="Z58" s="36" t="str">
        <f t="shared" si="3"/>
        <v>ELIGIBLE</v>
      </c>
      <c r="AA58" s="36" t="str">
        <f t="shared" si="4"/>
        <v>OKAY</v>
      </c>
      <c r="AB58" s="36">
        <f t="shared" si="5"/>
        <v>0</v>
      </c>
      <c r="AC58" s="36">
        <f t="shared" si="6"/>
        <v>1</v>
      </c>
      <c r="AD58" s="36">
        <f t="shared" si="7"/>
        <v>0</v>
      </c>
      <c r="AE58" s="36">
        <f t="shared" si="8"/>
        <v>0</v>
      </c>
      <c r="AF58" s="36">
        <f t="shared" si="9"/>
        <v>0</v>
      </c>
      <c r="AG58" s="36">
        <f t="shared" si="10"/>
        <v>0</v>
      </c>
      <c r="AH58" s="2">
        <f t="shared" si="11"/>
        <v>0</v>
      </c>
      <c r="AI58" s="2">
        <f t="shared" si="12"/>
        <v>0</v>
      </c>
    </row>
    <row r="59" spans="1:35" ht="11.25">
      <c r="A59" s="37">
        <v>1905430</v>
      </c>
      <c r="B59" s="37" t="s">
        <v>261</v>
      </c>
      <c r="C59" s="37" t="s">
        <v>262</v>
      </c>
      <c r="D59" s="37" t="s">
        <v>263</v>
      </c>
      <c r="E59" s="37" t="s">
        <v>264</v>
      </c>
      <c r="F59" s="37">
        <v>50423</v>
      </c>
      <c r="G59" s="38" t="s">
        <v>41</v>
      </c>
      <c r="H59" s="37">
        <v>5158433863</v>
      </c>
      <c r="I59" s="39">
        <v>7</v>
      </c>
      <c r="J59" s="40" t="s">
        <v>42</v>
      </c>
      <c r="K59" s="28" t="s">
        <v>42</v>
      </c>
      <c r="L59" s="29">
        <v>677</v>
      </c>
      <c r="M59" s="28" t="s">
        <v>43</v>
      </c>
      <c r="N59" s="41" t="s">
        <v>44</v>
      </c>
      <c r="O59" s="41" t="s">
        <v>44</v>
      </c>
      <c r="P59" s="42">
        <v>14.302461899179367</v>
      </c>
      <c r="Q59" s="42" t="str">
        <f t="shared" si="0"/>
        <v>NO</v>
      </c>
      <c r="R59" s="39" t="s">
        <v>42</v>
      </c>
      <c r="S59" s="43" t="s">
        <v>44</v>
      </c>
      <c r="T59" s="33">
        <v>4104.235035336353</v>
      </c>
      <c r="U59" s="34">
        <v>2408</v>
      </c>
      <c r="V59" s="35">
        <v>5048.977467481075</v>
      </c>
      <c r="W59" s="33">
        <v>22948.22</v>
      </c>
      <c r="X59" s="36">
        <f t="shared" si="1"/>
        <v>1</v>
      </c>
      <c r="Y59" s="36">
        <f t="shared" si="2"/>
        <v>0</v>
      </c>
      <c r="Z59" s="36">
        <f t="shared" si="3"/>
        <v>0</v>
      </c>
      <c r="AA59" s="36">
        <f t="shared" si="4"/>
        <v>0</v>
      </c>
      <c r="AB59" s="36">
        <f t="shared" si="5"/>
        <v>0</v>
      </c>
      <c r="AC59" s="36">
        <f t="shared" si="6"/>
        <v>1</v>
      </c>
      <c r="AD59" s="36">
        <f t="shared" si="7"/>
        <v>0</v>
      </c>
      <c r="AE59" s="36">
        <f t="shared" si="8"/>
        <v>0</v>
      </c>
      <c r="AF59" s="36">
        <f t="shared" si="9"/>
        <v>0</v>
      </c>
      <c r="AG59" s="36">
        <f t="shared" si="10"/>
        <v>0</v>
      </c>
      <c r="AH59" s="2">
        <f t="shared" si="11"/>
        <v>0</v>
      </c>
      <c r="AI59" s="2">
        <f t="shared" si="12"/>
        <v>0</v>
      </c>
    </row>
    <row r="60" spans="1:35" ht="11.25">
      <c r="A60" s="37">
        <v>1905490</v>
      </c>
      <c r="B60" s="37" t="s">
        <v>265</v>
      </c>
      <c r="C60" s="37" t="s">
        <v>266</v>
      </c>
      <c r="D60" s="37" t="s">
        <v>267</v>
      </c>
      <c r="E60" s="37" t="s">
        <v>268</v>
      </c>
      <c r="F60" s="37">
        <v>52211</v>
      </c>
      <c r="G60" s="38" t="s">
        <v>41</v>
      </c>
      <c r="H60" s="37">
        <v>5155227058</v>
      </c>
      <c r="I60" s="39">
        <v>7</v>
      </c>
      <c r="J60" s="40" t="s">
        <v>42</v>
      </c>
      <c r="K60" s="28" t="s">
        <v>42</v>
      </c>
      <c r="L60" s="29">
        <v>617</v>
      </c>
      <c r="M60" s="28" t="s">
        <v>43</v>
      </c>
      <c r="N60" s="41" t="s">
        <v>44</v>
      </c>
      <c r="O60" s="41" t="s">
        <v>44</v>
      </c>
      <c r="P60" s="42">
        <v>12.195121951219512</v>
      </c>
      <c r="Q60" s="42" t="str">
        <f t="shared" si="0"/>
        <v>NO</v>
      </c>
      <c r="R60" s="39" t="s">
        <v>42</v>
      </c>
      <c r="S60" s="43" t="s">
        <v>44</v>
      </c>
      <c r="T60" s="33">
        <v>2864.686115981134</v>
      </c>
      <c r="U60" s="34">
        <v>2152</v>
      </c>
      <c r="V60" s="35">
        <v>3234.324503965251</v>
      </c>
      <c r="W60" s="33">
        <v>15906.97</v>
      </c>
      <c r="X60" s="36">
        <f t="shared" si="1"/>
        <v>1</v>
      </c>
      <c r="Y60" s="36">
        <f t="shared" si="2"/>
        <v>0</v>
      </c>
      <c r="Z60" s="36">
        <f t="shared" si="3"/>
        <v>0</v>
      </c>
      <c r="AA60" s="36">
        <f t="shared" si="4"/>
        <v>0</v>
      </c>
      <c r="AB60" s="36">
        <f t="shared" si="5"/>
        <v>0</v>
      </c>
      <c r="AC60" s="36">
        <f t="shared" si="6"/>
        <v>1</v>
      </c>
      <c r="AD60" s="36">
        <f t="shared" si="7"/>
        <v>0</v>
      </c>
      <c r="AE60" s="36">
        <f t="shared" si="8"/>
        <v>0</v>
      </c>
      <c r="AF60" s="36">
        <f t="shared" si="9"/>
        <v>0</v>
      </c>
      <c r="AG60" s="36">
        <f t="shared" si="10"/>
        <v>0</v>
      </c>
      <c r="AH60" s="2">
        <f t="shared" si="11"/>
        <v>0</v>
      </c>
      <c r="AI60" s="2">
        <f t="shared" si="12"/>
        <v>0</v>
      </c>
    </row>
    <row r="61" spans="1:35" ht="11.25">
      <c r="A61" s="37">
        <v>1905750</v>
      </c>
      <c r="B61" s="37" t="s">
        <v>269</v>
      </c>
      <c r="C61" s="37" t="s">
        <v>270</v>
      </c>
      <c r="D61" s="37" t="s">
        <v>271</v>
      </c>
      <c r="E61" s="37" t="s">
        <v>272</v>
      </c>
      <c r="F61" s="37">
        <v>50424</v>
      </c>
      <c r="G61" s="38" t="s">
        <v>41</v>
      </c>
      <c r="H61" s="37">
        <v>5155622921</v>
      </c>
      <c r="I61" s="39">
        <v>7</v>
      </c>
      <c r="J61" s="40" t="s">
        <v>42</v>
      </c>
      <c r="K61" s="28" t="s">
        <v>42</v>
      </c>
      <c r="L61" s="29">
        <v>534</v>
      </c>
      <c r="M61" s="28" t="s">
        <v>43</v>
      </c>
      <c r="N61" s="41" t="s">
        <v>42</v>
      </c>
      <c r="O61" s="41" t="s">
        <v>42</v>
      </c>
      <c r="P61" s="42">
        <v>13.933236574746008</v>
      </c>
      <c r="Q61" s="42" t="str">
        <f t="shared" si="0"/>
        <v>NO</v>
      </c>
      <c r="R61" s="39" t="s">
        <v>42</v>
      </c>
      <c r="S61" s="43" t="s">
        <v>44</v>
      </c>
      <c r="T61" s="33">
        <v>3405.8753734056727</v>
      </c>
      <c r="U61" s="34">
        <v>1896</v>
      </c>
      <c r="V61" s="35">
        <v>4012.0395341213703</v>
      </c>
      <c r="W61" s="33">
        <v>18064.22</v>
      </c>
      <c r="X61" s="36">
        <f t="shared" si="1"/>
        <v>1</v>
      </c>
      <c r="Y61" s="36">
        <f t="shared" si="2"/>
        <v>1</v>
      </c>
      <c r="Z61" s="36" t="str">
        <f t="shared" si="3"/>
        <v>ELIGIBLE</v>
      </c>
      <c r="AA61" s="36" t="str">
        <f t="shared" si="4"/>
        <v>OKAY</v>
      </c>
      <c r="AB61" s="36">
        <f t="shared" si="5"/>
        <v>0</v>
      </c>
      <c r="AC61" s="36">
        <f t="shared" si="6"/>
        <v>1</v>
      </c>
      <c r="AD61" s="36">
        <f t="shared" si="7"/>
        <v>0</v>
      </c>
      <c r="AE61" s="36">
        <f t="shared" si="8"/>
        <v>0</v>
      </c>
      <c r="AF61" s="36">
        <f t="shared" si="9"/>
        <v>0</v>
      </c>
      <c r="AG61" s="36">
        <f t="shared" si="10"/>
        <v>0</v>
      </c>
      <c r="AH61" s="2">
        <f t="shared" si="11"/>
        <v>0</v>
      </c>
      <c r="AI61" s="2">
        <f t="shared" si="12"/>
        <v>0</v>
      </c>
    </row>
    <row r="62" spans="1:35" ht="11.25">
      <c r="A62" s="37">
        <v>1905790</v>
      </c>
      <c r="B62" s="37" t="s">
        <v>273</v>
      </c>
      <c r="C62" s="37" t="s">
        <v>274</v>
      </c>
      <c r="D62" s="37" t="s">
        <v>275</v>
      </c>
      <c r="E62" s="37" t="s">
        <v>276</v>
      </c>
      <c r="F62" s="37">
        <v>52601</v>
      </c>
      <c r="G62" s="38" t="s">
        <v>41</v>
      </c>
      <c r="H62" s="37">
        <v>3197536791</v>
      </c>
      <c r="I62" s="39">
        <v>5</v>
      </c>
      <c r="J62" s="40" t="s">
        <v>44</v>
      </c>
      <c r="K62" s="44" t="s">
        <v>44</v>
      </c>
      <c r="L62" s="29">
        <v>4322</v>
      </c>
      <c r="M62" s="28" t="s">
        <v>43</v>
      </c>
      <c r="N62" s="41" t="s">
        <v>44</v>
      </c>
      <c r="O62" s="41" t="s">
        <v>44</v>
      </c>
      <c r="P62" s="42">
        <v>17.543859649122805</v>
      </c>
      <c r="Q62" s="42" t="str">
        <f t="shared" si="0"/>
        <v>NO</v>
      </c>
      <c r="R62" s="39" t="s">
        <v>44</v>
      </c>
      <c r="S62" s="43" t="s">
        <v>44</v>
      </c>
      <c r="T62" s="33">
        <v>33487.38794904387</v>
      </c>
      <c r="U62" s="34">
        <v>16866</v>
      </c>
      <c r="V62" s="35">
        <v>39229.879609902324</v>
      </c>
      <c r="W62" s="33">
        <v>188823.05</v>
      </c>
      <c r="X62" s="36">
        <f t="shared" si="1"/>
        <v>0</v>
      </c>
      <c r="Y62" s="36">
        <f t="shared" si="2"/>
        <v>0</v>
      </c>
      <c r="Z62" s="36">
        <f t="shared" si="3"/>
        <v>0</v>
      </c>
      <c r="AA62" s="36">
        <f t="shared" si="4"/>
        <v>0</v>
      </c>
      <c r="AB62" s="36">
        <f t="shared" si="5"/>
        <v>0</v>
      </c>
      <c r="AC62" s="36">
        <f t="shared" si="6"/>
        <v>0</v>
      </c>
      <c r="AD62" s="36">
        <f t="shared" si="7"/>
        <v>0</v>
      </c>
      <c r="AE62" s="36">
        <f t="shared" si="8"/>
        <v>0</v>
      </c>
      <c r="AF62" s="36">
        <f t="shared" si="9"/>
        <v>0</v>
      </c>
      <c r="AG62" s="36">
        <f t="shared" si="10"/>
        <v>0</v>
      </c>
      <c r="AH62" s="2">
        <f t="shared" si="11"/>
        <v>0</v>
      </c>
      <c r="AI62" s="2">
        <f t="shared" si="12"/>
        <v>0</v>
      </c>
    </row>
    <row r="63" spans="1:35" ht="11.25">
      <c r="A63" s="37">
        <v>1905940</v>
      </c>
      <c r="B63" s="37" t="s">
        <v>277</v>
      </c>
      <c r="C63" s="37" t="s">
        <v>278</v>
      </c>
      <c r="D63" s="37" t="s">
        <v>279</v>
      </c>
      <c r="E63" s="37" t="s">
        <v>280</v>
      </c>
      <c r="F63" s="37">
        <v>50853</v>
      </c>
      <c r="G63" s="38" t="s">
        <v>41</v>
      </c>
      <c r="H63" s="37">
        <v>7127792211</v>
      </c>
      <c r="I63" s="39">
        <v>7</v>
      </c>
      <c r="J63" s="40" t="s">
        <v>42</v>
      </c>
      <c r="K63" s="28" t="s">
        <v>42</v>
      </c>
      <c r="L63" s="29">
        <v>227</v>
      </c>
      <c r="M63" s="28" t="s">
        <v>43</v>
      </c>
      <c r="N63" s="41" t="s">
        <v>42</v>
      </c>
      <c r="O63" s="41" t="s">
        <v>42</v>
      </c>
      <c r="P63" s="42">
        <v>17.088607594936708</v>
      </c>
      <c r="Q63" s="42" t="str">
        <f t="shared" si="0"/>
        <v>NO</v>
      </c>
      <c r="R63" s="39" t="s">
        <v>42</v>
      </c>
      <c r="S63" s="43" t="s">
        <v>44</v>
      </c>
      <c r="T63" s="33">
        <v>1462.8154658122485</v>
      </c>
      <c r="U63" s="34">
        <v>800</v>
      </c>
      <c r="V63" s="35">
        <v>1691.1085654012102</v>
      </c>
      <c r="W63" s="33">
        <v>9775.55</v>
      </c>
      <c r="X63" s="36">
        <f t="shared" si="1"/>
        <v>1</v>
      </c>
      <c r="Y63" s="36">
        <f t="shared" si="2"/>
        <v>1</v>
      </c>
      <c r="Z63" s="36" t="str">
        <f t="shared" si="3"/>
        <v>ELIGIBLE</v>
      </c>
      <c r="AA63" s="36" t="str">
        <f t="shared" si="4"/>
        <v>OKAY</v>
      </c>
      <c r="AB63" s="36">
        <f t="shared" si="5"/>
        <v>0</v>
      </c>
      <c r="AC63" s="36">
        <f t="shared" si="6"/>
        <v>1</v>
      </c>
      <c r="AD63" s="36">
        <f t="shared" si="7"/>
        <v>0</v>
      </c>
      <c r="AE63" s="36">
        <f t="shared" si="8"/>
        <v>0</v>
      </c>
      <c r="AF63" s="36">
        <f t="shared" si="9"/>
        <v>0</v>
      </c>
      <c r="AG63" s="36">
        <f t="shared" si="10"/>
        <v>0</v>
      </c>
      <c r="AH63" s="2">
        <f t="shared" si="11"/>
        <v>0</v>
      </c>
      <c r="AI63" s="2">
        <f t="shared" si="12"/>
        <v>0</v>
      </c>
    </row>
    <row r="64" spans="1:35" ht="11.25">
      <c r="A64" s="37">
        <v>1905970</v>
      </c>
      <c r="B64" s="37" t="s">
        <v>281</v>
      </c>
      <c r="C64" s="37" t="s">
        <v>282</v>
      </c>
      <c r="D64" s="37" t="s">
        <v>283</v>
      </c>
      <c r="E64" s="37" t="s">
        <v>284</v>
      </c>
      <c r="F64" s="37">
        <v>50452</v>
      </c>
      <c r="G64" s="38" t="s">
        <v>41</v>
      </c>
      <c r="H64" s="37">
        <v>5155796087</v>
      </c>
      <c r="I64" s="39">
        <v>7</v>
      </c>
      <c r="J64" s="40" t="s">
        <v>42</v>
      </c>
      <c r="K64" s="28" t="s">
        <v>42</v>
      </c>
      <c r="L64" s="29">
        <v>239</v>
      </c>
      <c r="M64" s="28" t="s">
        <v>43</v>
      </c>
      <c r="N64" s="41" t="s">
        <v>42</v>
      </c>
      <c r="O64" s="41" t="s">
        <v>42</v>
      </c>
      <c r="P64" s="42">
        <v>5.841924398625429</v>
      </c>
      <c r="Q64" s="42" t="str">
        <f t="shared" si="0"/>
        <v>NO</v>
      </c>
      <c r="R64" s="39" t="s">
        <v>42</v>
      </c>
      <c r="S64" s="43" t="s">
        <v>44</v>
      </c>
      <c r="T64" s="33">
        <v>1635.2907241283215</v>
      </c>
      <c r="U64" s="34">
        <v>997</v>
      </c>
      <c r="V64" s="35">
        <v>2134.9971250286844</v>
      </c>
      <c r="W64" s="33">
        <v>4175.34</v>
      </c>
      <c r="X64" s="36">
        <f t="shared" si="1"/>
        <v>1</v>
      </c>
      <c r="Y64" s="36">
        <f t="shared" si="2"/>
        <v>1</v>
      </c>
      <c r="Z64" s="36" t="str">
        <f t="shared" si="3"/>
        <v>ELIGIBLE</v>
      </c>
      <c r="AA64" s="36" t="str">
        <f t="shared" si="4"/>
        <v>OKAY</v>
      </c>
      <c r="AB64" s="36">
        <f t="shared" si="5"/>
        <v>0</v>
      </c>
      <c r="AC64" s="36">
        <f t="shared" si="6"/>
        <v>1</v>
      </c>
      <c r="AD64" s="36">
        <f t="shared" si="7"/>
        <v>0</v>
      </c>
      <c r="AE64" s="36">
        <f t="shared" si="8"/>
        <v>0</v>
      </c>
      <c r="AF64" s="36">
        <f t="shared" si="9"/>
        <v>0</v>
      </c>
      <c r="AG64" s="36">
        <f t="shared" si="10"/>
        <v>0</v>
      </c>
      <c r="AH64" s="2">
        <f t="shared" si="11"/>
        <v>0</v>
      </c>
      <c r="AI64" s="2">
        <f t="shared" si="12"/>
        <v>0</v>
      </c>
    </row>
    <row r="65" spans="1:35" ht="11.25">
      <c r="A65" s="37">
        <v>1906000</v>
      </c>
      <c r="B65" s="37" t="s">
        <v>285</v>
      </c>
      <c r="C65" s="37" t="s">
        <v>286</v>
      </c>
      <c r="D65" s="37" t="s">
        <v>263</v>
      </c>
      <c r="E65" s="37" t="s">
        <v>287</v>
      </c>
      <c r="F65" s="37">
        <v>52777</v>
      </c>
      <c r="G65" s="38" t="s">
        <v>41</v>
      </c>
      <c r="H65" s="37">
        <v>3193741292</v>
      </c>
      <c r="I65" s="39">
        <v>7</v>
      </c>
      <c r="J65" s="40" t="s">
        <v>42</v>
      </c>
      <c r="K65" s="28" t="s">
        <v>42</v>
      </c>
      <c r="L65" s="29">
        <v>543</v>
      </c>
      <c r="M65" s="28" t="s">
        <v>43</v>
      </c>
      <c r="N65" s="41" t="s">
        <v>42</v>
      </c>
      <c r="O65" s="41" t="s">
        <v>42</v>
      </c>
      <c r="P65" s="42">
        <v>10.080645161290322</v>
      </c>
      <c r="Q65" s="42" t="str">
        <f t="shared" si="0"/>
        <v>NO</v>
      </c>
      <c r="R65" s="39" t="s">
        <v>42</v>
      </c>
      <c r="S65" s="43" t="s">
        <v>44</v>
      </c>
      <c r="T65" s="33">
        <v>2503.652234605798</v>
      </c>
      <c r="U65" s="34">
        <v>1834</v>
      </c>
      <c r="V65" s="35">
        <v>2760.2861033840845</v>
      </c>
      <c r="W65" s="33">
        <v>10668.1</v>
      </c>
      <c r="X65" s="36">
        <f t="shared" si="1"/>
        <v>1</v>
      </c>
      <c r="Y65" s="36">
        <f t="shared" si="2"/>
        <v>1</v>
      </c>
      <c r="Z65" s="36" t="str">
        <f t="shared" si="3"/>
        <v>ELIGIBLE</v>
      </c>
      <c r="AA65" s="36" t="str">
        <f t="shared" si="4"/>
        <v>OKAY</v>
      </c>
      <c r="AB65" s="36">
        <f t="shared" si="5"/>
        <v>0</v>
      </c>
      <c r="AC65" s="36">
        <f t="shared" si="6"/>
        <v>1</v>
      </c>
      <c r="AD65" s="36">
        <f t="shared" si="7"/>
        <v>0</v>
      </c>
      <c r="AE65" s="36">
        <f t="shared" si="8"/>
        <v>0</v>
      </c>
      <c r="AF65" s="36">
        <f t="shared" si="9"/>
        <v>0</v>
      </c>
      <c r="AG65" s="36">
        <f t="shared" si="10"/>
        <v>0</v>
      </c>
      <c r="AH65" s="2">
        <f t="shared" si="11"/>
        <v>0</v>
      </c>
      <c r="AI65" s="2">
        <f t="shared" si="12"/>
        <v>0</v>
      </c>
    </row>
    <row r="66" spans="1:35" ht="11.25">
      <c r="A66" s="37">
        <v>1906060</v>
      </c>
      <c r="B66" s="37" t="s">
        <v>288</v>
      </c>
      <c r="C66" s="37" t="s">
        <v>289</v>
      </c>
      <c r="D66" s="37" t="s">
        <v>290</v>
      </c>
      <c r="E66" s="37" t="s">
        <v>291</v>
      </c>
      <c r="F66" s="37">
        <v>52730</v>
      </c>
      <c r="G66" s="38" t="s">
        <v>41</v>
      </c>
      <c r="H66" s="37">
        <v>3192593000</v>
      </c>
      <c r="I66" s="39">
        <v>6</v>
      </c>
      <c r="J66" s="40" t="s">
        <v>44</v>
      </c>
      <c r="K66" s="44" t="s">
        <v>44</v>
      </c>
      <c r="L66" s="29">
        <v>926</v>
      </c>
      <c r="M66" s="28" t="s">
        <v>43</v>
      </c>
      <c r="N66" s="41" t="s">
        <v>44</v>
      </c>
      <c r="O66" s="41" t="s">
        <v>44</v>
      </c>
      <c r="P66" s="42">
        <v>10.580524344569287</v>
      </c>
      <c r="Q66" s="42" t="str">
        <f t="shared" si="0"/>
        <v>NO</v>
      </c>
      <c r="R66" s="39" t="s">
        <v>42</v>
      </c>
      <c r="S66" s="43" t="s">
        <v>44</v>
      </c>
      <c r="T66" s="33">
        <v>4001.7631848085243</v>
      </c>
      <c r="U66" s="34">
        <v>3165</v>
      </c>
      <c r="V66" s="35">
        <v>4661.377605714805</v>
      </c>
      <c r="W66" s="33">
        <v>22559.91</v>
      </c>
      <c r="X66" s="36">
        <f t="shared" si="1"/>
        <v>0</v>
      </c>
      <c r="Y66" s="36">
        <f t="shared" si="2"/>
        <v>0</v>
      </c>
      <c r="Z66" s="36">
        <f t="shared" si="3"/>
        <v>0</v>
      </c>
      <c r="AA66" s="36">
        <f t="shared" si="4"/>
        <v>0</v>
      </c>
      <c r="AB66" s="36">
        <f t="shared" si="5"/>
        <v>0</v>
      </c>
      <c r="AC66" s="36">
        <f t="shared" si="6"/>
        <v>1</v>
      </c>
      <c r="AD66" s="36">
        <f t="shared" si="7"/>
        <v>0</v>
      </c>
      <c r="AE66" s="36">
        <f t="shared" si="8"/>
        <v>0</v>
      </c>
      <c r="AF66" s="36">
        <f t="shared" si="9"/>
        <v>0</v>
      </c>
      <c r="AG66" s="36">
        <f t="shared" si="10"/>
        <v>0</v>
      </c>
      <c r="AH66" s="2">
        <f t="shared" si="11"/>
        <v>0</v>
      </c>
      <c r="AI66" s="2">
        <f t="shared" si="12"/>
        <v>0</v>
      </c>
    </row>
    <row r="67" spans="1:35" ht="11.25">
      <c r="A67" s="37">
        <v>1906240</v>
      </c>
      <c r="B67" s="37" t="s">
        <v>292</v>
      </c>
      <c r="C67" s="37" t="s">
        <v>293</v>
      </c>
      <c r="D67" s="37" t="s">
        <v>294</v>
      </c>
      <c r="E67" s="37" t="s">
        <v>295</v>
      </c>
      <c r="F67" s="37">
        <v>52554</v>
      </c>
      <c r="G67" s="38" t="s">
        <v>41</v>
      </c>
      <c r="H67" s="37">
        <v>5156527531</v>
      </c>
      <c r="I67" s="39">
        <v>7</v>
      </c>
      <c r="J67" s="40" t="s">
        <v>42</v>
      </c>
      <c r="K67" s="28" t="s">
        <v>42</v>
      </c>
      <c r="L67" s="29">
        <v>593</v>
      </c>
      <c r="M67" s="28" t="s">
        <v>43</v>
      </c>
      <c r="N67" s="41" t="s">
        <v>42</v>
      </c>
      <c r="O67" s="41" t="s">
        <v>42</v>
      </c>
      <c r="P67" s="42">
        <v>15.979381443298967</v>
      </c>
      <c r="Q67" s="42" t="str">
        <f t="shared" si="0"/>
        <v>NO</v>
      </c>
      <c r="R67" s="39" t="s">
        <v>42</v>
      </c>
      <c r="S67" s="43" t="s">
        <v>44</v>
      </c>
      <c r="T67" s="33">
        <v>3812.535659786018</v>
      </c>
      <c r="U67" s="34">
        <v>2109</v>
      </c>
      <c r="V67" s="35">
        <v>4899.454314157008</v>
      </c>
      <c r="W67" s="33">
        <v>22810.16</v>
      </c>
      <c r="X67" s="36">
        <f t="shared" si="1"/>
        <v>1</v>
      </c>
      <c r="Y67" s="36">
        <f t="shared" si="2"/>
        <v>1</v>
      </c>
      <c r="Z67" s="36" t="str">
        <f t="shared" si="3"/>
        <v>ELIGIBLE</v>
      </c>
      <c r="AA67" s="36" t="str">
        <f t="shared" si="4"/>
        <v>OKAY</v>
      </c>
      <c r="AB67" s="36">
        <f t="shared" si="5"/>
        <v>0</v>
      </c>
      <c r="AC67" s="36">
        <f t="shared" si="6"/>
        <v>1</v>
      </c>
      <c r="AD67" s="36">
        <f t="shared" si="7"/>
        <v>0</v>
      </c>
      <c r="AE67" s="36">
        <f t="shared" si="8"/>
        <v>0</v>
      </c>
      <c r="AF67" s="36">
        <f t="shared" si="9"/>
        <v>0</v>
      </c>
      <c r="AG67" s="36">
        <f t="shared" si="10"/>
        <v>0</v>
      </c>
      <c r="AH67" s="2">
        <f t="shared" si="11"/>
        <v>0</v>
      </c>
      <c r="AI67" s="2">
        <f t="shared" si="12"/>
        <v>0</v>
      </c>
    </row>
    <row r="68" spans="1:35" ht="11.25">
      <c r="A68" s="37">
        <v>1906270</v>
      </c>
      <c r="B68" s="37" t="s">
        <v>296</v>
      </c>
      <c r="C68" s="37" t="s">
        <v>297</v>
      </c>
      <c r="D68" s="37" t="s">
        <v>298</v>
      </c>
      <c r="E68" s="37" t="s">
        <v>299</v>
      </c>
      <c r="F68" s="37">
        <v>50047</v>
      </c>
      <c r="G68" s="38" t="s">
        <v>41</v>
      </c>
      <c r="H68" s="37">
        <v>5159893589</v>
      </c>
      <c r="I68" s="39" t="s">
        <v>112</v>
      </c>
      <c r="J68" s="40" t="s">
        <v>44</v>
      </c>
      <c r="K68" s="44" t="s">
        <v>44</v>
      </c>
      <c r="L68" s="29">
        <v>1175</v>
      </c>
      <c r="M68" s="28" t="s">
        <v>43</v>
      </c>
      <c r="N68" s="41" t="s">
        <v>44</v>
      </c>
      <c r="O68" s="41" t="s">
        <v>44</v>
      </c>
      <c r="P68" s="42">
        <v>8.432835820895521</v>
      </c>
      <c r="Q68" s="42" t="str">
        <f t="shared" si="0"/>
        <v>NO</v>
      </c>
      <c r="R68" s="39" t="s">
        <v>44</v>
      </c>
      <c r="S68" s="43" t="s">
        <v>44</v>
      </c>
      <c r="T68" s="33">
        <v>4686.266560168415</v>
      </c>
      <c r="U68" s="34">
        <v>4064</v>
      </c>
      <c r="V68" s="35">
        <v>6058.803307428036</v>
      </c>
      <c r="W68" s="33">
        <v>23933.53</v>
      </c>
      <c r="X68" s="36">
        <f t="shared" si="1"/>
        <v>0</v>
      </c>
      <c r="Y68" s="36">
        <f t="shared" si="2"/>
        <v>0</v>
      </c>
      <c r="Z68" s="36">
        <f t="shared" si="3"/>
        <v>0</v>
      </c>
      <c r="AA68" s="36">
        <f t="shared" si="4"/>
        <v>0</v>
      </c>
      <c r="AB68" s="36">
        <f t="shared" si="5"/>
        <v>0</v>
      </c>
      <c r="AC68" s="36">
        <f t="shared" si="6"/>
        <v>0</v>
      </c>
      <c r="AD68" s="36">
        <f t="shared" si="7"/>
        <v>0</v>
      </c>
      <c r="AE68" s="36">
        <f t="shared" si="8"/>
        <v>0</v>
      </c>
      <c r="AF68" s="36">
        <f t="shared" si="9"/>
        <v>0</v>
      </c>
      <c r="AG68" s="36">
        <f t="shared" si="10"/>
        <v>0</v>
      </c>
      <c r="AH68" s="2">
        <f t="shared" si="11"/>
        <v>0</v>
      </c>
      <c r="AI68" s="2">
        <f t="shared" si="12"/>
        <v>0</v>
      </c>
    </row>
    <row r="69" spans="1:35" ht="11.25">
      <c r="A69" s="37">
        <v>1906330</v>
      </c>
      <c r="B69" s="37" t="s">
        <v>300</v>
      </c>
      <c r="C69" s="37" t="s">
        <v>301</v>
      </c>
      <c r="D69" s="37" t="s">
        <v>302</v>
      </c>
      <c r="E69" s="37" t="s">
        <v>303</v>
      </c>
      <c r="F69" s="37">
        <v>51401</v>
      </c>
      <c r="G69" s="38" t="s">
        <v>41</v>
      </c>
      <c r="H69" s="37">
        <v>7127928001</v>
      </c>
      <c r="I69" s="39">
        <v>6</v>
      </c>
      <c r="J69" s="40" t="s">
        <v>44</v>
      </c>
      <c r="K69" s="44" t="s">
        <v>44</v>
      </c>
      <c r="L69" s="29">
        <v>1835</v>
      </c>
      <c r="M69" s="28" t="s">
        <v>43</v>
      </c>
      <c r="N69" s="41" t="s">
        <v>44</v>
      </c>
      <c r="O69" s="41" t="s">
        <v>44</v>
      </c>
      <c r="P69" s="42">
        <v>9.125235997482694</v>
      </c>
      <c r="Q69" s="42" t="str">
        <f aca="true" t="shared" si="13" ref="Q69:Q132">IF(P69&lt;20,"NO","YES")</f>
        <v>NO</v>
      </c>
      <c r="R69" s="39" t="s">
        <v>42</v>
      </c>
      <c r="S69" s="43" t="s">
        <v>44</v>
      </c>
      <c r="T69" s="33">
        <v>14892.413751442324</v>
      </c>
      <c r="U69" s="34">
        <v>10506</v>
      </c>
      <c r="V69" s="35">
        <v>15806.217919378274</v>
      </c>
      <c r="W69" s="33">
        <v>61675.04</v>
      </c>
      <c r="X69" s="36">
        <f aca="true" t="shared" si="14" ref="X69:X132">IF(OR(J69="YES",K69="YES"),1,0)</f>
        <v>0</v>
      </c>
      <c r="Y69" s="36">
        <f aca="true" t="shared" si="15" ref="Y69:Y132">IF(OR(L69&lt;600,M69="YES"),1,0)</f>
        <v>0</v>
      </c>
      <c r="Z69" s="36">
        <f>IF(AND(X69=1,Y69=1),"ELIGIBLE",0)</f>
        <v>0</v>
      </c>
      <c r="AA69" s="36">
        <f>IF(AND(Z69="ELIGIBLE",N69="YES"),"OKAY",0)</f>
        <v>0</v>
      </c>
      <c r="AB69" s="36">
        <f aca="true" t="shared" si="16" ref="AB69:AB132">IF(AND(P69&gt;=20,Q69="YES"),1,0)</f>
        <v>0</v>
      </c>
      <c r="AC69" s="36">
        <f aca="true" t="shared" si="17" ref="AC69:AC132">IF(R69="YES",1,0)</f>
        <v>1</v>
      </c>
      <c r="AD69" s="36">
        <f>IF(AND(AB69=1,AC69=1),"CHECK",0)</f>
        <v>0</v>
      </c>
      <c r="AE69" s="36">
        <f>IF(AND(Z69="ELIGIBLE",AD69="CHECK"),"SRSA",0)</f>
        <v>0</v>
      </c>
      <c r="AF69" s="36">
        <f>IF(AND(AD69="CHECK",AE69=0),"RLISP",0)</f>
        <v>0</v>
      </c>
      <c r="AG69" s="36">
        <f>IF(AND(AA69="OKAY",AF69="RLISP"),"NO",0)</f>
        <v>0</v>
      </c>
      <c r="AH69" s="2">
        <f aca="true" t="shared" si="18" ref="AH69:AH132">IF(AND(OR(X69=0,Y69=0),(N69="YES")),"TROUBLE",0)</f>
        <v>0</v>
      </c>
      <c r="AI69" s="2">
        <f aca="true" t="shared" si="19" ref="AI69:AI132">IF(AND(OR(AB69=0,AC69=0),(S69="YES")),"TROUBLE",0)</f>
        <v>0</v>
      </c>
    </row>
    <row r="70" spans="1:35" ht="11.25">
      <c r="A70" s="37">
        <v>1906510</v>
      </c>
      <c r="B70" s="37" t="s">
        <v>304</v>
      </c>
      <c r="C70" s="37" t="s">
        <v>305</v>
      </c>
      <c r="D70" s="37" t="s">
        <v>306</v>
      </c>
      <c r="E70" s="37" t="s">
        <v>307</v>
      </c>
      <c r="F70" s="37">
        <v>50613</v>
      </c>
      <c r="G70" s="38" t="s">
        <v>41</v>
      </c>
      <c r="H70" s="37">
        <v>3192778800</v>
      </c>
      <c r="I70" s="39" t="s">
        <v>308</v>
      </c>
      <c r="J70" s="40" t="s">
        <v>44</v>
      </c>
      <c r="K70" s="44" t="s">
        <v>44</v>
      </c>
      <c r="L70" s="29">
        <v>4183</v>
      </c>
      <c r="M70" s="28" t="s">
        <v>43</v>
      </c>
      <c r="N70" s="41" t="s">
        <v>44</v>
      </c>
      <c r="O70" s="41" t="s">
        <v>44</v>
      </c>
      <c r="P70" s="42">
        <v>10.542222222222222</v>
      </c>
      <c r="Q70" s="42" t="str">
        <f t="shared" si="13"/>
        <v>NO</v>
      </c>
      <c r="R70" s="39" t="s">
        <v>44</v>
      </c>
      <c r="S70" s="43" t="s">
        <v>44</v>
      </c>
      <c r="T70" s="33">
        <v>25407.12739862269</v>
      </c>
      <c r="U70" s="34">
        <v>15711</v>
      </c>
      <c r="V70" s="35">
        <v>23509.341928822232</v>
      </c>
      <c r="W70" s="33">
        <v>117453.28</v>
      </c>
      <c r="X70" s="36">
        <f t="shared" si="14"/>
        <v>0</v>
      </c>
      <c r="Y70" s="36">
        <f t="shared" si="15"/>
        <v>0</v>
      </c>
      <c r="Z70" s="36">
        <f aca="true" t="shared" si="20" ref="Z70:Z133">IF(AND(X70=1,Y70=1),"ELIGIBLE",0)</f>
        <v>0</v>
      </c>
      <c r="AA70" s="36">
        <f aca="true" t="shared" si="21" ref="AA70:AA133">IF(AND(Z70="ELIGIBLE",N70="YES"),"OKAY",0)</f>
        <v>0</v>
      </c>
      <c r="AB70" s="36">
        <f t="shared" si="16"/>
        <v>0</v>
      </c>
      <c r="AC70" s="36">
        <f t="shared" si="17"/>
        <v>0</v>
      </c>
      <c r="AD70" s="36">
        <f aca="true" t="shared" si="22" ref="AD70:AD133">IF(AND(AB70=1,AC70=1),"CHECK",0)</f>
        <v>0</v>
      </c>
      <c r="AE70" s="36">
        <f aca="true" t="shared" si="23" ref="AE70:AE133">IF(AND(Z70="ELIGIBLE",AD70="CHECK"),"SRSA",0)</f>
        <v>0</v>
      </c>
      <c r="AF70" s="36">
        <f aca="true" t="shared" si="24" ref="AF70:AF133">IF(AND(AD70="CHECK",AE70=0),"RLISP",0)</f>
        <v>0</v>
      </c>
      <c r="AG70" s="36">
        <f aca="true" t="shared" si="25" ref="AG70:AG133">IF(AND(AA70="OKAY",AF70="RLISP"),"NO",0)</f>
        <v>0</v>
      </c>
      <c r="AH70" s="2">
        <f t="shared" si="18"/>
        <v>0</v>
      </c>
      <c r="AI70" s="2">
        <f t="shared" si="19"/>
        <v>0</v>
      </c>
    </row>
    <row r="71" spans="1:35" ht="11.25">
      <c r="A71" s="37">
        <v>1906540</v>
      </c>
      <c r="B71" s="37" t="s">
        <v>309</v>
      </c>
      <c r="C71" s="37" t="s">
        <v>310</v>
      </c>
      <c r="D71" s="37" t="s">
        <v>311</v>
      </c>
      <c r="E71" s="37" t="s">
        <v>312</v>
      </c>
      <c r="F71" s="37">
        <v>52404</v>
      </c>
      <c r="G71" s="38" t="s">
        <v>41</v>
      </c>
      <c r="H71" s="37">
        <v>3193982000</v>
      </c>
      <c r="I71" s="39" t="s">
        <v>313</v>
      </c>
      <c r="J71" s="40" t="s">
        <v>44</v>
      </c>
      <c r="K71" s="44" t="s">
        <v>44</v>
      </c>
      <c r="L71" s="29">
        <v>17044</v>
      </c>
      <c r="M71" s="28" t="s">
        <v>43</v>
      </c>
      <c r="N71" s="41" t="s">
        <v>44</v>
      </c>
      <c r="O71" s="41" t="s">
        <v>44</v>
      </c>
      <c r="P71" s="42">
        <v>10.740956260304529</v>
      </c>
      <c r="Q71" s="42" t="str">
        <f t="shared" si="13"/>
        <v>NO</v>
      </c>
      <c r="R71" s="39" t="s">
        <v>44</v>
      </c>
      <c r="S71" s="43" t="s">
        <v>44</v>
      </c>
      <c r="T71" s="33">
        <v>98520.78548170195</v>
      </c>
      <c r="U71" s="34">
        <v>66840</v>
      </c>
      <c r="V71" s="35">
        <v>136107.24329489845</v>
      </c>
      <c r="W71" s="33">
        <v>450902.11</v>
      </c>
      <c r="X71" s="36">
        <f t="shared" si="14"/>
        <v>0</v>
      </c>
      <c r="Y71" s="36">
        <f t="shared" si="15"/>
        <v>0</v>
      </c>
      <c r="Z71" s="36">
        <f t="shared" si="20"/>
        <v>0</v>
      </c>
      <c r="AA71" s="36">
        <f t="shared" si="21"/>
        <v>0</v>
      </c>
      <c r="AB71" s="36">
        <f t="shared" si="16"/>
        <v>0</v>
      </c>
      <c r="AC71" s="36">
        <f t="shared" si="17"/>
        <v>0</v>
      </c>
      <c r="AD71" s="36">
        <f t="shared" si="22"/>
        <v>0</v>
      </c>
      <c r="AE71" s="36">
        <f t="shared" si="23"/>
        <v>0</v>
      </c>
      <c r="AF71" s="36">
        <f t="shared" si="24"/>
        <v>0</v>
      </c>
      <c r="AG71" s="36">
        <f t="shared" si="25"/>
        <v>0</v>
      </c>
      <c r="AH71" s="2">
        <f t="shared" si="18"/>
        <v>0</v>
      </c>
      <c r="AI71" s="2">
        <f t="shared" si="19"/>
        <v>0</v>
      </c>
    </row>
    <row r="72" spans="1:35" ht="11.25">
      <c r="A72" s="37">
        <v>1906660</v>
      </c>
      <c r="B72" s="37" t="s">
        <v>314</v>
      </c>
      <c r="C72" s="37" t="s">
        <v>315</v>
      </c>
      <c r="D72" s="37" t="s">
        <v>316</v>
      </c>
      <c r="E72" s="37" t="s">
        <v>317</v>
      </c>
      <c r="F72" s="37">
        <v>52213</v>
      </c>
      <c r="G72" s="38">
        <v>2213</v>
      </c>
      <c r="H72" s="37">
        <v>3198491102</v>
      </c>
      <c r="I72" s="39">
        <v>8</v>
      </c>
      <c r="J72" s="40" t="s">
        <v>42</v>
      </c>
      <c r="K72" s="28" t="s">
        <v>42</v>
      </c>
      <c r="L72" s="29">
        <v>1090</v>
      </c>
      <c r="M72" s="28" t="s">
        <v>43</v>
      </c>
      <c r="N72" s="41" t="s">
        <v>44</v>
      </c>
      <c r="O72" s="41" t="s">
        <v>44</v>
      </c>
      <c r="P72" s="42">
        <v>7.415254237288135</v>
      </c>
      <c r="Q72" s="42" t="str">
        <f t="shared" si="13"/>
        <v>NO</v>
      </c>
      <c r="R72" s="39" t="s">
        <v>42</v>
      </c>
      <c r="S72" s="43" t="s">
        <v>44</v>
      </c>
      <c r="T72" s="33">
        <v>3872.07142433287</v>
      </c>
      <c r="U72" s="34">
        <v>3677</v>
      </c>
      <c r="V72" s="35">
        <v>5515.634306762116</v>
      </c>
      <c r="W72" s="33">
        <v>16558.45</v>
      </c>
      <c r="X72" s="36">
        <f t="shared" si="14"/>
        <v>1</v>
      </c>
      <c r="Y72" s="36">
        <f t="shared" si="15"/>
        <v>0</v>
      </c>
      <c r="Z72" s="36">
        <f t="shared" si="20"/>
        <v>0</v>
      </c>
      <c r="AA72" s="36">
        <f t="shared" si="21"/>
        <v>0</v>
      </c>
      <c r="AB72" s="36">
        <f t="shared" si="16"/>
        <v>0</v>
      </c>
      <c r="AC72" s="36">
        <f t="shared" si="17"/>
        <v>1</v>
      </c>
      <c r="AD72" s="36">
        <f t="shared" si="22"/>
        <v>0</v>
      </c>
      <c r="AE72" s="36">
        <f t="shared" si="23"/>
        <v>0</v>
      </c>
      <c r="AF72" s="36">
        <f t="shared" si="24"/>
        <v>0</v>
      </c>
      <c r="AG72" s="36">
        <f t="shared" si="25"/>
        <v>0</v>
      </c>
      <c r="AH72" s="2">
        <f t="shared" si="18"/>
        <v>0</v>
      </c>
      <c r="AI72" s="2">
        <f t="shared" si="19"/>
        <v>0</v>
      </c>
    </row>
    <row r="73" spans="1:35" ht="11.25">
      <c r="A73" s="37">
        <v>1906750</v>
      </c>
      <c r="B73" s="37" t="s">
        <v>318</v>
      </c>
      <c r="C73" s="37" t="s">
        <v>319</v>
      </c>
      <c r="D73" s="37" t="s">
        <v>320</v>
      </c>
      <c r="E73" s="37" t="s">
        <v>321</v>
      </c>
      <c r="F73" s="37">
        <v>52544</v>
      </c>
      <c r="G73" s="38" t="s">
        <v>41</v>
      </c>
      <c r="H73" s="37">
        <v>5158560601</v>
      </c>
      <c r="I73" s="39" t="s">
        <v>53</v>
      </c>
      <c r="J73" s="40" t="s">
        <v>44</v>
      </c>
      <c r="K73" s="44" t="s">
        <v>44</v>
      </c>
      <c r="L73" s="29">
        <v>1521</v>
      </c>
      <c r="M73" s="28" t="s">
        <v>43</v>
      </c>
      <c r="N73" s="41" t="s">
        <v>44</v>
      </c>
      <c r="O73" s="41" t="s">
        <v>44</v>
      </c>
      <c r="P73" s="42">
        <v>22.89744981009224</v>
      </c>
      <c r="Q73" s="42" t="str">
        <f t="shared" si="13"/>
        <v>YES</v>
      </c>
      <c r="R73" s="39" t="s">
        <v>42</v>
      </c>
      <c r="S73" s="43" t="s">
        <v>42</v>
      </c>
      <c r="T73" s="33">
        <v>11367.630685226653</v>
      </c>
      <c r="U73" s="34">
        <v>5655</v>
      </c>
      <c r="V73" s="35">
        <v>14332.916206199849</v>
      </c>
      <c r="W73" s="33">
        <v>75482.52</v>
      </c>
      <c r="X73" s="36">
        <f t="shared" si="14"/>
        <v>0</v>
      </c>
      <c r="Y73" s="36">
        <f t="shared" si="15"/>
        <v>0</v>
      </c>
      <c r="Z73" s="36">
        <f t="shared" si="20"/>
        <v>0</v>
      </c>
      <c r="AA73" s="36">
        <f t="shared" si="21"/>
        <v>0</v>
      </c>
      <c r="AB73" s="36">
        <f t="shared" si="16"/>
        <v>1</v>
      </c>
      <c r="AC73" s="36">
        <f t="shared" si="17"/>
        <v>1</v>
      </c>
      <c r="AD73" s="36" t="str">
        <f t="shared" si="22"/>
        <v>CHECK</v>
      </c>
      <c r="AE73" s="36">
        <f t="shared" si="23"/>
        <v>0</v>
      </c>
      <c r="AF73" s="36" t="str">
        <f t="shared" si="24"/>
        <v>RLISP</v>
      </c>
      <c r="AG73" s="36">
        <f t="shared" si="25"/>
        <v>0</v>
      </c>
      <c r="AH73" s="2">
        <f t="shared" si="18"/>
        <v>0</v>
      </c>
      <c r="AI73" s="2">
        <f t="shared" si="19"/>
        <v>0</v>
      </c>
    </row>
    <row r="74" spans="1:35" ht="11.25">
      <c r="A74" s="37">
        <v>1906780</v>
      </c>
      <c r="B74" s="37" t="s">
        <v>322</v>
      </c>
      <c r="C74" s="37" t="s">
        <v>323</v>
      </c>
      <c r="D74" s="37" t="s">
        <v>324</v>
      </c>
      <c r="E74" s="37" t="s">
        <v>325</v>
      </c>
      <c r="F74" s="37">
        <v>52214</v>
      </c>
      <c r="G74" s="38" t="s">
        <v>41</v>
      </c>
      <c r="H74" s="37">
        <v>3194386183</v>
      </c>
      <c r="I74" s="39">
        <v>8</v>
      </c>
      <c r="J74" s="40" t="s">
        <v>42</v>
      </c>
      <c r="K74" s="28" t="s">
        <v>42</v>
      </c>
      <c r="L74" s="29">
        <v>474</v>
      </c>
      <c r="M74" s="28" t="s">
        <v>43</v>
      </c>
      <c r="N74" s="41" t="s">
        <v>42</v>
      </c>
      <c r="O74" s="41" t="s">
        <v>42</v>
      </c>
      <c r="P74" s="42">
        <v>7.719298245614035</v>
      </c>
      <c r="Q74" s="42" t="str">
        <f t="shared" si="13"/>
        <v>NO</v>
      </c>
      <c r="R74" s="39" t="s">
        <v>42</v>
      </c>
      <c r="S74" s="43" t="s">
        <v>44</v>
      </c>
      <c r="T74" s="33">
        <v>3891.476802605982</v>
      </c>
      <c r="U74" s="34">
        <v>1601</v>
      </c>
      <c r="V74" s="35">
        <v>2385.0057029239942</v>
      </c>
      <c r="W74" s="33">
        <v>9344.63</v>
      </c>
      <c r="X74" s="36">
        <f t="shared" si="14"/>
        <v>1</v>
      </c>
      <c r="Y74" s="36">
        <f t="shared" si="15"/>
        <v>1</v>
      </c>
      <c r="Z74" s="36" t="str">
        <f t="shared" si="20"/>
        <v>ELIGIBLE</v>
      </c>
      <c r="AA74" s="36" t="str">
        <f t="shared" si="21"/>
        <v>OKAY</v>
      </c>
      <c r="AB74" s="36">
        <f t="shared" si="16"/>
        <v>0</v>
      </c>
      <c r="AC74" s="36">
        <f t="shared" si="17"/>
        <v>1</v>
      </c>
      <c r="AD74" s="36">
        <f t="shared" si="22"/>
        <v>0</v>
      </c>
      <c r="AE74" s="36">
        <f t="shared" si="23"/>
        <v>0</v>
      </c>
      <c r="AF74" s="36">
        <f t="shared" si="24"/>
        <v>0</v>
      </c>
      <c r="AG74" s="36">
        <f t="shared" si="25"/>
        <v>0</v>
      </c>
      <c r="AH74" s="2">
        <f t="shared" si="18"/>
        <v>0</v>
      </c>
      <c r="AI74" s="2">
        <f t="shared" si="19"/>
        <v>0</v>
      </c>
    </row>
    <row r="75" spans="1:35" ht="11.25">
      <c r="A75" s="37">
        <v>1906810</v>
      </c>
      <c r="B75" s="37" t="s">
        <v>326</v>
      </c>
      <c r="C75" s="37" t="s">
        <v>327</v>
      </c>
      <c r="D75" s="37" t="s">
        <v>328</v>
      </c>
      <c r="E75" s="37" t="s">
        <v>329</v>
      </c>
      <c r="F75" s="37">
        <v>52742</v>
      </c>
      <c r="G75" s="38" t="s">
        <v>41</v>
      </c>
      <c r="H75" s="37">
        <v>3196590700</v>
      </c>
      <c r="I75" s="39" t="s">
        <v>53</v>
      </c>
      <c r="J75" s="40" t="s">
        <v>44</v>
      </c>
      <c r="K75" s="44" t="s">
        <v>44</v>
      </c>
      <c r="L75" s="29">
        <v>1577</v>
      </c>
      <c r="M75" s="28" t="s">
        <v>43</v>
      </c>
      <c r="N75" s="41" t="s">
        <v>44</v>
      </c>
      <c r="O75" s="41" t="s">
        <v>44</v>
      </c>
      <c r="P75" s="42">
        <v>7.3053892215568865</v>
      </c>
      <c r="Q75" s="42" t="str">
        <f t="shared" si="13"/>
        <v>NO</v>
      </c>
      <c r="R75" s="39" t="s">
        <v>42</v>
      </c>
      <c r="S75" s="43" t="s">
        <v>44</v>
      </c>
      <c r="T75" s="33">
        <v>6619.623778625282</v>
      </c>
      <c r="U75" s="34">
        <v>6157</v>
      </c>
      <c r="V75" s="45">
        <v>9258.56251135091</v>
      </c>
      <c r="W75" s="33">
        <v>28510.65</v>
      </c>
      <c r="X75" s="36">
        <f t="shared" si="14"/>
        <v>0</v>
      </c>
      <c r="Y75" s="36">
        <f t="shared" si="15"/>
        <v>0</v>
      </c>
      <c r="Z75" s="36">
        <f t="shared" si="20"/>
        <v>0</v>
      </c>
      <c r="AA75" s="36">
        <f t="shared" si="21"/>
        <v>0</v>
      </c>
      <c r="AB75" s="36">
        <f t="shared" si="16"/>
        <v>0</v>
      </c>
      <c r="AC75" s="36">
        <f t="shared" si="17"/>
        <v>1</v>
      </c>
      <c r="AD75" s="36">
        <f t="shared" si="22"/>
        <v>0</v>
      </c>
      <c r="AE75" s="36">
        <f t="shared" si="23"/>
        <v>0</v>
      </c>
      <c r="AF75" s="36">
        <f t="shared" si="24"/>
        <v>0</v>
      </c>
      <c r="AG75" s="36">
        <f t="shared" si="25"/>
        <v>0</v>
      </c>
      <c r="AH75" s="2">
        <f t="shared" si="18"/>
        <v>0</v>
      </c>
      <c r="AI75" s="2">
        <f t="shared" si="19"/>
        <v>0</v>
      </c>
    </row>
    <row r="76" spans="1:35" ht="11.25">
      <c r="A76" s="37">
        <v>1906840</v>
      </c>
      <c r="B76" s="37" t="s">
        <v>330</v>
      </c>
      <c r="C76" s="37" t="s">
        <v>331</v>
      </c>
      <c r="D76" s="37" t="s">
        <v>332</v>
      </c>
      <c r="E76" s="37" t="s">
        <v>333</v>
      </c>
      <c r="F76" s="37">
        <v>52043</v>
      </c>
      <c r="G76" s="38" t="s">
        <v>41</v>
      </c>
      <c r="H76" s="37">
        <v>3192451751</v>
      </c>
      <c r="I76" s="39">
        <v>7</v>
      </c>
      <c r="J76" s="40" t="s">
        <v>42</v>
      </c>
      <c r="K76" s="28" t="s">
        <v>42</v>
      </c>
      <c r="L76" s="29">
        <v>632</v>
      </c>
      <c r="M76" s="28" t="s">
        <v>43</v>
      </c>
      <c r="N76" s="41" t="s">
        <v>44</v>
      </c>
      <c r="O76" s="41" t="s">
        <v>44</v>
      </c>
      <c r="P76" s="42">
        <v>10.957178841309824</v>
      </c>
      <c r="Q76" s="42" t="str">
        <f t="shared" si="13"/>
        <v>NO</v>
      </c>
      <c r="R76" s="39" t="s">
        <v>42</v>
      </c>
      <c r="S76" s="43" t="s">
        <v>44</v>
      </c>
      <c r="T76" s="33">
        <v>2606.8065439252923</v>
      </c>
      <c r="U76" s="34">
        <v>2165</v>
      </c>
      <c r="V76" s="35">
        <v>4431.761034635945</v>
      </c>
      <c r="W76" s="33">
        <v>17044.92</v>
      </c>
      <c r="X76" s="36">
        <f t="shared" si="14"/>
        <v>1</v>
      </c>
      <c r="Y76" s="36">
        <f t="shared" si="15"/>
        <v>0</v>
      </c>
      <c r="Z76" s="36">
        <f t="shared" si="20"/>
        <v>0</v>
      </c>
      <c r="AA76" s="36">
        <f t="shared" si="21"/>
        <v>0</v>
      </c>
      <c r="AB76" s="36">
        <f t="shared" si="16"/>
        <v>0</v>
      </c>
      <c r="AC76" s="36">
        <f t="shared" si="17"/>
        <v>1</v>
      </c>
      <c r="AD76" s="36">
        <f t="shared" si="22"/>
        <v>0</v>
      </c>
      <c r="AE76" s="36">
        <f t="shared" si="23"/>
        <v>0</v>
      </c>
      <c r="AF76" s="36">
        <f t="shared" si="24"/>
        <v>0</v>
      </c>
      <c r="AG76" s="36">
        <f t="shared" si="25"/>
        <v>0</v>
      </c>
      <c r="AH76" s="2">
        <f t="shared" si="18"/>
        <v>0</v>
      </c>
      <c r="AI76" s="2">
        <f t="shared" si="19"/>
        <v>0</v>
      </c>
    </row>
    <row r="77" spans="1:35" ht="11.25">
      <c r="A77" s="37">
        <v>1906900</v>
      </c>
      <c r="B77" s="37" t="s">
        <v>334</v>
      </c>
      <c r="C77" s="37" t="s">
        <v>335</v>
      </c>
      <c r="D77" s="37" t="s">
        <v>336</v>
      </c>
      <c r="E77" s="37" t="s">
        <v>337</v>
      </c>
      <c r="F77" s="37">
        <v>50144</v>
      </c>
      <c r="G77" s="38" t="s">
        <v>41</v>
      </c>
      <c r="H77" s="37">
        <v>5154464818</v>
      </c>
      <c r="I77" s="39">
        <v>7</v>
      </c>
      <c r="J77" s="40" t="s">
        <v>42</v>
      </c>
      <c r="K77" s="28" t="s">
        <v>42</v>
      </c>
      <c r="L77" s="29">
        <v>682</v>
      </c>
      <c r="M77" s="28" t="s">
        <v>43</v>
      </c>
      <c r="N77" s="41" t="s">
        <v>44</v>
      </c>
      <c r="O77" s="41" t="s">
        <v>44</v>
      </c>
      <c r="P77" s="42">
        <v>24.7074122236671</v>
      </c>
      <c r="Q77" s="42" t="str">
        <f t="shared" si="13"/>
        <v>YES</v>
      </c>
      <c r="R77" s="39" t="s">
        <v>42</v>
      </c>
      <c r="S77" s="43" t="s">
        <v>42</v>
      </c>
      <c r="T77" s="33">
        <v>5256.289285406263</v>
      </c>
      <c r="U77" s="34">
        <v>2440</v>
      </c>
      <c r="V77" s="35">
        <v>6116.844682373168</v>
      </c>
      <c r="W77" s="33">
        <v>33766.81</v>
      </c>
      <c r="X77" s="36">
        <f t="shared" si="14"/>
        <v>1</v>
      </c>
      <c r="Y77" s="36">
        <f t="shared" si="15"/>
        <v>0</v>
      </c>
      <c r="Z77" s="36">
        <f t="shared" si="20"/>
        <v>0</v>
      </c>
      <c r="AA77" s="36">
        <f t="shared" si="21"/>
        <v>0</v>
      </c>
      <c r="AB77" s="36">
        <f t="shared" si="16"/>
        <v>1</v>
      </c>
      <c r="AC77" s="36">
        <f t="shared" si="17"/>
        <v>1</v>
      </c>
      <c r="AD77" s="36" t="str">
        <f t="shared" si="22"/>
        <v>CHECK</v>
      </c>
      <c r="AE77" s="36">
        <f t="shared" si="23"/>
        <v>0</v>
      </c>
      <c r="AF77" s="36" t="str">
        <f t="shared" si="24"/>
        <v>RLISP</v>
      </c>
      <c r="AG77" s="36">
        <f t="shared" si="25"/>
        <v>0</v>
      </c>
      <c r="AH77" s="2">
        <f t="shared" si="18"/>
        <v>0</v>
      </c>
      <c r="AI77" s="2">
        <f t="shared" si="19"/>
        <v>0</v>
      </c>
    </row>
    <row r="78" spans="1:35" ht="11.25">
      <c r="A78" s="37">
        <v>1906930</v>
      </c>
      <c r="B78" s="37" t="s">
        <v>338</v>
      </c>
      <c r="C78" s="37" t="s">
        <v>339</v>
      </c>
      <c r="D78" s="37" t="s">
        <v>340</v>
      </c>
      <c r="E78" s="37" t="s">
        <v>341</v>
      </c>
      <c r="F78" s="37">
        <v>52625</v>
      </c>
      <c r="G78" s="38" t="s">
        <v>41</v>
      </c>
      <c r="H78" s="37">
        <v>3198359510</v>
      </c>
      <c r="I78" s="39">
        <v>7</v>
      </c>
      <c r="J78" s="40" t="s">
        <v>42</v>
      </c>
      <c r="K78" s="28" t="s">
        <v>42</v>
      </c>
      <c r="L78" s="29">
        <v>1066</v>
      </c>
      <c r="M78" s="28" t="s">
        <v>43</v>
      </c>
      <c r="N78" s="41" t="s">
        <v>44</v>
      </c>
      <c r="O78" s="41" t="s">
        <v>44</v>
      </c>
      <c r="P78" s="42">
        <v>7.285342584562011</v>
      </c>
      <c r="Q78" s="42" t="str">
        <f t="shared" si="13"/>
        <v>NO</v>
      </c>
      <c r="R78" s="39" t="s">
        <v>42</v>
      </c>
      <c r="S78" s="43" t="s">
        <v>44</v>
      </c>
      <c r="T78" s="33">
        <v>5244.851026948421</v>
      </c>
      <c r="U78" s="34">
        <v>3641</v>
      </c>
      <c r="V78" s="35">
        <v>5481.069006719738</v>
      </c>
      <c r="W78" s="33">
        <v>18751.83</v>
      </c>
      <c r="X78" s="36">
        <f t="shared" si="14"/>
        <v>1</v>
      </c>
      <c r="Y78" s="36">
        <f t="shared" si="15"/>
        <v>0</v>
      </c>
      <c r="Z78" s="36">
        <f t="shared" si="20"/>
        <v>0</v>
      </c>
      <c r="AA78" s="36">
        <f t="shared" si="21"/>
        <v>0</v>
      </c>
      <c r="AB78" s="36">
        <f t="shared" si="16"/>
        <v>0</v>
      </c>
      <c r="AC78" s="36">
        <f t="shared" si="17"/>
        <v>1</v>
      </c>
      <c r="AD78" s="36">
        <f t="shared" si="22"/>
        <v>0</v>
      </c>
      <c r="AE78" s="36">
        <f t="shared" si="23"/>
        <v>0</v>
      </c>
      <c r="AF78" s="36">
        <f t="shared" si="24"/>
        <v>0</v>
      </c>
      <c r="AG78" s="36">
        <f t="shared" si="25"/>
        <v>0</v>
      </c>
      <c r="AH78" s="2">
        <f t="shared" si="18"/>
        <v>0</v>
      </c>
      <c r="AI78" s="2">
        <f t="shared" si="19"/>
        <v>0</v>
      </c>
    </row>
    <row r="79" spans="1:35" ht="11.25">
      <c r="A79" s="37">
        <v>1906960</v>
      </c>
      <c r="B79" s="37" t="s">
        <v>342</v>
      </c>
      <c r="C79" s="37" t="s">
        <v>343</v>
      </c>
      <c r="D79" s="37" t="s">
        <v>344</v>
      </c>
      <c r="E79" s="37" t="s">
        <v>345</v>
      </c>
      <c r="F79" s="37">
        <v>51246</v>
      </c>
      <c r="G79" s="38" t="s">
        <v>41</v>
      </c>
      <c r="H79" s="37">
        <v>7124722664</v>
      </c>
      <c r="I79" s="39">
        <v>6</v>
      </c>
      <c r="J79" s="40" t="s">
        <v>44</v>
      </c>
      <c r="K79" s="44" t="s">
        <v>44</v>
      </c>
      <c r="L79" s="29">
        <v>647</v>
      </c>
      <c r="M79" s="28" t="s">
        <v>43</v>
      </c>
      <c r="N79" s="41" t="s">
        <v>44</v>
      </c>
      <c r="O79" s="41" t="s">
        <v>44</v>
      </c>
      <c r="P79" s="42">
        <v>11.190965092402463</v>
      </c>
      <c r="Q79" s="42" t="str">
        <f t="shared" si="13"/>
        <v>NO</v>
      </c>
      <c r="R79" s="39" t="s">
        <v>42</v>
      </c>
      <c r="S79" s="43" t="s">
        <v>44</v>
      </c>
      <c r="T79" s="33">
        <v>3623.717148301456</v>
      </c>
      <c r="U79" s="34">
        <v>2326</v>
      </c>
      <c r="V79" s="35">
        <v>3476.2816042618883</v>
      </c>
      <c r="W79" s="33">
        <v>20758.62</v>
      </c>
      <c r="X79" s="36">
        <f t="shared" si="14"/>
        <v>0</v>
      </c>
      <c r="Y79" s="36">
        <f t="shared" si="15"/>
        <v>0</v>
      </c>
      <c r="Z79" s="36">
        <f t="shared" si="20"/>
        <v>0</v>
      </c>
      <c r="AA79" s="36">
        <f t="shared" si="21"/>
        <v>0</v>
      </c>
      <c r="AB79" s="36">
        <f t="shared" si="16"/>
        <v>0</v>
      </c>
      <c r="AC79" s="36">
        <f t="shared" si="17"/>
        <v>1</v>
      </c>
      <c r="AD79" s="36">
        <f t="shared" si="22"/>
        <v>0</v>
      </c>
      <c r="AE79" s="36">
        <f t="shared" si="23"/>
        <v>0</v>
      </c>
      <c r="AF79" s="36">
        <f t="shared" si="24"/>
        <v>0</v>
      </c>
      <c r="AG79" s="36">
        <f t="shared" si="25"/>
        <v>0</v>
      </c>
      <c r="AH79" s="2">
        <f t="shared" si="18"/>
        <v>0</v>
      </c>
      <c r="AI79" s="2">
        <f t="shared" si="19"/>
        <v>0</v>
      </c>
    </row>
    <row r="80" spans="1:35" ht="11.25">
      <c r="A80" s="37">
        <v>1907050</v>
      </c>
      <c r="B80" s="37" t="s">
        <v>346</v>
      </c>
      <c r="C80" s="37" t="s">
        <v>347</v>
      </c>
      <c r="D80" s="37" t="s">
        <v>348</v>
      </c>
      <c r="E80" s="37" t="s">
        <v>349</v>
      </c>
      <c r="F80" s="37">
        <v>50049</v>
      </c>
      <c r="G80" s="38" t="s">
        <v>41</v>
      </c>
      <c r="H80" s="37">
        <v>5157745967</v>
      </c>
      <c r="I80" s="39" t="s">
        <v>53</v>
      </c>
      <c r="J80" s="40" t="s">
        <v>44</v>
      </c>
      <c r="K80" s="44" t="s">
        <v>44</v>
      </c>
      <c r="L80" s="29">
        <v>1280</v>
      </c>
      <c r="M80" s="28" t="s">
        <v>43</v>
      </c>
      <c r="N80" s="41" t="s">
        <v>44</v>
      </c>
      <c r="O80" s="41" t="s">
        <v>44</v>
      </c>
      <c r="P80" s="42">
        <v>16.37995512341062</v>
      </c>
      <c r="Q80" s="42" t="str">
        <f t="shared" si="13"/>
        <v>NO</v>
      </c>
      <c r="R80" s="39" t="s">
        <v>42</v>
      </c>
      <c r="S80" s="43" t="s">
        <v>44</v>
      </c>
      <c r="T80" s="33">
        <v>7886.2028123304135</v>
      </c>
      <c r="U80" s="34">
        <v>4569</v>
      </c>
      <c r="V80" s="35">
        <v>9773.919992799227</v>
      </c>
      <c r="W80" s="33">
        <v>41516.16</v>
      </c>
      <c r="X80" s="36">
        <f t="shared" si="14"/>
        <v>0</v>
      </c>
      <c r="Y80" s="36">
        <f t="shared" si="15"/>
        <v>0</v>
      </c>
      <c r="Z80" s="36">
        <f t="shared" si="20"/>
        <v>0</v>
      </c>
      <c r="AA80" s="36">
        <f t="shared" si="21"/>
        <v>0</v>
      </c>
      <c r="AB80" s="36">
        <f t="shared" si="16"/>
        <v>0</v>
      </c>
      <c r="AC80" s="36">
        <f t="shared" si="17"/>
        <v>1</v>
      </c>
      <c r="AD80" s="36">
        <f t="shared" si="22"/>
        <v>0</v>
      </c>
      <c r="AE80" s="36">
        <f t="shared" si="23"/>
        <v>0</v>
      </c>
      <c r="AF80" s="36">
        <f t="shared" si="24"/>
        <v>0</v>
      </c>
      <c r="AG80" s="36">
        <f t="shared" si="25"/>
        <v>0</v>
      </c>
      <c r="AH80" s="2">
        <f t="shared" si="18"/>
        <v>0</v>
      </c>
      <c r="AI80" s="2">
        <f t="shared" si="19"/>
        <v>0</v>
      </c>
    </row>
    <row r="81" spans="1:35" ht="11.25">
      <c r="A81" s="37">
        <v>1907080</v>
      </c>
      <c r="B81" s="37" t="s">
        <v>350</v>
      </c>
      <c r="C81" s="37" t="s">
        <v>351</v>
      </c>
      <c r="D81" s="37" t="s">
        <v>352</v>
      </c>
      <c r="E81" s="37" t="s">
        <v>353</v>
      </c>
      <c r="F81" s="37">
        <v>50616</v>
      </c>
      <c r="G81" s="38" t="s">
        <v>41</v>
      </c>
      <c r="H81" s="37">
        <v>5152576500</v>
      </c>
      <c r="I81" s="39">
        <v>6</v>
      </c>
      <c r="J81" s="40" t="s">
        <v>44</v>
      </c>
      <c r="K81" s="44" t="s">
        <v>44</v>
      </c>
      <c r="L81" s="29">
        <v>1640</v>
      </c>
      <c r="M81" s="28" t="s">
        <v>43</v>
      </c>
      <c r="N81" s="41" t="s">
        <v>44</v>
      </c>
      <c r="O81" s="41" t="s">
        <v>44</v>
      </c>
      <c r="P81" s="42">
        <v>15.201900237529692</v>
      </c>
      <c r="Q81" s="42" t="str">
        <f t="shared" si="13"/>
        <v>NO</v>
      </c>
      <c r="R81" s="39" t="s">
        <v>42</v>
      </c>
      <c r="S81" s="43" t="s">
        <v>44</v>
      </c>
      <c r="T81" s="33">
        <v>11592.222633124387</v>
      </c>
      <c r="U81" s="34">
        <v>6360</v>
      </c>
      <c r="V81" s="35">
        <v>14057.000518424591</v>
      </c>
      <c r="W81" s="33">
        <v>60220.54</v>
      </c>
      <c r="X81" s="36">
        <f t="shared" si="14"/>
        <v>0</v>
      </c>
      <c r="Y81" s="36">
        <f t="shared" si="15"/>
        <v>0</v>
      </c>
      <c r="Z81" s="36">
        <f t="shared" si="20"/>
        <v>0</v>
      </c>
      <c r="AA81" s="36">
        <f t="shared" si="21"/>
        <v>0</v>
      </c>
      <c r="AB81" s="36">
        <f t="shared" si="16"/>
        <v>0</v>
      </c>
      <c r="AC81" s="36">
        <f t="shared" si="17"/>
        <v>1</v>
      </c>
      <c r="AD81" s="36">
        <f t="shared" si="22"/>
        <v>0</v>
      </c>
      <c r="AE81" s="36">
        <f t="shared" si="23"/>
        <v>0</v>
      </c>
      <c r="AF81" s="36">
        <f t="shared" si="24"/>
        <v>0</v>
      </c>
      <c r="AG81" s="36">
        <f t="shared" si="25"/>
        <v>0</v>
      </c>
      <c r="AH81" s="2">
        <f t="shared" si="18"/>
        <v>0</v>
      </c>
      <c r="AI81" s="2">
        <f t="shared" si="19"/>
        <v>0</v>
      </c>
    </row>
    <row r="82" spans="1:35" ht="11.25">
      <c r="A82" s="37">
        <v>1907110</v>
      </c>
      <c r="B82" s="37" t="s">
        <v>354</v>
      </c>
      <c r="C82" s="37" t="s">
        <v>355</v>
      </c>
      <c r="D82" s="37" t="s">
        <v>356</v>
      </c>
      <c r="E82" s="37" t="s">
        <v>357</v>
      </c>
      <c r="F82" s="37">
        <v>51439</v>
      </c>
      <c r="G82" s="38" t="s">
        <v>41</v>
      </c>
      <c r="H82" s="37">
        <v>7126783325</v>
      </c>
      <c r="I82" s="39">
        <v>7</v>
      </c>
      <c r="J82" s="40" t="s">
        <v>42</v>
      </c>
      <c r="K82" s="28" t="s">
        <v>42</v>
      </c>
      <c r="L82" s="29">
        <v>312</v>
      </c>
      <c r="M82" s="28" t="s">
        <v>43</v>
      </c>
      <c r="N82" s="41" t="s">
        <v>42</v>
      </c>
      <c r="O82" s="41" t="s">
        <v>42</v>
      </c>
      <c r="P82" s="42">
        <v>17.664670658682635</v>
      </c>
      <c r="Q82" s="42" t="str">
        <f t="shared" si="13"/>
        <v>NO</v>
      </c>
      <c r="R82" s="39" t="s">
        <v>42</v>
      </c>
      <c r="S82" s="43" t="s">
        <v>44</v>
      </c>
      <c r="T82" s="33">
        <v>2013.706258030705</v>
      </c>
      <c r="U82" s="34">
        <v>1046</v>
      </c>
      <c r="V82" s="35">
        <v>2256.7382686414603</v>
      </c>
      <c r="W82" s="33">
        <v>10930.22</v>
      </c>
      <c r="X82" s="36">
        <f t="shared" si="14"/>
        <v>1</v>
      </c>
      <c r="Y82" s="36">
        <f t="shared" si="15"/>
        <v>1</v>
      </c>
      <c r="Z82" s="36" t="str">
        <f t="shared" si="20"/>
        <v>ELIGIBLE</v>
      </c>
      <c r="AA82" s="36" t="str">
        <f t="shared" si="21"/>
        <v>OKAY</v>
      </c>
      <c r="AB82" s="36">
        <f t="shared" si="16"/>
        <v>0</v>
      </c>
      <c r="AC82" s="36">
        <f t="shared" si="17"/>
        <v>1</v>
      </c>
      <c r="AD82" s="36">
        <f t="shared" si="22"/>
        <v>0</v>
      </c>
      <c r="AE82" s="36">
        <f t="shared" si="23"/>
        <v>0</v>
      </c>
      <c r="AF82" s="36">
        <f t="shared" si="24"/>
        <v>0</v>
      </c>
      <c r="AG82" s="36">
        <f t="shared" si="25"/>
        <v>0</v>
      </c>
      <c r="AH82" s="2">
        <f t="shared" si="18"/>
        <v>0</v>
      </c>
      <c r="AI82" s="2">
        <f t="shared" si="19"/>
        <v>0</v>
      </c>
    </row>
    <row r="83" spans="1:35" ht="11.25">
      <c r="A83" s="37">
        <v>1907170</v>
      </c>
      <c r="B83" s="37" t="s">
        <v>358</v>
      </c>
      <c r="C83" s="37" t="s">
        <v>359</v>
      </c>
      <c r="D83" s="37" t="s">
        <v>360</v>
      </c>
      <c r="E83" s="37" t="s">
        <v>361</v>
      </c>
      <c r="F83" s="37">
        <v>51012</v>
      </c>
      <c r="G83" s="38" t="s">
        <v>41</v>
      </c>
      <c r="H83" s="37">
        <v>7122256767</v>
      </c>
      <c r="I83" s="39">
        <v>6</v>
      </c>
      <c r="J83" s="40" t="s">
        <v>44</v>
      </c>
      <c r="K83" s="44" t="s">
        <v>44</v>
      </c>
      <c r="L83" s="29">
        <v>1121</v>
      </c>
      <c r="M83" s="28" t="s">
        <v>43</v>
      </c>
      <c r="N83" s="41" t="s">
        <v>44</v>
      </c>
      <c r="O83" s="41" t="s">
        <v>44</v>
      </c>
      <c r="P83" s="42">
        <v>8.417997097242381</v>
      </c>
      <c r="Q83" s="42" t="str">
        <f t="shared" si="13"/>
        <v>NO</v>
      </c>
      <c r="R83" s="39" t="s">
        <v>42</v>
      </c>
      <c r="S83" s="43" t="s">
        <v>44</v>
      </c>
      <c r="T83" s="33">
        <v>5677.1188197537485</v>
      </c>
      <c r="U83" s="34">
        <v>3949</v>
      </c>
      <c r="V83" s="35">
        <v>5930.4179072706365</v>
      </c>
      <c r="W83" s="33">
        <v>24284.62</v>
      </c>
      <c r="X83" s="36">
        <f t="shared" si="14"/>
        <v>0</v>
      </c>
      <c r="Y83" s="36">
        <f t="shared" si="15"/>
        <v>0</v>
      </c>
      <c r="Z83" s="36">
        <f t="shared" si="20"/>
        <v>0</v>
      </c>
      <c r="AA83" s="36">
        <f t="shared" si="21"/>
        <v>0</v>
      </c>
      <c r="AB83" s="36">
        <f t="shared" si="16"/>
        <v>0</v>
      </c>
      <c r="AC83" s="36">
        <f t="shared" si="17"/>
        <v>1</v>
      </c>
      <c r="AD83" s="36">
        <f t="shared" si="22"/>
        <v>0</v>
      </c>
      <c r="AE83" s="36">
        <f t="shared" si="23"/>
        <v>0</v>
      </c>
      <c r="AF83" s="36">
        <f t="shared" si="24"/>
        <v>0</v>
      </c>
      <c r="AG83" s="36">
        <f t="shared" si="25"/>
        <v>0</v>
      </c>
      <c r="AH83" s="2">
        <f t="shared" si="18"/>
        <v>0</v>
      </c>
      <c r="AI83" s="2">
        <f t="shared" si="19"/>
        <v>0</v>
      </c>
    </row>
    <row r="84" spans="1:35" ht="11.25">
      <c r="A84" s="37">
        <v>1907350</v>
      </c>
      <c r="B84" s="37" t="s">
        <v>362</v>
      </c>
      <c r="C84" s="37" t="s">
        <v>363</v>
      </c>
      <c r="D84" s="37" t="s">
        <v>364</v>
      </c>
      <c r="E84" s="37" t="s">
        <v>365</v>
      </c>
      <c r="F84" s="37">
        <v>51632</v>
      </c>
      <c r="G84" s="38" t="s">
        <v>41</v>
      </c>
      <c r="H84" s="37">
        <v>7125425165</v>
      </c>
      <c r="I84" s="39">
        <v>6</v>
      </c>
      <c r="J84" s="40" t="s">
        <v>44</v>
      </c>
      <c r="K84" s="44" t="s">
        <v>44</v>
      </c>
      <c r="L84" s="29">
        <v>980</v>
      </c>
      <c r="M84" s="28" t="s">
        <v>43</v>
      </c>
      <c r="N84" s="41" t="s">
        <v>44</v>
      </c>
      <c r="O84" s="41" t="s">
        <v>44</v>
      </c>
      <c r="P84" s="42">
        <v>13.277310924369749</v>
      </c>
      <c r="Q84" s="42" t="str">
        <f t="shared" si="13"/>
        <v>NO</v>
      </c>
      <c r="R84" s="39" t="s">
        <v>42</v>
      </c>
      <c r="S84" s="43" t="s">
        <v>44</v>
      </c>
      <c r="T84" s="33">
        <v>6009.197221859974</v>
      </c>
      <c r="U84" s="34">
        <v>4336</v>
      </c>
      <c r="V84" s="35">
        <v>6513.090107984987</v>
      </c>
      <c r="W84" s="33">
        <v>31539.44</v>
      </c>
      <c r="X84" s="36">
        <f t="shared" si="14"/>
        <v>0</v>
      </c>
      <c r="Y84" s="36">
        <f t="shared" si="15"/>
        <v>0</v>
      </c>
      <c r="Z84" s="36">
        <f t="shared" si="20"/>
        <v>0</v>
      </c>
      <c r="AA84" s="36">
        <f t="shared" si="21"/>
        <v>0</v>
      </c>
      <c r="AB84" s="36">
        <f t="shared" si="16"/>
        <v>0</v>
      </c>
      <c r="AC84" s="36">
        <f t="shared" si="17"/>
        <v>1</v>
      </c>
      <c r="AD84" s="36">
        <f t="shared" si="22"/>
        <v>0</v>
      </c>
      <c r="AE84" s="36">
        <f t="shared" si="23"/>
        <v>0</v>
      </c>
      <c r="AF84" s="36">
        <f t="shared" si="24"/>
        <v>0</v>
      </c>
      <c r="AG84" s="36">
        <f t="shared" si="25"/>
        <v>0</v>
      </c>
      <c r="AH84" s="2">
        <f t="shared" si="18"/>
        <v>0</v>
      </c>
      <c r="AI84" s="2">
        <f t="shared" si="19"/>
        <v>0</v>
      </c>
    </row>
    <row r="85" spans="1:35" ht="11.25">
      <c r="A85" s="37">
        <v>1907380</v>
      </c>
      <c r="B85" s="37" t="s">
        <v>366</v>
      </c>
      <c r="C85" s="37" t="s">
        <v>367</v>
      </c>
      <c r="D85" s="37" t="s">
        <v>368</v>
      </c>
      <c r="E85" s="37" t="s">
        <v>369</v>
      </c>
      <c r="F85" s="37">
        <v>50525</v>
      </c>
      <c r="G85" s="38" t="s">
        <v>41</v>
      </c>
      <c r="H85" s="37">
        <v>5155323423</v>
      </c>
      <c r="I85" s="39" t="s">
        <v>53</v>
      </c>
      <c r="J85" s="40" t="s">
        <v>44</v>
      </c>
      <c r="K85" s="44" t="s">
        <v>44</v>
      </c>
      <c r="L85" s="29">
        <v>924</v>
      </c>
      <c r="M85" s="28" t="s">
        <v>43</v>
      </c>
      <c r="N85" s="41" t="s">
        <v>44</v>
      </c>
      <c r="O85" s="41" t="s">
        <v>44</v>
      </c>
      <c r="P85" s="42">
        <v>11.355735805330243</v>
      </c>
      <c r="Q85" s="42" t="str">
        <f t="shared" si="13"/>
        <v>NO</v>
      </c>
      <c r="R85" s="39" t="s">
        <v>42</v>
      </c>
      <c r="S85" s="43" t="s">
        <v>44</v>
      </c>
      <c r="T85" s="33">
        <v>4835.963662395676</v>
      </c>
      <c r="U85" s="34">
        <v>3126</v>
      </c>
      <c r="V85" s="35">
        <v>6630.087147518245</v>
      </c>
      <c r="W85" s="33">
        <v>20168.6</v>
      </c>
      <c r="X85" s="36">
        <f t="shared" si="14"/>
        <v>0</v>
      </c>
      <c r="Y85" s="36">
        <f t="shared" si="15"/>
        <v>0</v>
      </c>
      <c r="Z85" s="36">
        <f t="shared" si="20"/>
        <v>0</v>
      </c>
      <c r="AA85" s="36">
        <f t="shared" si="21"/>
        <v>0</v>
      </c>
      <c r="AB85" s="36">
        <f t="shared" si="16"/>
        <v>0</v>
      </c>
      <c r="AC85" s="36">
        <f t="shared" si="17"/>
        <v>1</v>
      </c>
      <c r="AD85" s="36">
        <f t="shared" si="22"/>
        <v>0</v>
      </c>
      <c r="AE85" s="36">
        <f t="shared" si="23"/>
        <v>0</v>
      </c>
      <c r="AF85" s="36">
        <f t="shared" si="24"/>
        <v>0</v>
      </c>
      <c r="AG85" s="36">
        <f t="shared" si="25"/>
        <v>0</v>
      </c>
      <c r="AH85" s="2">
        <f t="shared" si="18"/>
        <v>0</v>
      </c>
      <c r="AI85" s="2">
        <f t="shared" si="19"/>
        <v>0</v>
      </c>
    </row>
    <row r="86" spans="1:35" ht="11.25">
      <c r="A86" s="37">
        <v>1907410</v>
      </c>
      <c r="B86" s="37" t="s">
        <v>370</v>
      </c>
      <c r="C86" s="37" t="s">
        <v>371</v>
      </c>
      <c r="D86" s="37" t="s">
        <v>372</v>
      </c>
      <c r="E86" s="37" t="s">
        <v>373</v>
      </c>
      <c r="F86" s="37">
        <v>50213</v>
      </c>
      <c r="G86" s="38" t="s">
        <v>41</v>
      </c>
      <c r="H86" s="37">
        <v>5153424969</v>
      </c>
      <c r="I86" s="39">
        <v>6</v>
      </c>
      <c r="J86" s="40" t="s">
        <v>44</v>
      </c>
      <c r="K86" s="44" t="s">
        <v>44</v>
      </c>
      <c r="L86" s="29">
        <v>1392</v>
      </c>
      <c r="M86" s="28" t="s">
        <v>43</v>
      </c>
      <c r="N86" s="41" t="s">
        <v>44</v>
      </c>
      <c r="O86" s="41" t="s">
        <v>44</v>
      </c>
      <c r="P86" s="42">
        <v>14.874815905743741</v>
      </c>
      <c r="Q86" s="42" t="str">
        <f t="shared" si="13"/>
        <v>NO</v>
      </c>
      <c r="R86" s="39" t="s">
        <v>42</v>
      </c>
      <c r="S86" s="43" t="s">
        <v>44</v>
      </c>
      <c r="T86" s="33">
        <v>8442.80537819226</v>
      </c>
      <c r="U86" s="34">
        <v>4828</v>
      </c>
      <c r="V86" s="35">
        <v>10720.088199901738</v>
      </c>
      <c r="W86" s="33">
        <v>39282.33</v>
      </c>
      <c r="X86" s="36">
        <f t="shared" si="14"/>
        <v>0</v>
      </c>
      <c r="Y86" s="36">
        <f t="shared" si="15"/>
        <v>0</v>
      </c>
      <c r="Z86" s="36">
        <f t="shared" si="20"/>
        <v>0</v>
      </c>
      <c r="AA86" s="36">
        <f t="shared" si="21"/>
        <v>0</v>
      </c>
      <c r="AB86" s="36">
        <f t="shared" si="16"/>
        <v>0</v>
      </c>
      <c r="AC86" s="36">
        <f t="shared" si="17"/>
        <v>1</v>
      </c>
      <c r="AD86" s="36">
        <f t="shared" si="22"/>
        <v>0</v>
      </c>
      <c r="AE86" s="36">
        <f t="shared" si="23"/>
        <v>0</v>
      </c>
      <c r="AF86" s="36">
        <f t="shared" si="24"/>
        <v>0</v>
      </c>
      <c r="AG86" s="36">
        <f t="shared" si="25"/>
        <v>0</v>
      </c>
      <c r="AH86" s="2">
        <f t="shared" si="18"/>
        <v>0</v>
      </c>
      <c r="AI86" s="2">
        <f t="shared" si="19"/>
        <v>0</v>
      </c>
    </row>
    <row r="87" spans="1:35" ht="11.25">
      <c r="A87" s="37">
        <v>1907440</v>
      </c>
      <c r="B87" s="37" t="s">
        <v>374</v>
      </c>
      <c r="C87" s="37" t="s">
        <v>375</v>
      </c>
      <c r="D87" s="37" t="s">
        <v>376</v>
      </c>
      <c r="E87" s="37" t="s">
        <v>377</v>
      </c>
      <c r="F87" s="37">
        <v>50619</v>
      </c>
      <c r="G87" s="38" t="s">
        <v>41</v>
      </c>
      <c r="H87" s="37">
        <v>3192784008</v>
      </c>
      <c r="I87" s="39">
        <v>7</v>
      </c>
      <c r="J87" s="40" t="s">
        <v>42</v>
      </c>
      <c r="K87" s="28" t="s">
        <v>42</v>
      </c>
      <c r="L87" s="29">
        <v>363</v>
      </c>
      <c r="M87" s="28" t="s">
        <v>43</v>
      </c>
      <c r="N87" s="41" t="s">
        <v>42</v>
      </c>
      <c r="O87" s="41" t="s">
        <v>42</v>
      </c>
      <c r="P87" s="42">
        <v>10.15801354401806</v>
      </c>
      <c r="Q87" s="42" t="str">
        <f t="shared" si="13"/>
        <v>NO</v>
      </c>
      <c r="R87" s="39" t="s">
        <v>42</v>
      </c>
      <c r="S87" s="43" t="s">
        <v>44</v>
      </c>
      <c r="T87" s="33">
        <v>2042.68885095666</v>
      </c>
      <c r="U87" s="34">
        <v>1276</v>
      </c>
      <c r="V87" s="35">
        <v>2582.639669041012</v>
      </c>
      <c r="W87" s="33">
        <v>9023.21</v>
      </c>
      <c r="X87" s="36">
        <f t="shared" si="14"/>
        <v>1</v>
      </c>
      <c r="Y87" s="36">
        <f t="shared" si="15"/>
        <v>1</v>
      </c>
      <c r="Z87" s="36" t="str">
        <f t="shared" si="20"/>
        <v>ELIGIBLE</v>
      </c>
      <c r="AA87" s="36" t="str">
        <f t="shared" si="21"/>
        <v>OKAY</v>
      </c>
      <c r="AB87" s="36">
        <f t="shared" si="16"/>
        <v>0</v>
      </c>
      <c r="AC87" s="36">
        <f t="shared" si="17"/>
        <v>1</v>
      </c>
      <c r="AD87" s="36">
        <f t="shared" si="22"/>
        <v>0</v>
      </c>
      <c r="AE87" s="36">
        <f t="shared" si="23"/>
        <v>0</v>
      </c>
      <c r="AF87" s="36">
        <f t="shared" si="24"/>
        <v>0</v>
      </c>
      <c r="AG87" s="36">
        <f t="shared" si="25"/>
        <v>0</v>
      </c>
      <c r="AH87" s="2">
        <f t="shared" si="18"/>
        <v>0</v>
      </c>
      <c r="AI87" s="2">
        <f t="shared" si="19"/>
        <v>0</v>
      </c>
    </row>
    <row r="88" spans="1:35" ht="11.25">
      <c r="A88" s="37">
        <v>1907470</v>
      </c>
      <c r="B88" s="37" t="s">
        <v>378</v>
      </c>
      <c r="C88" s="37" t="s">
        <v>379</v>
      </c>
      <c r="D88" s="37" t="s">
        <v>380</v>
      </c>
      <c r="E88" s="37" t="s">
        <v>381</v>
      </c>
      <c r="F88" s="37">
        <v>51357</v>
      </c>
      <c r="G88" s="38" t="s">
        <v>41</v>
      </c>
      <c r="H88" s="37">
        <v>7129332242</v>
      </c>
      <c r="I88" s="39">
        <v>7</v>
      </c>
      <c r="J88" s="40" t="s">
        <v>42</v>
      </c>
      <c r="K88" s="28" t="s">
        <v>42</v>
      </c>
      <c r="L88" s="29">
        <v>462</v>
      </c>
      <c r="M88" s="28" t="s">
        <v>43</v>
      </c>
      <c r="N88" s="41" t="s">
        <v>42</v>
      </c>
      <c r="O88" s="41" t="s">
        <v>42</v>
      </c>
      <c r="P88" s="42">
        <v>9.122203098106713</v>
      </c>
      <c r="Q88" s="42" t="str">
        <f t="shared" si="13"/>
        <v>NO</v>
      </c>
      <c r="R88" s="39" t="s">
        <v>42</v>
      </c>
      <c r="S88" s="43" t="s">
        <v>44</v>
      </c>
      <c r="T88" s="33">
        <v>2267.6909667349746</v>
      </c>
      <c r="U88" s="34">
        <v>1614</v>
      </c>
      <c r="V88" s="35">
        <v>2419.571002966371</v>
      </c>
      <c r="W88" s="33">
        <v>10810.48</v>
      </c>
      <c r="X88" s="36">
        <f t="shared" si="14"/>
        <v>1</v>
      </c>
      <c r="Y88" s="36">
        <f t="shared" si="15"/>
        <v>1</v>
      </c>
      <c r="Z88" s="36" t="str">
        <f t="shared" si="20"/>
        <v>ELIGIBLE</v>
      </c>
      <c r="AA88" s="36" t="str">
        <f t="shared" si="21"/>
        <v>OKAY</v>
      </c>
      <c r="AB88" s="36">
        <f t="shared" si="16"/>
        <v>0</v>
      </c>
      <c r="AC88" s="36">
        <f t="shared" si="17"/>
        <v>1</v>
      </c>
      <c r="AD88" s="36">
        <f t="shared" si="22"/>
        <v>0</v>
      </c>
      <c r="AE88" s="36">
        <f t="shared" si="23"/>
        <v>0</v>
      </c>
      <c r="AF88" s="36">
        <f t="shared" si="24"/>
        <v>0</v>
      </c>
      <c r="AG88" s="36">
        <f t="shared" si="25"/>
        <v>0</v>
      </c>
      <c r="AH88" s="2">
        <f t="shared" si="18"/>
        <v>0</v>
      </c>
      <c r="AI88" s="2">
        <f t="shared" si="19"/>
        <v>0</v>
      </c>
    </row>
    <row r="89" spans="1:35" ht="11.25">
      <c r="A89" s="37">
        <v>1907590</v>
      </c>
      <c r="B89" s="37" t="s">
        <v>382</v>
      </c>
      <c r="C89" s="37" t="s">
        <v>383</v>
      </c>
      <c r="D89" s="37" t="s">
        <v>384</v>
      </c>
      <c r="E89" s="37" t="s">
        <v>385</v>
      </c>
      <c r="F89" s="37">
        <v>52322</v>
      </c>
      <c r="G89" s="38" t="s">
        <v>41</v>
      </c>
      <c r="H89" s="37">
        <v>3198284510</v>
      </c>
      <c r="I89" s="39" t="s">
        <v>62</v>
      </c>
      <c r="J89" s="40" t="s">
        <v>42</v>
      </c>
      <c r="K89" s="28" t="s">
        <v>42</v>
      </c>
      <c r="L89" s="29">
        <v>1154</v>
      </c>
      <c r="M89" s="28" t="s">
        <v>43</v>
      </c>
      <c r="N89" s="41" t="s">
        <v>44</v>
      </c>
      <c r="O89" s="41" t="s">
        <v>44</v>
      </c>
      <c r="P89" s="42">
        <v>5.807622504537205</v>
      </c>
      <c r="Q89" s="42" t="str">
        <f t="shared" si="13"/>
        <v>NO</v>
      </c>
      <c r="R89" s="39" t="s">
        <v>42</v>
      </c>
      <c r="S89" s="43" t="s">
        <v>44</v>
      </c>
      <c r="T89" s="33">
        <v>4712.448070757682</v>
      </c>
      <c r="U89" s="34">
        <v>4064</v>
      </c>
      <c r="V89" s="45">
        <v>6034.113807397766</v>
      </c>
      <c r="W89" s="33">
        <v>16113.51</v>
      </c>
      <c r="X89" s="36">
        <f t="shared" si="14"/>
        <v>1</v>
      </c>
      <c r="Y89" s="36">
        <f t="shared" si="15"/>
        <v>0</v>
      </c>
      <c r="Z89" s="36">
        <f t="shared" si="20"/>
        <v>0</v>
      </c>
      <c r="AA89" s="36">
        <f t="shared" si="21"/>
        <v>0</v>
      </c>
      <c r="AB89" s="36">
        <f t="shared" si="16"/>
        <v>0</v>
      </c>
      <c r="AC89" s="36">
        <f t="shared" si="17"/>
        <v>1</v>
      </c>
      <c r="AD89" s="36">
        <f t="shared" si="22"/>
        <v>0</v>
      </c>
      <c r="AE89" s="36">
        <f t="shared" si="23"/>
        <v>0</v>
      </c>
      <c r="AF89" s="36">
        <f t="shared" si="24"/>
        <v>0</v>
      </c>
      <c r="AG89" s="36">
        <f t="shared" si="25"/>
        <v>0</v>
      </c>
      <c r="AH89" s="2">
        <f t="shared" si="18"/>
        <v>0</v>
      </c>
      <c r="AI89" s="2">
        <f t="shared" si="19"/>
        <v>0</v>
      </c>
    </row>
    <row r="90" spans="1:35" ht="11.25">
      <c r="A90" s="37">
        <v>1907620</v>
      </c>
      <c r="B90" s="37" t="s">
        <v>386</v>
      </c>
      <c r="C90" s="37" t="s">
        <v>387</v>
      </c>
      <c r="D90" s="37" t="s">
        <v>388</v>
      </c>
      <c r="E90" s="37" t="s">
        <v>389</v>
      </c>
      <c r="F90" s="37">
        <v>50428</v>
      </c>
      <c r="G90" s="38" t="s">
        <v>41</v>
      </c>
      <c r="H90" s="37">
        <v>5153572181</v>
      </c>
      <c r="I90" s="39">
        <v>6</v>
      </c>
      <c r="J90" s="40" t="s">
        <v>44</v>
      </c>
      <c r="K90" s="44" t="s">
        <v>44</v>
      </c>
      <c r="L90" s="29">
        <v>1439</v>
      </c>
      <c r="M90" s="28" t="s">
        <v>43</v>
      </c>
      <c r="N90" s="41" t="s">
        <v>44</v>
      </c>
      <c r="O90" s="41" t="s">
        <v>44</v>
      </c>
      <c r="P90" s="42">
        <v>10.992462311557789</v>
      </c>
      <c r="Q90" s="42" t="str">
        <f t="shared" si="13"/>
        <v>NO</v>
      </c>
      <c r="R90" s="39" t="s">
        <v>42</v>
      </c>
      <c r="S90" s="43" t="s">
        <v>44</v>
      </c>
      <c r="T90" s="33">
        <v>6563.203212154106</v>
      </c>
      <c r="U90" s="34">
        <v>5045</v>
      </c>
      <c r="V90" s="35">
        <v>7574.738609286558</v>
      </c>
      <c r="W90" s="33">
        <v>35287.64</v>
      </c>
      <c r="X90" s="36">
        <f t="shared" si="14"/>
        <v>0</v>
      </c>
      <c r="Y90" s="36">
        <f t="shared" si="15"/>
        <v>0</v>
      </c>
      <c r="Z90" s="36">
        <f t="shared" si="20"/>
        <v>0</v>
      </c>
      <c r="AA90" s="36">
        <f t="shared" si="21"/>
        <v>0</v>
      </c>
      <c r="AB90" s="36">
        <f t="shared" si="16"/>
        <v>0</v>
      </c>
      <c r="AC90" s="36">
        <f t="shared" si="17"/>
        <v>1</v>
      </c>
      <c r="AD90" s="36">
        <f t="shared" si="22"/>
        <v>0</v>
      </c>
      <c r="AE90" s="36">
        <f t="shared" si="23"/>
        <v>0</v>
      </c>
      <c r="AF90" s="36">
        <f t="shared" si="24"/>
        <v>0</v>
      </c>
      <c r="AG90" s="36">
        <f t="shared" si="25"/>
        <v>0</v>
      </c>
      <c r="AH90" s="2">
        <f t="shared" si="18"/>
        <v>0</v>
      </c>
      <c r="AI90" s="2">
        <f t="shared" si="19"/>
        <v>0</v>
      </c>
    </row>
    <row r="91" spans="1:35" ht="11.25">
      <c r="A91" s="37">
        <v>1907650</v>
      </c>
      <c r="B91" s="37" t="s">
        <v>390</v>
      </c>
      <c r="C91" s="37" t="s">
        <v>391</v>
      </c>
      <c r="D91" s="37" t="s">
        <v>392</v>
      </c>
      <c r="E91" s="37" t="s">
        <v>393</v>
      </c>
      <c r="F91" s="37">
        <v>50840</v>
      </c>
      <c r="G91" s="38" t="s">
        <v>41</v>
      </c>
      <c r="H91" s="37">
        <v>5153362353</v>
      </c>
      <c r="I91" s="39">
        <v>7</v>
      </c>
      <c r="J91" s="40" t="s">
        <v>42</v>
      </c>
      <c r="K91" s="28" t="s">
        <v>42</v>
      </c>
      <c r="L91" s="29">
        <v>39</v>
      </c>
      <c r="M91" s="28" t="s">
        <v>43</v>
      </c>
      <c r="N91" s="41" t="s">
        <v>42</v>
      </c>
      <c r="O91" s="41" t="s">
        <v>42</v>
      </c>
      <c r="P91" s="42">
        <v>19.631901840490798</v>
      </c>
      <c r="Q91" s="42" t="str">
        <f t="shared" si="13"/>
        <v>NO</v>
      </c>
      <c r="R91" s="39" t="s">
        <v>42</v>
      </c>
      <c r="S91" s="43" t="s">
        <v>44</v>
      </c>
      <c r="T91" s="33">
        <v>551.4647963827435</v>
      </c>
      <c r="U91" s="34">
        <v>125</v>
      </c>
      <c r="V91" s="35">
        <v>340.19265950034423</v>
      </c>
      <c r="W91" s="33">
        <v>5275.54</v>
      </c>
      <c r="X91" s="36">
        <f t="shared" si="14"/>
        <v>1</v>
      </c>
      <c r="Y91" s="36">
        <f t="shared" si="15"/>
        <v>1</v>
      </c>
      <c r="Z91" s="36" t="str">
        <f t="shared" si="20"/>
        <v>ELIGIBLE</v>
      </c>
      <c r="AA91" s="36" t="str">
        <f t="shared" si="21"/>
        <v>OKAY</v>
      </c>
      <c r="AB91" s="36">
        <f t="shared" si="16"/>
        <v>0</v>
      </c>
      <c r="AC91" s="36">
        <f t="shared" si="17"/>
        <v>1</v>
      </c>
      <c r="AD91" s="36">
        <f t="shared" si="22"/>
        <v>0</v>
      </c>
      <c r="AE91" s="36">
        <f t="shared" si="23"/>
        <v>0</v>
      </c>
      <c r="AF91" s="36">
        <f t="shared" si="24"/>
        <v>0</v>
      </c>
      <c r="AG91" s="36">
        <f t="shared" si="25"/>
        <v>0</v>
      </c>
      <c r="AH91" s="2">
        <f t="shared" si="18"/>
        <v>0</v>
      </c>
      <c r="AI91" s="2">
        <f t="shared" si="19"/>
        <v>0</v>
      </c>
    </row>
    <row r="92" spans="1:35" ht="11.25">
      <c r="A92" s="37">
        <v>1907710</v>
      </c>
      <c r="B92" s="37" t="s">
        <v>394</v>
      </c>
      <c r="C92" s="37" t="s">
        <v>395</v>
      </c>
      <c r="D92" s="37" t="s">
        <v>396</v>
      </c>
      <c r="E92" s="37" t="s">
        <v>397</v>
      </c>
      <c r="F92" s="37">
        <v>52732</v>
      </c>
      <c r="G92" s="38" t="s">
        <v>41</v>
      </c>
      <c r="H92" s="37">
        <v>3192439600</v>
      </c>
      <c r="I92" s="39" t="s">
        <v>398</v>
      </c>
      <c r="J92" s="40" t="s">
        <v>44</v>
      </c>
      <c r="K92" s="44" t="s">
        <v>44</v>
      </c>
      <c r="L92" s="29">
        <v>4280</v>
      </c>
      <c r="M92" s="28" t="s">
        <v>43</v>
      </c>
      <c r="N92" s="41" t="s">
        <v>44</v>
      </c>
      <c r="O92" s="41" t="s">
        <v>44</v>
      </c>
      <c r="P92" s="42">
        <v>16.07555898226677</v>
      </c>
      <c r="Q92" s="42" t="str">
        <f t="shared" si="13"/>
        <v>NO</v>
      </c>
      <c r="R92" s="39" t="s">
        <v>44</v>
      </c>
      <c r="S92" s="43" t="s">
        <v>44</v>
      </c>
      <c r="T92" s="33">
        <v>28340.044677209124</v>
      </c>
      <c r="U92" s="34">
        <v>15859</v>
      </c>
      <c r="V92" s="35">
        <v>35835.30088197053</v>
      </c>
      <c r="W92" s="33">
        <v>156140.24</v>
      </c>
      <c r="X92" s="36">
        <f t="shared" si="14"/>
        <v>0</v>
      </c>
      <c r="Y92" s="36">
        <f t="shared" si="15"/>
        <v>0</v>
      </c>
      <c r="Z92" s="36">
        <f t="shared" si="20"/>
        <v>0</v>
      </c>
      <c r="AA92" s="36">
        <f t="shared" si="21"/>
        <v>0</v>
      </c>
      <c r="AB92" s="36">
        <f t="shared" si="16"/>
        <v>0</v>
      </c>
      <c r="AC92" s="36">
        <f t="shared" si="17"/>
        <v>0</v>
      </c>
      <c r="AD92" s="36">
        <f t="shared" si="22"/>
        <v>0</v>
      </c>
      <c r="AE92" s="36">
        <f t="shared" si="23"/>
        <v>0</v>
      </c>
      <c r="AF92" s="36">
        <f t="shared" si="24"/>
        <v>0</v>
      </c>
      <c r="AG92" s="36">
        <f t="shared" si="25"/>
        <v>0</v>
      </c>
      <c r="AH92" s="2">
        <f t="shared" si="18"/>
        <v>0</v>
      </c>
      <c r="AI92" s="2">
        <f t="shared" si="19"/>
        <v>0</v>
      </c>
    </row>
    <row r="93" spans="1:35" ht="11.25">
      <c r="A93" s="37">
        <v>1907860</v>
      </c>
      <c r="B93" s="37" t="s">
        <v>399</v>
      </c>
      <c r="C93" s="37" t="s">
        <v>400</v>
      </c>
      <c r="D93" s="37" t="s">
        <v>401</v>
      </c>
      <c r="E93" s="37" t="s">
        <v>312</v>
      </c>
      <c r="F93" s="37">
        <v>52404</v>
      </c>
      <c r="G93" s="38" t="s">
        <v>41</v>
      </c>
      <c r="H93" s="37">
        <v>3198485201</v>
      </c>
      <c r="I93" s="39">
        <v>2</v>
      </c>
      <c r="J93" s="40" t="s">
        <v>44</v>
      </c>
      <c r="K93" s="44" t="s">
        <v>44</v>
      </c>
      <c r="L93" s="29">
        <v>3262</v>
      </c>
      <c r="M93" s="28" t="s">
        <v>43</v>
      </c>
      <c r="N93" s="41" t="s">
        <v>44</v>
      </c>
      <c r="O93" s="41" t="s">
        <v>44</v>
      </c>
      <c r="P93" s="42">
        <v>6.221294363256785</v>
      </c>
      <c r="Q93" s="42" t="str">
        <f t="shared" si="13"/>
        <v>NO</v>
      </c>
      <c r="R93" s="39" t="s">
        <v>44</v>
      </c>
      <c r="S93" s="43" t="s">
        <v>44</v>
      </c>
      <c r="T93" s="33">
        <v>13418.637979194928</v>
      </c>
      <c r="U93" s="34">
        <v>11388</v>
      </c>
      <c r="V93" s="35">
        <v>17109.823520976483</v>
      </c>
      <c r="W93" s="33">
        <v>40523.77</v>
      </c>
      <c r="X93" s="36">
        <f t="shared" si="14"/>
        <v>0</v>
      </c>
      <c r="Y93" s="36">
        <f t="shared" si="15"/>
        <v>0</v>
      </c>
      <c r="Z93" s="36">
        <f t="shared" si="20"/>
        <v>0</v>
      </c>
      <c r="AA93" s="36">
        <f t="shared" si="21"/>
        <v>0</v>
      </c>
      <c r="AB93" s="36">
        <f t="shared" si="16"/>
        <v>0</v>
      </c>
      <c r="AC93" s="36">
        <f t="shared" si="17"/>
        <v>0</v>
      </c>
      <c r="AD93" s="36">
        <f t="shared" si="22"/>
        <v>0</v>
      </c>
      <c r="AE93" s="36">
        <f t="shared" si="23"/>
        <v>0</v>
      </c>
      <c r="AF93" s="36">
        <f t="shared" si="24"/>
        <v>0</v>
      </c>
      <c r="AG93" s="36">
        <f t="shared" si="25"/>
        <v>0</v>
      </c>
      <c r="AH93" s="2">
        <f t="shared" si="18"/>
        <v>0</v>
      </c>
      <c r="AI93" s="2">
        <f t="shared" si="19"/>
        <v>0</v>
      </c>
    </row>
    <row r="94" spans="1:35" ht="11.25">
      <c r="A94" s="37">
        <v>1907900</v>
      </c>
      <c r="B94" s="37" t="s">
        <v>402</v>
      </c>
      <c r="C94" s="37" t="s">
        <v>403</v>
      </c>
      <c r="D94" s="37" t="s">
        <v>404</v>
      </c>
      <c r="E94" s="37" t="s">
        <v>405</v>
      </c>
      <c r="F94" s="37">
        <v>50161</v>
      </c>
      <c r="G94" s="38" t="s">
        <v>41</v>
      </c>
      <c r="H94" s="37">
        <v>5153871115</v>
      </c>
      <c r="I94" s="39">
        <v>7</v>
      </c>
      <c r="J94" s="40" t="s">
        <v>42</v>
      </c>
      <c r="K94" s="28" t="s">
        <v>42</v>
      </c>
      <c r="L94" s="29">
        <v>498</v>
      </c>
      <c r="M94" s="28" t="s">
        <v>43</v>
      </c>
      <c r="N94" s="41" t="s">
        <v>42</v>
      </c>
      <c r="O94" s="41" t="s">
        <v>42</v>
      </c>
      <c r="P94" s="42">
        <v>10.909090909090908</v>
      </c>
      <c r="Q94" s="42" t="str">
        <f t="shared" si="13"/>
        <v>NO</v>
      </c>
      <c r="R94" s="39" t="s">
        <v>42</v>
      </c>
      <c r="S94" s="43" t="s">
        <v>44</v>
      </c>
      <c r="T94" s="33">
        <v>2181.39853309193</v>
      </c>
      <c r="U94" s="34">
        <v>1735</v>
      </c>
      <c r="V94" s="35">
        <v>2567.708003147986</v>
      </c>
      <c r="W94" s="33">
        <v>11115.19</v>
      </c>
      <c r="X94" s="36">
        <f t="shared" si="14"/>
        <v>1</v>
      </c>
      <c r="Y94" s="36">
        <f t="shared" si="15"/>
        <v>1</v>
      </c>
      <c r="Z94" s="36" t="str">
        <f t="shared" si="20"/>
        <v>ELIGIBLE</v>
      </c>
      <c r="AA94" s="36" t="str">
        <f t="shared" si="21"/>
        <v>OKAY</v>
      </c>
      <c r="AB94" s="36">
        <f t="shared" si="16"/>
        <v>0</v>
      </c>
      <c r="AC94" s="36">
        <f t="shared" si="17"/>
        <v>1</v>
      </c>
      <c r="AD94" s="36">
        <f t="shared" si="22"/>
        <v>0</v>
      </c>
      <c r="AE94" s="36">
        <f t="shared" si="23"/>
        <v>0</v>
      </c>
      <c r="AF94" s="36">
        <f t="shared" si="24"/>
        <v>0</v>
      </c>
      <c r="AG94" s="36">
        <f t="shared" si="25"/>
        <v>0</v>
      </c>
      <c r="AH94" s="2">
        <f t="shared" si="18"/>
        <v>0</v>
      </c>
      <c r="AI94" s="2">
        <f t="shared" si="19"/>
        <v>0</v>
      </c>
    </row>
    <row r="95" spans="1:35" ht="11.25">
      <c r="A95" s="37">
        <v>1907920</v>
      </c>
      <c r="B95" s="37" t="s">
        <v>406</v>
      </c>
      <c r="C95" s="37" t="s">
        <v>407</v>
      </c>
      <c r="D95" s="37" t="s">
        <v>408</v>
      </c>
      <c r="E95" s="37" t="s">
        <v>409</v>
      </c>
      <c r="F95" s="37">
        <v>50154</v>
      </c>
      <c r="G95" s="38" t="s">
        <v>41</v>
      </c>
      <c r="H95" s="37">
        <v>5153772284</v>
      </c>
      <c r="I95" s="39">
        <v>7</v>
      </c>
      <c r="J95" s="40" t="s">
        <v>42</v>
      </c>
      <c r="K95" s="28" t="s">
        <v>42</v>
      </c>
      <c r="L95" s="29">
        <v>549</v>
      </c>
      <c r="M95" s="28" t="s">
        <v>43</v>
      </c>
      <c r="N95" s="41" t="s">
        <v>42</v>
      </c>
      <c r="O95" s="41" t="s">
        <v>42</v>
      </c>
      <c r="P95" s="42">
        <v>9.305555555555555</v>
      </c>
      <c r="Q95" s="42" t="str">
        <f t="shared" si="13"/>
        <v>NO</v>
      </c>
      <c r="R95" s="39" t="s">
        <v>42</v>
      </c>
      <c r="S95" s="43" t="s">
        <v>44</v>
      </c>
      <c r="T95" s="33">
        <v>2501.903108456092</v>
      </c>
      <c r="U95" s="34">
        <v>1932</v>
      </c>
      <c r="V95" s="45">
        <v>2859.0441035051613</v>
      </c>
      <c r="W95" s="33">
        <v>13469.83</v>
      </c>
      <c r="X95" s="36">
        <f t="shared" si="14"/>
        <v>1</v>
      </c>
      <c r="Y95" s="36">
        <f t="shared" si="15"/>
        <v>1</v>
      </c>
      <c r="Z95" s="36" t="str">
        <f t="shared" si="20"/>
        <v>ELIGIBLE</v>
      </c>
      <c r="AA95" s="36" t="str">
        <f t="shared" si="21"/>
        <v>OKAY</v>
      </c>
      <c r="AB95" s="36">
        <f t="shared" si="16"/>
        <v>0</v>
      </c>
      <c r="AC95" s="36">
        <f t="shared" si="17"/>
        <v>1</v>
      </c>
      <c r="AD95" s="36">
        <f t="shared" si="22"/>
        <v>0</v>
      </c>
      <c r="AE95" s="36">
        <f t="shared" si="23"/>
        <v>0</v>
      </c>
      <c r="AF95" s="36">
        <f t="shared" si="24"/>
        <v>0</v>
      </c>
      <c r="AG95" s="36">
        <f t="shared" si="25"/>
        <v>0</v>
      </c>
      <c r="AH95" s="2">
        <f t="shared" si="18"/>
        <v>0</v>
      </c>
      <c r="AI95" s="2">
        <f t="shared" si="19"/>
        <v>0</v>
      </c>
    </row>
    <row r="96" spans="1:35" ht="11.25">
      <c r="A96" s="37">
        <v>1907980</v>
      </c>
      <c r="B96" s="37" t="s">
        <v>410</v>
      </c>
      <c r="C96" s="37" t="s">
        <v>411</v>
      </c>
      <c r="D96" s="37" t="s">
        <v>412</v>
      </c>
      <c r="E96" s="37" t="s">
        <v>413</v>
      </c>
      <c r="F96" s="37">
        <v>52738</v>
      </c>
      <c r="G96" s="38" t="s">
        <v>41</v>
      </c>
      <c r="H96" s="37">
        <v>3197282911</v>
      </c>
      <c r="I96" s="39">
        <v>7</v>
      </c>
      <c r="J96" s="40" t="s">
        <v>42</v>
      </c>
      <c r="K96" s="28" t="s">
        <v>42</v>
      </c>
      <c r="L96" s="29">
        <v>935</v>
      </c>
      <c r="M96" s="28" t="s">
        <v>43</v>
      </c>
      <c r="N96" s="41" t="s">
        <v>44</v>
      </c>
      <c r="O96" s="41" t="s">
        <v>44</v>
      </c>
      <c r="P96" s="42">
        <v>16.243654822335024</v>
      </c>
      <c r="Q96" s="42" t="str">
        <f t="shared" si="13"/>
        <v>NO</v>
      </c>
      <c r="R96" s="39" t="s">
        <v>42</v>
      </c>
      <c r="S96" s="43" t="s">
        <v>44</v>
      </c>
      <c r="T96" s="33">
        <v>6610.593454479882</v>
      </c>
      <c r="U96" s="34">
        <v>3451</v>
      </c>
      <c r="V96" s="35">
        <v>8612.6287112399</v>
      </c>
      <c r="W96" s="33">
        <v>25465.72</v>
      </c>
      <c r="X96" s="36">
        <f t="shared" si="14"/>
        <v>1</v>
      </c>
      <c r="Y96" s="36">
        <f t="shared" si="15"/>
        <v>0</v>
      </c>
      <c r="Z96" s="36">
        <f t="shared" si="20"/>
        <v>0</v>
      </c>
      <c r="AA96" s="36">
        <f t="shared" si="21"/>
        <v>0</v>
      </c>
      <c r="AB96" s="36">
        <f t="shared" si="16"/>
        <v>0</v>
      </c>
      <c r="AC96" s="36">
        <f t="shared" si="17"/>
        <v>1</v>
      </c>
      <c r="AD96" s="36">
        <f t="shared" si="22"/>
        <v>0</v>
      </c>
      <c r="AE96" s="36">
        <f t="shared" si="23"/>
        <v>0</v>
      </c>
      <c r="AF96" s="36">
        <f t="shared" si="24"/>
        <v>0</v>
      </c>
      <c r="AG96" s="36">
        <f t="shared" si="25"/>
        <v>0</v>
      </c>
      <c r="AH96" s="2">
        <f t="shared" si="18"/>
        <v>0</v>
      </c>
      <c r="AI96" s="2">
        <f t="shared" si="19"/>
        <v>0</v>
      </c>
    </row>
    <row r="97" spans="1:35" ht="11.25">
      <c r="A97" s="37">
        <v>1908070</v>
      </c>
      <c r="B97" s="37" t="s">
        <v>414</v>
      </c>
      <c r="C97" s="37" t="s">
        <v>415</v>
      </c>
      <c r="D97" s="37" t="s">
        <v>416</v>
      </c>
      <c r="E97" s="37" t="s">
        <v>417</v>
      </c>
      <c r="F97" s="37">
        <v>50058</v>
      </c>
      <c r="G97" s="38" t="s">
        <v>41</v>
      </c>
      <c r="H97" s="37">
        <v>7126842207</v>
      </c>
      <c r="I97" s="39">
        <v>7</v>
      </c>
      <c r="J97" s="40" t="s">
        <v>42</v>
      </c>
      <c r="K97" s="28" t="s">
        <v>42</v>
      </c>
      <c r="L97" s="29">
        <v>479</v>
      </c>
      <c r="M97" s="28" t="s">
        <v>43</v>
      </c>
      <c r="N97" s="41" t="s">
        <v>42</v>
      </c>
      <c r="O97" s="41" t="s">
        <v>42</v>
      </c>
      <c r="P97" s="42">
        <v>10.398613518197573</v>
      </c>
      <c r="Q97" s="42" t="str">
        <f t="shared" si="13"/>
        <v>NO</v>
      </c>
      <c r="R97" s="39" t="s">
        <v>42</v>
      </c>
      <c r="S97" s="43" t="s">
        <v>44</v>
      </c>
      <c r="T97" s="33">
        <v>3259.0076215145796</v>
      </c>
      <c r="U97" s="34">
        <v>1794</v>
      </c>
      <c r="V97" s="35">
        <v>3930.9855061782255</v>
      </c>
      <c r="W97" s="33">
        <v>12200.83</v>
      </c>
      <c r="X97" s="36">
        <f t="shared" si="14"/>
        <v>1</v>
      </c>
      <c r="Y97" s="36">
        <f t="shared" si="15"/>
        <v>1</v>
      </c>
      <c r="Z97" s="36" t="str">
        <f t="shared" si="20"/>
        <v>ELIGIBLE</v>
      </c>
      <c r="AA97" s="36" t="str">
        <f t="shared" si="21"/>
        <v>OKAY</v>
      </c>
      <c r="AB97" s="36">
        <f t="shared" si="16"/>
        <v>0</v>
      </c>
      <c r="AC97" s="36">
        <f t="shared" si="17"/>
        <v>1</v>
      </c>
      <c r="AD97" s="36">
        <f t="shared" si="22"/>
        <v>0</v>
      </c>
      <c r="AE97" s="36">
        <f t="shared" si="23"/>
        <v>0</v>
      </c>
      <c r="AF97" s="36">
        <f t="shared" si="24"/>
        <v>0</v>
      </c>
      <c r="AG97" s="36">
        <f t="shared" si="25"/>
        <v>0</v>
      </c>
      <c r="AH97" s="2">
        <f t="shared" si="18"/>
        <v>0</v>
      </c>
      <c r="AI97" s="2">
        <f t="shared" si="19"/>
        <v>0</v>
      </c>
    </row>
    <row r="98" spans="1:35" ht="11.25">
      <c r="A98" s="37">
        <v>1908130</v>
      </c>
      <c r="B98" s="37" t="s">
        <v>418</v>
      </c>
      <c r="C98" s="37" t="s">
        <v>419</v>
      </c>
      <c r="D98" s="37" t="s">
        <v>420</v>
      </c>
      <c r="E98" s="37" t="s">
        <v>421</v>
      </c>
      <c r="F98" s="37">
        <v>50841</v>
      </c>
      <c r="G98" s="38" t="s">
        <v>41</v>
      </c>
      <c r="H98" s="37">
        <v>5153224242</v>
      </c>
      <c r="I98" s="39">
        <v>7</v>
      </c>
      <c r="J98" s="40" t="s">
        <v>42</v>
      </c>
      <c r="K98" s="28" t="s">
        <v>42</v>
      </c>
      <c r="L98" s="29">
        <v>629</v>
      </c>
      <c r="M98" s="28" t="s">
        <v>43</v>
      </c>
      <c r="N98" s="41" t="s">
        <v>44</v>
      </c>
      <c r="O98" s="41" t="s">
        <v>44</v>
      </c>
      <c r="P98" s="42">
        <v>18.95910780669145</v>
      </c>
      <c r="Q98" s="42" t="str">
        <f t="shared" si="13"/>
        <v>NO</v>
      </c>
      <c r="R98" s="39" t="s">
        <v>42</v>
      </c>
      <c r="S98" s="43" t="s">
        <v>44</v>
      </c>
      <c r="T98" s="33">
        <v>4231.029661333727</v>
      </c>
      <c r="U98" s="34">
        <v>2145</v>
      </c>
      <c r="V98" s="35">
        <v>4811.094554965409</v>
      </c>
      <c r="W98" s="33">
        <v>19373.13</v>
      </c>
      <c r="X98" s="36">
        <f t="shared" si="14"/>
        <v>1</v>
      </c>
      <c r="Y98" s="36">
        <f t="shared" si="15"/>
        <v>0</v>
      </c>
      <c r="Z98" s="36">
        <f t="shared" si="20"/>
        <v>0</v>
      </c>
      <c r="AA98" s="36">
        <f t="shared" si="21"/>
        <v>0</v>
      </c>
      <c r="AB98" s="36">
        <f t="shared" si="16"/>
        <v>0</v>
      </c>
      <c r="AC98" s="36">
        <f t="shared" si="17"/>
        <v>1</v>
      </c>
      <c r="AD98" s="36">
        <f t="shared" si="22"/>
        <v>0</v>
      </c>
      <c r="AE98" s="36">
        <f t="shared" si="23"/>
        <v>0</v>
      </c>
      <c r="AF98" s="36">
        <f t="shared" si="24"/>
        <v>0</v>
      </c>
      <c r="AG98" s="36">
        <f t="shared" si="25"/>
        <v>0</v>
      </c>
      <c r="AH98" s="2">
        <f t="shared" si="18"/>
        <v>0</v>
      </c>
      <c r="AI98" s="2">
        <f t="shared" si="19"/>
        <v>0</v>
      </c>
    </row>
    <row r="99" spans="1:35" ht="11.25">
      <c r="A99" s="37">
        <v>1908190</v>
      </c>
      <c r="B99" s="37" t="s">
        <v>422</v>
      </c>
      <c r="C99" s="37" t="s">
        <v>423</v>
      </c>
      <c r="D99" s="37" t="s">
        <v>424</v>
      </c>
      <c r="E99" s="37" t="s">
        <v>425</v>
      </c>
      <c r="F99" s="37">
        <v>50483</v>
      </c>
      <c r="G99" s="38" t="s">
        <v>41</v>
      </c>
      <c r="H99" s="37">
        <v>5156794450</v>
      </c>
      <c r="I99" s="39">
        <v>7</v>
      </c>
      <c r="J99" s="40" t="s">
        <v>42</v>
      </c>
      <c r="K99" s="28" t="s">
        <v>42</v>
      </c>
      <c r="L99" s="29">
        <v>180</v>
      </c>
      <c r="M99" s="28" t="s">
        <v>43</v>
      </c>
      <c r="N99" s="41" t="s">
        <v>42</v>
      </c>
      <c r="O99" s="41" t="s">
        <v>42</v>
      </c>
      <c r="P99" s="42">
        <v>10.655737704918032</v>
      </c>
      <c r="Q99" s="42" t="str">
        <f t="shared" si="13"/>
        <v>NO</v>
      </c>
      <c r="R99" s="39" t="s">
        <v>42</v>
      </c>
      <c r="S99" s="43" t="s">
        <v>44</v>
      </c>
      <c r="T99" s="33">
        <v>1340.2162620770127</v>
      </c>
      <c r="U99" s="34">
        <v>577</v>
      </c>
      <c r="V99" s="35">
        <v>1288.2483927510807</v>
      </c>
      <c r="W99" s="33">
        <v>4981.08</v>
      </c>
      <c r="X99" s="36">
        <f t="shared" si="14"/>
        <v>1</v>
      </c>
      <c r="Y99" s="36">
        <f t="shared" si="15"/>
        <v>1</v>
      </c>
      <c r="Z99" s="36" t="str">
        <f t="shared" si="20"/>
        <v>ELIGIBLE</v>
      </c>
      <c r="AA99" s="36" t="str">
        <f t="shared" si="21"/>
        <v>OKAY</v>
      </c>
      <c r="AB99" s="36">
        <f t="shared" si="16"/>
        <v>0</v>
      </c>
      <c r="AC99" s="36">
        <f t="shared" si="17"/>
        <v>1</v>
      </c>
      <c r="AD99" s="36">
        <f t="shared" si="22"/>
        <v>0</v>
      </c>
      <c r="AE99" s="36">
        <f t="shared" si="23"/>
        <v>0</v>
      </c>
      <c r="AF99" s="36">
        <f t="shared" si="24"/>
        <v>0</v>
      </c>
      <c r="AG99" s="36">
        <f t="shared" si="25"/>
        <v>0</v>
      </c>
      <c r="AH99" s="2">
        <f t="shared" si="18"/>
        <v>0</v>
      </c>
      <c r="AI99" s="2">
        <f t="shared" si="19"/>
        <v>0</v>
      </c>
    </row>
    <row r="100" spans="1:35" ht="11.25">
      <c r="A100" s="37">
        <v>1908220</v>
      </c>
      <c r="B100" s="37" t="s">
        <v>426</v>
      </c>
      <c r="C100" s="37" t="s">
        <v>427</v>
      </c>
      <c r="D100" s="37" t="s">
        <v>428</v>
      </c>
      <c r="E100" s="37" t="s">
        <v>429</v>
      </c>
      <c r="F100" s="37">
        <v>51503</v>
      </c>
      <c r="G100" s="38" t="s">
        <v>41</v>
      </c>
      <c r="H100" s="37">
        <v>7123286418</v>
      </c>
      <c r="I100" s="39" t="s">
        <v>430</v>
      </c>
      <c r="J100" s="40" t="s">
        <v>44</v>
      </c>
      <c r="K100" s="44" t="s">
        <v>44</v>
      </c>
      <c r="L100" s="29">
        <v>9350</v>
      </c>
      <c r="M100" s="28" t="s">
        <v>43</v>
      </c>
      <c r="N100" s="41" t="s">
        <v>44</v>
      </c>
      <c r="O100" s="41" t="s">
        <v>44</v>
      </c>
      <c r="P100" s="42">
        <v>16.23474178403756</v>
      </c>
      <c r="Q100" s="42" t="str">
        <f t="shared" si="13"/>
        <v>NO</v>
      </c>
      <c r="R100" s="39" t="s">
        <v>44</v>
      </c>
      <c r="S100" s="43" t="s">
        <v>44</v>
      </c>
      <c r="T100" s="33">
        <v>65218.96860319209</v>
      </c>
      <c r="U100" s="34">
        <v>38402</v>
      </c>
      <c r="V100" s="35">
        <v>85163.90224109683</v>
      </c>
      <c r="W100" s="33">
        <v>331668.67</v>
      </c>
      <c r="X100" s="36">
        <f t="shared" si="14"/>
        <v>0</v>
      </c>
      <c r="Y100" s="36">
        <f t="shared" si="15"/>
        <v>0</v>
      </c>
      <c r="Z100" s="36">
        <f t="shared" si="20"/>
        <v>0</v>
      </c>
      <c r="AA100" s="36">
        <f t="shared" si="21"/>
        <v>0</v>
      </c>
      <c r="AB100" s="36">
        <f t="shared" si="16"/>
        <v>0</v>
      </c>
      <c r="AC100" s="36">
        <f t="shared" si="17"/>
        <v>0</v>
      </c>
      <c r="AD100" s="36">
        <f t="shared" si="22"/>
        <v>0</v>
      </c>
      <c r="AE100" s="36">
        <f t="shared" si="23"/>
        <v>0</v>
      </c>
      <c r="AF100" s="36">
        <f t="shared" si="24"/>
        <v>0</v>
      </c>
      <c r="AG100" s="36">
        <f t="shared" si="25"/>
        <v>0</v>
      </c>
      <c r="AH100" s="2">
        <f t="shared" si="18"/>
        <v>0</v>
      </c>
      <c r="AI100" s="2">
        <f t="shared" si="19"/>
        <v>0</v>
      </c>
    </row>
    <row r="101" spans="1:35" ht="11.25">
      <c r="A101" s="37">
        <v>1908310</v>
      </c>
      <c r="B101" s="37" t="s">
        <v>431</v>
      </c>
      <c r="C101" s="37" t="s">
        <v>432</v>
      </c>
      <c r="D101" s="37" t="s">
        <v>433</v>
      </c>
      <c r="E101" s="37" t="s">
        <v>434</v>
      </c>
      <c r="F101" s="37">
        <v>50801</v>
      </c>
      <c r="G101" s="38" t="s">
        <v>41</v>
      </c>
      <c r="H101" s="37">
        <v>5157827028</v>
      </c>
      <c r="I101" s="39">
        <v>6</v>
      </c>
      <c r="J101" s="40" t="s">
        <v>44</v>
      </c>
      <c r="K101" s="44" t="s">
        <v>44</v>
      </c>
      <c r="L101" s="29">
        <v>1431</v>
      </c>
      <c r="M101" s="28" t="s">
        <v>43</v>
      </c>
      <c r="N101" s="41" t="s">
        <v>44</v>
      </c>
      <c r="O101" s="41" t="s">
        <v>44</v>
      </c>
      <c r="P101" s="42">
        <v>15.865384615384615</v>
      </c>
      <c r="Q101" s="42" t="str">
        <f t="shared" si="13"/>
        <v>NO</v>
      </c>
      <c r="R101" s="39" t="s">
        <v>42</v>
      </c>
      <c r="S101" s="43" t="s">
        <v>44</v>
      </c>
      <c r="T101" s="33">
        <v>9596.102534389702</v>
      </c>
      <c r="U101" s="34">
        <v>5624</v>
      </c>
      <c r="V101" s="35">
        <v>12133.330347644676</v>
      </c>
      <c r="W101" s="33">
        <v>55542.02</v>
      </c>
      <c r="X101" s="36">
        <f t="shared" si="14"/>
        <v>0</v>
      </c>
      <c r="Y101" s="36">
        <f t="shared" si="15"/>
        <v>0</v>
      </c>
      <c r="Z101" s="36">
        <f t="shared" si="20"/>
        <v>0</v>
      </c>
      <c r="AA101" s="36">
        <f t="shared" si="21"/>
        <v>0</v>
      </c>
      <c r="AB101" s="36">
        <f t="shared" si="16"/>
        <v>0</v>
      </c>
      <c r="AC101" s="36">
        <f t="shared" si="17"/>
        <v>1</v>
      </c>
      <c r="AD101" s="36">
        <f t="shared" si="22"/>
        <v>0</v>
      </c>
      <c r="AE101" s="36">
        <f t="shared" si="23"/>
        <v>0</v>
      </c>
      <c r="AF101" s="36">
        <f t="shared" si="24"/>
        <v>0</v>
      </c>
      <c r="AG101" s="36">
        <f t="shared" si="25"/>
        <v>0</v>
      </c>
      <c r="AH101" s="2">
        <f t="shared" si="18"/>
        <v>0</v>
      </c>
      <c r="AI101" s="2">
        <f t="shared" si="19"/>
        <v>0</v>
      </c>
    </row>
    <row r="102" spans="1:35" ht="11.25">
      <c r="A102" s="37">
        <v>1908520</v>
      </c>
      <c r="B102" s="37" t="s">
        <v>435</v>
      </c>
      <c r="C102" s="37" t="s">
        <v>436</v>
      </c>
      <c r="D102" s="37" t="s">
        <v>437</v>
      </c>
      <c r="E102" s="37" t="s">
        <v>438</v>
      </c>
      <c r="F102" s="37">
        <v>50063</v>
      </c>
      <c r="G102" s="38" t="s">
        <v>41</v>
      </c>
      <c r="H102" s="37">
        <v>5159923866</v>
      </c>
      <c r="I102" s="39" t="s">
        <v>112</v>
      </c>
      <c r="J102" s="40" t="s">
        <v>44</v>
      </c>
      <c r="K102" s="44" t="s">
        <v>44</v>
      </c>
      <c r="L102" s="29">
        <v>1339</v>
      </c>
      <c r="M102" s="28" t="s">
        <v>43</v>
      </c>
      <c r="N102" s="41" t="s">
        <v>44</v>
      </c>
      <c r="O102" s="41" t="s">
        <v>44</v>
      </c>
      <c r="P102" s="42">
        <v>3.480278422273782</v>
      </c>
      <c r="Q102" s="42" t="str">
        <f t="shared" si="13"/>
        <v>NO</v>
      </c>
      <c r="R102" s="39" t="s">
        <v>44</v>
      </c>
      <c r="S102" s="43" t="s">
        <v>44</v>
      </c>
      <c r="T102" s="33">
        <v>4915.558996007823</v>
      </c>
      <c r="U102" s="34">
        <v>4940</v>
      </c>
      <c r="V102" s="35">
        <v>7357.47100902019</v>
      </c>
      <c r="W102" s="33">
        <v>14391.49</v>
      </c>
      <c r="X102" s="36">
        <f t="shared" si="14"/>
        <v>0</v>
      </c>
      <c r="Y102" s="36">
        <f t="shared" si="15"/>
        <v>0</v>
      </c>
      <c r="Z102" s="36">
        <f t="shared" si="20"/>
        <v>0</v>
      </c>
      <c r="AA102" s="36">
        <f t="shared" si="21"/>
        <v>0</v>
      </c>
      <c r="AB102" s="36">
        <f t="shared" si="16"/>
        <v>0</v>
      </c>
      <c r="AC102" s="36">
        <f t="shared" si="17"/>
        <v>0</v>
      </c>
      <c r="AD102" s="36">
        <f t="shared" si="22"/>
        <v>0</v>
      </c>
      <c r="AE102" s="36">
        <f t="shared" si="23"/>
        <v>0</v>
      </c>
      <c r="AF102" s="36">
        <f t="shared" si="24"/>
        <v>0</v>
      </c>
      <c r="AG102" s="36">
        <f t="shared" si="25"/>
        <v>0</v>
      </c>
      <c r="AH102" s="2">
        <f t="shared" si="18"/>
        <v>0</v>
      </c>
      <c r="AI102" s="2">
        <f t="shared" si="19"/>
        <v>0</v>
      </c>
    </row>
    <row r="103" spans="1:35" ht="11.25">
      <c r="A103" s="37">
        <v>1908550</v>
      </c>
      <c r="B103" s="37" t="s">
        <v>439</v>
      </c>
      <c r="C103" s="37" t="s">
        <v>440</v>
      </c>
      <c r="D103" s="37" t="s">
        <v>441</v>
      </c>
      <c r="E103" s="37" t="s">
        <v>442</v>
      </c>
      <c r="F103" s="37">
        <v>52623</v>
      </c>
      <c r="G103" s="38" t="s">
        <v>41</v>
      </c>
      <c r="H103" s="37">
        <v>3193924223</v>
      </c>
      <c r="I103" s="39">
        <v>7</v>
      </c>
      <c r="J103" s="40" t="s">
        <v>42</v>
      </c>
      <c r="K103" s="28" t="s">
        <v>42</v>
      </c>
      <c r="L103" s="29">
        <v>517</v>
      </c>
      <c r="M103" s="28" t="s">
        <v>43</v>
      </c>
      <c r="N103" s="41" t="s">
        <v>42</v>
      </c>
      <c r="O103" s="41" t="s">
        <v>42</v>
      </c>
      <c r="P103" s="42">
        <v>3.5785288270377733</v>
      </c>
      <c r="Q103" s="42" t="str">
        <f t="shared" si="13"/>
        <v>NO</v>
      </c>
      <c r="R103" s="39" t="s">
        <v>42</v>
      </c>
      <c r="S103" s="43" t="s">
        <v>44</v>
      </c>
      <c r="T103" s="33">
        <v>1983.2061593808598</v>
      </c>
      <c r="U103" s="34">
        <v>1801</v>
      </c>
      <c r="V103" s="35">
        <v>2710.9071033235464</v>
      </c>
      <c r="W103" s="33">
        <v>5528.46</v>
      </c>
      <c r="X103" s="36">
        <f t="shared" si="14"/>
        <v>1</v>
      </c>
      <c r="Y103" s="36">
        <f t="shared" si="15"/>
        <v>1</v>
      </c>
      <c r="Z103" s="36" t="str">
        <f t="shared" si="20"/>
        <v>ELIGIBLE</v>
      </c>
      <c r="AA103" s="36" t="str">
        <f t="shared" si="21"/>
        <v>OKAY</v>
      </c>
      <c r="AB103" s="36">
        <f t="shared" si="16"/>
        <v>0</v>
      </c>
      <c r="AC103" s="36">
        <f t="shared" si="17"/>
        <v>1</v>
      </c>
      <c r="AD103" s="36">
        <f t="shared" si="22"/>
        <v>0</v>
      </c>
      <c r="AE103" s="36">
        <f t="shared" si="23"/>
        <v>0</v>
      </c>
      <c r="AF103" s="36">
        <f t="shared" si="24"/>
        <v>0</v>
      </c>
      <c r="AG103" s="36">
        <f t="shared" si="25"/>
        <v>0</v>
      </c>
      <c r="AH103" s="2">
        <f t="shared" si="18"/>
        <v>0</v>
      </c>
      <c r="AI103" s="2">
        <f t="shared" si="19"/>
        <v>0</v>
      </c>
    </row>
    <row r="104" spans="1:35" ht="11.25">
      <c r="A104" s="37">
        <v>1908580</v>
      </c>
      <c r="B104" s="37" t="s">
        <v>443</v>
      </c>
      <c r="C104" s="37" t="s">
        <v>444</v>
      </c>
      <c r="D104" s="37" t="s">
        <v>445</v>
      </c>
      <c r="E104" s="37" t="s">
        <v>446</v>
      </c>
      <c r="F104" s="37">
        <v>52803</v>
      </c>
      <c r="G104" s="38" t="s">
        <v>41</v>
      </c>
      <c r="H104" s="37">
        <v>3193365000</v>
      </c>
      <c r="I104" s="39" t="s">
        <v>447</v>
      </c>
      <c r="J104" s="40" t="s">
        <v>44</v>
      </c>
      <c r="K104" s="44" t="s">
        <v>44</v>
      </c>
      <c r="L104" s="29">
        <v>14261</v>
      </c>
      <c r="M104" s="28" t="s">
        <v>43</v>
      </c>
      <c r="N104" s="41" t="s">
        <v>44</v>
      </c>
      <c r="O104" s="41" t="s">
        <v>44</v>
      </c>
      <c r="P104" s="42">
        <v>17.587963853105173</v>
      </c>
      <c r="Q104" s="42" t="str">
        <f t="shared" si="13"/>
        <v>NO</v>
      </c>
      <c r="R104" s="39" t="s">
        <v>44</v>
      </c>
      <c r="S104" s="43" t="s">
        <v>44</v>
      </c>
      <c r="T104" s="33">
        <v>120132.6340878423</v>
      </c>
      <c r="U104" s="34">
        <v>62231</v>
      </c>
      <c r="V104" s="35">
        <v>158257.79460865748</v>
      </c>
      <c r="W104" s="33">
        <v>673638.86</v>
      </c>
      <c r="X104" s="36">
        <f t="shared" si="14"/>
        <v>0</v>
      </c>
      <c r="Y104" s="36">
        <f t="shared" si="15"/>
        <v>0</v>
      </c>
      <c r="Z104" s="36">
        <f t="shared" si="20"/>
        <v>0</v>
      </c>
      <c r="AA104" s="36">
        <f t="shared" si="21"/>
        <v>0</v>
      </c>
      <c r="AB104" s="36">
        <f t="shared" si="16"/>
        <v>0</v>
      </c>
      <c r="AC104" s="36">
        <f t="shared" si="17"/>
        <v>0</v>
      </c>
      <c r="AD104" s="36">
        <f t="shared" si="22"/>
        <v>0</v>
      </c>
      <c r="AE104" s="36">
        <f t="shared" si="23"/>
        <v>0</v>
      </c>
      <c r="AF104" s="36">
        <f t="shared" si="24"/>
        <v>0</v>
      </c>
      <c r="AG104" s="36">
        <f t="shared" si="25"/>
        <v>0</v>
      </c>
      <c r="AH104" s="2">
        <f t="shared" si="18"/>
        <v>0</v>
      </c>
      <c r="AI104" s="2">
        <f t="shared" si="19"/>
        <v>0</v>
      </c>
    </row>
    <row r="105" spans="1:35" ht="11.25">
      <c r="A105" s="37">
        <v>1908610</v>
      </c>
      <c r="B105" s="37" t="s">
        <v>448</v>
      </c>
      <c r="C105" s="37" t="s">
        <v>449</v>
      </c>
      <c r="D105" s="37" t="s">
        <v>450</v>
      </c>
      <c r="E105" s="37" t="s">
        <v>451</v>
      </c>
      <c r="F105" s="37">
        <v>52537</v>
      </c>
      <c r="G105" s="38" t="s">
        <v>41</v>
      </c>
      <c r="H105" s="37">
        <v>5156642200</v>
      </c>
      <c r="I105" s="39">
        <v>6</v>
      </c>
      <c r="J105" s="40" t="s">
        <v>44</v>
      </c>
      <c r="K105" s="44" t="s">
        <v>44</v>
      </c>
      <c r="L105" s="29">
        <v>1285</v>
      </c>
      <c r="M105" s="28" t="s">
        <v>43</v>
      </c>
      <c r="N105" s="41" t="s">
        <v>44</v>
      </c>
      <c r="O105" s="41" t="s">
        <v>44</v>
      </c>
      <c r="P105" s="42">
        <v>18.34140435835351</v>
      </c>
      <c r="Q105" s="42" t="str">
        <f t="shared" si="13"/>
        <v>NO</v>
      </c>
      <c r="R105" s="39" t="s">
        <v>42</v>
      </c>
      <c r="S105" s="43" t="s">
        <v>44</v>
      </c>
      <c r="T105" s="33">
        <v>9311.318322467658</v>
      </c>
      <c r="U105" s="34">
        <v>4179</v>
      </c>
      <c r="V105" s="35">
        <v>8978.93915973616</v>
      </c>
      <c r="W105" s="33">
        <v>54370.64</v>
      </c>
      <c r="X105" s="36">
        <f t="shared" si="14"/>
        <v>0</v>
      </c>
      <c r="Y105" s="36">
        <f t="shared" si="15"/>
        <v>0</v>
      </c>
      <c r="Z105" s="36">
        <f t="shared" si="20"/>
        <v>0</v>
      </c>
      <c r="AA105" s="36">
        <f t="shared" si="21"/>
        <v>0</v>
      </c>
      <c r="AB105" s="36">
        <f t="shared" si="16"/>
        <v>0</v>
      </c>
      <c r="AC105" s="36">
        <f t="shared" si="17"/>
        <v>1</v>
      </c>
      <c r="AD105" s="36">
        <f t="shared" si="22"/>
        <v>0</v>
      </c>
      <c r="AE105" s="36">
        <f t="shared" si="23"/>
        <v>0</v>
      </c>
      <c r="AF105" s="36">
        <f t="shared" si="24"/>
        <v>0</v>
      </c>
      <c r="AG105" s="36">
        <f t="shared" si="25"/>
        <v>0</v>
      </c>
      <c r="AH105" s="2">
        <f t="shared" si="18"/>
        <v>0</v>
      </c>
      <c r="AI105" s="2">
        <f t="shared" si="19"/>
        <v>0</v>
      </c>
    </row>
    <row r="106" spans="1:35" ht="11.25">
      <c r="A106" s="37">
        <v>1908730</v>
      </c>
      <c r="B106" s="37" t="s">
        <v>452</v>
      </c>
      <c r="C106" s="37" t="s">
        <v>453</v>
      </c>
      <c r="D106" s="37" t="s">
        <v>454</v>
      </c>
      <c r="E106" s="37" t="s">
        <v>455</v>
      </c>
      <c r="F106" s="37">
        <v>52101</v>
      </c>
      <c r="G106" s="38" t="s">
        <v>41</v>
      </c>
      <c r="H106" s="37">
        <v>3193824208</v>
      </c>
      <c r="I106" s="39" t="s">
        <v>125</v>
      </c>
      <c r="J106" s="40" t="s">
        <v>44</v>
      </c>
      <c r="K106" s="44" t="s">
        <v>44</v>
      </c>
      <c r="L106" s="29">
        <v>1640</v>
      </c>
      <c r="M106" s="28" t="s">
        <v>43</v>
      </c>
      <c r="N106" s="41" t="s">
        <v>44</v>
      </c>
      <c r="O106" s="41" t="s">
        <v>44</v>
      </c>
      <c r="P106" s="42">
        <v>8.299240210403273</v>
      </c>
      <c r="Q106" s="42" t="str">
        <f t="shared" si="13"/>
        <v>NO</v>
      </c>
      <c r="R106" s="39" t="s">
        <v>42</v>
      </c>
      <c r="S106" s="43" t="s">
        <v>44</v>
      </c>
      <c r="T106" s="33">
        <v>7344.561562197389</v>
      </c>
      <c r="U106" s="34">
        <v>6199</v>
      </c>
      <c r="V106" s="35">
        <v>9317.817311423556</v>
      </c>
      <c r="W106" s="33">
        <v>31750.83</v>
      </c>
      <c r="X106" s="36">
        <f t="shared" si="14"/>
        <v>0</v>
      </c>
      <c r="Y106" s="36">
        <f t="shared" si="15"/>
        <v>0</v>
      </c>
      <c r="Z106" s="36">
        <f t="shared" si="20"/>
        <v>0</v>
      </c>
      <c r="AA106" s="36">
        <f t="shared" si="21"/>
        <v>0</v>
      </c>
      <c r="AB106" s="36">
        <f t="shared" si="16"/>
        <v>0</v>
      </c>
      <c r="AC106" s="36">
        <f t="shared" si="17"/>
        <v>1</v>
      </c>
      <c r="AD106" s="36">
        <f t="shared" si="22"/>
        <v>0</v>
      </c>
      <c r="AE106" s="36">
        <f t="shared" si="23"/>
        <v>0</v>
      </c>
      <c r="AF106" s="36">
        <f t="shared" si="24"/>
        <v>0</v>
      </c>
      <c r="AG106" s="36">
        <f t="shared" si="25"/>
        <v>0</v>
      </c>
      <c r="AH106" s="2">
        <f t="shared" si="18"/>
        <v>0</v>
      </c>
      <c r="AI106" s="2">
        <f t="shared" si="19"/>
        <v>0</v>
      </c>
    </row>
    <row r="107" spans="1:35" ht="11.25">
      <c r="A107" s="37">
        <v>1908790</v>
      </c>
      <c r="B107" s="37" t="s">
        <v>456</v>
      </c>
      <c r="C107" s="37" t="s">
        <v>457</v>
      </c>
      <c r="D107" s="37" t="s">
        <v>458</v>
      </c>
      <c r="E107" s="37" t="s">
        <v>459</v>
      </c>
      <c r="F107" s="37">
        <v>52308</v>
      </c>
      <c r="G107" s="38" t="s">
        <v>41</v>
      </c>
      <c r="H107" s="37">
        <v>3196557641</v>
      </c>
      <c r="I107" s="39">
        <v>7</v>
      </c>
      <c r="J107" s="40" t="s">
        <v>42</v>
      </c>
      <c r="K107" s="28" t="s">
        <v>42</v>
      </c>
      <c r="L107" s="29">
        <v>96</v>
      </c>
      <c r="M107" s="28" t="s">
        <v>43</v>
      </c>
      <c r="N107" s="41" t="s">
        <v>42</v>
      </c>
      <c r="O107" s="41" t="s">
        <v>42</v>
      </c>
      <c r="P107" s="42">
        <v>20.4</v>
      </c>
      <c r="Q107" s="42" t="str">
        <f t="shared" si="13"/>
        <v>YES</v>
      </c>
      <c r="R107" s="39" t="s">
        <v>42</v>
      </c>
      <c r="S107" s="43" t="s">
        <v>42</v>
      </c>
      <c r="T107" s="33">
        <v>970.5599157515838</v>
      </c>
      <c r="U107" s="34">
        <v>338</v>
      </c>
      <c r="V107" s="35">
        <v>823.2431478685352</v>
      </c>
      <c r="W107" s="33">
        <v>8613.88</v>
      </c>
      <c r="X107" s="36">
        <f t="shared" si="14"/>
        <v>1</v>
      </c>
      <c r="Y107" s="36">
        <f t="shared" si="15"/>
        <v>1</v>
      </c>
      <c r="Z107" s="36" t="str">
        <f t="shared" si="20"/>
        <v>ELIGIBLE</v>
      </c>
      <c r="AA107" s="36" t="str">
        <f t="shared" si="21"/>
        <v>OKAY</v>
      </c>
      <c r="AB107" s="36">
        <f t="shared" si="16"/>
        <v>1</v>
      </c>
      <c r="AC107" s="36">
        <f t="shared" si="17"/>
        <v>1</v>
      </c>
      <c r="AD107" s="36" t="str">
        <f t="shared" si="22"/>
        <v>CHECK</v>
      </c>
      <c r="AE107" s="36" t="str">
        <f t="shared" si="23"/>
        <v>SRSA</v>
      </c>
      <c r="AF107" s="36">
        <f t="shared" si="24"/>
        <v>0</v>
      </c>
      <c r="AG107" s="36">
        <f t="shared" si="25"/>
        <v>0</v>
      </c>
      <c r="AH107" s="2">
        <f t="shared" si="18"/>
        <v>0</v>
      </c>
      <c r="AI107" s="2">
        <f t="shared" si="19"/>
        <v>0</v>
      </c>
    </row>
    <row r="108" spans="1:35" ht="11.25">
      <c r="A108" s="37">
        <v>1908880</v>
      </c>
      <c r="B108" s="37" t="s">
        <v>460</v>
      </c>
      <c r="C108" s="37" t="s">
        <v>461</v>
      </c>
      <c r="D108" s="37" t="s">
        <v>462</v>
      </c>
      <c r="E108" s="37" t="s">
        <v>463</v>
      </c>
      <c r="F108" s="37">
        <v>52037</v>
      </c>
      <c r="G108" s="38" t="s">
        <v>41</v>
      </c>
      <c r="H108" s="37">
        <v>3196744164</v>
      </c>
      <c r="I108" s="39">
        <v>7</v>
      </c>
      <c r="J108" s="40" t="s">
        <v>42</v>
      </c>
      <c r="K108" s="28" t="s">
        <v>42</v>
      </c>
      <c r="L108" s="29">
        <v>133</v>
      </c>
      <c r="M108" s="28" t="s">
        <v>43</v>
      </c>
      <c r="N108" s="41" t="s">
        <v>42</v>
      </c>
      <c r="O108" s="41" t="s">
        <v>42</v>
      </c>
      <c r="P108" s="42">
        <v>5.785123966942149</v>
      </c>
      <c r="Q108" s="42" t="str">
        <f t="shared" si="13"/>
        <v>NO</v>
      </c>
      <c r="R108" s="39" t="s">
        <v>42</v>
      </c>
      <c r="S108" s="43" t="s">
        <v>44</v>
      </c>
      <c r="T108" s="33">
        <v>867.5965563726397</v>
      </c>
      <c r="U108" s="34">
        <v>485</v>
      </c>
      <c r="V108" s="35">
        <v>725.8713008899114</v>
      </c>
      <c r="W108" s="33">
        <v>2940.87</v>
      </c>
      <c r="X108" s="36">
        <f t="shared" si="14"/>
        <v>1</v>
      </c>
      <c r="Y108" s="36">
        <f t="shared" si="15"/>
        <v>1</v>
      </c>
      <c r="Z108" s="36" t="str">
        <f t="shared" si="20"/>
        <v>ELIGIBLE</v>
      </c>
      <c r="AA108" s="36" t="str">
        <f t="shared" si="21"/>
        <v>OKAY</v>
      </c>
      <c r="AB108" s="36">
        <f t="shared" si="16"/>
        <v>0</v>
      </c>
      <c r="AC108" s="36">
        <f t="shared" si="17"/>
        <v>1</v>
      </c>
      <c r="AD108" s="36">
        <f t="shared" si="22"/>
        <v>0</v>
      </c>
      <c r="AE108" s="36">
        <f t="shared" si="23"/>
        <v>0</v>
      </c>
      <c r="AF108" s="36">
        <f t="shared" si="24"/>
        <v>0</v>
      </c>
      <c r="AG108" s="36">
        <f t="shared" si="25"/>
        <v>0</v>
      </c>
      <c r="AH108" s="2">
        <f t="shared" si="18"/>
        <v>0</v>
      </c>
      <c r="AI108" s="2">
        <f t="shared" si="19"/>
        <v>0</v>
      </c>
    </row>
    <row r="109" spans="1:35" ht="11.25">
      <c r="A109" s="37">
        <v>1908910</v>
      </c>
      <c r="B109" s="37" t="s">
        <v>464</v>
      </c>
      <c r="C109" s="37" t="s">
        <v>465</v>
      </c>
      <c r="D109" s="37" t="s">
        <v>466</v>
      </c>
      <c r="E109" s="37" t="s">
        <v>467</v>
      </c>
      <c r="F109" s="37">
        <v>51442</v>
      </c>
      <c r="G109" s="38" t="s">
        <v>41</v>
      </c>
      <c r="H109" s="37">
        <v>7122632176</v>
      </c>
      <c r="I109" s="39">
        <v>6</v>
      </c>
      <c r="J109" s="40" t="s">
        <v>44</v>
      </c>
      <c r="K109" s="44" t="s">
        <v>44</v>
      </c>
      <c r="L109" s="29">
        <v>1764</v>
      </c>
      <c r="M109" s="28" t="s">
        <v>43</v>
      </c>
      <c r="N109" s="41" t="s">
        <v>44</v>
      </c>
      <c r="O109" s="41" t="s">
        <v>44</v>
      </c>
      <c r="P109" s="42">
        <v>12.584269662921349</v>
      </c>
      <c r="Q109" s="42" t="str">
        <f t="shared" si="13"/>
        <v>NO</v>
      </c>
      <c r="R109" s="39" t="s">
        <v>42</v>
      </c>
      <c r="S109" s="43" t="s">
        <v>44</v>
      </c>
      <c r="T109" s="33">
        <v>11500.21842583795</v>
      </c>
      <c r="U109" s="34">
        <v>6314</v>
      </c>
      <c r="V109" s="35">
        <v>14596.895839799834</v>
      </c>
      <c r="W109" s="33">
        <v>44981.22</v>
      </c>
      <c r="X109" s="36">
        <f t="shared" si="14"/>
        <v>0</v>
      </c>
      <c r="Y109" s="36">
        <f t="shared" si="15"/>
        <v>0</v>
      </c>
      <c r="Z109" s="36">
        <f t="shared" si="20"/>
        <v>0</v>
      </c>
      <c r="AA109" s="36">
        <f t="shared" si="21"/>
        <v>0</v>
      </c>
      <c r="AB109" s="36">
        <f t="shared" si="16"/>
        <v>0</v>
      </c>
      <c r="AC109" s="36">
        <f t="shared" si="17"/>
        <v>1</v>
      </c>
      <c r="AD109" s="36">
        <f t="shared" si="22"/>
        <v>0</v>
      </c>
      <c r="AE109" s="36">
        <f t="shared" si="23"/>
        <v>0</v>
      </c>
      <c r="AF109" s="36">
        <f t="shared" si="24"/>
        <v>0</v>
      </c>
      <c r="AG109" s="36">
        <f t="shared" si="25"/>
        <v>0</v>
      </c>
      <c r="AH109" s="2">
        <f t="shared" si="18"/>
        <v>0</v>
      </c>
      <c r="AI109" s="2">
        <f t="shared" si="19"/>
        <v>0</v>
      </c>
    </row>
    <row r="110" spans="1:35" ht="11.25">
      <c r="A110" s="37">
        <v>1908940</v>
      </c>
      <c r="B110" s="37" t="s">
        <v>468</v>
      </c>
      <c r="C110" s="37" t="s">
        <v>469</v>
      </c>
      <c r="D110" s="37" t="s">
        <v>470</v>
      </c>
      <c r="E110" s="37" t="s">
        <v>471</v>
      </c>
      <c r="F110" s="37">
        <v>50622</v>
      </c>
      <c r="G110" s="38" t="s">
        <v>41</v>
      </c>
      <c r="H110" s="37">
        <v>3199846323</v>
      </c>
      <c r="I110" s="39">
        <v>7</v>
      </c>
      <c r="J110" s="40" t="s">
        <v>42</v>
      </c>
      <c r="K110" s="28" t="s">
        <v>42</v>
      </c>
      <c r="L110" s="29">
        <v>718</v>
      </c>
      <c r="M110" s="28" t="s">
        <v>43</v>
      </c>
      <c r="N110" s="41" t="s">
        <v>44</v>
      </c>
      <c r="O110" s="41" t="s">
        <v>44</v>
      </c>
      <c r="P110" s="42">
        <v>5.857740585774058</v>
      </c>
      <c r="Q110" s="42" t="str">
        <f t="shared" si="13"/>
        <v>NO</v>
      </c>
      <c r="R110" s="39" t="s">
        <v>42</v>
      </c>
      <c r="S110" s="43" t="s">
        <v>44</v>
      </c>
      <c r="T110" s="33">
        <v>2701.475110921553</v>
      </c>
      <c r="U110" s="34">
        <v>2490</v>
      </c>
      <c r="V110" s="35">
        <v>3728.114504570633</v>
      </c>
      <c r="W110" s="33">
        <v>10346.67</v>
      </c>
      <c r="X110" s="36">
        <f t="shared" si="14"/>
        <v>1</v>
      </c>
      <c r="Y110" s="36">
        <f t="shared" si="15"/>
        <v>0</v>
      </c>
      <c r="Z110" s="36">
        <f t="shared" si="20"/>
        <v>0</v>
      </c>
      <c r="AA110" s="36">
        <f t="shared" si="21"/>
        <v>0</v>
      </c>
      <c r="AB110" s="36">
        <f t="shared" si="16"/>
        <v>0</v>
      </c>
      <c r="AC110" s="36">
        <f t="shared" si="17"/>
        <v>1</v>
      </c>
      <c r="AD110" s="36">
        <f t="shared" si="22"/>
        <v>0</v>
      </c>
      <c r="AE110" s="36">
        <f t="shared" si="23"/>
        <v>0</v>
      </c>
      <c r="AF110" s="36">
        <f t="shared" si="24"/>
        <v>0</v>
      </c>
      <c r="AG110" s="36">
        <f t="shared" si="25"/>
        <v>0</v>
      </c>
      <c r="AH110" s="2">
        <f t="shared" si="18"/>
        <v>0</v>
      </c>
      <c r="AI110" s="2">
        <f t="shared" si="19"/>
        <v>0</v>
      </c>
    </row>
    <row r="111" spans="1:35" ht="11.25">
      <c r="A111" s="37">
        <v>1908970</v>
      </c>
      <c r="B111" s="37" t="s">
        <v>472</v>
      </c>
      <c r="C111" s="37" t="s">
        <v>473</v>
      </c>
      <c r="D111" s="37" t="s">
        <v>474</v>
      </c>
      <c r="E111" s="37" t="s">
        <v>475</v>
      </c>
      <c r="F111" s="37">
        <v>50314</v>
      </c>
      <c r="G111" s="38" t="s">
        <v>41</v>
      </c>
      <c r="H111" s="37">
        <v>5152427911</v>
      </c>
      <c r="I111" s="39" t="s">
        <v>476</v>
      </c>
      <c r="J111" s="40" t="s">
        <v>44</v>
      </c>
      <c r="K111" s="44" t="s">
        <v>44</v>
      </c>
      <c r="L111" s="29">
        <v>29617</v>
      </c>
      <c r="M111" s="28" t="s">
        <v>43</v>
      </c>
      <c r="N111" s="41" t="s">
        <v>44</v>
      </c>
      <c r="O111" s="41" t="s">
        <v>44</v>
      </c>
      <c r="P111" s="42">
        <v>16.495691423881823</v>
      </c>
      <c r="Q111" s="42" t="str">
        <f t="shared" si="13"/>
        <v>NO</v>
      </c>
      <c r="R111" s="39" t="s">
        <v>44</v>
      </c>
      <c r="S111" s="43" t="s">
        <v>44</v>
      </c>
      <c r="T111" s="33">
        <v>210765.1820894478</v>
      </c>
      <c r="U111" s="34">
        <v>112717</v>
      </c>
      <c r="V111" s="35">
        <v>273905.4769728721</v>
      </c>
      <c r="W111" s="33">
        <v>1125265.86</v>
      </c>
      <c r="X111" s="36">
        <f t="shared" si="14"/>
        <v>0</v>
      </c>
      <c r="Y111" s="36">
        <f t="shared" si="15"/>
        <v>0</v>
      </c>
      <c r="Z111" s="36">
        <f t="shared" si="20"/>
        <v>0</v>
      </c>
      <c r="AA111" s="36">
        <f t="shared" si="21"/>
        <v>0</v>
      </c>
      <c r="AB111" s="36">
        <f t="shared" si="16"/>
        <v>0</v>
      </c>
      <c r="AC111" s="36">
        <f t="shared" si="17"/>
        <v>0</v>
      </c>
      <c r="AD111" s="36">
        <f t="shared" si="22"/>
        <v>0</v>
      </c>
      <c r="AE111" s="36">
        <f t="shared" si="23"/>
        <v>0</v>
      </c>
      <c r="AF111" s="36">
        <f t="shared" si="24"/>
        <v>0</v>
      </c>
      <c r="AG111" s="36">
        <f t="shared" si="25"/>
        <v>0</v>
      </c>
      <c r="AH111" s="2">
        <f t="shared" si="18"/>
        <v>0</v>
      </c>
      <c r="AI111" s="2">
        <f t="shared" si="19"/>
        <v>0</v>
      </c>
    </row>
    <row r="112" spans="1:35" ht="11.25">
      <c r="A112" s="37">
        <v>1909060</v>
      </c>
      <c r="B112" s="37" t="s">
        <v>477</v>
      </c>
      <c r="C112" s="37" t="s">
        <v>478</v>
      </c>
      <c r="D112" s="37" t="s">
        <v>479</v>
      </c>
      <c r="E112" s="37" t="s">
        <v>480</v>
      </c>
      <c r="F112" s="37">
        <v>50845</v>
      </c>
      <c r="G112" s="38" t="s">
        <v>41</v>
      </c>
      <c r="H112" s="37">
        <v>5157345331</v>
      </c>
      <c r="I112" s="39">
        <v>7</v>
      </c>
      <c r="J112" s="40" t="s">
        <v>42</v>
      </c>
      <c r="K112" s="28" t="s">
        <v>42</v>
      </c>
      <c r="L112" s="29">
        <v>98</v>
      </c>
      <c r="M112" s="28" t="s">
        <v>43</v>
      </c>
      <c r="N112" s="41" t="s">
        <v>42</v>
      </c>
      <c r="O112" s="41" t="s">
        <v>42</v>
      </c>
      <c r="P112" s="42">
        <v>17.05426356589147</v>
      </c>
      <c r="Q112" s="42" t="str">
        <f t="shared" si="13"/>
        <v>NO</v>
      </c>
      <c r="R112" s="39" t="s">
        <v>42</v>
      </c>
      <c r="S112" s="43" t="s">
        <v>44</v>
      </c>
      <c r="T112" s="46">
        <v>1053.7913786326421</v>
      </c>
      <c r="U112" s="34">
        <v>358</v>
      </c>
      <c r="V112" s="45">
        <v>1048.157750691072</v>
      </c>
      <c r="W112" s="33">
        <v>4024.34</v>
      </c>
      <c r="X112" s="36">
        <f t="shared" si="14"/>
        <v>1</v>
      </c>
      <c r="Y112" s="36">
        <f t="shared" si="15"/>
        <v>1</v>
      </c>
      <c r="Z112" s="36" t="str">
        <f t="shared" si="20"/>
        <v>ELIGIBLE</v>
      </c>
      <c r="AA112" s="36" t="str">
        <f t="shared" si="21"/>
        <v>OKAY</v>
      </c>
      <c r="AB112" s="36">
        <f t="shared" si="16"/>
        <v>0</v>
      </c>
      <c r="AC112" s="36">
        <f t="shared" si="17"/>
        <v>1</v>
      </c>
      <c r="AD112" s="36">
        <f t="shared" si="22"/>
        <v>0</v>
      </c>
      <c r="AE112" s="36">
        <f t="shared" si="23"/>
        <v>0</v>
      </c>
      <c r="AF112" s="36">
        <f t="shared" si="24"/>
        <v>0</v>
      </c>
      <c r="AG112" s="36">
        <f t="shared" si="25"/>
        <v>0</v>
      </c>
      <c r="AH112" s="2">
        <f t="shared" si="18"/>
        <v>0</v>
      </c>
      <c r="AI112" s="2">
        <f t="shared" si="19"/>
        <v>0</v>
      </c>
    </row>
    <row r="113" spans="1:35" ht="11.25">
      <c r="A113" s="37">
        <v>1909120</v>
      </c>
      <c r="B113" s="37" t="s">
        <v>481</v>
      </c>
      <c r="C113" s="37" t="s">
        <v>482</v>
      </c>
      <c r="D113" s="37" t="s">
        <v>483</v>
      </c>
      <c r="E113" s="37" t="s">
        <v>484</v>
      </c>
      <c r="F113" s="37">
        <v>50624</v>
      </c>
      <c r="G113" s="38" t="s">
        <v>41</v>
      </c>
      <c r="H113" s="37">
        <v>3199892552</v>
      </c>
      <c r="I113" s="39">
        <v>7</v>
      </c>
      <c r="J113" s="40" t="s">
        <v>42</v>
      </c>
      <c r="K113" s="28" t="s">
        <v>42</v>
      </c>
      <c r="L113" s="29">
        <v>718</v>
      </c>
      <c r="M113" s="28" t="s">
        <v>43</v>
      </c>
      <c r="N113" s="41" t="s">
        <v>44</v>
      </c>
      <c r="O113" s="41" t="s">
        <v>44</v>
      </c>
      <c r="P113" s="42">
        <v>6.380638063806381</v>
      </c>
      <c r="Q113" s="42" t="str">
        <f t="shared" si="13"/>
        <v>NO</v>
      </c>
      <c r="R113" s="39" t="s">
        <v>42</v>
      </c>
      <c r="S113" s="43" t="s">
        <v>44</v>
      </c>
      <c r="T113" s="33">
        <v>2923.8128669900416</v>
      </c>
      <c r="U113" s="34">
        <v>2490</v>
      </c>
      <c r="V113" s="35">
        <v>3747.8661045948484</v>
      </c>
      <c r="W113" s="33">
        <v>12911.64</v>
      </c>
      <c r="X113" s="36">
        <f t="shared" si="14"/>
        <v>1</v>
      </c>
      <c r="Y113" s="36">
        <f t="shared" si="15"/>
        <v>0</v>
      </c>
      <c r="Z113" s="36">
        <f t="shared" si="20"/>
        <v>0</v>
      </c>
      <c r="AA113" s="36">
        <f t="shared" si="21"/>
        <v>0</v>
      </c>
      <c r="AB113" s="36">
        <f t="shared" si="16"/>
        <v>0</v>
      </c>
      <c r="AC113" s="36">
        <f t="shared" si="17"/>
        <v>1</v>
      </c>
      <c r="AD113" s="36">
        <f t="shared" si="22"/>
        <v>0</v>
      </c>
      <c r="AE113" s="36">
        <f t="shared" si="23"/>
        <v>0</v>
      </c>
      <c r="AF113" s="36">
        <f t="shared" si="24"/>
        <v>0</v>
      </c>
      <c r="AG113" s="36">
        <f t="shared" si="25"/>
        <v>0</v>
      </c>
      <c r="AH113" s="2">
        <f t="shared" si="18"/>
        <v>0</v>
      </c>
      <c r="AI113" s="2">
        <f t="shared" si="19"/>
        <v>0</v>
      </c>
    </row>
    <row r="114" spans="1:35" ht="11.25">
      <c r="A114" s="37">
        <v>1909450</v>
      </c>
      <c r="B114" s="37" t="s">
        <v>485</v>
      </c>
      <c r="C114" s="37" t="s">
        <v>486</v>
      </c>
      <c r="D114" s="37" t="s">
        <v>487</v>
      </c>
      <c r="E114" s="37" t="s">
        <v>488</v>
      </c>
      <c r="F114" s="37">
        <v>50071</v>
      </c>
      <c r="G114" s="38">
        <v>71</v>
      </c>
      <c r="H114" s="37">
        <v>5158524164</v>
      </c>
      <c r="I114" s="39">
        <v>7</v>
      </c>
      <c r="J114" s="40" t="s">
        <v>42</v>
      </c>
      <c r="K114" s="28" t="s">
        <v>42</v>
      </c>
      <c r="L114" s="29">
        <v>156</v>
      </c>
      <c r="M114" s="28" t="s">
        <v>43</v>
      </c>
      <c r="N114" s="41" t="s">
        <v>42</v>
      </c>
      <c r="O114" s="41" t="s">
        <v>42</v>
      </c>
      <c r="P114" s="42">
        <v>11.38211382113821</v>
      </c>
      <c r="Q114" s="42" t="str">
        <f t="shared" si="13"/>
        <v>NO</v>
      </c>
      <c r="R114" s="39" t="s">
        <v>42</v>
      </c>
      <c r="S114" s="43" t="s">
        <v>44</v>
      </c>
      <c r="T114" s="33">
        <v>1158.981816183986</v>
      </c>
      <c r="U114" s="34">
        <v>561</v>
      </c>
      <c r="V114" s="35">
        <v>1349.7109223680686</v>
      </c>
      <c r="W114" s="33">
        <v>5284.71</v>
      </c>
      <c r="X114" s="36">
        <f t="shared" si="14"/>
        <v>1</v>
      </c>
      <c r="Y114" s="36">
        <f t="shared" si="15"/>
        <v>1</v>
      </c>
      <c r="Z114" s="36" t="str">
        <f t="shared" si="20"/>
        <v>ELIGIBLE</v>
      </c>
      <c r="AA114" s="36" t="str">
        <f t="shared" si="21"/>
        <v>OKAY</v>
      </c>
      <c r="AB114" s="36">
        <f t="shared" si="16"/>
        <v>0</v>
      </c>
      <c r="AC114" s="36">
        <f t="shared" si="17"/>
        <v>1</v>
      </c>
      <c r="AD114" s="36">
        <f t="shared" si="22"/>
        <v>0</v>
      </c>
      <c r="AE114" s="36">
        <f t="shared" si="23"/>
        <v>0</v>
      </c>
      <c r="AF114" s="36">
        <f t="shared" si="24"/>
        <v>0</v>
      </c>
      <c r="AG114" s="36">
        <f t="shared" si="25"/>
        <v>0</v>
      </c>
      <c r="AH114" s="2">
        <f t="shared" si="18"/>
        <v>0</v>
      </c>
      <c r="AI114" s="2">
        <f t="shared" si="19"/>
        <v>0</v>
      </c>
    </row>
    <row r="115" spans="1:35" ht="11.25">
      <c r="A115" s="37">
        <v>1909480</v>
      </c>
      <c r="B115" s="37" t="s">
        <v>489</v>
      </c>
      <c r="C115" s="37" t="s">
        <v>490</v>
      </c>
      <c r="D115" s="37" t="s">
        <v>491</v>
      </c>
      <c r="E115" s="37" t="s">
        <v>492</v>
      </c>
      <c r="F115" s="37">
        <v>52001</v>
      </c>
      <c r="G115" s="38" t="s">
        <v>41</v>
      </c>
      <c r="H115" s="37">
        <v>3195885100</v>
      </c>
      <c r="I115" s="39">
        <v>2</v>
      </c>
      <c r="J115" s="40" t="s">
        <v>44</v>
      </c>
      <c r="K115" s="44" t="s">
        <v>44</v>
      </c>
      <c r="L115" s="29">
        <v>9064</v>
      </c>
      <c r="M115" s="28" t="s">
        <v>43</v>
      </c>
      <c r="N115" s="41" t="s">
        <v>44</v>
      </c>
      <c r="O115" s="41" t="s">
        <v>44</v>
      </c>
      <c r="P115" s="42">
        <v>9.575721862109605</v>
      </c>
      <c r="Q115" s="42" t="str">
        <f t="shared" si="13"/>
        <v>NO</v>
      </c>
      <c r="R115" s="39" t="s">
        <v>44</v>
      </c>
      <c r="S115" s="43" t="s">
        <v>44</v>
      </c>
      <c r="T115" s="33">
        <v>60222.50597950246</v>
      </c>
      <c r="U115" s="34">
        <v>43945</v>
      </c>
      <c r="V115" s="35">
        <v>65427.1750802131</v>
      </c>
      <c r="W115" s="33">
        <v>271138.47</v>
      </c>
      <c r="X115" s="36">
        <f t="shared" si="14"/>
        <v>0</v>
      </c>
      <c r="Y115" s="36">
        <f t="shared" si="15"/>
        <v>0</v>
      </c>
      <c r="Z115" s="36">
        <f t="shared" si="20"/>
        <v>0</v>
      </c>
      <c r="AA115" s="36">
        <f t="shared" si="21"/>
        <v>0</v>
      </c>
      <c r="AB115" s="36">
        <f t="shared" si="16"/>
        <v>0</v>
      </c>
      <c r="AC115" s="36">
        <f t="shared" si="17"/>
        <v>0</v>
      </c>
      <c r="AD115" s="36">
        <f t="shared" si="22"/>
        <v>0</v>
      </c>
      <c r="AE115" s="36">
        <f t="shared" si="23"/>
        <v>0</v>
      </c>
      <c r="AF115" s="36">
        <f t="shared" si="24"/>
        <v>0</v>
      </c>
      <c r="AG115" s="36">
        <f t="shared" si="25"/>
        <v>0</v>
      </c>
      <c r="AH115" s="2">
        <f t="shared" si="18"/>
        <v>0</v>
      </c>
      <c r="AI115" s="2">
        <f t="shared" si="19"/>
        <v>0</v>
      </c>
    </row>
    <row r="116" spans="1:35" ht="11.25">
      <c r="A116" s="37">
        <v>1909540</v>
      </c>
      <c r="B116" s="37" t="s">
        <v>493</v>
      </c>
      <c r="C116" s="37" t="s">
        <v>494</v>
      </c>
      <c r="D116" s="37" t="s">
        <v>495</v>
      </c>
      <c r="E116" s="37" t="s">
        <v>496</v>
      </c>
      <c r="F116" s="37">
        <v>50626</v>
      </c>
      <c r="G116" s="38" t="s">
        <v>41</v>
      </c>
      <c r="H116" s="37">
        <v>3198224295</v>
      </c>
      <c r="I116" s="39">
        <v>8</v>
      </c>
      <c r="J116" s="40" t="s">
        <v>42</v>
      </c>
      <c r="K116" s="28" t="s">
        <v>42</v>
      </c>
      <c r="L116" s="29">
        <v>487</v>
      </c>
      <c r="M116" s="28" t="s">
        <v>43</v>
      </c>
      <c r="N116" s="41" t="s">
        <v>42</v>
      </c>
      <c r="O116" s="41" t="s">
        <v>42</v>
      </c>
      <c r="P116" s="42">
        <v>6.445672191528545</v>
      </c>
      <c r="Q116" s="42" t="str">
        <f t="shared" si="13"/>
        <v>NO</v>
      </c>
      <c r="R116" s="39" t="s">
        <v>42</v>
      </c>
      <c r="S116" s="43" t="s">
        <v>44</v>
      </c>
      <c r="T116" s="33">
        <v>2366.4317901949357</v>
      </c>
      <c r="U116" s="34">
        <v>1696</v>
      </c>
      <c r="V116" s="35">
        <v>2513.391103081394</v>
      </c>
      <c r="W116" s="33">
        <v>8038.96</v>
      </c>
      <c r="X116" s="36">
        <f t="shared" si="14"/>
        <v>1</v>
      </c>
      <c r="Y116" s="36">
        <f t="shared" si="15"/>
        <v>1</v>
      </c>
      <c r="Z116" s="36" t="str">
        <f t="shared" si="20"/>
        <v>ELIGIBLE</v>
      </c>
      <c r="AA116" s="36" t="str">
        <f t="shared" si="21"/>
        <v>OKAY</v>
      </c>
      <c r="AB116" s="36">
        <f t="shared" si="16"/>
        <v>0</v>
      </c>
      <c r="AC116" s="36">
        <f t="shared" si="17"/>
        <v>1</v>
      </c>
      <c r="AD116" s="36">
        <f t="shared" si="22"/>
        <v>0</v>
      </c>
      <c r="AE116" s="36">
        <f t="shared" si="23"/>
        <v>0</v>
      </c>
      <c r="AF116" s="36">
        <f t="shared" si="24"/>
        <v>0</v>
      </c>
      <c r="AG116" s="36">
        <f t="shared" si="25"/>
        <v>0</v>
      </c>
      <c r="AH116" s="2">
        <f t="shared" si="18"/>
        <v>0</v>
      </c>
      <c r="AI116" s="2">
        <f t="shared" si="19"/>
        <v>0</v>
      </c>
    </row>
    <row r="117" spans="1:35" ht="11.25">
      <c r="A117" s="37">
        <v>1909570</v>
      </c>
      <c r="B117" s="37" t="s">
        <v>497</v>
      </c>
      <c r="C117" s="37" t="s">
        <v>498</v>
      </c>
      <c r="D117" s="37" t="s">
        <v>499</v>
      </c>
      <c r="E117" s="37" t="s">
        <v>500</v>
      </c>
      <c r="F117" s="37">
        <v>51529</v>
      </c>
      <c r="G117" s="38" t="s">
        <v>41</v>
      </c>
      <c r="H117" s="37">
        <v>7126432251</v>
      </c>
      <c r="I117" s="39">
        <v>7</v>
      </c>
      <c r="J117" s="40" t="s">
        <v>42</v>
      </c>
      <c r="K117" s="28" t="s">
        <v>42</v>
      </c>
      <c r="L117" s="29">
        <v>549</v>
      </c>
      <c r="M117" s="28" t="s">
        <v>43</v>
      </c>
      <c r="N117" s="41" t="s">
        <v>42</v>
      </c>
      <c r="O117" s="41" t="s">
        <v>42</v>
      </c>
      <c r="P117" s="42">
        <v>19.794721407624632</v>
      </c>
      <c r="Q117" s="42" t="str">
        <f t="shared" si="13"/>
        <v>NO</v>
      </c>
      <c r="R117" s="39" t="s">
        <v>42</v>
      </c>
      <c r="S117" s="43" t="s">
        <v>44</v>
      </c>
      <c r="T117" s="33">
        <v>3294.12571279293</v>
      </c>
      <c r="U117" s="34">
        <v>1929</v>
      </c>
      <c r="V117" s="45">
        <v>4347.795666621433</v>
      </c>
      <c r="W117" s="33">
        <v>24327.25</v>
      </c>
      <c r="X117" s="36">
        <f t="shared" si="14"/>
        <v>1</v>
      </c>
      <c r="Y117" s="36">
        <f t="shared" si="15"/>
        <v>1</v>
      </c>
      <c r="Z117" s="36" t="str">
        <f t="shared" si="20"/>
        <v>ELIGIBLE</v>
      </c>
      <c r="AA117" s="36" t="str">
        <f t="shared" si="21"/>
        <v>OKAY</v>
      </c>
      <c r="AB117" s="36">
        <f t="shared" si="16"/>
        <v>0</v>
      </c>
      <c r="AC117" s="36">
        <f t="shared" si="17"/>
        <v>1</v>
      </c>
      <c r="AD117" s="36">
        <f t="shared" si="22"/>
        <v>0</v>
      </c>
      <c r="AE117" s="36">
        <f t="shared" si="23"/>
        <v>0</v>
      </c>
      <c r="AF117" s="36">
        <f t="shared" si="24"/>
        <v>0</v>
      </c>
      <c r="AG117" s="36">
        <f t="shared" si="25"/>
        <v>0</v>
      </c>
      <c r="AH117" s="2">
        <f t="shared" si="18"/>
        <v>0</v>
      </c>
      <c r="AI117" s="2">
        <f t="shared" si="19"/>
        <v>0</v>
      </c>
    </row>
    <row r="118" spans="1:35" ht="11.25">
      <c r="A118" s="37">
        <v>1909600</v>
      </c>
      <c r="B118" s="37" t="s">
        <v>501</v>
      </c>
      <c r="C118" s="37" t="s">
        <v>502</v>
      </c>
      <c r="D118" s="37" t="s">
        <v>503</v>
      </c>
      <c r="E118" s="37" t="s">
        <v>504</v>
      </c>
      <c r="F118" s="37">
        <v>52747</v>
      </c>
      <c r="G118" s="38" t="s">
        <v>41</v>
      </c>
      <c r="H118" s="37">
        <v>3197854432</v>
      </c>
      <c r="I118" s="39">
        <v>7</v>
      </c>
      <c r="J118" s="40" t="s">
        <v>42</v>
      </c>
      <c r="K118" s="28" t="s">
        <v>42</v>
      </c>
      <c r="L118" s="29">
        <v>662</v>
      </c>
      <c r="M118" s="28" t="s">
        <v>43</v>
      </c>
      <c r="N118" s="41" t="s">
        <v>44</v>
      </c>
      <c r="O118" s="41" t="s">
        <v>44</v>
      </c>
      <c r="P118" s="42">
        <v>9.79782270606532</v>
      </c>
      <c r="Q118" s="42" t="str">
        <f t="shared" si="13"/>
        <v>NO</v>
      </c>
      <c r="R118" s="39" t="s">
        <v>42</v>
      </c>
      <c r="S118" s="43" t="s">
        <v>44</v>
      </c>
      <c r="T118" s="33">
        <v>2872.0102931473702</v>
      </c>
      <c r="U118" s="34">
        <v>2296</v>
      </c>
      <c r="V118" s="35">
        <v>3402.213104171081</v>
      </c>
      <c r="W118" s="33">
        <v>13367.35</v>
      </c>
      <c r="X118" s="36">
        <f t="shared" si="14"/>
        <v>1</v>
      </c>
      <c r="Y118" s="36">
        <f t="shared" si="15"/>
        <v>0</v>
      </c>
      <c r="Z118" s="36">
        <f t="shared" si="20"/>
        <v>0</v>
      </c>
      <c r="AA118" s="36">
        <f t="shared" si="21"/>
        <v>0</v>
      </c>
      <c r="AB118" s="36">
        <f t="shared" si="16"/>
        <v>0</v>
      </c>
      <c r="AC118" s="36">
        <f t="shared" si="17"/>
        <v>1</v>
      </c>
      <c r="AD118" s="36">
        <f t="shared" si="22"/>
        <v>0</v>
      </c>
      <c r="AE118" s="36">
        <f t="shared" si="23"/>
        <v>0</v>
      </c>
      <c r="AF118" s="36">
        <f t="shared" si="24"/>
        <v>0</v>
      </c>
      <c r="AG118" s="36">
        <f t="shared" si="25"/>
        <v>0</v>
      </c>
      <c r="AH118" s="2">
        <f t="shared" si="18"/>
        <v>0</v>
      </c>
      <c r="AI118" s="2">
        <f t="shared" si="19"/>
        <v>0</v>
      </c>
    </row>
    <row r="119" spans="1:35" ht="11.25">
      <c r="A119" s="37">
        <v>1909990</v>
      </c>
      <c r="B119" s="37" t="s">
        <v>505</v>
      </c>
      <c r="C119" s="37" t="s">
        <v>506</v>
      </c>
      <c r="D119" s="37" t="s">
        <v>507</v>
      </c>
      <c r="E119" s="37" t="s">
        <v>508</v>
      </c>
      <c r="F119" s="37">
        <v>50533</v>
      </c>
      <c r="G119" s="38" t="s">
        <v>41</v>
      </c>
      <c r="H119" s="37">
        <v>5154484749</v>
      </c>
      <c r="I119" s="39">
        <v>6</v>
      </c>
      <c r="J119" s="40" t="s">
        <v>44</v>
      </c>
      <c r="K119" s="44" t="s">
        <v>44</v>
      </c>
      <c r="L119" s="29">
        <v>871</v>
      </c>
      <c r="M119" s="28" t="s">
        <v>43</v>
      </c>
      <c r="N119" s="41" t="s">
        <v>44</v>
      </c>
      <c r="O119" s="41" t="s">
        <v>44</v>
      </c>
      <c r="P119" s="42">
        <v>13.700107874865155</v>
      </c>
      <c r="Q119" s="42" t="str">
        <f t="shared" si="13"/>
        <v>NO</v>
      </c>
      <c r="R119" s="39" t="s">
        <v>42</v>
      </c>
      <c r="S119" s="43" t="s">
        <v>44</v>
      </c>
      <c r="T119" s="33">
        <v>4616.837156544458</v>
      </c>
      <c r="U119" s="34">
        <v>3034</v>
      </c>
      <c r="V119" s="35">
        <v>6377.752874203728</v>
      </c>
      <c r="W119" s="33">
        <v>24656.21</v>
      </c>
      <c r="X119" s="36">
        <f t="shared" si="14"/>
        <v>0</v>
      </c>
      <c r="Y119" s="36">
        <f t="shared" si="15"/>
        <v>0</v>
      </c>
      <c r="Z119" s="36">
        <f t="shared" si="20"/>
        <v>0</v>
      </c>
      <c r="AA119" s="36">
        <f t="shared" si="21"/>
        <v>0</v>
      </c>
      <c r="AB119" s="36">
        <f t="shared" si="16"/>
        <v>0</v>
      </c>
      <c r="AC119" s="36">
        <f t="shared" si="17"/>
        <v>1</v>
      </c>
      <c r="AD119" s="36">
        <f t="shared" si="22"/>
        <v>0</v>
      </c>
      <c r="AE119" s="36">
        <f t="shared" si="23"/>
        <v>0</v>
      </c>
      <c r="AF119" s="36">
        <f t="shared" si="24"/>
        <v>0</v>
      </c>
      <c r="AG119" s="36">
        <f t="shared" si="25"/>
        <v>0</v>
      </c>
      <c r="AH119" s="2">
        <f t="shared" si="18"/>
        <v>0</v>
      </c>
      <c r="AI119" s="2">
        <f t="shared" si="19"/>
        <v>0</v>
      </c>
    </row>
    <row r="120" spans="1:35" ht="11.25">
      <c r="A120" s="37">
        <v>1910050</v>
      </c>
      <c r="B120" s="37" t="s">
        <v>509</v>
      </c>
      <c r="C120" s="37" t="s">
        <v>510</v>
      </c>
      <c r="D120" s="37" t="s">
        <v>511</v>
      </c>
      <c r="E120" s="37" t="s">
        <v>512</v>
      </c>
      <c r="F120" s="37">
        <v>50072</v>
      </c>
      <c r="G120" s="38" t="s">
        <v>41</v>
      </c>
      <c r="H120" s="37">
        <v>5157582235</v>
      </c>
      <c r="I120" s="39">
        <v>7</v>
      </c>
      <c r="J120" s="40" t="s">
        <v>42</v>
      </c>
      <c r="K120" s="28" t="s">
        <v>42</v>
      </c>
      <c r="L120" s="29">
        <v>554</v>
      </c>
      <c r="M120" s="28" t="s">
        <v>43</v>
      </c>
      <c r="N120" s="41" t="s">
        <v>42</v>
      </c>
      <c r="O120" s="41" t="s">
        <v>42</v>
      </c>
      <c r="P120" s="42">
        <v>4.50281425891182</v>
      </c>
      <c r="Q120" s="42" t="str">
        <f t="shared" si="13"/>
        <v>NO</v>
      </c>
      <c r="R120" s="39" t="s">
        <v>42</v>
      </c>
      <c r="S120" s="43" t="s">
        <v>44</v>
      </c>
      <c r="T120" s="33">
        <v>1948.5389064683593</v>
      </c>
      <c r="U120" s="34">
        <v>1797</v>
      </c>
      <c r="V120" s="35">
        <v>2705.969203317493</v>
      </c>
      <c r="W120" s="33">
        <v>6478.2</v>
      </c>
      <c r="X120" s="36">
        <f t="shared" si="14"/>
        <v>1</v>
      </c>
      <c r="Y120" s="36">
        <f t="shared" si="15"/>
        <v>1</v>
      </c>
      <c r="Z120" s="36" t="str">
        <f t="shared" si="20"/>
        <v>ELIGIBLE</v>
      </c>
      <c r="AA120" s="36" t="str">
        <f t="shared" si="21"/>
        <v>OKAY</v>
      </c>
      <c r="AB120" s="36">
        <f t="shared" si="16"/>
        <v>0</v>
      </c>
      <c r="AC120" s="36">
        <f t="shared" si="17"/>
        <v>1</v>
      </c>
      <c r="AD120" s="36">
        <f t="shared" si="22"/>
        <v>0</v>
      </c>
      <c r="AE120" s="36">
        <f t="shared" si="23"/>
        <v>0</v>
      </c>
      <c r="AF120" s="36">
        <f t="shared" si="24"/>
        <v>0</v>
      </c>
      <c r="AG120" s="36">
        <f t="shared" si="25"/>
        <v>0</v>
      </c>
      <c r="AH120" s="2">
        <f t="shared" si="18"/>
        <v>0</v>
      </c>
      <c r="AI120" s="2">
        <f t="shared" si="19"/>
        <v>0</v>
      </c>
    </row>
    <row r="121" spans="1:35" ht="11.25">
      <c r="A121" s="37">
        <v>1910110</v>
      </c>
      <c r="B121" s="37" t="s">
        <v>513</v>
      </c>
      <c r="C121" s="37" t="s">
        <v>514</v>
      </c>
      <c r="D121" s="37" t="s">
        <v>515</v>
      </c>
      <c r="E121" s="37" t="s">
        <v>516</v>
      </c>
      <c r="F121" s="37">
        <v>50682</v>
      </c>
      <c r="G121" s="38" t="s">
        <v>41</v>
      </c>
      <c r="H121" s="37">
        <v>3199353767</v>
      </c>
      <c r="I121" s="39">
        <v>7</v>
      </c>
      <c r="J121" s="40" t="s">
        <v>42</v>
      </c>
      <c r="K121" s="28" t="s">
        <v>42</v>
      </c>
      <c r="L121" s="29">
        <v>625</v>
      </c>
      <c r="M121" s="28" t="s">
        <v>43</v>
      </c>
      <c r="N121" s="41" t="s">
        <v>44</v>
      </c>
      <c r="O121" s="41" t="s">
        <v>44</v>
      </c>
      <c r="P121" s="42">
        <v>8.47457627118644</v>
      </c>
      <c r="Q121" s="42" t="str">
        <f t="shared" si="13"/>
        <v>NO</v>
      </c>
      <c r="R121" s="39" t="s">
        <v>42</v>
      </c>
      <c r="S121" s="43" t="s">
        <v>44</v>
      </c>
      <c r="T121" s="33">
        <v>3207.682999694602</v>
      </c>
      <c r="U121" s="34">
        <v>1994</v>
      </c>
      <c r="V121" s="35">
        <v>2982.4916036565064</v>
      </c>
      <c r="W121" s="33">
        <v>12477.49</v>
      </c>
      <c r="X121" s="36">
        <f t="shared" si="14"/>
        <v>1</v>
      </c>
      <c r="Y121" s="36">
        <f t="shared" si="15"/>
        <v>0</v>
      </c>
      <c r="Z121" s="36">
        <f t="shared" si="20"/>
        <v>0</v>
      </c>
      <c r="AA121" s="36">
        <f t="shared" si="21"/>
        <v>0</v>
      </c>
      <c r="AB121" s="36">
        <f t="shared" si="16"/>
        <v>0</v>
      </c>
      <c r="AC121" s="36">
        <f t="shared" si="17"/>
        <v>1</v>
      </c>
      <c r="AD121" s="36">
        <f t="shared" si="22"/>
        <v>0</v>
      </c>
      <c r="AE121" s="36">
        <f t="shared" si="23"/>
        <v>0</v>
      </c>
      <c r="AF121" s="36">
        <f t="shared" si="24"/>
        <v>0</v>
      </c>
      <c r="AG121" s="36">
        <f t="shared" si="25"/>
        <v>0</v>
      </c>
      <c r="AH121" s="2">
        <f t="shared" si="18"/>
        <v>0</v>
      </c>
      <c r="AI121" s="2">
        <f t="shared" si="19"/>
        <v>0</v>
      </c>
    </row>
    <row r="122" spans="1:35" ht="11.25">
      <c r="A122" s="37">
        <v>1910130</v>
      </c>
      <c r="B122" s="37" t="s">
        <v>517</v>
      </c>
      <c r="C122" s="37" t="s">
        <v>518</v>
      </c>
      <c r="D122" s="37" t="s">
        <v>519</v>
      </c>
      <c r="E122" s="37" t="s">
        <v>520</v>
      </c>
      <c r="F122" s="37">
        <v>52064</v>
      </c>
      <c r="G122" s="38" t="s">
        <v>41</v>
      </c>
      <c r="H122" s="37">
        <v>3196827510</v>
      </c>
      <c r="I122" s="39">
        <v>7</v>
      </c>
      <c r="J122" s="40" t="s">
        <v>42</v>
      </c>
      <c r="K122" s="28" t="s">
        <v>42</v>
      </c>
      <c r="L122" s="29">
        <v>411</v>
      </c>
      <c r="M122" s="28" t="s">
        <v>43</v>
      </c>
      <c r="N122" s="41" t="s">
        <v>42</v>
      </c>
      <c r="O122" s="41" t="s">
        <v>42</v>
      </c>
      <c r="P122" s="42">
        <v>7.536764705882352</v>
      </c>
      <c r="Q122" s="42" t="str">
        <f t="shared" si="13"/>
        <v>NO</v>
      </c>
      <c r="R122" s="39" t="s">
        <v>42</v>
      </c>
      <c r="S122" s="43" t="s">
        <v>44</v>
      </c>
      <c r="T122" s="33">
        <v>2319.1658680102355</v>
      </c>
      <c r="U122" s="34">
        <v>1463</v>
      </c>
      <c r="V122" s="35">
        <v>2202.303402700003</v>
      </c>
      <c r="W122" s="33">
        <v>8687.75</v>
      </c>
      <c r="X122" s="36">
        <f t="shared" si="14"/>
        <v>1</v>
      </c>
      <c r="Y122" s="36">
        <f t="shared" si="15"/>
        <v>1</v>
      </c>
      <c r="Z122" s="36" t="str">
        <f t="shared" si="20"/>
        <v>ELIGIBLE</v>
      </c>
      <c r="AA122" s="36" t="str">
        <f t="shared" si="21"/>
        <v>OKAY</v>
      </c>
      <c r="AB122" s="36">
        <f t="shared" si="16"/>
        <v>0</v>
      </c>
      <c r="AC122" s="36">
        <f t="shared" si="17"/>
        <v>1</v>
      </c>
      <c r="AD122" s="36">
        <f t="shared" si="22"/>
        <v>0</v>
      </c>
      <c r="AE122" s="36">
        <f t="shared" si="23"/>
        <v>0</v>
      </c>
      <c r="AF122" s="36">
        <f t="shared" si="24"/>
        <v>0</v>
      </c>
      <c r="AG122" s="36">
        <f t="shared" si="25"/>
        <v>0</v>
      </c>
      <c r="AH122" s="2">
        <f t="shared" si="18"/>
        <v>0</v>
      </c>
      <c r="AI122" s="2">
        <f t="shared" si="19"/>
        <v>0</v>
      </c>
    </row>
    <row r="123" spans="1:35" ht="11.25">
      <c r="A123" s="37">
        <v>1910200</v>
      </c>
      <c r="B123" s="37" t="s">
        <v>521</v>
      </c>
      <c r="C123" s="37" t="s">
        <v>522</v>
      </c>
      <c r="D123" s="37" t="s">
        <v>523</v>
      </c>
      <c r="E123" s="37" t="s">
        <v>524</v>
      </c>
      <c r="F123" s="37">
        <v>50107</v>
      </c>
      <c r="G123" s="38" t="s">
        <v>41</v>
      </c>
      <c r="H123" s="37">
        <v>5157385741</v>
      </c>
      <c r="I123" s="39">
        <v>7</v>
      </c>
      <c r="J123" s="40" t="s">
        <v>42</v>
      </c>
      <c r="K123" s="28" t="s">
        <v>42</v>
      </c>
      <c r="L123" s="29">
        <v>375</v>
      </c>
      <c r="M123" s="28" t="s">
        <v>43</v>
      </c>
      <c r="N123" s="41" t="s">
        <v>42</v>
      </c>
      <c r="O123" s="41" t="s">
        <v>42</v>
      </c>
      <c r="P123" s="42">
        <v>15.254237288135593</v>
      </c>
      <c r="Q123" s="42" t="str">
        <f t="shared" si="13"/>
        <v>NO</v>
      </c>
      <c r="R123" s="39" t="s">
        <v>42</v>
      </c>
      <c r="S123" s="43" t="s">
        <v>44</v>
      </c>
      <c r="T123" s="33">
        <v>2652.6657236987567</v>
      </c>
      <c r="U123" s="34">
        <v>1430</v>
      </c>
      <c r="V123" s="45">
        <v>3410.458377696291</v>
      </c>
      <c r="W123" s="33">
        <v>10678.35</v>
      </c>
      <c r="X123" s="36">
        <f t="shared" si="14"/>
        <v>1</v>
      </c>
      <c r="Y123" s="36">
        <f t="shared" si="15"/>
        <v>1</v>
      </c>
      <c r="Z123" s="36" t="str">
        <f t="shared" si="20"/>
        <v>ELIGIBLE</v>
      </c>
      <c r="AA123" s="36" t="str">
        <f t="shared" si="21"/>
        <v>OKAY</v>
      </c>
      <c r="AB123" s="36">
        <f t="shared" si="16"/>
        <v>0</v>
      </c>
      <c r="AC123" s="36">
        <f t="shared" si="17"/>
        <v>1</v>
      </c>
      <c r="AD123" s="36">
        <f t="shared" si="22"/>
        <v>0</v>
      </c>
      <c r="AE123" s="36">
        <f t="shared" si="23"/>
        <v>0</v>
      </c>
      <c r="AF123" s="36">
        <f t="shared" si="24"/>
        <v>0</v>
      </c>
      <c r="AG123" s="36">
        <f t="shared" si="25"/>
        <v>0</v>
      </c>
      <c r="AH123" s="2">
        <f t="shared" si="18"/>
        <v>0</v>
      </c>
      <c r="AI123" s="2">
        <f t="shared" si="19"/>
        <v>0</v>
      </c>
    </row>
    <row r="124" spans="1:35" ht="11.25">
      <c r="A124" s="37">
        <v>1910260</v>
      </c>
      <c r="B124" s="37" t="s">
        <v>525</v>
      </c>
      <c r="C124" s="37" t="s">
        <v>526</v>
      </c>
      <c r="D124" s="37" t="s">
        <v>527</v>
      </c>
      <c r="E124" s="37" t="s">
        <v>528</v>
      </c>
      <c r="F124" s="37">
        <v>51558</v>
      </c>
      <c r="G124" s="38" t="s">
        <v>41</v>
      </c>
      <c r="H124" s="37">
        <v>7128865232</v>
      </c>
      <c r="I124" s="39">
        <v>7</v>
      </c>
      <c r="J124" s="40" t="s">
        <v>42</v>
      </c>
      <c r="K124" s="28" t="s">
        <v>42</v>
      </c>
      <c r="L124" s="29">
        <v>93</v>
      </c>
      <c r="M124" s="28" t="s">
        <v>43</v>
      </c>
      <c r="N124" s="41" t="s">
        <v>42</v>
      </c>
      <c r="O124" s="41" t="s">
        <v>42</v>
      </c>
      <c r="P124" s="42">
        <v>12</v>
      </c>
      <c r="Q124" s="42" t="str">
        <f t="shared" si="13"/>
        <v>NO</v>
      </c>
      <c r="R124" s="39" t="s">
        <v>42</v>
      </c>
      <c r="S124" s="43" t="s">
        <v>44</v>
      </c>
      <c r="T124" s="33">
        <v>1070.025022831115</v>
      </c>
      <c r="U124" s="34">
        <v>325</v>
      </c>
      <c r="V124" s="35">
        <v>879.7677774794695</v>
      </c>
      <c r="W124" s="33">
        <v>5253.43</v>
      </c>
      <c r="X124" s="36">
        <f t="shared" si="14"/>
        <v>1</v>
      </c>
      <c r="Y124" s="36">
        <f t="shared" si="15"/>
        <v>1</v>
      </c>
      <c r="Z124" s="36" t="str">
        <f t="shared" si="20"/>
        <v>ELIGIBLE</v>
      </c>
      <c r="AA124" s="36" t="str">
        <f t="shared" si="21"/>
        <v>OKAY</v>
      </c>
      <c r="AB124" s="36">
        <f t="shared" si="16"/>
        <v>0</v>
      </c>
      <c r="AC124" s="36">
        <f t="shared" si="17"/>
        <v>1</v>
      </c>
      <c r="AD124" s="36">
        <f t="shared" si="22"/>
        <v>0</v>
      </c>
      <c r="AE124" s="36">
        <f t="shared" si="23"/>
        <v>0</v>
      </c>
      <c r="AF124" s="36">
        <f t="shared" si="24"/>
        <v>0</v>
      </c>
      <c r="AG124" s="36">
        <f t="shared" si="25"/>
        <v>0</v>
      </c>
      <c r="AH124" s="2">
        <f t="shared" si="18"/>
        <v>0</v>
      </c>
      <c r="AI124" s="2">
        <f t="shared" si="19"/>
        <v>0</v>
      </c>
    </row>
    <row r="125" spans="1:35" ht="11.25">
      <c r="A125" s="37">
        <v>1910340</v>
      </c>
      <c r="B125" s="37" t="s">
        <v>529</v>
      </c>
      <c r="C125" s="37" t="s">
        <v>530</v>
      </c>
      <c r="D125" s="37" t="s">
        <v>531</v>
      </c>
      <c r="E125" s="37" t="s">
        <v>532</v>
      </c>
      <c r="F125" s="37">
        <v>51016</v>
      </c>
      <c r="G125" s="38" t="s">
        <v>41</v>
      </c>
      <c r="H125" s="37">
        <v>7123724420</v>
      </c>
      <c r="I125" s="39" t="s">
        <v>62</v>
      </c>
      <c r="J125" s="40" t="s">
        <v>42</v>
      </c>
      <c r="K125" s="28" t="s">
        <v>42</v>
      </c>
      <c r="L125" s="29">
        <v>483</v>
      </c>
      <c r="M125" s="28" t="s">
        <v>43</v>
      </c>
      <c r="N125" s="41" t="s">
        <v>42</v>
      </c>
      <c r="O125" s="41" t="s">
        <v>42</v>
      </c>
      <c r="P125" s="42">
        <v>10.105580693815988</v>
      </c>
      <c r="Q125" s="42" t="str">
        <f t="shared" si="13"/>
        <v>NO</v>
      </c>
      <c r="R125" s="39" t="s">
        <v>42</v>
      </c>
      <c r="S125" s="43" t="s">
        <v>44</v>
      </c>
      <c r="T125" s="33">
        <v>2997.7529629577634</v>
      </c>
      <c r="U125" s="34">
        <v>1699</v>
      </c>
      <c r="V125" s="35">
        <v>3811.452092109792</v>
      </c>
      <c r="W125" s="33">
        <v>13168.89</v>
      </c>
      <c r="X125" s="36">
        <f t="shared" si="14"/>
        <v>1</v>
      </c>
      <c r="Y125" s="36">
        <f t="shared" si="15"/>
        <v>1</v>
      </c>
      <c r="Z125" s="36" t="str">
        <f t="shared" si="20"/>
        <v>ELIGIBLE</v>
      </c>
      <c r="AA125" s="36" t="str">
        <f t="shared" si="21"/>
        <v>OKAY</v>
      </c>
      <c r="AB125" s="36">
        <f t="shared" si="16"/>
        <v>0</v>
      </c>
      <c r="AC125" s="36">
        <f t="shared" si="17"/>
        <v>1</v>
      </c>
      <c r="AD125" s="36">
        <f t="shared" si="22"/>
        <v>0</v>
      </c>
      <c r="AE125" s="36">
        <f t="shared" si="23"/>
        <v>0</v>
      </c>
      <c r="AF125" s="36">
        <f t="shared" si="24"/>
        <v>0</v>
      </c>
      <c r="AG125" s="36">
        <f t="shared" si="25"/>
        <v>0</v>
      </c>
      <c r="AH125" s="2">
        <f t="shared" si="18"/>
        <v>0</v>
      </c>
      <c r="AI125" s="2">
        <f t="shared" si="19"/>
        <v>0</v>
      </c>
    </row>
    <row r="126" spans="1:35" ht="11.25">
      <c r="A126" s="37">
        <v>1910350</v>
      </c>
      <c r="B126" s="37" t="s">
        <v>533</v>
      </c>
      <c r="C126" s="37" t="s">
        <v>534</v>
      </c>
      <c r="D126" s="37" t="s">
        <v>535</v>
      </c>
      <c r="E126" s="37" t="s">
        <v>536</v>
      </c>
      <c r="F126" s="37">
        <v>50830</v>
      </c>
      <c r="G126" s="38" t="s">
        <v>41</v>
      </c>
      <c r="H126" s="37">
        <v>5153475215</v>
      </c>
      <c r="I126" s="39">
        <v>7</v>
      </c>
      <c r="J126" s="40" t="s">
        <v>42</v>
      </c>
      <c r="K126" s="28" t="s">
        <v>42</v>
      </c>
      <c r="L126" s="29">
        <v>499</v>
      </c>
      <c r="M126" s="28" t="s">
        <v>43</v>
      </c>
      <c r="N126" s="41" t="s">
        <v>42</v>
      </c>
      <c r="O126" s="41" t="s">
        <v>42</v>
      </c>
      <c r="P126" s="42">
        <v>15.629742033383915</v>
      </c>
      <c r="Q126" s="42" t="str">
        <f t="shared" si="13"/>
        <v>NO</v>
      </c>
      <c r="R126" s="39" t="s">
        <v>42</v>
      </c>
      <c r="S126" s="43" t="s">
        <v>44</v>
      </c>
      <c r="T126" s="33">
        <v>3133.4977264726413</v>
      </c>
      <c r="U126" s="34">
        <v>1755</v>
      </c>
      <c r="V126" s="35">
        <v>3812.8171773406475</v>
      </c>
      <c r="W126" s="33">
        <v>18935.21</v>
      </c>
      <c r="X126" s="36">
        <f t="shared" si="14"/>
        <v>1</v>
      </c>
      <c r="Y126" s="36">
        <f t="shared" si="15"/>
        <v>1</v>
      </c>
      <c r="Z126" s="36" t="str">
        <f t="shared" si="20"/>
        <v>ELIGIBLE</v>
      </c>
      <c r="AA126" s="36" t="str">
        <f t="shared" si="21"/>
        <v>OKAY</v>
      </c>
      <c r="AB126" s="36">
        <f t="shared" si="16"/>
        <v>0</v>
      </c>
      <c r="AC126" s="36">
        <f t="shared" si="17"/>
        <v>1</v>
      </c>
      <c r="AD126" s="36">
        <f t="shared" si="22"/>
        <v>0</v>
      </c>
      <c r="AE126" s="36">
        <f t="shared" si="23"/>
        <v>0</v>
      </c>
      <c r="AF126" s="36">
        <f t="shared" si="24"/>
        <v>0</v>
      </c>
      <c r="AG126" s="36">
        <f t="shared" si="25"/>
        <v>0</v>
      </c>
      <c r="AH126" s="2">
        <f t="shared" si="18"/>
        <v>0</v>
      </c>
      <c r="AI126" s="2">
        <f t="shared" si="19"/>
        <v>0</v>
      </c>
    </row>
    <row r="127" spans="1:35" ht="11.25">
      <c r="A127" s="37">
        <v>1910410</v>
      </c>
      <c r="B127" s="37" t="s">
        <v>537</v>
      </c>
      <c r="C127" s="37" t="s">
        <v>538</v>
      </c>
      <c r="D127" s="37" t="s">
        <v>539</v>
      </c>
      <c r="E127" s="37" t="s">
        <v>540</v>
      </c>
      <c r="F127" s="37">
        <v>52151</v>
      </c>
      <c r="G127" s="38" t="s">
        <v>41</v>
      </c>
      <c r="H127" s="37">
        <v>3195384202</v>
      </c>
      <c r="I127" s="39">
        <v>7</v>
      </c>
      <c r="J127" s="40" t="s">
        <v>42</v>
      </c>
      <c r="K127" s="28" t="s">
        <v>42</v>
      </c>
      <c r="L127" s="29">
        <v>478</v>
      </c>
      <c r="M127" s="28" t="s">
        <v>43</v>
      </c>
      <c r="N127" s="41" t="s">
        <v>42</v>
      </c>
      <c r="O127" s="41" t="s">
        <v>42</v>
      </c>
      <c r="P127" s="42">
        <v>11.690647482014388</v>
      </c>
      <c r="Q127" s="42" t="str">
        <f t="shared" si="13"/>
        <v>NO</v>
      </c>
      <c r="R127" s="39" t="s">
        <v>42</v>
      </c>
      <c r="S127" s="43" t="s">
        <v>44</v>
      </c>
      <c r="T127" s="33">
        <v>2787.699760422486</v>
      </c>
      <c r="U127" s="34">
        <v>1673</v>
      </c>
      <c r="V127" s="35">
        <v>3428.0233160877606</v>
      </c>
      <c r="W127" s="33">
        <v>12792.46</v>
      </c>
      <c r="X127" s="36">
        <f t="shared" si="14"/>
        <v>1</v>
      </c>
      <c r="Y127" s="36">
        <f t="shared" si="15"/>
        <v>1</v>
      </c>
      <c r="Z127" s="36" t="str">
        <f t="shared" si="20"/>
        <v>ELIGIBLE</v>
      </c>
      <c r="AA127" s="36" t="str">
        <f t="shared" si="21"/>
        <v>OKAY</v>
      </c>
      <c r="AB127" s="36">
        <f t="shared" si="16"/>
        <v>0</v>
      </c>
      <c r="AC127" s="36">
        <f t="shared" si="17"/>
        <v>1</v>
      </c>
      <c r="AD127" s="36">
        <f t="shared" si="22"/>
        <v>0</v>
      </c>
      <c r="AE127" s="36">
        <f t="shared" si="23"/>
        <v>0</v>
      </c>
      <c r="AF127" s="36">
        <f t="shared" si="24"/>
        <v>0</v>
      </c>
      <c r="AG127" s="36">
        <f t="shared" si="25"/>
        <v>0</v>
      </c>
      <c r="AH127" s="2">
        <f t="shared" si="18"/>
        <v>0</v>
      </c>
      <c r="AI127" s="2">
        <f t="shared" si="19"/>
        <v>0</v>
      </c>
    </row>
    <row r="128" spans="1:35" ht="11.25">
      <c r="A128" s="37">
        <v>1910500</v>
      </c>
      <c r="B128" s="37" t="s">
        <v>541</v>
      </c>
      <c r="C128" s="37" t="s">
        <v>542</v>
      </c>
      <c r="D128" s="37" t="s">
        <v>543</v>
      </c>
      <c r="E128" s="37" t="s">
        <v>544</v>
      </c>
      <c r="F128" s="37">
        <v>52042</v>
      </c>
      <c r="G128" s="38" t="s">
        <v>41</v>
      </c>
      <c r="H128" s="37">
        <v>3199286411</v>
      </c>
      <c r="I128" s="39">
        <v>7</v>
      </c>
      <c r="J128" s="40" t="s">
        <v>42</v>
      </c>
      <c r="K128" s="28" t="s">
        <v>42</v>
      </c>
      <c r="L128" s="29">
        <v>601</v>
      </c>
      <c r="M128" s="28" t="s">
        <v>43</v>
      </c>
      <c r="N128" s="41" t="s">
        <v>44</v>
      </c>
      <c r="O128" s="41" t="s">
        <v>44</v>
      </c>
      <c r="P128" s="42">
        <v>10.991957104557642</v>
      </c>
      <c r="Q128" s="42" t="str">
        <f t="shared" si="13"/>
        <v>NO</v>
      </c>
      <c r="R128" s="39" t="s">
        <v>42</v>
      </c>
      <c r="S128" s="43" t="s">
        <v>44</v>
      </c>
      <c r="T128" s="33">
        <v>4285.879649109962</v>
      </c>
      <c r="U128" s="34">
        <v>2096</v>
      </c>
      <c r="V128" s="35">
        <v>3155.31810386839</v>
      </c>
      <c r="W128" s="33">
        <v>16147.5</v>
      </c>
      <c r="X128" s="36">
        <f t="shared" si="14"/>
        <v>1</v>
      </c>
      <c r="Y128" s="36">
        <f t="shared" si="15"/>
        <v>0</v>
      </c>
      <c r="Z128" s="36">
        <f t="shared" si="20"/>
        <v>0</v>
      </c>
      <c r="AA128" s="36">
        <f t="shared" si="21"/>
        <v>0</v>
      </c>
      <c r="AB128" s="36">
        <f t="shared" si="16"/>
        <v>0</v>
      </c>
      <c r="AC128" s="36">
        <f t="shared" si="17"/>
        <v>1</v>
      </c>
      <c r="AD128" s="36">
        <f t="shared" si="22"/>
        <v>0</v>
      </c>
      <c r="AE128" s="36">
        <f t="shared" si="23"/>
        <v>0</v>
      </c>
      <c r="AF128" s="36">
        <f t="shared" si="24"/>
        <v>0</v>
      </c>
      <c r="AG128" s="36">
        <f t="shared" si="25"/>
        <v>0</v>
      </c>
      <c r="AH128" s="2">
        <f t="shared" si="18"/>
        <v>0</v>
      </c>
      <c r="AI128" s="2">
        <f t="shared" si="19"/>
        <v>0</v>
      </c>
    </row>
    <row r="129" spans="1:35" ht="11.25">
      <c r="A129" s="37">
        <v>1910690</v>
      </c>
      <c r="B129" s="37" t="s">
        <v>545</v>
      </c>
      <c r="C129" s="37" t="s">
        <v>546</v>
      </c>
      <c r="D129" s="37" t="s">
        <v>547</v>
      </c>
      <c r="E129" s="37" t="s">
        <v>548</v>
      </c>
      <c r="F129" s="37">
        <v>50627</v>
      </c>
      <c r="G129" s="38" t="s">
        <v>41</v>
      </c>
      <c r="H129" s="37">
        <v>5159395631</v>
      </c>
      <c r="I129" s="39">
        <v>6</v>
      </c>
      <c r="J129" s="40" t="s">
        <v>44</v>
      </c>
      <c r="K129" s="44" t="s">
        <v>44</v>
      </c>
      <c r="L129" s="29">
        <v>711</v>
      </c>
      <c r="M129" s="28" t="s">
        <v>43</v>
      </c>
      <c r="N129" s="41" t="s">
        <v>44</v>
      </c>
      <c r="O129" s="41" t="s">
        <v>44</v>
      </c>
      <c r="P129" s="42">
        <v>11.644535240040858</v>
      </c>
      <c r="Q129" s="42" t="str">
        <f t="shared" si="13"/>
        <v>NO</v>
      </c>
      <c r="R129" s="39" t="s">
        <v>42</v>
      </c>
      <c r="S129" s="43" t="s">
        <v>44</v>
      </c>
      <c r="T129" s="33">
        <v>4420.626683751548</v>
      </c>
      <c r="U129" s="34">
        <v>2434</v>
      </c>
      <c r="V129" s="35">
        <v>5416.568729561804</v>
      </c>
      <c r="W129" s="33">
        <v>21690</v>
      </c>
      <c r="X129" s="36">
        <f t="shared" si="14"/>
        <v>0</v>
      </c>
      <c r="Y129" s="36">
        <f t="shared" si="15"/>
        <v>0</v>
      </c>
      <c r="Z129" s="36">
        <f t="shared" si="20"/>
        <v>0</v>
      </c>
      <c r="AA129" s="36">
        <f t="shared" si="21"/>
        <v>0</v>
      </c>
      <c r="AB129" s="36">
        <f t="shared" si="16"/>
        <v>0</v>
      </c>
      <c r="AC129" s="36">
        <f t="shared" si="17"/>
        <v>1</v>
      </c>
      <c r="AD129" s="36">
        <f t="shared" si="22"/>
        <v>0</v>
      </c>
      <c r="AE129" s="36">
        <f t="shared" si="23"/>
        <v>0</v>
      </c>
      <c r="AF129" s="36">
        <f t="shared" si="24"/>
        <v>0</v>
      </c>
      <c r="AG129" s="36">
        <f t="shared" si="25"/>
        <v>0</v>
      </c>
      <c r="AH129" s="2">
        <f t="shared" si="18"/>
        <v>0</v>
      </c>
      <c r="AI129" s="2">
        <f t="shared" si="19"/>
        <v>0</v>
      </c>
    </row>
    <row r="130" spans="1:35" ht="11.25">
      <c r="A130" s="37">
        <v>1910710</v>
      </c>
      <c r="B130" s="37" t="s">
        <v>549</v>
      </c>
      <c r="C130" s="37" t="s">
        <v>550</v>
      </c>
      <c r="D130" s="37" t="s">
        <v>551</v>
      </c>
      <c r="E130" s="37" t="s">
        <v>552</v>
      </c>
      <c r="F130" s="37">
        <v>51531</v>
      </c>
      <c r="G130" s="38" t="s">
        <v>41</v>
      </c>
      <c r="H130" s="37">
        <v>7127644616</v>
      </c>
      <c r="I130" s="39">
        <v>7</v>
      </c>
      <c r="J130" s="40" t="s">
        <v>42</v>
      </c>
      <c r="K130" s="28" t="s">
        <v>42</v>
      </c>
      <c r="L130" s="29">
        <v>315</v>
      </c>
      <c r="M130" s="28" t="s">
        <v>43</v>
      </c>
      <c r="N130" s="41" t="s">
        <v>42</v>
      </c>
      <c r="O130" s="41" t="s">
        <v>42</v>
      </c>
      <c r="P130" s="42">
        <v>9.615384615384617</v>
      </c>
      <c r="Q130" s="42" t="str">
        <f t="shared" si="13"/>
        <v>NO</v>
      </c>
      <c r="R130" s="39" t="s">
        <v>42</v>
      </c>
      <c r="S130" s="43" t="s">
        <v>44</v>
      </c>
      <c r="T130" s="33">
        <v>1541.5373906921805</v>
      </c>
      <c r="U130" s="34">
        <v>1096</v>
      </c>
      <c r="V130" s="35">
        <v>1629.5070019977602</v>
      </c>
      <c r="W130" s="33">
        <v>4783.69</v>
      </c>
      <c r="X130" s="36">
        <f t="shared" si="14"/>
        <v>1</v>
      </c>
      <c r="Y130" s="36">
        <f t="shared" si="15"/>
        <v>1</v>
      </c>
      <c r="Z130" s="36" t="str">
        <f t="shared" si="20"/>
        <v>ELIGIBLE</v>
      </c>
      <c r="AA130" s="36" t="str">
        <f t="shared" si="21"/>
        <v>OKAY</v>
      </c>
      <c r="AB130" s="36">
        <f t="shared" si="16"/>
        <v>0</v>
      </c>
      <c r="AC130" s="36">
        <f t="shared" si="17"/>
        <v>1</v>
      </c>
      <c r="AD130" s="36">
        <f t="shared" si="22"/>
        <v>0</v>
      </c>
      <c r="AE130" s="36">
        <f t="shared" si="23"/>
        <v>0</v>
      </c>
      <c r="AF130" s="36">
        <f t="shared" si="24"/>
        <v>0</v>
      </c>
      <c r="AG130" s="36">
        <f t="shared" si="25"/>
        <v>0</v>
      </c>
      <c r="AH130" s="2">
        <f t="shared" si="18"/>
        <v>0</v>
      </c>
      <c r="AI130" s="2">
        <f t="shared" si="19"/>
        <v>0</v>
      </c>
    </row>
    <row r="131" spans="1:35" ht="11.25">
      <c r="A131" s="37">
        <v>1910950</v>
      </c>
      <c r="B131" s="37" t="s">
        <v>553</v>
      </c>
      <c r="C131" s="37" t="s">
        <v>554</v>
      </c>
      <c r="D131" s="37" t="s">
        <v>555</v>
      </c>
      <c r="E131" s="37" t="s">
        <v>556</v>
      </c>
      <c r="F131" s="37">
        <v>50536</v>
      </c>
      <c r="G131" s="38" t="s">
        <v>41</v>
      </c>
      <c r="H131" s="37">
        <v>7128523201</v>
      </c>
      <c r="I131" s="39">
        <v>6</v>
      </c>
      <c r="J131" s="40" t="s">
        <v>44</v>
      </c>
      <c r="K131" s="44" t="s">
        <v>44</v>
      </c>
      <c r="L131" s="29">
        <v>781</v>
      </c>
      <c r="M131" s="28" t="s">
        <v>43</v>
      </c>
      <c r="N131" s="41" t="s">
        <v>44</v>
      </c>
      <c r="O131" s="41" t="s">
        <v>44</v>
      </c>
      <c r="P131" s="42">
        <v>10.330992978936811</v>
      </c>
      <c r="Q131" s="42" t="str">
        <f t="shared" si="13"/>
        <v>NO</v>
      </c>
      <c r="R131" s="39" t="s">
        <v>42</v>
      </c>
      <c r="S131" s="43" t="s">
        <v>44</v>
      </c>
      <c r="T131" s="33">
        <v>4545.6032451144665</v>
      </c>
      <c r="U131" s="34">
        <v>3050</v>
      </c>
      <c r="V131" s="35">
        <v>4552.743805581621</v>
      </c>
      <c r="W131" s="33">
        <v>20862.16</v>
      </c>
      <c r="X131" s="36">
        <f t="shared" si="14"/>
        <v>0</v>
      </c>
      <c r="Y131" s="36">
        <f t="shared" si="15"/>
        <v>0</v>
      </c>
      <c r="Z131" s="36">
        <f t="shared" si="20"/>
        <v>0</v>
      </c>
      <c r="AA131" s="36">
        <f t="shared" si="21"/>
        <v>0</v>
      </c>
      <c r="AB131" s="36">
        <f t="shared" si="16"/>
        <v>0</v>
      </c>
      <c r="AC131" s="36">
        <f t="shared" si="17"/>
        <v>1</v>
      </c>
      <c r="AD131" s="36">
        <f t="shared" si="22"/>
        <v>0</v>
      </c>
      <c r="AE131" s="36">
        <f t="shared" si="23"/>
        <v>0</v>
      </c>
      <c r="AF131" s="36">
        <f t="shared" si="24"/>
        <v>0</v>
      </c>
      <c r="AG131" s="36">
        <f t="shared" si="25"/>
        <v>0</v>
      </c>
      <c r="AH131" s="2">
        <f t="shared" si="18"/>
        <v>0</v>
      </c>
      <c r="AI131" s="2">
        <f t="shared" si="19"/>
        <v>0</v>
      </c>
    </row>
    <row r="132" spans="1:35" ht="11.25">
      <c r="A132" s="37">
        <v>1910980</v>
      </c>
      <c r="B132" s="37" t="s">
        <v>557</v>
      </c>
      <c r="C132" s="37" t="s">
        <v>558</v>
      </c>
      <c r="D132" s="37" t="s">
        <v>559</v>
      </c>
      <c r="E132" s="37" t="s">
        <v>560</v>
      </c>
      <c r="F132" s="37">
        <v>52316</v>
      </c>
      <c r="G132" s="38" t="s">
        <v>41</v>
      </c>
      <c r="H132" s="37">
        <v>3196643634</v>
      </c>
      <c r="I132" s="39">
        <v>7</v>
      </c>
      <c r="J132" s="40" t="s">
        <v>42</v>
      </c>
      <c r="K132" s="28" t="s">
        <v>42</v>
      </c>
      <c r="L132" s="29">
        <v>492</v>
      </c>
      <c r="M132" s="28" t="s">
        <v>43</v>
      </c>
      <c r="N132" s="41" t="s">
        <v>42</v>
      </c>
      <c r="O132" s="41" t="s">
        <v>42</v>
      </c>
      <c r="P132" s="42">
        <v>13.168724279835391</v>
      </c>
      <c r="Q132" s="42" t="str">
        <f t="shared" si="13"/>
        <v>NO</v>
      </c>
      <c r="R132" s="39" t="s">
        <v>42</v>
      </c>
      <c r="S132" s="43" t="s">
        <v>44</v>
      </c>
      <c r="T132" s="33">
        <v>2474.970200590409</v>
      </c>
      <c r="U132" s="34">
        <v>1719</v>
      </c>
      <c r="V132" s="35">
        <v>2562.770103141932</v>
      </c>
      <c r="W132" s="33">
        <v>12701.31</v>
      </c>
      <c r="X132" s="36">
        <f t="shared" si="14"/>
        <v>1</v>
      </c>
      <c r="Y132" s="36">
        <f t="shared" si="15"/>
        <v>1</v>
      </c>
      <c r="Z132" s="36" t="str">
        <f t="shared" si="20"/>
        <v>ELIGIBLE</v>
      </c>
      <c r="AA132" s="36" t="str">
        <f t="shared" si="21"/>
        <v>OKAY</v>
      </c>
      <c r="AB132" s="36">
        <f t="shared" si="16"/>
        <v>0</v>
      </c>
      <c r="AC132" s="36">
        <f t="shared" si="17"/>
        <v>1</v>
      </c>
      <c r="AD132" s="36">
        <f t="shared" si="22"/>
        <v>0</v>
      </c>
      <c r="AE132" s="36">
        <f t="shared" si="23"/>
        <v>0</v>
      </c>
      <c r="AF132" s="36">
        <f t="shared" si="24"/>
        <v>0</v>
      </c>
      <c r="AG132" s="36">
        <f t="shared" si="25"/>
        <v>0</v>
      </c>
      <c r="AH132" s="2">
        <f t="shared" si="18"/>
        <v>0</v>
      </c>
      <c r="AI132" s="2">
        <f t="shared" si="19"/>
        <v>0</v>
      </c>
    </row>
    <row r="133" spans="1:35" ht="11.25">
      <c r="A133" s="37">
        <v>1911040</v>
      </c>
      <c r="B133" s="37" t="s">
        <v>561</v>
      </c>
      <c r="C133" s="37" t="s">
        <v>562</v>
      </c>
      <c r="D133" s="37" t="s">
        <v>563</v>
      </c>
      <c r="E133" s="37" t="s">
        <v>564</v>
      </c>
      <c r="F133" s="37">
        <v>51638</v>
      </c>
      <c r="G133" s="38" t="s">
        <v>41</v>
      </c>
      <c r="H133" s="37">
        <v>7123793117</v>
      </c>
      <c r="I133" s="39">
        <v>7</v>
      </c>
      <c r="J133" s="40" t="s">
        <v>42</v>
      </c>
      <c r="K133" s="28" t="s">
        <v>42</v>
      </c>
      <c r="L133" s="29">
        <v>278</v>
      </c>
      <c r="M133" s="28" t="s">
        <v>43</v>
      </c>
      <c r="N133" s="41" t="s">
        <v>42</v>
      </c>
      <c r="O133" s="41" t="s">
        <v>42</v>
      </c>
      <c r="P133" s="42">
        <v>8.670520231213873</v>
      </c>
      <c r="Q133" s="42" t="str">
        <f aca="true" t="shared" si="26" ref="Q133:Q196">IF(P133&lt;20,"NO","YES")</f>
        <v>NO</v>
      </c>
      <c r="R133" s="39" t="s">
        <v>42</v>
      </c>
      <c r="S133" s="43" t="s">
        <v>44</v>
      </c>
      <c r="T133" s="33">
        <v>1441.6214452468002</v>
      </c>
      <c r="U133" s="34">
        <v>968</v>
      </c>
      <c r="V133" s="35">
        <v>2000.1486379363168</v>
      </c>
      <c r="W133" s="33">
        <v>6204.77</v>
      </c>
      <c r="X133" s="36">
        <f aca="true" t="shared" si="27" ref="X133:X196">IF(OR(J133="YES",K133="YES"),1,0)</f>
        <v>1</v>
      </c>
      <c r="Y133" s="36">
        <f aca="true" t="shared" si="28" ref="Y133:Y196">IF(OR(L133&lt;600,M133="YES"),1,0)</f>
        <v>1</v>
      </c>
      <c r="Z133" s="36" t="str">
        <f t="shared" si="20"/>
        <v>ELIGIBLE</v>
      </c>
      <c r="AA133" s="36" t="str">
        <f t="shared" si="21"/>
        <v>OKAY</v>
      </c>
      <c r="AB133" s="36">
        <f aca="true" t="shared" si="29" ref="AB133:AB196">IF(AND(P133&gt;=20,Q133="YES"),1,0)</f>
        <v>0</v>
      </c>
      <c r="AC133" s="36">
        <f aca="true" t="shared" si="30" ref="AC133:AC196">IF(R133="YES",1,0)</f>
        <v>1</v>
      </c>
      <c r="AD133" s="36">
        <f t="shared" si="22"/>
        <v>0</v>
      </c>
      <c r="AE133" s="36">
        <f t="shared" si="23"/>
        <v>0</v>
      </c>
      <c r="AF133" s="36">
        <f t="shared" si="24"/>
        <v>0</v>
      </c>
      <c r="AG133" s="36">
        <f t="shared" si="25"/>
        <v>0</v>
      </c>
      <c r="AH133" s="2">
        <f aca="true" t="shared" si="31" ref="AH133:AH196">IF(AND(OR(X133=0,Y133=0),(N133="YES")),"TROUBLE",0)</f>
        <v>0</v>
      </c>
      <c r="AI133" s="2">
        <f aca="true" t="shared" si="32" ref="AI133:AI196">IF(AND(OR(AB133=0,AC133=0),(S133="YES")),"TROUBLE",0)</f>
        <v>0</v>
      </c>
    </row>
    <row r="134" spans="1:35" ht="11.25">
      <c r="A134" s="37">
        <v>1911070</v>
      </c>
      <c r="B134" s="37" t="s">
        <v>565</v>
      </c>
      <c r="C134" s="37" t="s">
        <v>566</v>
      </c>
      <c r="D134" s="37" t="s">
        <v>567</v>
      </c>
      <c r="E134" s="37" t="s">
        <v>568</v>
      </c>
      <c r="F134" s="37">
        <v>51334</v>
      </c>
      <c r="G134" s="38" t="s">
        <v>41</v>
      </c>
      <c r="H134" s="37">
        <v>7123622692</v>
      </c>
      <c r="I134" s="39">
        <v>6</v>
      </c>
      <c r="J134" s="40" t="s">
        <v>44</v>
      </c>
      <c r="K134" s="44" t="s">
        <v>44</v>
      </c>
      <c r="L134" s="29">
        <v>1412</v>
      </c>
      <c r="M134" s="28" t="s">
        <v>43</v>
      </c>
      <c r="N134" s="41" t="s">
        <v>44</v>
      </c>
      <c r="O134" s="41" t="s">
        <v>44</v>
      </c>
      <c r="P134" s="42">
        <v>12.86654697785757</v>
      </c>
      <c r="Q134" s="42" t="str">
        <f t="shared" si="26"/>
        <v>NO</v>
      </c>
      <c r="R134" s="39" t="s">
        <v>42</v>
      </c>
      <c r="S134" s="43" t="s">
        <v>44</v>
      </c>
      <c r="T134" s="33">
        <v>8669.830065374003</v>
      </c>
      <c r="U134" s="34">
        <v>4920</v>
      </c>
      <c r="V134" s="35">
        <v>10429</v>
      </c>
      <c r="W134" s="33">
        <v>41467.08</v>
      </c>
      <c r="X134" s="36">
        <f t="shared" si="27"/>
        <v>0</v>
      </c>
      <c r="Y134" s="36">
        <f t="shared" si="28"/>
        <v>0</v>
      </c>
      <c r="Z134" s="36">
        <f aca="true" t="shared" si="33" ref="Z134:Z197">IF(AND(X134=1,Y134=1),"ELIGIBLE",0)</f>
        <v>0</v>
      </c>
      <c r="AA134" s="36">
        <f aca="true" t="shared" si="34" ref="AA134:AA197">IF(AND(Z134="ELIGIBLE",N134="YES"),"OKAY",0)</f>
        <v>0</v>
      </c>
      <c r="AB134" s="36">
        <f t="shared" si="29"/>
        <v>0</v>
      </c>
      <c r="AC134" s="36">
        <f t="shared" si="30"/>
        <v>1</v>
      </c>
      <c r="AD134" s="36">
        <f aca="true" t="shared" si="35" ref="AD134:AD197">IF(AND(AB134=1,AC134=1),"CHECK",0)</f>
        <v>0</v>
      </c>
      <c r="AE134" s="36">
        <f aca="true" t="shared" si="36" ref="AE134:AE197">IF(AND(Z134="ELIGIBLE",AD134="CHECK"),"SRSA",0)</f>
        <v>0</v>
      </c>
      <c r="AF134" s="36">
        <f aca="true" t="shared" si="37" ref="AF134:AF197">IF(AND(AD134="CHECK",AE134=0),"RLISP",0)</f>
        <v>0</v>
      </c>
      <c r="AG134" s="36">
        <f aca="true" t="shared" si="38" ref="AG134:AG197">IF(AND(AA134="OKAY",AF134="RLISP"),"NO",0)</f>
        <v>0</v>
      </c>
      <c r="AH134" s="2">
        <f t="shared" si="31"/>
        <v>0</v>
      </c>
      <c r="AI134" s="2">
        <f t="shared" si="32"/>
        <v>0</v>
      </c>
    </row>
    <row r="135" spans="1:35" ht="11.25">
      <c r="A135" s="37">
        <v>1911250</v>
      </c>
      <c r="B135" s="37" t="s">
        <v>569</v>
      </c>
      <c r="C135" s="37" t="s">
        <v>570</v>
      </c>
      <c r="D135" s="37" t="s">
        <v>571</v>
      </c>
      <c r="E135" s="37" t="s">
        <v>572</v>
      </c>
      <c r="F135" s="37">
        <v>50076</v>
      </c>
      <c r="G135" s="38" t="s">
        <v>41</v>
      </c>
      <c r="H135" s="37">
        <v>7122685555</v>
      </c>
      <c r="I135" s="39">
        <v>7</v>
      </c>
      <c r="J135" s="40" t="s">
        <v>42</v>
      </c>
      <c r="K135" s="28" t="s">
        <v>42</v>
      </c>
      <c r="L135" s="29">
        <v>282</v>
      </c>
      <c r="M135" s="28" t="s">
        <v>43</v>
      </c>
      <c r="N135" s="41" t="s">
        <v>42</v>
      </c>
      <c r="O135" s="41" t="s">
        <v>42</v>
      </c>
      <c r="P135" s="42">
        <v>16.470588235294116</v>
      </c>
      <c r="Q135" s="42" t="str">
        <f t="shared" si="26"/>
        <v>NO</v>
      </c>
      <c r="R135" s="39" t="s">
        <v>42</v>
      </c>
      <c r="S135" s="43" t="s">
        <v>44</v>
      </c>
      <c r="T135" s="33">
        <v>2053.634446220747</v>
      </c>
      <c r="U135" s="34">
        <v>1004</v>
      </c>
      <c r="V135" s="35">
        <v>2106.3935389155035</v>
      </c>
      <c r="W135" s="33">
        <v>10380.12</v>
      </c>
      <c r="X135" s="36">
        <f t="shared" si="27"/>
        <v>1</v>
      </c>
      <c r="Y135" s="36">
        <f t="shared" si="28"/>
        <v>1</v>
      </c>
      <c r="Z135" s="36" t="str">
        <f t="shared" si="33"/>
        <v>ELIGIBLE</v>
      </c>
      <c r="AA135" s="36" t="str">
        <f t="shared" si="34"/>
        <v>OKAY</v>
      </c>
      <c r="AB135" s="36">
        <f t="shared" si="29"/>
        <v>0</v>
      </c>
      <c r="AC135" s="36">
        <f t="shared" si="30"/>
        <v>1</v>
      </c>
      <c r="AD135" s="36">
        <f t="shared" si="35"/>
        <v>0</v>
      </c>
      <c r="AE135" s="36">
        <f t="shared" si="36"/>
        <v>0</v>
      </c>
      <c r="AF135" s="36">
        <f t="shared" si="37"/>
        <v>0</v>
      </c>
      <c r="AG135" s="36">
        <f t="shared" si="38"/>
        <v>0</v>
      </c>
      <c r="AH135" s="2">
        <f t="shared" si="31"/>
        <v>0</v>
      </c>
      <c r="AI135" s="2">
        <f t="shared" si="32"/>
        <v>0</v>
      </c>
    </row>
    <row r="136" spans="1:35" ht="11.25">
      <c r="A136" s="37">
        <v>1911340</v>
      </c>
      <c r="B136" s="37" t="s">
        <v>573</v>
      </c>
      <c r="C136" s="37" t="s">
        <v>574</v>
      </c>
      <c r="D136" s="37" t="s">
        <v>575</v>
      </c>
      <c r="E136" s="37" t="s">
        <v>576</v>
      </c>
      <c r="F136" s="37">
        <v>52556</v>
      </c>
      <c r="G136" s="38" t="s">
        <v>41</v>
      </c>
      <c r="H136" s="37">
        <v>5154722655</v>
      </c>
      <c r="I136" s="39" t="s">
        <v>53</v>
      </c>
      <c r="J136" s="40" t="s">
        <v>44</v>
      </c>
      <c r="K136" s="44" t="s">
        <v>44</v>
      </c>
      <c r="L136" s="29">
        <v>1986</v>
      </c>
      <c r="M136" s="28" t="s">
        <v>43</v>
      </c>
      <c r="N136" s="41" t="s">
        <v>44</v>
      </c>
      <c r="O136" s="41" t="s">
        <v>44</v>
      </c>
      <c r="P136" s="42">
        <v>13.574498567335244</v>
      </c>
      <c r="Q136" s="42" t="str">
        <f t="shared" si="26"/>
        <v>NO</v>
      </c>
      <c r="R136" s="39" t="s">
        <v>42</v>
      </c>
      <c r="S136" s="43" t="s">
        <v>44</v>
      </c>
      <c r="T136" s="33">
        <v>11353.008290208389</v>
      </c>
      <c r="U136" s="34">
        <v>7288</v>
      </c>
      <c r="V136" s="45">
        <v>12305</v>
      </c>
      <c r="W136" s="33">
        <v>71024.56</v>
      </c>
      <c r="X136" s="36">
        <f t="shared" si="27"/>
        <v>0</v>
      </c>
      <c r="Y136" s="36">
        <f t="shared" si="28"/>
        <v>0</v>
      </c>
      <c r="Z136" s="36">
        <f t="shared" si="33"/>
        <v>0</v>
      </c>
      <c r="AA136" s="36">
        <f t="shared" si="34"/>
        <v>0</v>
      </c>
      <c r="AB136" s="36">
        <f t="shared" si="29"/>
        <v>0</v>
      </c>
      <c r="AC136" s="36">
        <f t="shared" si="30"/>
        <v>1</v>
      </c>
      <c r="AD136" s="36">
        <f t="shared" si="35"/>
        <v>0</v>
      </c>
      <c r="AE136" s="36">
        <f t="shared" si="36"/>
        <v>0</v>
      </c>
      <c r="AF136" s="36">
        <f t="shared" si="37"/>
        <v>0</v>
      </c>
      <c r="AG136" s="36">
        <f t="shared" si="38"/>
        <v>0</v>
      </c>
      <c r="AH136" s="2">
        <f t="shared" si="31"/>
        <v>0</v>
      </c>
      <c r="AI136" s="2">
        <f t="shared" si="32"/>
        <v>0</v>
      </c>
    </row>
    <row r="137" spans="1:35" ht="11.25">
      <c r="A137" s="37">
        <v>1911520</v>
      </c>
      <c r="B137" s="37" t="s">
        <v>577</v>
      </c>
      <c r="C137" s="37" t="s">
        <v>578</v>
      </c>
      <c r="D137" s="37" t="s">
        <v>579</v>
      </c>
      <c r="E137" s="37" t="s">
        <v>580</v>
      </c>
      <c r="F137" s="37">
        <v>51639</v>
      </c>
      <c r="G137" s="38" t="s">
        <v>41</v>
      </c>
      <c r="H137" s="37">
        <v>7123858131</v>
      </c>
      <c r="I137" s="39">
        <v>7</v>
      </c>
      <c r="J137" s="40" t="s">
        <v>42</v>
      </c>
      <c r="K137" s="28" t="s">
        <v>42</v>
      </c>
      <c r="L137" s="29">
        <v>316</v>
      </c>
      <c r="M137" s="28" t="s">
        <v>43</v>
      </c>
      <c r="N137" s="41" t="s">
        <v>42</v>
      </c>
      <c r="O137" s="41" t="s">
        <v>42</v>
      </c>
      <c r="P137" s="42">
        <v>14.40443213296399</v>
      </c>
      <c r="Q137" s="42" t="str">
        <f t="shared" si="26"/>
        <v>NO</v>
      </c>
      <c r="R137" s="39" t="s">
        <v>42</v>
      </c>
      <c r="S137" s="43" t="s">
        <v>44</v>
      </c>
      <c r="T137" s="33">
        <v>1568.456741729441</v>
      </c>
      <c r="U137" s="34">
        <v>1135</v>
      </c>
      <c r="V137" s="35">
        <v>2318.723239175818</v>
      </c>
      <c r="W137" s="33">
        <v>9952.45</v>
      </c>
      <c r="X137" s="36">
        <f t="shared" si="27"/>
        <v>1</v>
      </c>
      <c r="Y137" s="36">
        <f t="shared" si="28"/>
        <v>1</v>
      </c>
      <c r="Z137" s="36" t="str">
        <f t="shared" si="33"/>
        <v>ELIGIBLE</v>
      </c>
      <c r="AA137" s="36" t="str">
        <f t="shared" si="34"/>
        <v>OKAY</v>
      </c>
      <c r="AB137" s="36">
        <f t="shared" si="29"/>
        <v>0</v>
      </c>
      <c r="AC137" s="36">
        <f t="shared" si="30"/>
        <v>1</v>
      </c>
      <c r="AD137" s="36">
        <f t="shared" si="35"/>
        <v>0</v>
      </c>
      <c r="AE137" s="36">
        <f t="shared" si="36"/>
        <v>0</v>
      </c>
      <c r="AF137" s="36">
        <f t="shared" si="37"/>
        <v>0</v>
      </c>
      <c r="AG137" s="36">
        <f t="shared" si="38"/>
        <v>0</v>
      </c>
      <c r="AH137" s="2">
        <f t="shared" si="31"/>
        <v>0</v>
      </c>
      <c r="AI137" s="2">
        <f t="shared" si="32"/>
        <v>0</v>
      </c>
    </row>
    <row r="138" spans="1:35" ht="11.25">
      <c r="A138" s="37">
        <v>1911790</v>
      </c>
      <c r="B138" s="37" t="s">
        <v>581</v>
      </c>
      <c r="C138" s="37" t="s">
        <v>582</v>
      </c>
      <c r="D138" s="37" t="s">
        <v>583</v>
      </c>
      <c r="E138" s="37" t="s">
        <v>584</v>
      </c>
      <c r="F138" s="37">
        <v>50436</v>
      </c>
      <c r="G138" s="38" t="s">
        <v>41</v>
      </c>
      <c r="H138" s="37">
        <v>5155852323</v>
      </c>
      <c r="I138" s="39">
        <v>6</v>
      </c>
      <c r="J138" s="40" t="s">
        <v>44</v>
      </c>
      <c r="K138" s="44" t="s">
        <v>44</v>
      </c>
      <c r="L138" s="29">
        <v>1395</v>
      </c>
      <c r="M138" s="28" t="s">
        <v>43</v>
      </c>
      <c r="N138" s="41" t="s">
        <v>44</v>
      </c>
      <c r="O138" s="41" t="s">
        <v>44</v>
      </c>
      <c r="P138" s="42">
        <v>10.541310541310542</v>
      </c>
      <c r="Q138" s="42" t="str">
        <f t="shared" si="26"/>
        <v>NO</v>
      </c>
      <c r="R138" s="39" t="s">
        <v>42</v>
      </c>
      <c r="S138" s="43" t="s">
        <v>44</v>
      </c>
      <c r="T138" s="33">
        <v>6052.677889663119</v>
      </c>
      <c r="U138" s="34">
        <v>4723</v>
      </c>
      <c r="V138" s="35">
        <v>7110.576008717499</v>
      </c>
      <c r="W138" s="33">
        <v>30535.78</v>
      </c>
      <c r="X138" s="36">
        <f t="shared" si="27"/>
        <v>0</v>
      </c>
      <c r="Y138" s="36">
        <f t="shared" si="28"/>
        <v>0</v>
      </c>
      <c r="Z138" s="36">
        <f t="shared" si="33"/>
        <v>0</v>
      </c>
      <c r="AA138" s="36">
        <f t="shared" si="34"/>
        <v>0</v>
      </c>
      <c r="AB138" s="36">
        <f t="shared" si="29"/>
        <v>0</v>
      </c>
      <c r="AC138" s="36">
        <f t="shared" si="30"/>
        <v>1</v>
      </c>
      <c r="AD138" s="36">
        <f t="shared" si="35"/>
        <v>0</v>
      </c>
      <c r="AE138" s="36">
        <f t="shared" si="36"/>
        <v>0</v>
      </c>
      <c r="AF138" s="36">
        <f t="shared" si="37"/>
        <v>0</v>
      </c>
      <c r="AG138" s="36">
        <f t="shared" si="38"/>
        <v>0</v>
      </c>
      <c r="AH138" s="2">
        <f t="shared" si="31"/>
        <v>0</v>
      </c>
      <c r="AI138" s="2">
        <f t="shared" si="32"/>
        <v>0</v>
      </c>
    </row>
    <row r="139" spans="1:35" ht="11.25">
      <c r="A139" s="37">
        <v>1911820</v>
      </c>
      <c r="B139" s="37" t="s">
        <v>585</v>
      </c>
      <c r="C139" s="37" t="s">
        <v>586</v>
      </c>
      <c r="D139" s="37" t="s">
        <v>587</v>
      </c>
      <c r="E139" s="37" t="s">
        <v>588</v>
      </c>
      <c r="F139" s="37">
        <v>50501</v>
      </c>
      <c r="G139" s="38" t="s">
        <v>41</v>
      </c>
      <c r="H139" s="37">
        <v>5155761161</v>
      </c>
      <c r="I139" s="39" t="s">
        <v>589</v>
      </c>
      <c r="J139" s="40" t="s">
        <v>44</v>
      </c>
      <c r="K139" s="44" t="s">
        <v>44</v>
      </c>
      <c r="L139" s="29">
        <v>4057</v>
      </c>
      <c r="M139" s="28" t="s">
        <v>43</v>
      </c>
      <c r="N139" s="41" t="s">
        <v>44</v>
      </c>
      <c r="O139" s="41" t="s">
        <v>44</v>
      </c>
      <c r="P139" s="42">
        <v>15.993419850118809</v>
      </c>
      <c r="Q139" s="42" t="str">
        <f t="shared" si="26"/>
        <v>NO</v>
      </c>
      <c r="R139" s="39" t="s">
        <v>44</v>
      </c>
      <c r="S139" s="43" t="s">
        <v>44</v>
      </c>
      <c r="T139" s="33">
        <v>30519.540051764914</v>
      </c>
      <c r="U139" s="34">
        <v>17049</v>
      </c>
      <c r="V139" s="35">
        <v>35892.29319035876</v>
      </c>
      <c r="W139" s="33">
        <v>164284.37</v>
      </c>
      <c r="X139" s="36">
        <f t="shared" si="27"/>
        <v>0</v>
      </c>
      <c r="Y139" s="36">
        <f t="shared" si="28"/>
        <v>0</v>
      </c>
      <c r="Z139" s="36">
        <f t="shared" si="33"/>
        <v>0</v>
      </c>
      <c r="AA139" s="36">
        <f t="shared" si="34"/>
        <v>0</v>
      </c>
      <c r="AB139" s="36">
        <f t="shared" si="29"/>
        <v>0</v>
      </c>
      <c r="AC139" s="36">
        <f t="shared" si="30"/>
        <v>0</v>
      </c>
      <c r="AD139" s="36">
        <f t="shared" si="35"/>
        <v>0</v>
      </c>
      <c r="AE139" s="36">
        <f t="shared" si="36"/>
        <v>0</v>
      </c>
      <c r="AF139" s="36">
        <f t="shared" si="37"/>
        <v>0</v>
      </c>
      <c r="AG139" s="36">
        <f t="shared" si="38"/>
        <v>0</v>
      </c>
      <c r="AH139" s="2">
        <f t="shared" si="31"/>
        <v>0</v>
      </c>
      <c r="AI139" s="2">
        <f t="shared" si="32"/>
        <v>0</v>
      </c>
    </row>
    <row r="140" spans="1:35" ht="11.25">
      <c r="A140" s="37">
        <v>1911850</v>
      </c>
      <c r="B140" s="37" t="s">
        <v>590</v>
      </c>
      <c r="C140" s="37" t="s">
        <v>591</v>
      </c>
      <c r="D140" s="37" t="s">
        <v>592</v>
      </c>
      <c r="E140" s="37" t="s">
        <v>593</v>
      </c>
      <c r="F140" s="37">
        <v>52627</v>
      </c>
      <c r="G140" s="38" t="s">
        <v>41</v>
      </c>
      <c r="H140" s="37">
        <v>3193727252</v>
      </c>
      <c r="I140" s="39" t="s">
        <v>53</v>
      </c>
      <c r="J140" s="40" t="s">
        <v>44</v>
      </c>
      <c r="K140" s="44" t="s">
        <v>44</v>
      </c>
      <c r="L140" s="29">
        <v>2354</v>
      </c>
      <c r="M140" s="28" t="s">
        <v>43</v>
      </c>
      <c r="N140" s="41" t="s">
        <v>44</v>
      </c>
      <c r="O140" s="41" t="s">
        <v>44</v>
      </c>
      <c r="P140" s="42">
        <v>12.284797198716078</v>
      </c>
      <c r="Q140" s="42" t="str">
        <f t="shared" si="26"/>
        <v>NO</v>
      </c>
      <c r="R140" s="39" t="s">
        <v>42</v>
      </c>
      <c r="S140" s="43" t="s">
        <v>44</v>
      </c>
      <c r="T140" s="33">
        <v>16371.818802019938</v>
      </c>
      <c r="U140" s="34">
        <v>10519</v>
      </c>
      <c r="V140" s="35">
        <v>21788.100333506376</v>
      </c>
      <c r="W140" s="33">
        <v>82351.7</v>
      </c>
      <c r="X140" s="36">
        <f t="shared" si="27"/>
        <v>0</v>
      </c>
      <c r="Y140" s="36">
        <f t="shared" si="28"/>
        <v>0</v>
      </c>
      <c r="Z140" s="36">
        <f t="shared" si="33"/>
        <v>0</v>
      </c>
      <c r="AA140" s="36">
        <f t="shared" si="34"/>
        <v>0</v>
      </c>
      <c r="AB140" s="36">
        <f t="shared" si="29"/>
        <v>0</v>
      </c>
      <c r="AC140" s="36">
        <f t="shared" si="30"/>
        <v>1</v>
      </c>
      <c r="AD140" s="36">
        <f t="shared" si="35"/>
        <v>0</v>
      </c>
      <c r="AE140" s="36">
        <f t="shared" si="36"/>
        <v>0</v>
      </c>
      <c r="AF140" s="36">
        <f t="shared" si="37"/>
        <v>0</v>
      </c>
      <c r="AG140" s="36">
        <f t="shared" si="38"/>
        <v>0</v>
      </c>
      <c r="AH140" s="2">
        <f t="shared" si="31"/>
        <v>0</v>
      </c>
      <c r="AI140" s="2">
        <f t="shared" si="32"/>
        <v>0</v>
      </c>
    </row>
    <row r="141" spans="1:35" ht="11.25">
      <c r="A141" s="37">
        <v>1911910</v>
      </c>
      <c r="B141" s="37" t="s">
        <v>594</v>
      </c>
      <c r="C141" s="37" t="s">
        <v>595</v>
      </c>
      <c r="D141" s="37" t="s">
        <v>596</v>
      </c>
      <c r="E141" s="37" t="s">
        <v>597</v>
      </c>
      <c r="F141" s="37">
        <v>52542</v>
      </c>
      <c r="G141" s="38" t="s">
        <v>41</v>
      </c>
      <c r="H141" s="37">
        <v>3193972374</v>
      </c>
      <c r="I141" s="39">
        <v>7</v>
      </c>
      <c r="J141" s="40" t="s">
        <v>42</v>
      </c>
      <c r="K141" s="28" t="s">
        <v>42</v>
      </c>
      <c r="L141" s="29">
        <v>172</v>
      </c>
      <c r="M141" s="28" t="s">
        <v>43</v>
      </c>
      <c r="N141" s="41" t="s">
        <v>42</v>
      </c>
      <c r="O141" s="41" t="s">
        <v>42</v>
      </c>
      <c r="P141" s="42">
        <v>27.697841726618705</v>
      </c>
      <c r="Q141" s="42" t="str">
        <f t="shared" si="26"/>
        <v>YES</v>
      </c>
      <c r="R141" s="39" t="s">
        <v>42</v>
      </c>
      <c r="S141" s="43" t="s">
        <v>42</v>
      </c>
      <c r="T141" s="33">
        <v>2256.77363947037</v>
      </c>
      <c r="U141" s="34">
        <v>617</v>
      </c>
      <c r="V141" s="35">
        <v>1729.2256123071882</v>
      </c>
      <c r="W141" s="33">
        <v>13162.97</v>
      </c>
      <c r="X141" s="36">
        <f t="shared" si="27"/>
        <v>1</v>
      </c>
      <c r="Y141" s="36">
        <f t="shared" si="28"/>
        <v>1</v>
      </c>
      <c r="Z141" s="36" t="str">
        <f t="shared" si="33"/>
        <v>ELIGIBLE</v>
      </c>
      <c r="AA141" s="36" t="str">
        <f t="shared" si="34"/>
        <v>OKAY</v>
      </c>
      <c r="AB141" s="36">
        <f t="shared" si="29"/>
        <v>1</v>
      </c>
      <c r="AC141" s="36">
        <f t="shared" si="30"/>
        <v>1</v>
      </c>
      <c r="AD141" s="36" t="str">
        <f t="shared" si="35"/>
        <v>CHECK</v>
      </c>
      <c r="AE141" s="36" t="str">
        <f t="shared" si="36"/>
        <v>SRSA</v>
      </c>
      <c r="AF141" s="36">
        <f t="shared" si="37"/>
        <v>0</v>
      </c>
      <c r="AG141" s="36">
        <f t="shared" si="38"/>
        <v>0</v>
      </c>
      <c r="AH141" s="2">
        <f t="shared" si="31"/>
        <v>0</v>
      </c>
      <c r="AI141" s="2">
        <f t="shared" si="32"/>
        <v>0</v>
      </c>
    </row>
    <row r="142" spans="1:35" ht="11.25">
      <c r="A142" s="37">
        <v>1911970</v>
      </c>
      <c r="B142" s="37" t="s">
        <v>598</v>
      </c>
      <c r="C142" s="37" t="s">
        <v>599</v>
      </c>
      <c r="D142" s="37" t="s">
        <v>600</v>
      </c>
      <c r="E142" s="37" t="s">
        <v>601</v>
      </c>
      <c r="F142" s="37">
        <v>50630</v>
      </c>
      <c r="G142" s="38" t="s">
        <v>41</v>
      </c>
      <c r="H142" s="37">
        <v>3192375364</v>
      </c>
      <c r="I142" s="39">
        <v>7</v>
      </c>
      <c r="J142" s="40" t="s">
        <v>42</v>
      </c>
      <c r="K142" s="28" t="s">
        <v>42</v>
      </c>
      <c r="L142" s="29">
        <v>386</v>
      </c>
      <c r="M142" s="28" t="s">
        <v>43</v>
      </c>
      <c r="N142" s="41" t="s">
        <v>42</v>
      </c>
      <c r="O142" s="41" t="s">
        <v>42</v>
      </c>
      <c r="P142" s="42">
        <v>7.894736842105263</v>
      </c>
      <c r="Q142" s="42" t="str">
        <f t="shared" si="26"/>
        <v>NO</v>
      </c>
      <c r="R142" s="39" t="s">
        <v>42</v>
      </c>
      <c r="S142" s="43" t="s">
        <v>44</v>
      </c>
      <c r="T142" s="33">
        <v>1711.2386803284112</v>
      </c>
      <c r="U142" s="34">
        <v>1342</v>
      </c>
      <c r="V142" s="35">
        <v>2004.7874024578505</v>
      </c>
      <c r="W142" s="33">
        <v>7220.83</v>
      </c>
      <c r="X142" s="36">
        <f t="shared" si="27"/>
        <v>1</v>
      </c>
      <c r="Y142" s="36">
        <f t="shared" si="28"/>
        <v>1</v>
      </c>
      <c r="Z142" s="36" t="str">
        <f t="shared" si="33"/>
        <v>ELIGIBLE</v>
      </c>
      <c r="AA142" s="36" t="str">
        <f t="shared" si="34"/>
        <v>OKAY</v>
      </c>
      <c r="AB142" s="36">
        <f t="shared" si="29"/>
        <v>0</v>
      </c>
      <c r="AC142" s="36">
        <f t="shared" si="30"/>
        <v>1</v>
      </c>
      <c r="AD142" s="36">
        <f t="shared" si="35"/>
        <v>0</v>
      </c>
      <c r="AE142" s="36">
        <f t="shared" si="36"/>
        <v>0</v>
      </c>
      <c r="AF142" s="36">
        <f t="shared" si="37"/>
        <v>0</v>
      </c>
      <c r="AG142" s="36">
        <f t="shared" si="38"/>
        <v>0</v>
      </c>
      <c r="AH142" s="2">
        <f t="shared" si="31"/>
        <v>0</v>
      </c>
      <c r="AI142" s="2">
        <f t="shared" si="32"/>
        <v>0</v>
      </c>
    </row>
    <row r="143" spans="1:35" ht="11.25">
      <c r="A143" s="37">
        <v>1912060</v>
      </c>
      <c r="B143" s="37" t="s">
        <v>602</v>
      </c>
      <c r="C143" s="37" t="s">
        <v>603</v>
      </c>
      <c r="D143" s="37" t="s">
        <v>604</v>
      </c>
      <c r="E143" s="37" t="s">
        <v>605</v>
      </c>
      <c r="F143" s="37">
        <v>52561</v>
      </c>
      <c r="G143" s="38" t="s">
        <v>41</v>
      </c>
      <c r="H143" s="37">
        <v>5159334211</v>
      </c>
      <c r="I143" s="39">
        <v>7</v>
      </c>
      <c r="J143" s="40" t="s">
        <v>42</v>
      </c>
      <c r="K143" s="28" t="s">
        <v>42</v>
      </c>
      <c r="L143" s="29">
        <v>117</v>
      </c>
      <c r="M143" s="28" t="s">
        <v>43</v>
      </c>
      <c r="N143" s="41" t="s">
        <v>42</v>
      </c>
      <c r="O143" s="41" t="s">
        <v>42</v>
      </c>
      <c r="P143" s="42">
        <v>10.683760683760683</v>
      </c>
      <c r="Q143" s="42" t="str">
        <f t="shared" si="26"/>
        <v>NO</v>
      </c>
      <c r="R143" s="39" t="s">
        <v>42</v>
      </c>
      <c r="S143" s="43" t="s">
        <v>44</v>
      </c>
      <c r="T143" s="33">
        <v>946.5783696778708</v>
      </c>
      <c r="U143" s="34">
        <v>423</v>
      </c>
      <c r="V143" s="35">
        <v>970.3563341270079</v>
      </c>
      <c r="W143" s="33">
        <v>4593.85</v>
      </c>
      <c r="X143" s="36">
        <f t="shared" si="27"/>
        <v>1</v>
      </c>
      <c r="Y143" s="36">
        <f t="shared" si="28"/>
        <v>1</v>
      </c>
      <c r="Z143" s="36" t="str">
        <f t="shared" si="33"/>
        <v>ELIGIBLE</v>
      </c>
      <c r="AA143" s="36" t="str">
        <f t="shared" si="34"/>
        <v>OKAY</v>
      </c>
      <c r="AB143" s="36">
        <f t="shared" si="29"/>
        <v>0</v>
      </c>
      <c r="AC143" s="36">
        <f t="shared" si="30"/>
        <v>1</v>
      </c>
      <c r="AD143" s="36">
        <f t="shared" si="35"/>
        <v>0</v>
      </c>
      <c r="AE143" s="36">
        <f t="shared" si="36"/>
        <v>0</v>
      </c>
      <c r="AF143" s="36">
        <f t="shared" si="37"/>
        <v>0</v>
      </c>
      <c r="AG143" s="36">
        <f t="shared" si="38"/>
        <v>0</v>
      </c>
      <c r="AH143" s="2">
        <f t="shared" si="31"/>
        <v>0</v>
      </c>
      <c r="AI143" s="2">
        <f t="shared" si="32"/>
        <v>0</v>
      </c>
    </row>
    <row r="144" spans="1:35" ht="11.25">
      <c r="A144" s="37">
        <v>1912120</v>
      </c>
      <c r="B144" s="37" t="s">
        <v>606</v>
      </c>
      <c r="C144" s="37" t="s">
        <v>607</v>
      </c>
      <c r="D144" s="37" t="s">
        <v>608</v>
      </c>
      <c r="E144" s="37" t="s">
        <v>609</v>
      </c>
      <c r="F144" s="37">
        <v>51653</v>
      </c>
      <c r="G144" s="38" t="s">
        <v>41</v>
      </c>
      <c r="H144" s="37">
        <v>7126292325</v>
      </c>
      <c r="I144" s="39">
        <v>7</v>
      </c>
      <c r="J144" s="40" t="s">
        <v>42</v>
      </c>
      <c r="K144" s="28" t="s">
        <v>42</v>
      </c>
      <c r="L144" s="29">
        <v>420</v>
      </c>
      <c r="M144" s="28" t="s">
        <v>43</v>
      </c>
      <c r="N144" s="41" t="s">
        <v>42</v>
      </c>
      <c r="O144" s="41" t="s">
        <v>42</v>
      </c>
      <c r="P144" s="42">
        <v>9.558823529411764</v>
      </c>
      <c r="Q144" s="42" t="str">
        <f t="shared" si="26"/>
        <v>NO</v>
      </c>
      <c r="R144" s="39" t="s">
        <v>42</v>
      </c>
      <c r="S144" s="43" t="s">
        <v>44</v>
      </c>
      <c r="T144" s="33">
        <v>2258.030102426323</v>
      </c>
      <c r="U144" s="34">
        <v>1538</v>
      </c>
      <c r="V144" s="35">
        <v>3159.510257524226</v>
      </c>
      <c r="W144" s="33">
        <v>10544.61</v>
      </c>
      <c r="X144" s="36">
        <f t="shared" si="27"/>
        <v>1</v>
      </c>
      <c r="Y144" s="36">
        <f t="shared" si="28"/>
        <v>1</v>
      </c>
      <c r="Z144" s="36" t="str">
        <f t="shared" si="33"/>
        <v>ELIGIBLE</v>
      </c>
      <c r="AA144" s="36" t="str">
        <f t="shared" si="34"/>
        <v>OKAY</v>
      </c>
      <c r="AB144" s="36">
        <f t="shared" si="29"/>
        <v>0</v>
      </c>
      <c r="AC144" s="36">
        <f t="shared" si="30"/>
        <v>1</v>
      </c>
      <c r="AD144" s="36">
        <f t="shared" si="35"/>
        <v>0</v>
      </c>
      <c r="AE144" s="36">
        <f t="shared" si="36"/>
        <v>0</v>
      </c>
      <c r="AF144" s="36">
        <f t="shared" si="37"/>
        <v>0</v>
      </c>
      <c r="AG144" s="36">
        <f t="shared" si="38"/>
        <v>0</v>
      </c>
      <c r="AH144" s="2">
        <f t="shared" si="31"/>
        <v>0</v>
      </c>
      <c r="AI144" s="2">
        <f t="shared" si="32"/>
        <v>0</v>
      </c>
    </row>
    <row r="145" spans="1:35" ht="11.25">
      <c r="A145" s="37">
        <v>1912230</v>
      </c>
      <c r="B145" s="37" t="s">
        <v>610</v>
      </c>
      <c r="C145" s="37" t="s">
        <v>611</v>
      </c>
      <c r="D145" s="37" t="s">
        <v>612</v>
      </c>
      <c r="E145" s="37" t="s">
        <v>613</v>
      </c>
      <c r="F145" s="37">
        <v>51025</v>
      </c>
      <c r="G145" s="38" t="s">
        <v>41</v>
      </c>
      <c r="H145" s="37">
        <v>7123684353</v>
      </c>
      <c r="I145" s="39">
        <v>7</v>
      </c>
      <c r="J145" s="40" t="s">
        <v>42</v>
      </c>
      <c r="K145" s="28" t="s">
        <v>42</v>
      </c>
      <c r="L145" s="29">
        <v>528</v>
      </c>
      <c r="M145" s="28" t="s">
        <v>43</v>
      </c>
      <c r="N145" s="41" t="s">
        <v>42</v>
      </c>
      <c r="O145" s="41" t="s">
        <v>42</v>
      </c>
      <c r="P145" s="42">
        <v>14.897260273972604</v>
      </c>
      <c r="Q145" s="42" t="str">
        <f t="shared" si="26"/>
        <v>NO</v>
      </c>
      <c r="R145" s="39" t="s">
        <v>42</v>
      </c>
      <c r="S145" s="43" t="s">
        <v>44</v>
      </c>
      <c r="T145" s="33">
        <v>2893.7647610486833</v>
      </c>
      <c r="U145" s="34">
        <v>1834</v>
      </c>
      <c r="V145" s="35">
        <v>2755.348203378031</v>
      </c>
      <c r="W145" s="33">
        <v>16549.84</v>
      </c>
      <c r="X145" s="36">
        <f t="shared" si="27"/>
        <v>1</v>
      </c>
      <c r="Y145" s="36">
        <f t="shared" si="28"/>
        <v>1</v>
      </c>
      <c r="Z145" s="36" t="str">
        <f t="shared" si="33"/>
        <v>ELIGIBLE</v>
      </c>
      <c r="AA145" s="36" t="str">
        <f t="shared" si="34"/>
        <v>OKAY</v>
      </c>
      <c r="AB145" s="36">
        <f t="shared" si="29"/>
        <v>0</v>
      </c>
      <c r="AC145" s="36">
        <f t="shared" si="30"/>
        <v>1</v>
      </c>
      <c r="AD145" s="36">
        <f t="shared" si="35"/>
        <v>0</v>
      </c>
      <c r="AE145" s="36">
        <f t="shared" si="36"/>
        <v>0</v>
      </c>
      <c r="AF145" s="36">
        <f t="shared" si="37"/>
        <v>0</v>
      </c>
      <c r="AG145" s="36">
        <f t="shared" si="38"/>
        <v>0</v>
      </c>
      <c r="AH145" s="2">
        <f t="shared" si="31"/>
        <v>0</v>
      </c>
      <c r="AI145" s="2">
        <f t="shared" si="32"/>
        <v>0</v>
      </c>
    </row>
    <row r="146" spans="1:35" ht="11.25">
      <c r="A146" s="37">
        <v>1912300</v>
      </c>
      <c r="B146" s="37" t="s">
        <v>614</v>
      </c>
      <c r="C146" s="37" t="s">
        <v>615</v>
      </c>
      <c r="D146" s="37" t="s">
        <v>616</v>
      </c>
      <c r="E146" s="37" t="s">
        <v>617</v>
      </c>
      <c r="F146" s="37">
        <v>52049</v>
      </c>
      <c r="G146" s="38" t="s">
        <v>41</v>
      </c>
      <c r="H146" s="37">
        <v>3199642441</v>
      </c>
      <c r="I146" s="39">
        <v>7</v>
      </c>
      <c r="J146" s="40" t="s">
        <v>42</v>
      </c>
      <c r="K146" s="28" t="s">
        <v>42</v>
      </c>
      <c r="L146" s="29">
        <v>233</v>
      </c>
      <c r="M146" s="28" t="s">
        <v>43</v>
      </c>
      <c r="N146" s="41" t="s">
        <v>42</v>
      </c>
      <c r="O146" s="41" t="s">
        <v>42</v>
      </c>
      <c r="P146" s="42">
        <v>4.098360655737705</v>
      </c>
      <c r="Q146" s="42" t="str">
        <f t="shared" si="26"/>
        <v>NO</v>
      </c>
      <c r="R146" s="39" t="s">
        <v>42</v>
      </c>
      <c r="S146" s="43" t="s">
        <v>44</v>
      </c>
      <c r="T146" s="33">
        <v>1605.720570209657</v>
      </c>
      <c r="U146" s="34">
        <v>758</v>
      </c>
      <c r="V146" s="45">
        <v>1607.5055366060092</v>
      </c>
      <c r="W146" s="33">
        <v>3497.96</v>
      </c>
      <c r="X146" s="36">
        <f t="shared" si="27"/>
        <v>1</v>
      </c>
      <c r="Y146" s="36">
        <f t="shared" si="28"/>
        <v>1</v>
      </c>
      <c r="Z146" s="36" t="str">
        <f t="shared" si="33"/>
        <v>ELIGIBLE</v>
      </c>
      <c r="AA146" s="36" t="str">
        <f t="shared" si="34"/>
        <v>OKAY</v>
      </c>
      <c r="AB146" s="36">
        <f t="shared" si="29"/>
        <v>0</v>
      </c>
      <c r="AC146" s="36">
        <f t="shared" si="30"/>
        <v>1</v>
      </c>
      <c r="AD146" s="36">
        <f t="shared" si="35"/>
        <v>0</v>
      </c>
      <c r="AE146" s="36">
        <f t="shared" si="36"/>
        <v>0</v>
      </c>
      <c r="AF146" s="36">
        <f t="shared" si="37"/>
        <v>0</v>
      </c>
      <c r="AG146" s="36">
        <f t="shared" si="38"/>
        <v>0</v>
      </c>
      <c r="AH146" s="2">
        <f t="shared" si="31"/>
        <v>0</v>
      </c>
      <c r="AI146" s="2">
        <f t="shared" si="32"/>
        <v>0</v>
      </c>
    </row>
    <row r="147" spans="1:35" ht="11.25">
      <c r="A147" s="37">
        <v>1912330</v>
      </c>
      <c r="B147" s="37" t="s">
        <v>618</v>
      </c>
      <c r="C147" s="37" t="s">
        <v>619</v>
      </c>
      <c r="D147" s="37" t="s">
        <v>620</v>
      </c>
      <c r="E147" s="37" t="s">
        <v>621</v>
      </c>
      <c r="F147" s="37">
        <v>50438</v>
      </c>
      <c r="G147" s="38" t="s">
        <v>41</v>
      </c>
      <c r="H147" s="37">
        <v>5159232718</v>
      </c>
      <c r="I147" s="39">
        <v>6</v>
      </c>
      <c r="J147" s="40" t="s">
        <v>44</v>
      </c>
      <c r="K147" s="44" t="s">
        <v>44</v>
      </c>
      <c r="L147" s="29">
        <v>879</v>
      </c>
      <c r="M147" s="28" t="s">
        <v>43</v>
      </c>
      <c r="N147" s="41" t="s">
        <v>44</v>
      </c>
      <c r="O147" s="41" t="s">
        <v>44</v>
      </c>
      <c r="P147" s="42">
        <v>2.923976608187134</v>
      </c>
      <c r="Q147" s="42" t="str">
        <f t="shared" si="26"/>
        <v>NO</v>
      </c>
      <c r="R147" s="39" t="s">
        <v>42</v>
      </c>
      <c r="S147" s="43" t="s">
        <v>44</v>
      </c>
      <c r="T147" s="33">
        <v>3368.0917680748585</v>
      </c>
      <c r="U147" s="34">
        <v>2982</v>
      </c>
      <c r="V147" s="35">
        <v>4463.861605472652</v>
      </c>
      <c r="W147" s="33">
        <v>8365.23</v>
      </c>
      <c r="X147" s="36">
        <f t="shared" si="27"/>
        <v>0</v>
      </c>
      <c r="Y147" s="36">
        <f t="shared" si="28"/>
        <v>0</v>
      </c>
      <c r="Z147" s="36">
        <f t="shared" si="33"/>
        <v>0</v>
      </c>
      <c r="AA147" s="36">
        <f t="shared" si="34"/>
        <v>0</v>
      </c>
      <c r="AB147" s="36">
        <f t="shared" si="29"/>
        <v>0</v>
      </c>
      <c r="AC147" s="36">
        <f t="shared" si="30"/>
        <v>1</v>
      </c>
      <c r="AD147" s="36">
        <f t="shared" si="35"/>
        <v>0</v>
      </c>
      <c r="AE147" s="36">
        <f t="shared" si="36"/>
        <v>0</v>
      </c>
      <c r="AF147" s="36">
        <f t="shared" si="37"/>
        <v>0</v>
      </c>
      <c r="AG147" s="36">
        <f t="shared" si="38"/>
        <v>0</v>
      </c>
      <c r="AH147" s="2">
        <f t="shared" si="31"/>
        <v>0</v>
      </c>
      <c r="AI147" s="2">
        <f t="shared" si="32"/>
        <v>0</v>
      </c>
    </row>
    <row r="148" spans="1:35" ht="11.25">
      <c r="A148" s="37">
        <v>1912480</v>
      </c>
      <c r="B148" s="37" t="s">
        <v>622</v>
      </c>
      <c r="C148" s="37" t="s">
        <v>623</v>
      </c>
      <c r="D148" s="37" t="s">
        <v>624</v>
      </c>
      <c r="E148" s="37" t="s">
        <v>625</v>
      </c>
      <c r="F148" s="37">
        <v>51237</v>
      </c>
      <c r="G148" s="38" t="s">
        <v>41</v>
      </c>
      <c r="H148" s="37">
        <v>7124753311</v>
      </c>
      <c r="I148" s="39">
        <v>7</v>
      </c>
      <c r="J148" s="40" t="s">
        <v>42</v>
      </c>
      <c r="K148" s="28" t="s">
        <v>42</v>
      </c>
      <c r="L148" s="29">
        <v>313</v>
      </c>
      <c r="M148" s="28" t="s">
        <v>43</v>
      </c>
      <c r="N148" s="41" t="s">
        <v>42</v>
      </c>
      <c r="O148" s="41" t="s">
        <v>42</v>
      </c>
      <c r="P148" s="42">
        <v>11.917098445595855</v>
      </c>
      <c r="Q148" s="42" t="str">
        <f t="shared" si="26"/>
        <v>NO</v>
      </c>
      <c r="R148" s="39" t="s">
        <v>42</v>
      </c>
      <c r="S148" s="43" t="s">
        <v>44</v>
      </c>
      <c r="T148" s="33">
        <v>1830.4221270774055</v>
      </c>
      <c r="U148" s="34">
        <v>1040</v>
      </c>
      <c r="V148" s="35">
        <v>1525.81110187063</v>
      </c>
      <c r="W148" s="33">
        <v>8818.28</v>
      </c>
      <c r="X148" s="36">
        <f t="shared" si="27"/>
        <v>1</v>
      </c>
      <c r="Y148" s="36">
        <f t="shared" si="28"/>
        <v>1</v>
      </c>
      <c r="Z148" s="36" t="str">
        <f t="shared" si="33"/>
        <v>ELIGIBLE</v>
      </c>
      <c r="AA148" s="36" t="str">
        <f t="shared" si="34"/>
        <v>OKAY</v>
      </c>
      <c r="AB148" s="36">
        <f t="shared" si="29"/>
        <v>0</v>
      </c>
      <c r="AC148" s="36">
        <f t="shared" si="30"/>
        <v>1</v>
      </c>
      <c r="AD148" s="36">
        <f t="shared" si="35"/>
        <v>0</v>
      </c>
      <c r="AE148" s="36">
        <f t="shared" si="36"/>
        <v>0</v>
      </c>
      <c r="AF148" s="36">
        <f t="shared" si="37"/>
        <v>0</v>
      </c>
      <c r="AG148" s="36">
        <f t="shared" si="38"/>
        <v>0</v>
      </c>
      <c r="AH148" s="2">
        <f t="shared" si="31"/>
        <v>0</v>
      </c>
      <c r="AI148" s="2">
        <f t="shared" si="32"/>
        <v>0</v>
      </c>
    </row>
    <row r="149" spans="1:35" ht="11.25">
      <c r="A149" s="37">
        <v>1912510</v>
      </c>
      <c r="B149" s="37" t="s">
        <v>626</v>
      </c>
      <c r="C149" s="37" t="s">
        <v>627</v>
      </c>
      <c r="D149" s="37" t="s">
        <v>628</v>
      </c>
      <c r="E149" s="37" t="s">
        <v>629</v>
      </c>
      <c r="F149" s="37">
        <v>50105</v>
      </c>
      <c r="G149" s="38" t="s">
        <v>41</v>
      </c>
      <c r="H149" s="37">
        <v>5152323740</v>
      </c>
      <c r="I149" s="39">
        <v>7</v>
      </c>
      <c r="J149" s="40" t="s">
        <v>42</v>
      </c>
      <c r="K149" s="28" t="s">
        <v>42</v>
      </c>
      <c r="L149" s="29">
        <v>888</v>
      </c>
      <c r="M149" s="28" t="s">
        <v>43</v>
      </c>
      <c r="N149" s="41" t="s">
        <v>44</v>
      </c>
      <c r="O149" s="41" t="s">
        <v>44</v>
      </c>
      <c r="P149" s="42">
        <v>5.429864253393665</v>
      </c>
      <c r="Q149" s="42" t="str">
        <f t="shared" si="26"/>
        <v>NO</v>
      </c>
      <c r="R149" s="39" t="s">
        <v>42</v>
      </c>
      <c r="S149" s="43" t="s">
        <v>44</v>
      </c>
      <c r="T149" s="33">
        <v>2947.274636213156</v>
      </c>
      <c r="U149" s="34">
        <v>3172</v>
      </c>
      <c r="V149" s="35">
        <v>4676.191305732967</v>
      </c>
      <c r="W149" s="33">
        <v>10324.02</v>
      </c>
      <c r="X149" s="36">
        <f t="shared" si="27"/>
        <v>1</v>
      </c>
      <c r="Y149" s="36">
        <f t="shared" si="28"/>
        <v>0</v>
      </c>
      <c r="Z149" s="36">
        <f t="shared" si="33"/>
        <v>0</v>
      </c>
      <c r="AA149" s="36">
        <f t="shared" si="34"/>
        <v>0</v>
      </c>
      <c r="AB149" s="36">
        <f t="shared" si="29"/>
        <v>0</v>
      </c>
      <c r="AC149" s="36">
        <f t="shared" si="30"/>
        <v>1</v>
      </c>
      <c r="AD149" s="36">
        <f t="shared" si="35"/>
        <v>0</v>
      </c>
      <c r="AE149" s="36">
        <f t="shared" si="36"/>
        <v>0</v>
      </c>
      <c r="AF149" s="36">
        <f t="shared" si="37"/>
        <v>0</v>
      </c>
      <c r="AG149" s="36">
        <f t="shared" si="38"/>
        <v>0</v>
      </c>
      <c r="AH149" s="2">
        <f t="shared" si="31"/>
        <v>0</v>
      </c>
      <c r="AI149" s="2">
        <f t="shared" si="32"/>
        <v>0</v>
      </c>
    </row>
    <row r="150" spans="1:35" ht="11.25">
      <c r="A150" s="37">
        <v>1912600</v>
      </c>
      <c r="B150" s="37" t="s">
        <v>630</v>
      </c>
      <c r="C150" s="37" t="s">
        <v>631</v>
      </c>
      <c r="D150" s="37" t="s">
        <v>632</v>
      </c>
      <c r="E150" s="37" t="s">
        <v>633</v>
      </c>
      <c r="F150" s="37">
        <v>50541</v>
      </c>
      <c r="G150" s="38" t="s">
        <v>41</v>
      </c>
      <c r="H150" s="37">
        <v>5153736619</v>
      </c>
      <c r="I150" s="39">
        <v>7</v>
      </c>
      <c r="J150" s="40" t="s">
        <v>42</v>
      </c>
      <c r="K150" s="28" t="s">
        <v>42</v>
      </c>
      <c r="L150" s="29">
        <v>157</v>
      </c>
      <c r="M150" s="28" t="s">
        <v>43</v>
      </c>
      <c r="N150" s="41" t="s">
        <v>42</v>
      </c>
      <c r="O150" s="41" t="s">
        <v>42</v>
      </c>
      <c r="P150" s="42">
        <v>11.39240506329114</v>
      </c>
      <c r="Q150" s="42" t="str">
        <f t="shared" si="26"/>
        <v>NO</v>
      </c>
      <c r="R150" s="39" t="s">
        <v>42</v>
      </c>
      <c r="S150" s="43" t="s">
        <v>44</v>
      </c>
      <c r="T150" s="33">
        <v>858.3865304298369</v>
      </c>
      <c r="U150" s="34">
        <v>551</v>
      </c>
      <c r="V150" s="35">
        <v>1126</v>
      </c>
      <c r="W150" s="33">
        <v>5091.64</v>
      </c>
      <c r="X150" s="36">
        <f t="shared" si="27"/>
        <v>1</v>
      </c>
      <c r="Y150" s="36">
        <f t="shared" si="28"/>
        <v>1</v>
      </c>
      <c r="Z150" s="36" t="str">
        <f t="shared" si="33"/>
        <v>ELIGIBLE</v>
      </c>
      <c r="AA150" s="36" t="str">
        <f t="shared" si="34"/>
        <v>OKAY</v>
      </c>
      <c r="AB150" s="36">
        <f t="shared" si="29"/>
        <v>0</v>
      </c>
      <c r="AC150" s="36">
        <f t="shared" si="30"/>
        <v>1</v>
      </c>
      <c r="AD150" s="36">
        <f t="shared" si="35"/>
        <v>0</v>
      </c>
      <c r="AE150" s="36">
        <f t="shared" si="36"/>
        <v>0</v>
      </c>
      <c r="AF150" s="36">
        <f t="shared" si="37"/>
        <v>0</v>
      </c>
      <c r="AG150" s="36">
        <f t="shared" si="38"/>
        <v>0</v>
      </c>
      <c r="AH150" s="2">
        <f t="shared" si="31"/>
        <v>0</v>
      </c>
      <c r="AI150" s="2">
        <f t="shared" si="32"/>
        <v>0</v>
      </c>
    </row>
    <row r="151" spans="1:35" ht="11.25">
      <c r="A151" s="37">
        <v>1912660</v>
      </c>
      <c r="B151" s="37" t="s">
        <v>634</v>
      </c>
      <c r="C151" s="37" t="s">
        <v>635</v>
      </c>
      <c r="D151" s="37" t="s">
        <v>636</v>
      </c>
      <c r="E151" s="37" t="s">
        <v>637</v>
      </c>
      <c r="F151" s="37">
        <v>50635</v>
      </c>
      <c r="G151" s="38" t="s">
        <v>41</v>
      </c>
      <c r="H151" s="37">
        <v>3193452712</v>
      </c>
      <c r="I151" s="39">
        <v>7</v>
      </c>
      <c r="J151" s="40" t="s">
        <v>42</v>
      </c>
      <c r="K151" s="28" t="s">
        <v>42</v>
      </c>
      <c r="L151" s="29">
        <v>790</v>
      </c>
      <c r="M151" s="28" t="s">
        <v>43</v>
      </c>
      <c r="N151" s="41" t="s">
        <v>44</v>
      </c>
      <c r="O151" s="41" t="s">
        <v>44</v>
      </c>
      <c r="P151" s="42">
        <v>8.104395604395604</v>
      </c>
      <c r="Q151" s="42" t="str">
        <f t="shared" si="26"/>
        <v>NO</v>
      </c>
      <c r="R151" s="39" t="s">
        <v>42</v>
      </c>
      <c r="S151" s="43" t="s">
        <v>44</v>
      </c>
      <c r="T151" s="33">
        <v>3083.265731324911</v>
      </c>
      <c r="U151" s="34">
        <v>2676</v>
      </c>
      <c r="V151" s="35">
        <v>3975.009504873324</v>
      </c>
      <c r="W151" s="33">
        <v>13294.01</v>
      </c>
      <c r="X151" s="36">
        <f t="shared" si="27"/>
        <v>1</v>
      </c>
      <c r="Y151" s="36">
        <f t="shared" si="28"/>
        <v>0</v>
      </c>
      <c r="Z151" s="36">
        <f t="shared" si="33"/>
        <v>0</v>
      </c>
      <c r="AA151" s="36">
        <f t="shared" si="34"/>
        <v>0</v>
      </c>
      <c r="AB151" s="36">
        <f t="shared" si="29"/>
        <v>0</v>
      </c>
      <c r="AC151" s="36">
        <f t="shared" si="30"/>
        <v>1</v>
      </c>
      <c r="AD151" s="36">
        <f t="shared" si="35"/>
        <v>0</v>
      </c>
      <c r="AE151" s="36">
        <f t="shared" si="36"/>
        <v>0</v>
      </c>
      <c r="AF151" s="36">
        <f t="shared" si="37"/>
        <v>0</v>
      </c>
      <c r="AG151" s="36">
        <f t="shared" si="38"/>
        <v>0</v>
      </c>
      <c r="AH151" s="2">
        <f t="shared" si="31"/>
        <v>0</v>
      </c>
      <c r="AI151" s="2">
        <f t="shared" si="32"/>
        <v>0</v>
      </c>
    </row>
    <row r="152" spans="1:35" ht="11.25">
      <c r="A152" s="37">
        <v>1912690</v>
      </c>
      <c r="B152" s="37" t="s">
        <v>638</v>
      </c>
      <c r="C152" s="37" t="s">
        <v>639</v>
      </c>
      <c r="D152" s="37" t="s">
        <v>640</v>
      </c>
      <c r="E152" s="37" t="s">
        <v>641</v>
      </c>
      <c r="F152" s="37">
        <v>51534</v>
      </c>
      <c r="G152" s="38" t="s">
        <v>41</v>
      </c>
      <c r="H152" s="37">
        <v>7125279034</v>
      </c>
      <c r="I152" s="39">
        <v>6</v>
      </c>
      <c r="J152" s="40" t="s">
        <v>44</v>
      </c>
      <c r="K152" s="44" t="s">
        <v>44</v>
      </c>
      <c r="L152" s="29">
        <v>1896</v>
      </c>
      <c r="M152" s="28" t="s">
        <v>43</v>
      </c>
      <c r="N152" s="41" t="s">
        <v>44</v>
      </c>
      <c r="O152" s="41" t="s">
        <v>44</v>
      </c>
      <c r="P152" s="42">
        <v>8.080313418217434</v>
      </c>
      <c r="Q152" s="42" t="str">
        <f t="shared" si="26"/>
        <v>NO</v>
      </c>
      <c r="R152" s="39" t="s">
        <v>42</v>
      </c>
      <c r="S152" s="43" t="s">
        <v>44</v>
      </c>
      <c r="T152" s="33">
        <v>9697.999226410604</v>
      </c>
      <c r="U152" s="34">
        <v>6586</v>
      </c>
      <c r="V152" s="35">
        <v>13746.818666091476</v>
      </c>
      <c r="W152" s="33">
        <v>35958.54</v>
      </c>
      <c r="X152" s="36">
        <f t="shared" si="27"/>
        <v>0</v>
      </c>
      <c r="Y152" s="36">
        <f t="shared" si="28"/>
        <v>0</v>
      </c>
      <c r="Z152" s="36">
        <f t="shared" si="33"/>
        <v>0</v>
      </c>
      <c r="AA152" s="36">
        <f t="shared" si="34"/>
        <v>0</v>
      </c>
      <c r="AB152" s="36">
        <f t="shared" si="29"/>
        <v>0</v>
      </c>
      <c r="AC152" s="36">
        <f t="shared" si="30"/>
        <v>1</v>
      </c>
      <c r="AD152" s="36">
        <f t="shared" si="35"/>
        <v>0</v>
      </c>
      <c r="AE152" s="36">
        <f t="shared" si="36"/>
        <v>0</v>
      </c>
      <c r="AF152" s="36">
        <f t="shared" si="37"/>
        <v>0</v>
      </c>
      <c r="AG152" s="36">
        <f t="shared" si="38"/>
        <v>0</v>
      </c>
      <c r="AH152" s="2">
        <f t="shared" si="31"/>
        <v>0</v>
      </c>
      <c r="AI152" s="2">
        <f t="shared" si="32"/>
        <v>0</v>
      </c>
    </row>
    <row r="153" spans="1:35" ht="11.25">
      <c r="A153" s="37">
        <v>1912750</v>
      </c>
      <c r="B153" s="37" t="s">
        <v>642</v>
      </c>
      <c r="C153" s="37" t="s">
        <v>643</v>
      </c>
      <c r="D153" s="37" t="s">
        <v>644</v>
      </c>
      <c r="E153" s="37" t="s">
        <v>645</v>
      </c>
      <c r="F153" s="37">
        <v>51443</v>
      </c>
      <c r="G153" s="38" t="s">
        <v>41</v>
      </c>
      <c r="H153" s="37">
        <v>7126593411</v>
      </c>
      <c r="I153" s="39">
        <v>7</v>
      </c>
      <c r="J153" s="40" t="s">
        <v>42</v>
      </c>
      <c r="K153" s="28" t="s">
        <v>42</v>
      </c>
      <c r="L153" s="29">
        <v>393</v>
      </c>
      <c r="M153" s="28" t="s">
        <v>43</v>
      </c>
      <c r="N153" s="41" t="s">
        <v>42</v>
      </c>
      <c r="O153" s="41" t="s">
        <v>42</v>
      </c>
      <c r="P153" s="42">
        <v>15.250544662309368</v>
      </c>
      <c r="Q153" s="42" t="str">
        <f t="shared" si="26"/>
        <v>NO</v>
      </c>
      <c r="R153" s="39" t="s">
        <v>42</v>
      </c>
      <c r="S153" s="43" t="s">
        <v>44</v>
      </c>
      <c r="T153" s="33">
        <v>1974.242465034934</v>
      </c>
      <c r="U153" s="34">
        <v>1371</v>
      </c>
      <c r="V153" s="35">
        <v>2054.1664025183886</v>
      </c>
      <c r="W153" s="33">
        <v>13155.95</v>
      </c>
      <c r="X153" s="36">
        <f t="shared" si="27"/>
        <v>1</v>
      </c>
      <c r="Y153" s="36">
        <f t="shared" si="28"/>
        <v>1</v>
      </c>
      <c r="Z153" s="36" t="str">
        <f t="shared" si="33"/>
        <v>ELIGIBLE</v>
      </c>
      <c r="AA153" s="36" t="str">
        <f t="shared" si="34"/>
        <v>OKAY</v>
      </c>
      <c r="AB153" s="36">
        <f t="shared" si="29"/>
        <v>0</v>
      </c>
      <c r="AC153" s="36">
        <f t="shared" si="30"/>
        <v>1</v>
      </c>
      <c r="AD153" s="36">
        <f t="shared" si="35"/>
        <v>0</v>
      </c>
      <c r="AE153" s="36">
        <f t="shared" si="36"/>
        <v>0</v>
      </c>
      <c r="AF153" s="36">
        <f t="shared" si="37"/>
        <v>0</v>
      </c>
      <c r="AG153" s="36">
        <f t="shared" si="38"/>
        <v>0</v>
      </c>
      <c r="AH153" s="2">
        <f t="shared" si="31"/>
        <v>0</v>
      </c>
      <c r="AI153" s="2">
        <f t="shared" si="32"/>
        <v>0</v>
      </c>
    </row>
    <row r="154" spans="1:35" ht="11.25">
      <c r="A154" s="37">
        <v>1912810</v>
      </c>
      <c r="B154" s="37" t="s">
        <v>646</v>
      </c>
      <c r="C154" s="37" t="s">
        <v>647</v>
      </c>
      <c r="D154" s="37" t="s">
        <v>648</v>
      </c>
      <c r="E154" s="37" t="s">
        <v>649</v>
      </c>
      <c r="F154" s="37">
        <v>51342</v>
      </c>
      <c r="G154" s="38" t="s">
        <v>41</v>
      </c>
      <c r="H154" s="37">
        <v>7128593286</v>
      </c>
      <c r="I154" s="39">
        <v>7</v>
      </c>
      <c r="J154" s="40" t="s">
        <v>42</v>
      </c>
      <c r="K154" s="28" t="s">
        <v>42</v>
      </c>
      <c r="L154" s="29">
        <v>288</v>
      </c>
      <c r="M154" s="28" t="s">
        <v>43</v>
      </c>
      <c r="N154" s="41" t="s">
        <v>42</v>
      </c>
      <c r="O154" s="41" t="s">
        <v>42</v>
      </c>
      <c r="P154" s="42">
        <v>21.172638436482085</v>
      </c>
      <c r="Q154" s="42" t="str">
        <f t="shared" si="26"/>
        <v>YES</v>
      </c>
      <c r="R154" s="39" t="s">
        <v>42</v>
      </c>
      <c r="S154" s="43" t="s">
        <v>42</v>
      </c>
      <c r="T154" s="33">
        <v>1439.1344786491013</v>
      </c>
      <c r="U154" s="34">
        <v>971</v>
      </c>
      <c r="V154" s="35">
        <v>1451.7426017798227</v>
      </c>
      <c r="W154" s="33">
        <v>11768.31</v>
      </c>
      <c r="X154" s="36">
        <f t="shared" si="27"/>
        <v>1</v>
      </c>
      <c r="Y154" s="36">
        <f t="shared" si="28"/>
        <v>1</v>
      </c>
      <c r="Z154" s="36" t="str">
        <f t="shared" si="33"/>
        <v>ELIGIBLE</v>
      </c>
      <c r="AA154" s="36" t="str">
        <f t="shared" si="34"/>
        <v>OKAY</v>
      </c>
      <c r="AB154" s="36">
        <f t="shared" si="29"/>
        <v>1</v>
      </c>
      <c r="AC154" s="36">
        <f t="shared" si="30"/>
        <v>1</v>
      </c>
      <c r="AD154" s="36" t="str">
        <f t="shared" si="35"/>
        <v>CHECK</v>
      </c>
      <c r="AE154" s="36" t="str">
        <f t="shared" si="36"/>
        <v>SRSA</v>
      </c>
      <c r="AF154" s="36">
        <f t="shared" si="37"/>
        <v>0</v>
      </c>
      <c r="AG154" s="36">
        <f t="shared" si="38"/>
        <v>0</v>
      </c>
      <c r="AH154" s="2">
        <f t="shared" si="31"/>
        <v>0</v>
      </c>
      <c r="AI154" s="2">
        <f t="shared" si="32"/>
        <v>0</v>
      </c>
    </row>
    <row r="155" spans="1:35" ht="11.25">
      <c r="A155" s="37">
        <v>1912840</v>
      </c>
      <c r="B155" s="37" t="s">
        <v>650</v>
      </c>
      <c r="C155" s="37" t="s">
        <v>651</v>
      </c>
      <c r="D155" s="37" t="s">
        <v>652</v>
      </c>
      <c r="E155" s="37" t="s">
        <v>653</v>
      </c>
      <c r="F155" s="37">
        <v>50040</v>
      </c>
      <c r="G155" s="38" t="s">
        <v>41</v>
      </c>
      <c r="H155" s="37">
        <v>5158466214</v>
      </c>
      <c r="I155" s="39">
        <v>7</v>
      </c>
      <c r="J155" s="40" t="s">
        <v>42</v>
      </c>
      <c r="K155" s="28" t="s">
        <v>42</v>
      </c>
      <c r="L155" s="29">
        <v>123</v>
      </c>
      <c r="M155" s="28" t="s">
        <v>43</v>
      </c>
      <c r="N155" s="41" t="s">
        <v>42</v>
      </c>
      <c r="O155" s="41" t="s">
        <v>42</v>
      </c>
      <c r="P155" s="42">
        <v>15.11627906976744</v>
      </c>
      <c r="Q155" s="42" t="str">
        <f t="shared" si="26"/>
        <v>NO</v>
      </c>
      <c r="R155" s="39" t="s">
        <v>42</v>
      </c>
      <c r="S155" s="43" t="s">
        <v>44</v>
      </c>
      <c r="T155" s="33">
        <v>762.4196756497183</v>
      </c>
      <c r="U155" s="34">
        <v>423</v>
      </c>
      <c r="V155" s="35">
        <v>975</v>
      </c>
      <c r="W155" s="33">
        <v>4757.8</v>
      </c>
      <c r="X155" s="36">
        <f t="shared" si="27"/>
        <v>1</v>
      </c>
      <c r="Y155" s="36">
        <f t="shared" si="28"/>
        <v>1</v>
      </c>
      <c r="Z155" s="36" t="str">
        <f t="shared" si="33"/>
        <v>ELIGIBLE</v>
      </c>
      <c r="AA155" s="36" t="str">
        <f t="shared" si="34"/>
        <v>OKAY</v>
      </c>
      <c r="AB155" s="36">
        <f t="shared" si="29"/>
        <v>0</v>
      </c>
      <c r="AC155" s="36">
        <f t="shared" si="30"/>
        <v>1</v>
      </c>
      <c r="AD155" s="36">
        <f t="shared" si="35"/>
        <v>0</v>
      </c>
      <c r="AE155" s="36">
        <f t="shared" si="36"/>
        <v>0</v>
      </c>
      <c r="AF155" s="36">
        <f t="shared" si="37"/>
        <v>0</v>
      </c>
      <c r="AG155" s="36">
        <f t="shared" si="38"/>
        <v>0</v>
      </c>
      <c r="AH155" s="2">
        <f t="shared" si="31"/>
        <v>0</v>
      </c>
      <c r="AI155" s="2">
        <f t="shared" si="32"/>
        <v>0</v>
      </c>
    </row>
    <row r="156" spans="1:35" ht="11.25">
      <c r="A156" s="37">
        <v>1913080</v>
      </c>
      <c r="B156" s="37" t="s">
        <v>654</v>
      </c>
      <c r="C156" s="37" t="s">
        <v>655</v>
      </c>
      <c r="D156" s="37" t="s">
        <v>656</v>
      </c>
      <c r="E156" s="37" t="s">
        <v>657</v>
      </c>
      <c r="F156" s="37">
        <v>50636</v>
      </c>
      <c r="G156" s="38" t="s">
        <v>41</v>
      </c>
      <c r="H156" s="37">
        <v>5158235523</v>
      </c>
      <c r="I156" s="39">
        <v>7</v>
      </c>
      <c r="J156" s="40" t="s">
        <v>42</v>
      </c>
      <c r="K156" s="28" t="s">
        <v>42</v>
      </c>
      <c r="L156" s="29">
        <v>379</v>
      </c>
      <c r="M156" s="28" t="s">
        <v>43</v>
      </c>
      <c r="N156" s="41" t="s">
        <v>42</v>
      </c>
      <c r="O156" s="41" t="s">
        <v>42</v>
      </c>
      <c r="P156" s="42">
        <v>12.75</v>
      </c>
      <c r="Q156" s="42" t="str">
        <f t="shared" si="26"/>
        <v>NO</v>
      </c>
      <c r="R156" s="39" t="s">
        <v>42</v>
      </c>
      <c r="S156" s="43" t="s">
        <v>44</v>
      </c>
      <c r="T156" s="33">
        <v>1908.1327662556237</v>
      </c>
      <c r="U156" s="34">
        <v>1437</v>
      </c>
      <c r="V156" s="35">
        <v>2152.924402639465</v>
      </c>
      <c r="W156" s="33">
        <v>10230.19</v>
      </c>
      <c r="X156" s="36">
        <f t="shared" si="27"/>
        <v>1</v>
      </c>
      <c r="Y156" s="36">
        <f t="shared" si="28"/>
        <v>1</v>
      </c>
      <c r="Z156" s="36" t="str">
        <f t="shared" si="33"/>
        <v>ELIGIBLE</v>
      </c>
      <c r="AA156" s="36" t="str">
        <f t="shared" si="34"/>
        <v>OKAY</v>
      </c>
      <c r="AB156" s="36">
        <f t="shared" si="29"/>
        <v>0</v>
      </c>
      <c r="AC156" s="36">
        <f t="shared" si="30"/>
        <v>1</v>
      </c>
      <c r="AD156" s="36">
        <f t="shared" si="35"/>
        <v>0</v>
      </c>
      <c r="AE156" s="36">
        <f t="shared" si="36"/>
        <v>0</v>
      </c>
      <c r="AF156" s="36">
        <f t="shared" si="37"/>
        <v>0</v>
      </c>
      <c r="AG156" s="36">
        <f t="shared" si="38"/>
        <v>0</v>
      </c>
      <c r="AH156" s="2">
        <f t="shared" si="31"/>
        <v>0</v>
      </c>
      <c r="AI156" s="2">
        <f t="shared" si="32"/>
        <v>0</v>
      </c>
    </row>
    <row r="157" spans="1:35" ht="11.25">
      <c r="A157" s="37">
        <v>1913110</v>
      </c>
      <c r="B157" s="37" t="s">
        <v>658</v>
      </c>
      <c r="C157" s="37" t="s">
        <v>659</v>
      </c>
      <c r="D157" s="37" t="s">
        <v>660</v>
      </c>
      <c r="E157" s="37" t="s">
        <v>661</v>
      </c>
      <c r="F157" s="37">
        <v>50849</v>
      </c>
      <c r="G157" s="38" t="s">
        <v>41</v>
      </c>
      <c r="H157" s="37">
        <v>5157436127</v>
      </c>
      <c r="I157" s="39">
        <v>7</v>
      </c>
      <c r="J157" s="40" t="s">
        <v>42</v>
      </c>
      <c r="K157" s="28" t="s">
        <v>42</v>
      </c>
      <c r="L157" s="29">
        <v>815</v>
      </c>
      <c r="M157" s="28" t="s">
        <v>43</v>
      </c>
      <c r="N157" s="41" t="s">
        <v>44</v>
      </c>
      <c r="O157" s="41" t="s">
        <v>44</v>
      </c>
      <c r="P157" s="42">
        <v>7.945736434108527</v>
      </c>
      <c r="Q157" s="42" t="str">
        <f t="shared" si="26"/>
        <v>NO</v>
      </c>
      <c r="R157" s="39" t="s">
        <v>42</v>
      </c>
      <c r="S157" s="43" t="s">
        <v>44</v>
      </c>
      <c r="T157" s="33">
        <v>4703.703594351789</v>
      </c>
      <c r="U157" s="34">
        <v>2791</v>
      </c>
      <c r="V157" s="35">
        <v>5765.815612672366</v>
      </c>
      <c r="W157" s="33">
        <v>21472.12</v>
      </c>
      <c r="X157" s="36">
        <f t="shared" si="27"/>
        <v>1</v>
      </c>
      <c r="Y157" s="36">
        <f t="shared" si="28"/>
        <v>0</v>
      </c>
      <c r="Z157" s="36">
        <f t="shared" si="33"/>
        <v>0</v>
      </c>
      <c r="AA157" s="36">
        <f t="shared" si="34"/>
        <v>0</v>
      </c>
      <c r="AB157" s="36">
        <f t="shared" si="29"/>
        <v>0</v>
      </c>
      <c r="AC157" s="36">
        <f t="shared" si="30"/>
        <v>1</v>
      </c>
      <c r="AD157" s="36">
        <f t="shared" si="35"/>
        <v>0</v>
      </c>
      <c r="AE157" s="36">
        <f t="shared" si="36"/>
        <v>0</v>
      </c>
      <c r="AF157" s="36">
        <f t="shared" si="37"/>
        <v>0</v>
      </c>
      <c r="AG157" s="36">
        <f t="shared" si="38"/>
        <v>0</v>
      </c>
      <c r="AH157" s="2">
        <f t="shared" si="31"/>
        <v>0</v>
      </c>
      <c r="AI157" s="2">
        <f t="shared" si="32"/>
        <v>0</v>
      </c>
    </row>
    <row r="158" spans="1:35" ht="11.25">
      <c r="A158" s="37">
        <v>1913200</v>
      </c>
      <c r="B158" s="37" t="s">
        <v>662</v>
      </c>
      <c r="C158" s="37" t="s">
        <v>663</v>
      </c>
      <c r="D158" s="37" t="s">
        <v>664</v>
      </c>
      <c r="E158" s="37" t="s">
        <v>665</v>
      </c>
      <c r="F158" s="37">
        <v>50112</v>
      </c>
      <c r="G158" s="38" t="s">
        <v>41</v>
      </c>
      <c r="H158" s="37">
        <v>5152362700</v>
      </c>
      <c r="I158" s="39">
        <v>6</v>
      </c>
      <c r="J158" s="40" t="s">
        <v>44</v>
      </c>
      <c r="K158" s="44" t="s">
        <v>44</v>
      </c>
      <c r="L158" s="29">
        <v>1742</v>
      </c>
      <c r="M158" s="28" t="s">
        <v>43</v>
      </c>
      <c r="N158" s="41" t="s">
        <v>44</v>
      </c>
      <c r="O158" s="41" t="s">
        <v>44</v>
      </c>
      <c r="P158" s="42">
        <v>7.541322314049586</v>
      </c>
      <c r="Q158" s="42" t="str">
        <f t="shared" si="26"/>
        <v>NO</v>
      </c>
      <c r="R158" s="39" t="s">
        <v>42</v>
      </c>
      <c r="S158" s="43" t="s">
        <v>44</v>
      </c>
      <c r="T158" s="33">
        <v>8719.95129720908</v>
      </c>
      <c r="U158" s="34">
        <v>5930</v>
      </c>
      <c r="V158" s="45">
        <v>12007</v>
      </c>
      <c r="W158" s="33">
        <v>31994.06</v>
      </c>
      <c r="X158" s="36">
        <f t="shared" si="27"/>
        <v>0</v>
      </c>
      <c r="Y158" s="36">
        <f t="shared" si="28"/>
        <v>0</v>
      </c>
      <c r="Z158" s="36">
        <f t="shared" si="33"/>
        <v>0</v>
      </c>
      <c r="AA158" s="36">
        <f t="shared" si="34"/>
        <v>0</v>
      </c>
      <c r="AB158" s="36">
        <f t="shared" si="29"/>
        <v>0</v>
      </c>
      <c r="AC158" s="36">
        <f t="shared" si="30"/>
        <v>1</v>
      </c>
      <c r="AD158" s="36">
        <f t="shared" si="35"/>
        <v>0</v>
      </c>
      <c r="AE158" s="36">
        <f t="shared" si="36"/>
        <v>0</v>
      </c>
      <c r="AF158" s="36">
        <f t="shared" si="37"/>
        <v>0</v>
      </c>
      <c r="AG158" s="36">
        <f t="shared" si="38"/>
        <v>0</v>
      </c>
      <c r="AH158" s="2">
        <f t="shared" si="31"/>
        <v>0</v>
      </c>
      <c r="AI158" s="2">
        <f t="shared" si="32"/>
        <v>0</v>
      </c>
    </row>
    <row r="159" spans="1:35" ht="11.25">
      <c r="A159" s="37">
        <v>1913230</v>
      </c>
      <c r="B159" s="37" t="s">
        <v>666</v>
      </c>
      <c r="C159" s="37" t="s">
        <v>667</v>
      </c>
      <c r="D159" s="37" t="s">
        <v>668</v>
      </c>
      <c r="E159" s="37" t="s">
        <v>669</v>
      </c>
      <c r="F159" s="37">
        <v>51535</v>
      </c>
      <c r="G159" s="38" t="s">
        <v>41</v>
      </c>
      <c r="H159" s="37">
        <v>7127782152</v>
      </c>
      <c r="I159" s="39">
        <v>7</v>
      </c>
      <c r="J159" s="40" t="s">
        <v>42</v>
      </c>
      <c r="K159" s="28" t="s">
        <v>42</v>
      </c>
      <c r="L159" s="29">
        <v>643</v>
      </c>
      <c r="M159" s="28" t="s">
        <v>43</v>
      </c>
      <c r="N159" s="41" t="s">
        <v>44</v>
      </c>
      <c r="O159" s="41" t="s">
        <v>44</v>
      </c>
      <c r="P159" s="42">
        <v>19.13946587537092</v>
      </c>
      <c r="Q159" s="42" t="str">
        <f t="shared" si="26"/>
        <v>NO</v>
      </c>
      <c r="R159" s="39" t="s">
        <v>42</v>
      </c>
      <c r="S159" s="43" t="s">
        <v>44</v>
      </c>
      <c r="T159" s="33">
        <v>3578.51446800545</v>
      </c>
      <c r="U159" s="34">
        <v>2266</v>
      </c>
      <c r="V159" s="35">
        <v>3412.088904183189</v>
      </c>
      <c r="W159" s="33">
        <v>23877.46</v>
      </c>
      <c r="X159" s="36">
        <f t="shared" si="27"/>
        <v>1</v>
      </c>
      <c r="Y159" s="36">
        <f t="shared" si="28"/>
        <v>0</v>
      </c>
      <c r="Z159" s="36">
        <f t="shared" si="33"/>
        <v>0</v>
      </c>
      <c r="AA159" s="36">
        <f t="shared" si="34"/>
        <v>0</v>
      </c>
      <c r="AB159" s="36">
        <f t="shared" si="29"/>
        <v>0</v>
      </c>
      <c r="AC159" s="36">
        <f t="shared" si="30"/>
        <v>1</v>
      </c>
      <c r="AD159" s="36">
        <f t="shared" si="35"/>
        <v>0</v>
      </c>
      <c r="AE159" s="36">
        <f t="shared" si="36"/>
        <v>0</v>
      </c>
      <c r="AF159" s="36">
        <f t="shared" si="37"/>
        <v>0</v>
      </c>
      <c r="AG159" s="36">
        <f t="shared" si="38"/>
        <v>0</v>
      </c>
      <c r="AH159" s="2">
        <f t="shared" si="31"/>
        <v>0</v>
      </c>
      <c r="AI159" s="2">
        <f t="shared" si="32"/>
        <v>0</v>
      </c>
    </row>
    <row r="160" spans="1:35" ht="11.25">
      <c r="A160" s="37">
        <v>1913290</v>
      </c>
      <c r="B160" s="37" t="s">
        <v>670</v>
      </c>
      <c r="C160" s="37" t="s">
        <v>671</v>
      </c>
      <c r="D160" s="37" t="s">
        <v>672</v>
      </c>
      <c r="E160" s="37" t="s">
        <v>673</v>
      </c>
      <c r="F160" s="37">
        <v>50638</v>
      </c>
      <c r="G160" s="38" t="s">
        <v>41</v>
      </c>
      <c r="H160" s="37">
        <v>3198245418</v>
      </c>
      <c r="I160" s="39">
        <v>7</v>
      </c>
      <c r="J160" s="40" t="s">
        <v>42</v>
      </c>
      <c r="K160" s="28" t="s">
        <v>42</v>
      </c>
      <c r="L160" s="29">
        <v>701</v>
      </c>
      <c r="M160" s="28" t="s">
        <v>43</v>
      </c>
      <c r="N160" s="41" t="s">
        <v>44</v>
      </c>
      <c r="O160" s="41" t="s">
        <v>44</v>
      </c>
      <c r="P160" s="42">
        <v>5.607476635514018</v>
      </c>
      <c r="Q160" s="42" t="str">
        <f t="shared" si="26"/>
        <v>NO</v>
      </c>
      <c r="R160" s="39" t="s">
        <v>42</v>
      </c>
      <c r="S160" s="43" t="s">
        <v>44</v>
      </c>
      <c r="T160" s="33">
        <v>2930.6862057904286</v>
      </c>
      <c r="U160" s="34">
        <v>2519</v>
      </c>
      <c r="V160" s="35">
        <v>3723.1766045645795</v>
      </c>
      <c r="W160" s="33">
        <v>9387.24</v>
      </c>
      <c r="X160" s="36">
        <f t="shared" si="27"/>
        <v>1</v>
      </c>
      <c r="Y160" s="36">
        <f t="shared" si="28"/>
        <v>0</v>
      </c>
      <c r="Z160" s="36">
        <f t="shared" si="33"/>
        <v>0</v>
      </c>
      <c r="AA160" s="36">
        <f t="shared" si="34"/>
        <v>0</v>
      </c>
      <c r="AB160" s="36">
        <f t="shared" si="29"/>
        <v>0</v>
      </c>
      <c r="AC160" s="36">
        <f t="shared" si="30"/>
        <v>1</v>
      </c>
      <c r="AD160" s="36">
        <f t="shared" si="35"/>
        <v>0</v>
      </c>
      <c r="AE160" s="36">
        <f t="shared" si="36"/>
        <v>0</v>
      </c>
      <c r="AF160" s="36">
        <f t="shared" si="37"/>
        <v>0</v>
      </c>
      <c r="AG160" s="36">
        <f t="shared" si="38"/>
        <v>0</v>
      </c>
      <c r="AH160" s="2">
        <f t="shared" si="31"/>
        <v>0</v>
      </c>
      <c r="AI160" s="2">
        <f t="shared" si="32"/>
        <v>0</v>
      </c>
    </row>
    <row r="161" spans="1:35" ht="11.25">
      <c r="A161" s="37">
        <v>1913320</v>
      </c>
      <c r="B161" s="37" t="s">
        <v>674</v>
      </c>
      <c r="C161" s="37" t="s">
        <v>675</v>
      </c>
      <c r="D161" s="37" t="s">
        <v>676</v>
      </c>
      <c r="E161" s="37" t="s">
        <v>677</v>
      </c>
      <c r="F161" s="37">
        <v>50115</v>
      </c>
      <c r="G161" s="38" t="s">
        <v>41</v>
      </c>
      <c r="H161" s="37">
        <v>5157473521</v>
      </c>
      <c r="I161" s="39">
        <v>7</v>
      </c>
      <c r="J161" s="40" t="s">
        <v>42</v>
      </c>
      <c r="K161" s="28" t="s">
        <v>42</v>
      </c>
      <c r="L161" s="29">
        <v>532</v>
      </c>
      <c r="M161" s="28" t="s">
        <v>43</v>
      </c>
      <c r="N161" s="41" t="s">
        <v>42</v>
      </c>
      <c r="O161" s="41" t="s">
        <v>42</v>
      </c>
      <c r="P161" s="42">
        <v>11.16751269035533</v>
      </c>
      <c r="Q161" s="42" t="str">
        <f t="shared" si="26"/>
        <v>NO</v>
      </c>
      <c r="R161" s="39" t="s">
        <v>42</v>
      </c>
      <c r="S161" s="43" t="s">
        <v>44</v>
      </c>
      <c r="T161" s="33">
        <v>2962.5117058809756</v>
      </c>
      <c r="U161" s="34">
        <v>1811</v>
      </c>
      <c r="V161" s="35">
        <v>3793.5880182338014</v>
      </c>
      <c r="W161" s="33">
        <v>13179.67</v>
      </c>
      <c r="X161" s="36">
        <f t="shared" si="27"/>
        <v>1</v>
      </c>
      <c r="Y161" s="36">
        <f t="shared" si="28"/>
        <v>1</v>
      </c>
      <c r="Z161" s="36" t="str">
        <f t="shared" si="33"/>
        <v>ELIGIBLE</v>
      </c>
      <c r="AA161" s="36" t="str">
        <f t="shared" si="34"/>
        <v>OKAY</v>
      </c>
      <c r="AB161" s="36">
        <f t="shared" si="29"/>
        <v>0</v>
      </c>
      <c r="AC161" s="36">
        <f t="shared" si="30"/>
        <v>1</v>
      </c>
      <c r="AD161" s="36">
        <f t="shared" si="35"/>
        <v>0</v>
      </c>
      <c r="AE161" s="36">
        <f t="shared" si="36"/>
        <v>0</v>
      </c>
      <c r="AF161" s="36">
        <f t="shared" si="37"/>
        <v>0</v>
      </c>
      <c r="AG161" s="36">
        <f t="shared" si="38"/>
        <v>0</v>
      </c>
      <c r="AH161" s="2">
        <f t="shared" si="31"/>
        <v>0</v>
      </c>
      <c r="AI161" s="2">
        <f t="shared" si="32"/>
        <v>0</v>
      </c>
    </row>
    <row r="162" spans="1:35" ht="11.25">
      <c r="A162" s="37">
        <v>1913350</v>
      </c>
      <c r="B162" s="37" t="s">
        <v>678</v>
      </c>
      <c r="C162" s="37" t="s">
        <v>679</v>
      </c>
      <c r="D162" s="37" t="s">
        <v>680</v>
      </c>
      <c r="E162" s="37" t="s">
        <v>681</v>
      </c>
      <c r="F162" s="37">
        <v>52052</v>
      </c>
      <c r="G162" s="38" t="s">
        <v>41</v>
      </c>
      <c r="H162" s="37">
        <v>3192522341</v>
      </c>
      <c r="I162" s="39">
        <v>7</v>
      </c>
      <c r="J162" s="40" t="s">
        <v>42</v>
      </c>
      <c r="K162" s="28" t="s">
        <v>42</v>
      </c>
      <c r="L162" s="29">
        <v>487</v>
      </c>
      <c r="M162" s="28" t="s">
        <v>43</v>
      </c>
      <c r="N162" s="41" t="s">
        <v>42</v>
      </c>
      <c r="O162" s="41" t="s">
        <v>42</v>
      </c>
      <c r="P162" s="42">
        <v>12.93800539083558</v>
      </c>
      <c r="Q162" s="42" t="str">
        <f t="shared" si="26"/>
        <v>NO</v>
      </c>
      <c r="R162" s="39" t="s">
        <v>42</v>
      </c>
      <c r="S162" s="43" t="s">
        <v>44</v>
      </c>
      <c r="T162" s="33">
        <v>3322.0834631887487</v>
      </c>
      <c r="U162" s="34">
        <v>2139</v>
      </c>
      <c r="V162" s="35">
        <v>3209.6350039349823</v>
      </c>
      <c r="W162" s="33">
        <v>18428.25</v>
      </c>
      <c r="X162" s="36">
        <f t="shared" si="27"/>
        <v>1</v>
      </c>
      <c r="Y162" s="36">
        <f t="shared" si="28"/>
        <v>1</v>
      </c>
      <c r="Z162" s="36" t="str">
        <f t="shared" si="33"/>
        <v>ELIGIBLE</v>
      </c>
      <c r="AA162" s="36" t="str">
        <f t="shared" si="34"/>
        <v>OKAY</v>
      </c>
      <c r="AB162" s="36">
        <f t="shared" si="29"/>
        <v>0</v>
      </c>
      <c r="AC162" s="36">
        <f t="shared" si="30"/>
        <v>1</v>
      </c>
      <c r="AD162" s="36">
        <f t="shared" si="35"/>
        <v>0</v>
      </c>
      <c r="AE162" s="36">
        <f t="shared" si="36"/>
        <v>0</v>
      </c>
      <c r="AF162" s="36">
        <f t="shared" si="37"/>
        <v>0</v>
      </c>
      <c r="AG162" s="36">
        <f t="shared" si="38"/>
        <v>0</v>
      </c>
      <c r="AH162" s="2">
        <f t="shared" si="31"/>
        <v>0</v>
      </c>
      <c r="AI162" s="2">
        <f t="shared" si="32"/>
        <v>0</v>
      </c>
    </row>
    <row r="163" spans="1:35" ht="11.25">
      <c r="A163" s="37">
        <v>1913380</v>
      </c>
      <c r="B163" s="37" t="s">
        <v>682</v>
      </c>
      <c r="C163" s="37" t="s">
        <v>683</v>
      </c>
      <c r="D163" s="37" t="s">
        <v>684</v>
      </c>
      <c r="E163" s="37" t="s">
        <v>685</v>
      </c>
      <c r="F163" s="37">
        <v>52347</v>
      </c>
      <c r="G163" s="38" t="s">
        <v>41</v>
      </c>
      <c r="H163" s="37">
        <v>3196472161</v>
      </c>
      <c r="I163" s="39">
        <v>7</v>
      </c>
      <c r="J163" s="40" t="s">
        <v>42</v>
      </c>
      <c r="K163" s="28" t="s">
        <v>42</v>
      </c>
      <c r="L163" s="29">
        <v>417</v>
      </c>
      <c r="M163" s="28" t="s">
        <v>43</v>
      </c>
      <c r="N163" s="41" t="s">
        <v>42</v>
      </c>
      <c r="O163" s="41" t="s">
        <v>42</v>
      </c>
      <c r="P163" s="42">
        <v>5.357142857142857</v>
      </c>
      <c r="Q163" s="42" t="str">
        <f t="shared" si="26"/>
        <v>NO</v>
      </c>
      <c r="R163" s="39" t="s">
        <v>42</v>
      </c>
      <c r="S163" s="43" t="s">
        <v>44</v>
      </c>
      <c r="T163" s="33">
        <v>1825.4888643672748</v>
      </c>
      <c r="U163" s="34">
        <v>1446</v>
      </c>
      <c r="V163" s="45">
        <v>2168</v>
      </c>
      <c r="W163" s="33">
        <v>6426.43</v>
      </c>
      <c r="X163" s="36">
        <f t="shared" si="27"/>
        <v>1</v>
      </c>
      <c r="Y163" s="36">
        <f t="shared" si="28"/>
        <v>1</v>
      </c>
      <c r="Z163" s="36" t="str">
        <f t="shared" si="33"/>
        <v>ELIGIBLE</v>
      </c>
      <c r="AA163" s="36" t="str">
        <f t="shared" si="34"/>
        <v>OKAY</v>
      </c>
      <c r="AB163" s="36">
        <f t="shared" si="29"/>
        <v>0</v>
      </c>
      <c r="AC163" s="36">
        <f t="shared" si="30"/>
        <v>1</v>
      </c>
      <c r="AD163" s="36">
        <f t="shared" si="35"/>
        <v>0</v>
      </c>
      <c r="AE163" s="36">
        <f t="shared" si="36"/>
        <v>0</v>
      </c>
      <c r="AF163" s="36">
        <f t="shared" si="37"/>
        <v>0</v>
      </c>
      <c r="AG163" s="36">
        <f t="shared" si="38"/>
        <v>0</v>
      </c>
      <c r="AH163" s="2">
        <f t="shared" si="31"/>
        <v>0</v>
      </c>
      <c r="AI163" s="2">
        <f t="shared" si="32"/>
        <v>0</v>
      </c>
    </row>
    <row r="164" spans="1:35" ht="11.25">
      <c r="A164" s="37">
        <v>1913440</v>
      </c>
      <c r="B164" s="37" t="s">
        <v>686</v>
      </c>
      <c r="C164" s="37" t="s">
        <v>687</v>
      </c>
      <c r="D164" s="37" t="s">
        <v>688</v>
      </c>
      <c r="E164" s="37" t="s">
        <v>689</v>
      </c>
      <c r="F164" s="37">
        <v>51640</v>
      </c>
      <c r="G164" s="38" t="s">
        <v>41</v>
      </c>
      <c r="H164" s="37">
        <v>7123821063</v>
      </c>
      <c r="I164" s="39">
        <v>7</v>
      </c>
      <c r="J164" s="40" t="s">
        <v>42</v>
      </c>
      <c r="K164" s="28" t="s">
        <v>42</v>
      </c>
      <c r="L164" s="29">
        <v>316</v>
      </c>
      <c r="M164" s="28" t="s">
        <v>43</v>
      </c>
      <c r="N164" s="41" t="s">
        <v>42</v>
      </c>
      <c r="O164" s="41" t="s">
        <v>42</v>
      </c>
      <c r="P164" s="42">
        <v>11.904761904761903</v>
      </c>
      <c r="Q164" s="42" t="str">
        <f t="shared" si="26"/>
        <v>NO</v>
      </c>
      <c r="R164" s="39" t="s">
        <v>42</v>
      </c>
      <c r="S164" s="43" t="s">
        <v>44</v>
      </c>
      <c r="T164" s="33">
        <v>2006.2453582376083</v>
      </c>
      <c r="U164" s="34">
        <v>1046</v>
      </c>
      <c r="V164" s="35">
        <v>2585.167601981472</v>
      </c>
      <c r="W164" s="33">
        <v>7097.33</v>
      </c>
      <c r="X164" s="36">
        <f t="shared" si="27"/>
        <v>1</v>
      </c>
      <c r="Y164" s="36">
        <f t="shared" si="28"/>
        <v>1</v>
      </c>
      <c r="Z164" s="36" t="str">
        <f t="shared" si="33"/>
        <v>ELIGIBLE</v>
      </c>
      <c r="AA164" s="36" t="str">
        <f t="shared" si="34"/>
        <v>OKAY</v>
      </c>
      <c r="AB164" s="36">
        <f t="shared" si="29"/>
        <v>0</v>
      </c>
      <c r="AC164" s="36">
        <f t="shared" si="30"/>
        <v>1</v>
      </c>
      <c r="AD164" s="36">
        <f t="shared" si="35"/>
        <v>0</v>
      </c>
      <c r="AE164" s="36">
        <f t="shared" si="36"/>
        <v>0</v>
      </c>
      <c r="AF164" s="36">
        <f t="shared" si="37"/>
        <v>0</v>
      </c>
      <c r="AG164" s="36">
        <f t="shared" si="38"/>
        <v>0</v>
      </c>
      <c r="AH164" s="2">
        <f t="shared" si="31"/>
        <v>0</v>
      </c>
      <c r="AI164" s="2">
        <f t="shared" si="32"/>
        <v>0</v>
      </c>
    </row>
    <row r="165" spans="1:35" ht="11.25">
      <c r="A165" s="37">
        <v>1913470</v>
      </c>
      <c r="B165" s="37" t="s">
        <v>690</v>
      </c>
      <c r="C165" s="37" t="s">
        <v>691</v>
      </c>
      <c r="D165" s="37" t="s">
        <v>692</v>
      </c>
      <c r="E165" s="37" t="s">
        <v>693</v>
      </c>
      <c r="F165" s="37">
        <v>50441</v>
      </c>
      <c r="G165" s="38" t="s">
        <v>41</v>
      </c>
      <c r="H165" s="37">
        <v>5154562175</v>
      </c>
      <c r="I165" s="39" t="s">
        <v>53</v>
      </c>
      <c r="J165" s="40" t="s">
        <v>44</v>
      </c>
      <c r="K165" s="44" t="s">
        <v>44</v>
      </c>
      <c r="L165" s="29">
        <v>1202</v>
      </c>
      <c r="M165" s="28" t="s">
        <v>43</v>
      </c>
      <c r="N165" s="41" t="s">
        <v>44</v>
      </c>
      <c r="O165" s="41" t="s">
        <v>44</v>
      </c>
      <c r="P165" s="42">
        <v>10.859375</v>
      </c>
      <c r="Q165" s="42" t="str">
        <f t="shared" si="26"/>
        <v>NO</v>
      </c>
      <c r="R165" s="39" t="s">
        <v>42</v>
      </c>
      <c r="S165" s="43" t="s">
        <v>44</v>
      </c>
      <c r="T165" s="33">
        <v>6749.4669728988565</v>
      </c>
      <c r="U165" s="34">
        <v>4097</v>
      </c>
      <c r="V165" s="35">
        <v>8650.328656786493</v>
      </c>
      <c r="W165" s="33">
        <v>28152.57</v>
      </c>
      <c r="X165" s="36">
        <f t="shared" si="27"/>
        <v>0</v>
      </c>
      <c r="Y165" s="36">
        <f t="shared" si="28"/>
        <v>0</v>
      </c>
      <c r="Z165" s="36">
        <f t="shared" si="33"/>
        <v>0</v>
      </c>
      <c r="AA165" s="36">
        <f t="shared" si="34"/>
        <v>0</v>
      </c>
      <c r="AB165" s="36">
        <f t="shared" si="29"/>
        <v>0</v>
      </c>
      <c r="AC165" s="36">
        <f t="shared" si="30"/>
        <v>1</v>
      </c>
      <c r="AD165" s="36">
        <f t="shared" si="35"/>
        <v>0</v>
      </c>
      <c r="AE165" s="36">
        <f t="shared" si="36"/>
        <v>0</v>
      </c>
      <c r="AF165" s="36">
        <f t="shared" si="37"/>
        <v>0</v>
      </c>
      <c r="AG165" s="36">
        <f t="shared" si="38"/>
        <v>0</v>
      </c>
      <c r="AH165" s="2">
        <f t="shared" si="31"/>
        <v>0</v>
      </c>
      <c r="AI165" s="2">
        <f t="shared" si="32"/>
        <v>0</v>
      </c>
    </row>
    <row r="166" spans="1:35" ht="11.25">
      <c r="A166" s="37">
        <v>1913500</v>
      </c>
      <c r="B166" s="37" t="s">
        <v>694</v>
      </c>
      <c r="C166" s="37" t="s">
        <v>695</v>
      </c>
      <c r="D166" s="37" t="s">
        <v>696</v>
      </c>
      <c r="E166" s="37" t="s">
        <v>697</v>
      </c>
      <c r="F166" s="37">
        <v>51537</v>
      </c>
      <c r="G166" s="38" t="s">
        <v>41</v>
      </c>
      <c r="H166" s="37">
        <v>7127552152</v>
      </c>
      <c r="I166" s="39">
        <v>6</v>
      </c>
      <c r="J166" s="40" t="s">
        <v>44</v>
      </c>
      <c r="K166" s="44" t="s">
        <v>44</v>
      </c>
      <c r="L166" s="29">
        <v>1847</v>
      </c>
      <c r="M166" s="28" t="s">
        <v>43</v>
      </c>
      <c r="N166" s="41" t="s">
        <v>44</v>
      </c>
      <c r="O166" s="41" t="s">
        <v>44</v>
      </c>
      <c r="P166" s="42">
        <v>9.65480043149946</v>
      </c>
      <c r="Q166" s="42" t="str">
        <f t="shared" si="26"/>
        <v>NO</v>
      </c>
      <c r="R166" s="39" t="s">
        <v>42</v>
      </c>
      <c r="S166" s="43" t="s">
        <v>44</v>
      </c>
      <c r="T166" s="33">
        <v>9253.897718437915</v>
      </c>
      <c r="U166" s="34">
        <v>6416</v>
      </c>
      <c r="V166" s="35">
        <v>9658.53241184127</v>
      </c>
      <c r="W166" s="33">
        <v>37972.32</v>
      </c>
      <c r="X166" s="36">
        <f t="shared" si="27"/>
        <v>0</v>
      </c>
      <c r="Y166" s="36">
        <f t="shared" si="28"/>
        <v>0</v>
      </c>
      <c r="Z166" s="36">
        <f t="shared" si="33"/>
        <v>0</v>
      </c>
      <c r="AA166" s="36">
        <f t="shared" si="34"/>
        <v>0</v>
      </c>
      <c r="AB166" s="36">
        <f t="shared" si="29"/>
        <v>0</v>
      </c>
      <c r="AC166" s="36">
        <f t="shared" si="30"/>
        <v>1</v>
      </c>
      <c r="AD166" s="36">
        <f t="shared" si="35"/>
        <v>0</v>
      </c>
      <c r="AE166" s="36">
        <f t="shared" si="36"/>
        <v>0</v>
      </c>
      <c r="AF166" s="36">
        <f t="shared" si="37"/>
        <v>0</v>
      </c>
      <c r="AG166" s="36">
        <f t="shared" si="38"/>
        <v>0</v>
      </c>
      <c r="AH166" s="2">
        <f t="shared" si="31"/>
        <v>0</v>
      </c>
      <c r="AI166" s="2">
        <f t="shared" si="32"/>
        <v>0</v>
      </c>
    </row>
    <row r="167" spans="1:35" ht="11.25">
      <c r="A167" s="37">
        <v>1913530</v>
      </c>
      <c r="B167" s="37" t="s">
        <v>698</v>
      </c>
      <c r="C167" s="37" t="s">
        <v>699</v>
      </c>
      <c r="D167" s="37" t="s">
        <v>700</v>
      </c>
      <c r="E167" s="37" t="s">
        <v>701</v>
      </c>
      <c r="F167" s="37">
        <v>52620</v>
      </c>
      <c r="G167" s="38" t="s">
        <v>41</v>
      </c>
      <c r="H167" s="37">
        <v>3195923600</v>
      </c>
      <c r="I167" s="39">
        <v>7</v>
      </c>
      <c r="J167" s="40" t="s">
        <v>42</v>
      </c>
      <c r="K167" s="28" t="s">
        <v>42</v>
      </c>
      <c r="L167" s="29">
        <v>474</v>
      </c>
      <c r="M167" s="28" t="s">
        <v>43</v>
      </c>
      <c r="N167" s="41" t="s">
        <v>42</v>
      </c>
      <c r="O167" s="41" t="s">
        <v>42</v>
      </c>
      <c r="P167" s="42">
        <v>14.408233276157805</v>
      </c>
      <c r="Q167" s="42" t="str">
        <f t="shared" si="26"/>
        <v>NO</v>
      </c>
      <c r="R167" s="39" t="s">
        <v>42</v>
      </c>
      <c r="S167" s="43" t="s">
        <v>44</v>
      </c>
      <c r="T167" s="33">
        <v>3217.603752428553</v>
      </c>
      <c r="U167" s="34">
        <v>1715</v>
      </c>
      <c r="V167" s="35">
        <v>3702.316918970835</v>
      </c>
      <c r="W167" s="33">
        <v>15888.1</v>
      </c>
      <c r="X167" s="36">
        <f t="shared" si="27"/>
        <v>1</v>
      </c>
      <c r="Y167" s="36">
        <f t="shared" si="28"/>
        <v>1</v>
      </c>
      <c r="Z167" s="36" t="str">
        <f t="shared" si="33"/>
        <v>ELIGIBLE</v>
      </c>
      <c r="AA167" s="36" t="str">
        <f t="shared" si="34"/>
        <v>OKAY</v>
      </c>
      <c r="AB167" s="36">
        <f t="shared" si="29"/>
        <v>0</v>
      </c>
      <c r="AC167" s="36">
        <f t="shared" si="30"/>
        <v>1</v>
      </c>
      <c r="AD167" s="36">
        <f t="shared" si="35"/>
        <v>0</v>
      </c>
      <c r="AE167" s="36">
        <f t="shared" si="36"/>
        <v>0</v>
      </c>
      <c r="AF167" s="36">
        <f t="shared" si="37"/>
        <v>0</v>
      </c>
      <c r="AG167" s="36">
        <f t="shared" si="38"/>
        <v>0</v>
      </c>
      <c r="AH167" s="2">
        <f t="shared" si="31"/>
        <v>0</v>
      </c>
      <c r="AI167" s="2">
        <f t="shared" si="32"/>
        <v>0</v>
      </c>
    </row>
    <row r="168" spans="1:35" ht="11.25">
      <c r="A168" s="37">
        <v>1913660</v>
      </c>
      <c r="B168" s="37" t="s">
        <v>702</v>
      </c>
      <c r="C168" s="37" t="s">
        <v>703</v>
      </c>
      <c r="D168" s="37" t="s">
        <v>704</v>
      </c>
      <c r="E168" s="37" t="s">
        <v>705</v>
      </c>
      <c r="F168" s="37">
        <v>51346</v>
      </c>
      <c r="G168" s="38" t="s">
        <v>41</v>
      </c>
      <c r="H168" s="37">
        <v>7127282022</v>
      </c>
      <c r="I168" s="39">
        <v>7</v>
      </c>
      <c r="J168" s="40" t="s">
        <v>42</v>
      </c>
      <c r="K168" s="28" t="s">
        <v>42</v>
      </c>
      <c r="L168" s="29">
        <v>843</v>
      </c>
      <c r="M168" s="28" t="s">
        <v>43</v>
      </c>
      <c r="N168" s="41" t="s">
        <v>44</v>
      </c>
      <c r="O168" s="41" t="s">
        <v>44</v>
      </c>
      <c r="P168" s="42">
        <v>9.003215434083602</v>
      </c>
      <c r="Q168" s="42" t="str">
        <f t="shared" si="26"/>
        <v>NO</v>
      </c>
      <c r="R168" s="39" t="s">
        <v>42</v>
      </c>
      <c r="S168" s="43" t="s">
        <v>44</v>
      </c>
      <c r="T168" s="33">
        <v>4901.062075473272</v>
      </c>
      <c r="U168" s="34">
        <v>3195</v>
      </c>
      <c r="V168" s="35">
        <v>4760.1356058358815</v>
      </c>
      <c r="W168" s="33">
        <v>18043.18</v>
      </c>
      <c r="X168" s="36">
        <f t="shared" si="27"/>
        <v>1</v>
      </c>
      <c r="Y168" s="36">
        <f t="shared" si="28"/>
        <v>0</v>
      </c>
      <c r="Z168" s="36">
        <f t="shared" si="33"/>
        <v>0</v>
      </c>
      <c r="AA168" s="36">
        <f t="shared" si="34"/>
        <v>0</v>
      </c>
      <c r="AB168" s="36">
        <f t="shared" si="29"/>
        <v>0</v>
      </c>
      <c r="AC168" s="36">
        <f t="shared" si="30"/>
        <v>1</v>
      </c>
      <c r="AD168" s="36">
        <f t="shared" si="35"/>
        <v>0</v>
      </c>
      <c r="AE168" s="36">
        <f t="shared" si="36"/>
        <v>0</v>
      </c>
      <c r="AF168" s="36">
        <f t="shared" si="37"/>
        <v>0</v>
      </c>
      <c r="AG168" s="36">
        <f t="shared" si="38"/>
        <v>0</v>
      </c>
      <c r="AH168" s="2">
        <f t="shared" si="31"/>
        <v>0</v>
      </c>
      <c r="AI168" s="2">
        <f t="shared" si="32"/>
        <v>0</v>
      </c>
    </row>
    <row r="169" spans="1:35" ht="11.25">
      <c r="A169" s="37">
        <v>1914010</v>
      </c>
      <c r="B169" s="37" t="s">
        <v>706</v>
      </c>
      <c r="C169" s="37" t="s">
        <v>707</v>
      </c>
      <c r="D169" s="37" t="s">
        <v>708</v>
      </c>
      <c r="E169" s="37" t="s">
        <v>709</v>
      </c>
      <c r="F169" s="37">
        <v>52327</v>
      </c>
      <c r="G169" s="38" t="s">
        <v>41</v>
      </c>
      <c r="H169" s="37">
        <v>3196483822</v>
      </c>
      <c r="I169" s="39">
        <v>7</v>
      </c>
      <c r="J169" s="40" t="s">
        <v>42</v>
      </c>
      <c r="K169" s="28" t="s">
        <v>42</v>
      </c>
      <c r="L169" s="29">
        <v>569</v>
      </c>
      <c r="M169" s="28" t="s">
        <v>43</v>
      </c>
      <c r="N169" s="41" t="s">
        <v>42</v>
      </c>
      <c r="O169" s="41" t="s">
        <v>42</v>
      </c>
      <c r="P169" s="42">
        <v>8.940397350993377</v>
      </c>
      <c r="Q169" s="42" t="str">
        <f t="shared" si="26"/>
        <v>NO</v>
      </c>
      <c r="R169" s="39" t="s">
        <v>42</v>
      </c>
      <c r="S169" s="43" t="s">
        <v>44</v>
      </c>
      <c r="T169" s="33">
        <v>2473.535190179691</v>
      </c>
      <c r="U169" s="34">
        <v>2014</v>
      </c>
      <c r="V169" s="35">
        <v>3007.1811036867757</v>
      </c>
      <c r="W169" s="33">
        <v>11547.18</v>
      </c>
      <c r="X169" s="36">
        <f t="shared" si="27"/>
        <v>1</v>
      </c>
      <c r="Y169" s="36">
        <f t="shared" si="28"/>
        <v>1</v>
      </c>
      <c r="Z169" s="36" t="str">
        <f t="shared" si="33"/>
        <v>ELIGIBLE</v>
      </c>
      <c r="AA169" s="36" t="str">
        <f t="shared" si="34"/>
        <v>OKAY</v>
      </c>
      <c r="AB169" s="36">
        <f t="shared" si="29"/>
        <v>0</v>
      </c>
      <c r="AC169" s="36">
        <f t="shared" si="30"/>
        <v>1</v>
      </c>
      <c r="AD169" s="36">
        <f t="shared" si="35"/>
        <v>0</v>
      </c>
      <c r="AE169" s="36">
        <f t="shared" si="36"/>
        <v>0</v>
      </c>
      <c r="AF169" s="36">
        <f t="shared" si="37"/>
        <v>0</v>
      </c>
      <c r="AG169" s="36">
        <f t="shared" si="38"/>
        <v>0</v>
      </c>
      <c r="AH169" s="2">
        <f t="shared" si="31"/>
        <v>0</v>
      </c>
      <c r="AI169" s="2">
        <f t="shared" si="32"/>
        <v>0</v>
      </c>
    </row>
    <row r="170" spans="1:35" ht="11.25">
      <c r="A170" s="37">
        <v>1914160</v>
      </c>
      <c r="B170" s="37" t="s">
        <v>710</v>
      </c>
      <c r="C170" s="37" t="s">
        <v>711</v>
      </c>
      <c r="D170" s="37" t="s">
        <v>712</v>
      </c>
      <c r="E170" s="37" t="s">
        <v>713</v>
      </c>
      <c r="F170" s="37">
        <v>51024</v>
      </c>
      <c r="G170" s="38" t="s">
        <v>41</v>
      </c>
      <c r="H170" s="37">
        <v>7129474329</v>
      </c>
      <c r="I170" s="39">
        <v>7</v>
      </c>
      <c r="J170" s="40" t="s">
        <v>42</v>
      </c>
      <c r="K170" s="28" t="s">
        <v>42</v>
      </c>
      <c r="L170" s="29">
        <v>603</v>
      </c>
      <c r="M170" s="28" t="s">
        <v>43</v>
      </c>
      <c r="N170" s="41" t="s">
        <v>44</v>
      </c>
      <c r="O170" s="41" t="s">
        <v>44</v>
      </c>
      <c r="P170" s="42">
        <v>1.740506329113924</v>
      </c>
      <c r="Q170" s="42" t="str">
        <f t="shared" si="26"/>
        <v>NO</v>
      </c>
      <c r="R170" s="39" t="s">
        <v>42</v>
      </c>
      <c r="S170" s="43" t="s">
        <v>44</v>
      </c>
      <c r="T170" s="33">
        <v>2298.4497994674807</v>
      </c>
      <c r="U170" s="34">
        <v>2057</v>
      </c>
      <c r="V170" s="35">
        <v>3081.2496037775827</v>
      </c>
      <c r="W170" s="33">
        <v>4778.83</v>
      </c>
      <c r="X170" s="36">
        <f t="shared" si="27"/>
        <v>1</v>
      </c>
      <c r="Y170" s="36">
        <f t="shared" si="28"/>
        <v>0</v>
      </c>
      <c r="Z170" s="36">
        <f t="shared" si="33"/>
        <v>0</v>
      </c>
      <c r="AA170" s="36">
        <f t="shared" si="34"/>
        <v>0</v>
      </c>
      <c r="AB170" s="36">
        <f t="shared" si="29"/>
        <v>0</v>
      </c>
      <c r="AC170" s="36">
        <f t="shared" si="30"/>
        <v>1</v>
      </c>
      <c r="AD170" s="36">
        <f t="shared" si="35"/>
        <v>0</v>
      </c>
      <c r="AE170" s="36">
        <f t="shared" si="36"/>
        <v>0</v>
      </c>
      <c r="AF170" s="36">
        <f t="shared" si="37"/>
        <v>0</v>
      </c>
      <c r="AG170" s="36">
        <f t="shared" si="38"/>
        <v>0</v>
      </c>
      <c r="AH170" s="2">
        <f t="shared" si="31"/>
        <v>0</v>
      </c>
      <c r="AI170" s="2">
        <f t="shared" si="32"/>
        <v>0</v>
      </c>
    </row>
    <row r="171" spans="1:35" ht="11.25">
      <c r="A171" s="37">
        <v>1914280</v>
      </c>
      <c r="B171" s="37" t="s">
        <v>714</v>
      </c>
      <c r="C171" s="37" t="s">
        <v>715</v>
      </c>
      <c r="D171" s="37" t="s">
        <v>716</v>
      </c>
      <c r="E171" s="37" t="s">
        <v>717</v>
      </c>
      <c r="F171" s="37">
        <v>52136</v>
      </c>
      <c r="G171" s="38" t="s">
        <v>41</v>
      </c>
      <c r="H171" s="37">
        <v>3195472762</v>
      </c>
      <c r="I171" s="39" t="s">
        <v>53</v>
      </c>
      <c r="J171" s="40" t="s">
        <v>44</v>
      </c>
      <c r="K171" s="44" t="s">
        <v>44</v>
      </c>
      <c r="L171" s="29">
        <v>1423</v>
      </c>
      <c r="M171" s="28" t="s">
        <v>43</v>
      </c>
      <c r="N171" s="41" t="s">
        <v>44</v>
      </c>
      <c r="O171" s="41" t="s">
        <v>44</v>
      </c>
      <c r="P171" s="42">
        <v>13.793103448275861</v>
      </c>
      <c r="Q171" s="42" t="str">
        <f t="shared" si="26"/>
        <v>NO</v>
      </c>
      <c r="R171" s="39" t="s">
        <v>42</v>
      </c>
      <c r="S171" s="43" t="s">
        <v>44</v>
      </c>
      <c r="T171" s="33">
        <v>8593.539725435443</v>
      </c>
      <c r="U171" s="34">
        <v>5596</v>
      </c>
      <c r="V171" s="35">
        <v>8424.057410327814</v>
      </c>
      <c r="W171" s="33">
        <v>47736.57</v>
      </c>
      <c r="X171" s="36">
        <f t="shared" si="27"/>
        <v>0</v>
      </c>
      <c r="Y171" s="36">
        <f t="shared" si="28"/>
        <v>0</v>
      </c>
      <c r="Z171" s="36">
        <f t="shared" si="33"/>
        <v>0</v>
      </c>
      <c r="AA171" s="36">
        <f t="shared" si="34"/>
        <v>0</v>
      </c>
      <c r="AB171" s="36">
        <f t="shared" si="29"/>
        <v>0</v>
      </c>
      <c r="AC171" s="36">
        <f t="shared" si="30"/>
        <v>1</v>
      </c>
      <c r="AD171" s="36">
        <f t="shared" si="35"/>
        <v>0</v>
      </c>
      <c r="AE171" s="36">
        <f t="shared" si="36"/>
        <v>0</v>
      </c>
      <c r="AF171" s="36">
        <f t="shared" si="37"/>
        <v>0</v>
      </c>
      <c r="AG171" s="36">
        <f t="shared" si="38"/>
        <v>0</v>
      </c>
      <c r="AH171" s="2">
        <f t="shared" si="31"/>
        <v>0</v>
      </c>
      <c r="AI171" s="2">
        <f t="shared" si="32"/>
        <v>0</v>
      </c>
    </row>
    <row r="172" spans="1:35" ht="11.25">
      <c r="A172" s="37">
        <v>1914310</v>
      </c>
      <c r="B172" s="37" t="s">
        <v>718</v>
      </c>
      <c r="C172" s="37" t="s">
        <v>719</v>
      </c>
      <c r="D172" s="37" t="s">
        <v>720</v>
      </c>
      <c r="E172" s="37" t="s">
        <v>721</v>
      </c>
      <c r="F172" s="37">
        <v>50122</v>
      </c>
      <c r="G172" s="38" t="s">
        <v>41</v>
      </c>
      <c r="H172" s="37">
        <v>5158642211</v>
      </c>
      <c r="I172" s="39">
        <v>7</v>
      </c>
      <c r="J172" s="40" t="s">
        <v>42</v>
      </c>
      <c r="K172" s="28" t="s">
        <v>42</v>
      </c>
      <c r="L172" s="29">
        <v>487</v>
      </c>
      <c r="M172" s="28" t="s">
        <v>43</v>
      </c>
      <c r="N172" s="41" t="s">
        <v>42</v>
      </c>
      <c r="O172" s="41" t="s">
        <v>42</v>
      </c>
      <c r="P172" s="42">
        <v>20.810313075506446</v>
      </c>
      <c r="Q172" s="42" t="str">
        <f t="shared" si="26"/>
        <v>YES</v>
      </c>
      <c r="R172" s="39" t="s">
        <v>42</v>
      </c>
      <c r="S172" s="43" t="s">
        <v>42</v>
      </c>
      <c r="T172" s="33">
        <v>2329.714852222163</v>
      </c>
      <c r="U172" s="34">
        <v>1666</v>
      </c>
      <c r="V172" s="35">
        <v>2478.825803039017</v>
      </c>
      <c r="W172" s="33">
        <v>20414.55</v>
      </c>
      <c r="X172" s="36">
        <f t="shared" si="27"/>
        <v>1</v>
      </c>
      <c r="Y172" s="36">
        <f t="shared" si="28"/>
        <v>1</v>
      </c>
      <c r="Z172" s="36" t="str">
        <f t="shared" si="33"/>
        <v>ELIGIBLE</v>
      </c>
      <c r="AA172" s="36" t="str">
        <f t="shared" si="34"/>
        <v>OKAY</v>
      </c>
      <c r="AB172" s="36">
        <f t="shared" si="29"/>
        <v>1</v>
      </c>
      <c r="AC172" s="36">
        <f t="shared" si="30"/>
        <v>1</v>
      </c>
      <c r="AD172" s="36" t="str">
        <f t="shared" si="35"/>
        <v>CHECK</v>
      </c>
      <c r="AE172" s="36" t="str">
        <f t="shared" si="36"/>
        <v>SRSA</v>
      </c>
      <c r="AF172" s="36">
        <f t="shared" si="37"/>
        <v>0</v>
      </c>
      <c r="AG172" s="36">
        <f t="shared" si="38"/>
        <v>0</v>
      </c>
      <c r="AH172" s="2">
        <f t="shared" si="31"/>
        <v>0</v>
      </c>
      <c r="AI172" s="2">
        <f t="shared" si="32"/>
        <v>0</v>
      </c>
    </row>
    <row r="173" spans="1:35" ht="11.25">
      <c r="A173" s="37">
        <v>1914340</v>
      </c>
      <c r="B173" s="37" t="s">
        <v>722</v>
      </c>
      <c r="C173" s="37" t="s">
        <v>723</v>
      </c>
      <c r="D173" s="37" t="s">
        <v>724</v>
      </c>
      <c r="E173" s="37" t="s">
        <v>725</v>
      </c>
      <c r="F173" s="37">
        <v>50643</v>
      </c>
      <c r="G173" s="38" t="s">
        <v>41</v>
      </c>
      <c r="H173" s="37">
        <v>3199883233</v>
      </c>
      <c r="I173" s="39">
        <v>8</v>
      </c>
      <c r="J173" s="40" t="s">
        <v>42</v>
      </c>
      <c r="K173" s="28" t="s">
        <v>42</v>
      </c>
      <c r="L173" s="29">
        <v>901</v>
      </c>
      <c r="M173" s="28" t="s">
        <v>43</v>
      </c>
      <c r="N173" s="41" t="s">
        <v>44</v>
      </c>
      <c r="O173" s="41" t="s">
        <v>44</v>
      </c>
      <c r="P173" s="42">
        <v>5.633802816901409</v>
      </c>
      <c r="Q173" s="42" t="str">
        <f t="shared" si="26"/>
        <v>NO</v>
      </c>
      <c r="R173" s="39" t="s">
        <v>42</v>
      </c>
      <c r="S173" s="43" t="s">
        <v>44</v>
      </c>
      <c r="T173" s="33">
        <v>3312.8044987611966</v>
      </c>
      <c r="U173" s="34">
        <v>3037</v>
      </c>
      <c r="V173" s="35">
        <v>4532.992205557405</v>
      </c>
      <c r="W173" s="33">
        <v>10183.26</v>
      </c>
      <c r="X173" s="36">
        <f t="shared" si="27"/>
        <v>1</v>
      </c>
      <c r="Y173" s="36">
        <f t="shared" si="28"/>
        <v>0</v>
      </c>
      <c r="Z173" s="36">
        <f t="shared" si="33"/>
        <v>0</v>
      </c>
      <c r="AA173" s="36">
        <f t="shared" si="34"/>
        <v>0</v>
      </c>
      <c r="AB173" s="36">
        <f t="shared" si="29"/>
        <v>0</v>
      </c>
      <c r="AC173" s="36">
        <f t="shared" si="30"/>
        <v>1</v>
      </c>
      <c r="AD173" s="36">
        <f t="shared" si="35"/>
        <v>0</v>
      </c>
      <c r="AE173" s="36">
        <f t="shared" si="36"/>
        <v>0</v>
      </c>
      <c r="AF173" s="36">
        <f t="shared" si="37"/>
        <v>0</v>
      </c>
      <c r="AG173" s="36">
        <f t="shared" si="38"/>
        <v>0</v>
      </c>
      <c r="AH173" s="2">
        <f t="shared" si="31"/>
        <v>0</v>
      </c>
      <c r="AI173" s="2">
        <f t="shared" si="32"/>
        <v>0</v>
      </c>
    </row>
    <row r="174" spans="1:35" ht="11.25">
      <c r="A174" s="37">
        <v>1914370</v>
      </c>
      <c r="B174" s="37" t="s">
        <v>726</v>
      </c>
      <c r="C174" s="37" t="s">
        <v>727</v>
      </c>
      <c r="D174" s="37" t="s">
        <v>728</v>
      </c>
      <c r="E174" s="37" t="s">
        <v>729</v>
      </c>
      <c r="F174" s="37">
        <v>50548</v>
      </c>
      <c r="G174" s="38" t="s">
        <v>41</v>
      </c>
      <c r="H174" s="37">
        <v>5153321330</v>
      </c>
      <c r="I174" s="39" t="s">
        <v>53</v>
      </c>
      <c r="J174" s="40" t="s">
        <v>44</v>
      </c>
      <c r="K174" s="44" t="s">
        <v>44</v>
      </c>
      <c r="L174" s="29">
        <v>1401</v>
      </c>
      <c r="M174" s="28" t="s">
        <v>43</v>
      </c>
      <c r="N174" s="41" t="s">
        <v>44</v>
      </c>
      <c r="O174" s="41" t="s">
        <v>44</v>
      </c>
      <c r="P174" s="42">
        <v>10.747330960854093</v>
      </c>
      <c r="Q174" s="42" t="str">
        <f t="shared" si="26"/>
        <v>NO</v>
      </c>
      <c r="R174" s="39" t="s">
        <v>42</v>
      </c>
      <c r="S174" s="43" t="s">
        <v>44</v>
      </c>
      <c r="T174" s="33">
        <v>6489.208888872694</v>
      </c>
      <c r="U174" s="34">
        <v>5271</v>
      </c>
      <c r="V174" s="35">
        <v>7900.64000968611</v>
      </c>
      <c r="W174" s="33">
        <v>31789.67</v>
      </c>
      <c r="X174" s="36">
        <f t="shared" si="27"/>
        <v>0</v>
      </c>
      <c r="Y174" s="36">
        <f t="shared" si="28"/>
        <v>0</v>
      </c>
      <c r="Z174" s="36">
        <f t="shared" si="33"/>
        <v>0</v>
      </c>
      <c r="AA174" s="36">
        <f t="shared" si="34"/>
        <v>0</v>
      </c>
      <c r="AB174" s="36">
        <f t="shared" si="29"/>
        <v>0</v>
      </c>
      <c r="AC174" s="36">
        <f t="shared" si="30"/>
        <v>1</v>
      </c>
      <c r="AD174" s="36">
        <f t="shared" si="35"/>
        <v>0</v>
      </c>
      <c r="AE174" s="36">
        <f t="shared" si="36"/>
        <v>0</v>
      </c>
      <c r="AF174" s="36">
        <f t="shared" si="37"/>
        <v>0</v>
      </c>
      <c r="AG174" s="36">
        <f t="shared" si="38"/>
        <v>0</v>
      </c>
      <c r="AH174" s="2">
        <f t="shared" si="31"/>
        <v>0</v>
      </c>
      <c r="AI174" s="2">
        <f t="shared" si="32"/>
        <v>0</v>
      </c>
    </row>
    <row r="175" spans="1:35" ht="11.25">
      <c r="A175" s="37">
        <v>1914580</v>
      </c>
      <c r="B175" s="37" t="s">
        <v>730</v>
      </c>
      <c r="C175" s="37" t="s">
        <v>731</v>
      </c>
      <c r="D175" s="37" t="s">
        <v>732</v>
      </c>
      <c r="E175" s="37" t="s">
        <v>733</v>
      </c>
      <c r="F175" s="37">
        <v>50644</v>
      </c>
      <c r="G175" s="38" t="s">
        <v>41</v>
      </c>
      <c r="H175" s="37">
        <v>3193347400</v>
      </c>
      <c r="I175" s="39" t="s">
        <v>53</v>
      </c>
      <c r="J175" s="40" t="s">
        <v>44</v>
      </c>
      <c r="K175" s="44" t="s">
        <v>44</v>
      </c>
      <c r="L175" s="29">
        <v>1536</v>
      </c>
      <c r="M175" s="28" t="s">
        <v>43</v>
      </c>
      <c r="N175" s="41" t="s">
        <v>44</v>
      </c>
      <c r="O175" s="41" t="s">
        <v>44</v>
      </c>
      <c r="P175" s="42">
        <v>12.366953877344146</v>
      </c>
      <c r="Q175" s="42" t="str">
        <f t="shared" si="26"/>
        <v>NO</v>
      </c>
      <c r="R175" s="39" t="s">
        <v>42</v>
      </c>
      <c r="S175" s="43" t="s">
        <v>44</v>
      </c>
      <c r="T175" s="33">
        <v>8729.73532731617</v>
      </c>
      <c r="U175" s="34">
        <v>5799</v>
      </c>
      <c r="V175" s="35">
        <v>11697.653367313931</v>
      </c>
      <c r="W175" s="33">
        <v>47328.31</v>
      </c>
      <c r="X175" s="36">
        <f t="shared" si="27"/>
        <v>0</v>
      </c>
      <c r="Y175" s="36">
        <f t="shared" si="28"/>
        <v>0</v>
      </c>
      <c r="Z175" s="36">
        <f t="shared" si="33"/>
        <v>0</v>
      </c>
      <c r="AA175" s="36">
        <f t="shared" si="34"/>
        <v>0</v>
      </c>
      <c r="AB175" s="36">
        <f t="shared" si="29"/>
        <v>0</v>
      </c>
      <c r="AC175" s="36">
        <f t="shared" si="30"/>
        <v>1</v>
      </c>
      <c r="AD175" s="36">
        <f t="shared" si="35"/>
        <v>0</v>
      </c>
      <c r="AE175" s="36">
        <f t="shared" si="36"/>
        <v>0</v>
      </c>
      <c r="AF175" s="36">
        <f t="shared" si="37"/>
        <v>0</v>
      </c>
      <c r="AG175" s="36">
        <f t="shared" si="38"/>
        <v>0</v>
      </c>
      <c r="AH175" s="2">
        <f t="shared" si="31"/>
        <v>0</v>
      </c>
      <c r="AI175" s="2">
        <f t="shared" si="32"/>
        <v>0</v>
      </c>
    </row>
    <row r="176" spans="1:35" ht="11.25">
      <c r="A176" s="37">
        <v>1914640</v>
      </c>
      <c r="B176" s="37" t="s">
        <v>734</v>
      </c>
      <c r="C176" s="37" t="s">
        <v>735</v>
      </c>
      <c r="D176" s="37" t="s">
        <v>736</v>
      </c>
      <c r="E176" s="37" t="s">
        <v>737</v>
      </c>
      <c r="F176" s="37">
        <v>50125</v>
      </c>
      <c r="G176" s="38" t="s">
        <v>41</v>
      </c>
      <c r="H176" s="37">
        <v>5159619500</v>
      </c>
      <c r="I176" s="39">
        <v>4</v>
      </c>
      <c r="J176" s="40" t="s">
        <v>44</v>
      </c>
      <c r="K176" s="44" t="s">
        <v>44</v>
      </c>
      <c r="L176" s="29">
        <v>2985</v>
      </c>
      <c r="M176" s="28" t="s">
        <v>43</v>
      </c>
      <c r="N176" s="41" t="s">
        <v>44</v>
      </c>
      <c r="O176" s="41" t="s">
        <v>44</v>
      </c>
      <c r="P176" s="42">
        <v>7.860121912094963</v>
      </c>
      <c r="Q176" s="42" t="str">
        <f t="shared" si="26"/>
        <v>NO</v>
      </c>
      <c r="R176" s="39" t="s">
        <v>44</v>
      </c>
      <c r="S176" s="43" t="s">
        <v>44</v>
      </c>
      <c r="T176" s="33">
        <v>12571.620768738183</v>
      </c>
      <c r="U176" s="34">
        <v>10509</v>
      </c>
      <c r="V176" s="35">
        <v>15658.08091919666</v>
      </c>
      <c r="W176" s="33">
        <v>54370.06</v>
      </c>
      <c r="X176" s="36">
        <f t="shared" si="27"/>
        <v>0</v>
      </c>
      <c r="Y176" s="36">
        <f t="shared" si="28"/>
        <v>0</v>
      </c>
      <c r="Z176" s="36">
        <f t="shared" si="33"/>
        <v>0</v>
      </c>
      <c r="AA176" s="36">
        <f t="shared" si="34"/>
        <v>0</v>
      </c>
      <c r="AB176" s="36">
        <f t="shared" si="29"/>
        <v>0</v>
      </c>
      <c r="AC176" s="36">
        <f t="shared" si="30"/>
        <v>0</v>
      </c>
      <c r="AD176" s="36">
        <f t="shared" si="35"/>
        <v>0</v>
      </c>
      <c r="AE176" s="36">
        <f t="shared" si="36"/>
        <v>0</v>
      </c>
      <c r="AF176" s="36">
        <f t="shared" si="37"/>
        <v>0</v>
      </c>
      <c r="AG176" s="36">
        <f t="shared" si="38"/>
        <v>0</v>
      </c>
      <c r="AH176" s="2">
        <f t="shared" si="31"/>
        <v>0</v>
      </c>
      <c r="AI176" s="2">
        <f t="shared" si="32"/>
        <v>0</v>
      </c>
    </row>
    <row r="177" spans="1:35" ht="11.25">
      <c r="A177" s="37">
        <v>1914670</v>
      </c>
      <c r="B177" s="37" t="s">
        <v>738</v>
      </c>
      <c r="C177" s="37" t="s">
        <v>739</v>
      </c>
      <c r="D177" s="37" t="s">
        <v>740</v>
      </c>
      <c r="E177" s="37" t="s">
        <v>741</v>
      </c>
      <c r="F177" s="37">
        <v>50257</v>
      </c>
      <c r="G177" s="38" t="s">
        <v>41</v>
      </c>
      <c r="H177" s="37">
        <v>5157654291</v>
      </c>
      <c r="I177" s="39" t="s">
        <v>62</v>
      </c>
      <c r="J177" s="40" t="s">
        <v>42</v>
      </c>
      <c r="K177" s="28" t="s">
        <v>42</v>
      </c>
      <c r="L177" s="29">
        <v>680</v>
      </c>
      <c r="M177" s="28" t="s">
        <v>43</v>
      </c>
      <c r="N177" s="41" t="s">
        <v>44</v>
      </c>
      <c r="O177" s="41" t="s">
        <v>44</v>
      </c>
      <c r="P177" s="42">
        <v>8.598726114649681</v>
      </c>
      <c r="Q177" s="42" t="str">
        <f t="shared" si="26"/>
        <v>NO</v>
      </c>
      <c r="R177" s="39" t="s">
        <v>42</v>
      </c>
      <c r="S177" s="43" t="s">
        <v>44</v>
      </c>
      <c r="T177" s="33">
        <v>3049.1589257482747</v>
      </c>
      <c r="U177" s="34">
        <v>2411</v>
      </c>
      <c r="V177" s="35">
        <v>3575.0396043829646</v>
      </c>
      <c r="W177" s="33">
        <v>16400.98</v>
      </c>
      <c r="X177" s="36">
        <f t="shared" si="27"/>
        <v>1</v>
      </c>
      <c r="Y177" s="36">
        <f t="shared" si="28"/>
        <v>0</v>
      </c>
      <c r="Z177" s="36">
        <f t="shared" si="33"/>
        <v>0</v>
      </c>
      <c r="AA177" s="36">
        <f t="shared" si="34"/>
        <v>0</v>
      </c>
      <c r="AB177" s="36">
        <f t="shared" si="29"/>
        <v>0</v>
      </c>
      <c r="AC177" s="36">
        <f t="shared" si="30"/>
        <v>1</v>
      </c>
      <c r="AD177" s="36">
        <f t="shared" si="35"/>
        <v>0</v>
      </c>
      <c r="AE177" s="36">
        <f t="shared" si="36"/>
        <v>0</v>
      </c>
      <c r="AF177" s="36">
        <f t="shared" si="37"/>
        <v>0</v>
      </c>
      <c r="AG177" s="36">
        <f t="shared" si="38"/>
        <v>0</v>
      </c>
      <c r="AH177" s="2">
        <f t="shared" si="31"/>
        <v>0</v>
      </c>
      <c r="AI177" s="2">
        <f t="shared" si="32"/>
        <v>0</v>
      </c>
    </row>
    <row r="178" spans="1:35" ht="11.25">
      <c r="A178" s="37">
        <v>1914700</v>
      </c>
      <c r="B178" s="37" t="s">
        <v>742</v>
      </c>
      <c r="C178" s="37" t="s">
        <v>743</v>
      </c>
      <c r="D178" s="37" t="s">
        <v>744</v>
      </c>
      <c r="E178" s="37" t="s">
        <v>745</v>
      </c>
      <c r="F178" s="37">
        <v>52240</v>
      </c>
      <c r="G178" s="38" t="s">
        <v>41</v>
      </c>
      <c r="H178" s="37">
        <v>3193396800</v>
      </c>
      <c r="I178" s="39" t="s">
        <v>447</v>
      </c>
      <c r="J178" s="40" t="s">
        <v>44</v>
      </c>
      <c r="K178" s="44" t="s">
        <v>44</v>
      </c>
      <c r="L178" s="29">
        <v>9965</v>
      </c>
      <c r="M178" s="28" t="s">
        <v>43</v>
      </c>
      <c r="N178" s="41" t="s">
        <v>44</v>
      </c>
      <c r="O178" s="41" t="s">
        <v>44</v>
      </c>
      <c r="P178" s="42">
        <v>9.86811336638294</v>
      </c>
      <c r="Q178" s="42" t="str">
        <f t="shared" si="26"/>
        <v>NO</v>
      </c>
      <c r="R178" s="39" t="s">
        <v>44</v>
      </c>
      <c r="S178" s="43" t="s">
        <v>44</v>
      </c>
      <c r="T178" s="33">
        <v>49119.93520497007</v>
      </c>
      <c r="U178" s="34">
        <v>37002</v>
      </c>
      <c r="V178" s="35">
        <v>55531.62346808125</v>
      </c>
      <c r="W178" s="33">
        <v>222432.77</v>
      </c>
      <c r="X178" s="36">
        <f t="shared" si="27"/>
        <v>0</v>
      </c>
      <c r="Y178" s="36">
        <f t="shared" si="28"/>
        <v>0</v>
      </c>
      <c r="Z178" s="36">
        <f t="shared" si="33"/>
        <v>0</v>
      </c>
      <c r="AA178" s="36">
        <f t="shared" si="34"/>
        <v>0</v>
      </c>
      <c r="AB178" s="36">
        <f t="shared" si="29"/>
        <v>0</v>
      </c>
      <c r="AC178" s="36">
        <f t="shared" si="30"/>
        <v>0</v>
      </c>
      <c r="AD178" s="36">
        <f t="shared" si="35"/>
        <v>0</v>
      </c>
      <c r="AE178" s="36">
        <f t="shared" si="36"/>
        <v>0</v>
      </c>
      <c r="AF178" s="36">
        <f t="shared" si="37"/>
        <v>0</v>
      </c>
      <c r="AG178" s="36">
        <f t="shared" si="38"/>
        <v>0</v>
      </c>
      <c r="AH178" s="2">
        <f t="shared" si="31"/>
        <v>0</v>
      </c>
      <c r="AI178" s="2">
        <f t="shared" si="32"/>
        <v>0</v>
      </c>
    </row>
    <row r="179" spans="1:35" ht="11.25">
      <c r="A179" s="37">
        <v>1914730</v>
      </c>
      <c r="B179" s="37" t="s">
        <v>746</v>
      </c>
      <c r="C179" s="37" t="s">
        <v>747</v>
      </c>
      <c r="D179" s="37" t="s">
        <v>748</v>
      </c>
      <c r="E179" s="37" t="s">
        <v>749</v>
      </c>
      <c r="F179" s="37">
        <v>50126</v>
      </c>
      <c r="G179" s="38" t="s">
        <v>41</v>
      </c>
      <c r="H179" s="37">
        <v>5156486400</v>
      </c>
      <c r="I179" s="39">
        <v>6</v>
      </c>
      <c r="J179" s="40" t="s">
        <v>44</v>
      </c>
      <c r="K179" s="44" t="s">
        <v>44</v>
      </c>
      <c r="L179" s="29">
        <v>1089</v>
      </c>
      <c r="M179" s="28" t="s">
        <v>43</v>
      </c>
      <c r="N179" s="41" t="s">
        <v>44</v>
      </c>
      <c r="O179" s="41" t="s">
        <v>44</v>
      </c>
      <c r="P179" s="42">
        <v>6.583333333333333</v>
      </c>
      <c r="Q179" s="42" t="str">
        <f t="shared" si="26"/>
        <v>NO</v>
      </c>
      <c r="R179" s="39" t="s">
        <v>42</v>
      </c>
      <c r="S179" s="43" t="s">
        <v>44</v>
      </c>
      <c r="T179" s="33">
        <v>5273.820063045954</v>
      </c>
      <c r="U179" s="34">
        <v>3716</v>
      </c>
      <c r="V179" s="35">
        <v>7553.815719958024</v>
      </c>
      <c r="W179" s="33">
        <v>18063.12</v>
      </c>
      <c r="X179" s="36">
        <f t="shared" si="27"/>
        <v>0</v>
      </c>
      <c r="Y179" s="36">
        <f t="shared" si="28"/>
        <v>0</v>
      </c>
      <c r="Z179" s="36">
        <f t="shared" si="33"/>
        <v>0</v>
      </c>
      <c r="AA179" s="36">
        <f t="shared" si="34"/>
        <v>0</v>
      </c>
      <c r="AB179" s="36">
        <f t="shared" si="29"/>
        <v>0</v>
      </c>
      <c r="AC179" s="36">
        <f t="shared" si="30"/>
        <v>1</v>
      </c>
      <c r="AD179" s="36">
        <f t="shared" si="35"/>
        <v>0</v>
      </c>
      <c r="AE179" s="36">
        <f t="shared" si="36"/>
        <v>0</v>
      </c>
      <c r="AF179" s="36">
        <f t="shared" si="37"/>
        <v>0</v>
      </c>
      <c r="AG179" s="36">
        <f t="shared" si="38"/>
        <v>0</v>
      </c>
      <c r="AH179" s="2">
        <f t="shared" si="31"/>
        <v>0</v>
      </c>
      <c r="AI179" s="2">
        <f t="shared" si="32"/>
        <v>0</v>
      </c>
    </row>
    <row r="180" spans="1:35" ht="11.25">
      <c r="A180" s="37">
        <v>1914850</v>
      </c>
      <c r="B180" s="37" t="s">
        <v>750</v>
      </c>
      <c r="C180" s="37" t="s">
        <v>751</v>
      </c>
      <c r="D180" s="37" t="s">
        <v>752</v>
      </c>
      <c r="E180" s="37" t="s">
        <v>753</v>
      </c>
      <c r="F180" s="37">
        <v>52301</v>
      </c>
      <c r="G180" s="38" t="s">
        <v>41</v>
      </c>
      <c r="H180" s="37">
        <v>3196427714</v>
      </c>
      <c r="I180" s="39">
        <v>7</v>
      </c>
      <c r="J180" s="40" t="s">
        <v>42</v>
      </c>
      <c r="K180" s="28" t="s">
        <v>42</v>
      </c>
      <c r="L180" s="29">
        <v>647</v>
      </c>
      <c r="M180" s="28" t="s">
        <v>43</v>
      </c>
      <c r="N180" s="41" t="s">
        <v>44</v>
      </c>
      <c r="O180" s="41" t="s">
        <v>44</v>
      </c>
      <c r="P180" s="42">
        <v>14.201183431952662</v>
      </c>
      <c r="Q180" s="42" t="str">
        <f t="shared" si="26"/>
        <v>NO</v>
      </c>
      <c r="R180" s="39" t="s">
        <v>42</v>
      </c>
      <c r="S180" s="43" t="s">
        <v>44</v>
      </c>
      <c r="T180" s="33">
        <v>2463.313878535174</v>
      </c>
      <c r="U180" s="34">
        <v>2211</v>
      </c>
      <c r="V180" s="35">
        <v>3293.579304037897</v>
      </c>
      <c r="W180" s="33">
        <v>18510.77</v>
      </c>
      <c r="X180" s="36">
        <f t="shared" si="27"/>
        <v>1</v>
      </c>
      <c r="Y180" s="36">
        <f t="shared" si="28"/>
        <v>0</v>
      </c>
      <c r="Z180" s="36">
        <f t="shared" si="33"/>
        <v>0</v>
      </c>
      <c r="AA180" s="36">
        <f t="shared" si="34"/>
        <v>0</v>
      </c>
      <c r="AB180" s="36">
        <f t="shared" si="29"/>
        <v>0</v>
      </c>
      <c r="AC180" s="36">
        <f t="shared" si="30"/>
        <v>1</v>
      </c>
      <c r="AD180" s="36">
        <f t="shared" si="35"/>
        <v>0</v>
      </c>
      <c r="AE180" s="36">
        <f t="shared" si="36"/>
        <v>0</v>
      </c>
      <c r="AF180" s="36">
        <f t="shared" si="37"/>
        <v>0</v>
      </c>
      <c r="AG180" s="36">
        <f t="shared" si="38"/>
        <v>0</v>
      </c>
      <c r="AH180" s="2">
        <f t="shared" si="31"/>
        <v>0</v>
      </c>
      <c r="AI180" s="2">
        <f t="shared" si="32"/>
        <v>0</v>
      </c>
    </row>
    <row r="181" spans="1:35" ht="11.25">
      <c r="A181" s="37">
        <v>1914880</v>
      </c>
      <c r="B181" s="37" t="s">
        <v>754</v>
      </c>
      <c r="C181" s="37" t="s">
        <v>755</v>
      </c>
      <c r="D181" s="37" t="s">
        <v>756</v>
      </c>
      <c r="E181" s="37" t="s">
        <v>757</v>
      </c>
      <c r="F181" s="37">
        <v>51446</v>
      </c>
      <c r="G181" s="38" t="s">
        <v>41</v>
      </c>
      <c r="H181" s="37">
        <v>7127823127</v>
      </c>
      <c r="I181" s="39">
        <v>7</v>
      </c>
      <c r="J181" s="40" t="s">
        <v>42</v>
      </c>
      <c r="K181" s="28" t="s">
        <v>42</v>
      </c>
      <c r="L181" s="29">
        <v>425</v>
      </c>
      <c r="M181" s="28" t="s">
        <v>43</v>
      </c>
      <c r="N181" s="41" t="s">
        <v>42</v>
      </c>
      <c r="O181" s="41" t="s">
        <v>42</v>
      </c>
      <c r="P181" s="42">
        <v>11.686143572621036</v>
      </c>
      <c r="Q181" s="42" t="str">
        <f t="shared" si="26"/>
        <v>NO</v>
      </c>
      <c r="R181" s="39" t="s">
        <v>42</v>
      </c>
      <c r="S181" s="43" t="s">
        <v>44</v>
      </c>
      <c r="T181" s="33">
        <v>2715.7144517160805</v>
      </c>
      <c r="U181" s="34">
        <v>1460</v>
      </c>
      <c r="V181" s="35">
        <v>3246.163660177255</v>
      </c>
      <c r="W181" s="33">
        <v>13296.71</v>
      </c>
      <c r="X181" s="36">
        <f t="shared" si="27"/>
        <v>1</v>
      </c>
      <c r="Y181" s="36">
        <f t="shared" si="28"/>
        <v>1</v>
      </c>
      <c r="Z181" s="36" t="str">
        <f t="shared" si="33"/>
        <v>ELIGIBLE</v>
      </c>
      <c r="AA181" s="36" t="str">
        <f t="shared" si="34"/>
        <v>OKAY</v>
      </c>
      <c r="AB181" s="36">
        <f t="shared" si="29"/>
        <v>0</v>
      </c>
      <c r="AC181" s="36">
        <f t="shared" si="30"/>
        <v>1</v>
      </c>
      <c r="AD181" s="36">
        <f t="shared" si="35"/>
        <v>0</v>
      </c>
      <c r="AE181" s="36">
        <f t="shared" si="36"/>
        <v>0</v>
      </c>
      <c r="AF181" s="36">
        <f t="shared" si="37"/>
        <v>0</v>
      </c>
      <c r="AG181" s="36">
        <f t="shared" si="38"/>
        <v>0</v>
      </c>
      <c r="AH181" s="2">
        <f t="shared" si="31"/>
        <v>0</v>
      </c>
      <c r="AI181" s="2">
        <f t="shared" si="32"/>
        <v>0</v>
      </c>
    </row>
    <row r="182" spans="1:35" ht="11.25">
      <c r="A182" s="37">
        <v>1915180</v>
      </c>
      <c r="B182" s="37" t="s">
        <v>758</v>
      </c>
      <c r="C182" s="37" t="s">
        <v>759</v>
      </c>
      <c r="D182" s="37" t="s">
        <v>760</v>
      </c>
      <c r="E182" s="37" t="s">
        <v>761</v>
      </c>
      <c r="F182" s="37">
        <v>50647</v>
      </c>
      <c r="G182" s="38" t="s">
        <v>41</v>
      </c>
      <c r="H182" s="37">
        <v>3199872581</v>
      </c>
      <c r="I182" s="39">
        <v>7</v>
      </c>
      <c r="J182" s="40" t="s">
        <v>42</v>
      </c>
      <c r="K182" s="28" t="s">
        <v>42</v>
      </c>
      <c r="L182" s="29">
        <v>317</v>
      </c>
      <c r="M182" s="28" t="s">
        <v>43</v>
      </c>
      <c r="N182" s="41" t="s">
        <v>42</v>
      </c>
      <c r="O182" s="41" t="s">
        <v>42</v>
      </c>
      <c r="P182" s="42">
        <v>6.926406926406926</v>
      </c>
      <c r="Q182" s="42" t="str">
        <f t="shared" si="26"/>
        <v>NO</v>
      </c>
      <c r="R182" s="39" t="s">
        <v>42</v>
      </c>
      <c r="S182" s="43" t="s">
        <v>44</v>
      </c>
      <c r="T182" s="33">
        <v>1159.0224866692529</v>
      </c>
      <c r="U182" s="34">
        <v>1040</v>
      </c>
      <c r="V182" s="35">
        <v>1496.1837018343072</v>
      </c>
      <c r="W182" s="33">
        <v>6561.79</v>
      </c>
      <c r="X182" s="36">
        <f t="shared" si="27"/>
        <v>1</v>
      </c>
      <c r="Y182" s="36">
        <f t="shared" si="28"/>
        <v>1</v>
      </c>
      <c r="Z182" s="36" t="str">
        <f t="shared" si="33"/>
        <v>ELIGIBLE</v>
      </c>
      <c r="AA182" s="36" t="str">
        <f t="shared" si="34"/>
        <v>OKAY</v>
      </c>
      <c r="AB182" s="36">
        <f t="shared" si="29"/>
        <v>0</v>
      </c>
      <c r="AC182" s="36">
        <f t="shared" si="30"/>
        <v>1</v>
      </c>
      <c r="AD182" s="36">
        <f t="shared" si="35"/>
        <v>0</v>
      </c>
      <c r="AE182" s="36">
        <f t="shared" si="36"/>
        <v>0</v>
      </c>
      <c r="AF182" s="36">
        <f t="shared" si="37"/>
        <v>0</v>
      </c>
      <c r="AG182" s="36">
        <f t="shared" si="38"/>
        <v>0</v>
      </c>
      <c r="AH182" s="2">
        <f t="shared" si="31"/>
        <v>0</v>
      </c>
      <c r="AI182" s="2">
        <f t="shared" si="32"/>
        <v>0</v>
      </c>
    </row>
    <row r="183" spans="1:35" ht="11.25">
      <c r="A183" s="37">
        <v>1915210</v>
      </c>
      <c r="B183" s="37" t="s">
        <v>762</v>
      </c>
      <c r="C183" s="37" t="s">
        <v>763</v>
      </c>
      <c r="D183" s="37" t="s">
        <v>764</v>
      </c>
      <c r="E183" s="37" t="s">
        <v>765</v>
      </c>
      <c r="F183" s="37">
        <v>50129</v>
      </c>
      <c r="G183" s="38" t="s">
        <v>41</v>
      </c>
      <c r="H183" s="37">
        <v>5153864168</v>
      </c>
      <c r="I183" s="39" t="s">
        <v>53</v>
      </c>
      <c r="J183" s="40" t="s">
        <v>44</v>
      </c>
      <c r="K183" s="44" t="s">
        <v>44</v>
      </c>
      <c r="L183" s="29">
        <v>1250</v>
      </c>
      <c r="M183" s="28" t="s">
        <v>43</v>
      </c>
      <c r="N183" s="41" t="s">
        <v>44</v>
      </c>
      <c r="O183" s="41" t="s">
        <v>44</v>
      </c>
      <c r="P183" s="42">
        <v>14.322250639386189</v>
      </c>
      <c r="Q183" s="42" t="str">
        <f t="shared" si="26"/>
        <v>NO</v>
      </c>
      <c r="R183" s="39" t="s">
        <v>42</v>
      </c>
      <c r="S183" s="43" t="s">
        <v>44</v>
      </c>
      <c r="T183" s="33">
        <v>7154.405246786342</v>
      </c>
      <c r="U183" s="34">
        <v>4664</v>
      </c>
      <c r="V183" s="35">
        <v>9785.000776344132</v>
      </c>
      <c r="W183" s="33">
        <v>33581.81</v>
      </c>
      <c r="X183" s="36">
        <f t="shared" si="27"/>
        <v>0</v>
      </c>
      <c r="Y183" s="36">
        <f t="shared" si="28"/>
        <v>0</v>
      </c>
      <c r="Z183" s="36">
        <f t="shared" si="33"/>
        <v>0</v>
      </c>
      <c r="AA183" s="36">
        <f t="shared" si="34"/>
        <v>0</v>
      </c>
      <c r="AB183" s="36">
        <f t="shared" si="29"/>
        <v>0</v>
      </c>
      <c r="AC183" s="36">
        <f t="shared" si="30"/>
        <v>1</v>
      </c>
      <c r="AD183" s="36">
        <f t="shared" si="35"/>
        <v>0</v>
      </c>
      <c r="AE183" s="36">
        <f t="shared" si="36"/>
        <v>0</v>
      </c>
      <c r="AF183" s="36">
        <f t="shared" si="37"/>
        <v>0</v>
      </c>
      <c r="AG183" s="36">
        <f t="shared" si="38"/>
        <v>0</v>
      </c>
      <c r="AH183" s="2">
        <f t="shared" si="31"/>
        <v>0</v>
      </c>
      <c r="AI183" s="2">
        <f t="shared" si="32"/>
        <v>0</v>
      </c>
    </row>
    <row r="184" spans="1:35" ht="11.25">
      <c r="A184" s="37">
        <v>1915330</v>
      </c>
      <c r="B184" s="37" t="s">
        <v>766</v>
      </c>
      <c r="C184" s="37" t="s">
        <v>767</v>
      </c>
      <c r="D184" s="37" t="s">
        <v>768</v>
      </c>
      <c r="E184" s="37" t="s">
        <v>769</v>
      </c>
      <c r="F184" s="37">
        <v>50648</v>
      </c>
      <c r="G184" s="38" t="s">
        <v>41</v>
      </c>
      <c r="H184" s="37">
        <v>3198271700</v>
      </c>
      <c r="I184" s="39">
        <v>7</v>
      </c>
      <c r="J184" s="40" t="s">
        <v>42</v>
      </c>
      <c r="K184" s="28" t="s">
        <v>42</v>
      </c>
      <c r="L184" s="29">
        <v>789</v>
      </c>
      <c r="M184" s="28" t="s">
        <v>43</v>
      </c>
      <c r="N184" s="41" t="s">
        <v>44</v>
      </c>
      <c r="O184" s="41" t="s">
        <v>44</v>
      </c>
      <c r="P184" s="42">
        <v>11.129431162407254</v>
      </c>
      <c r="Q184" s="42" t="str">
        <f t="shared" si="26"/>
        <v>NO</v>
      </c>
      <c r="R184" s="39" t="s">
        <v>42</v>
      </c>
      <c r="S184" s="43" t="s">
        <v>44</v>
      </c>
      <c r="T184" s="33">
        <v>5236.625173050488</v>
      </c>
      <c r="U184" s="34">
        <v>3296</v>
      </c>
      <c r="V184" s="45">
        <v>4928</v>
      </c>
      <c r="W184" s="33">
        <v>26322.15</v>
      </c>
      <c r="X184" s="36">
        <f t="shared" si="27"/>
        <v>1</v>
      </c>
      <c r="Y184" s="36">
        <f t="shared" si="28"/>
        <v>0</v>
      </c>
      <c r="Z184" s="36">
        <f t="shared" si="33"/>
        <v>0</v>
      </c>
      <c r="AA184" s="36">
        <f t="shared" si="34"/>
        <v>0</v>
      </c>
      <c r="AB184" s="36">
        <f t="shared" si="29"/>
        <v>0</v>
      </c>
      <c r="AC184" s="36">
        <f t="shared" si="30"/>
        <v>1</v>
      </c>
      <c r="AD184" s="36">
        <f t="shared" si="35"/>
        <v>0</v>
      </c>
      <c r="AE184" s="36">
        <f t="shared" si="36"/>
        <v>0</v>
      </c>
      <c r="AF184" s="36">
        <f t="shared" si="37"/>
        <v>0</v>
      </c>
      <c r="AG184" s="36">
        <f t="shared" si="38"/>
        <v>0</v>
      </c>
      <c r="AH184" s="2">
        <f t="shared" si="31"/>
        <v>0</v>
      </c>
      <c r="AI184" s="2">
        <f t="shared" si="32"/>
        <v>0</v>
      </c>
    </row>
    <row r="185" spans="1:35" ht="11.25">
      <c r="A185" s="37">
        <v>1915450</v>
      </c>
      <c r="B185" s="37" t="s">
        <v>770</v>
      </c>
      <c r="C185" s="37" t="s">
        <v>771</v>
      </c>
      <c r="D185" s="37" t="s">
        <v>772</v>
      </c>
      <c r="E185" s="37" t="s">
        <v>773</v>
      </c>
      <c r="F185" s="37">
        <v>50131</v>
      </c>
      <c r="G185" s="38" t="s">
        <v>41</v>
      </c>
      <c r="H185" s="37">
        <v>5152780470</v>
      </c>
      <c r="I185" s="39">
        <v>4</v>
      </c>
      <c r="J185" s="40" t="s">
        <v>44</v>
      </c>
      <c r="K185" s="44" t="s">
        <v>44</v>
      </c>
      <c r="L185" s="29">
        <v>3819</v>
      </c>
      <c r="M185" s="28" t="s">
        <v>43</v>
      </c>
      <c r="N185" s="41" t="s">
        <v>44</v>
      </c>
      <c r="O185" s="41" t="s">
        <v>44</v>
      </c>
      <c r="P185" s="42">
        <v>2.3556231003039514</v>
      </c>
      <c r="Q185" s="42" t="str">
        <f t="shared" si="26"/>
        <v>NO</v>
      </c>
      <c r="R185" s="39" t="s">
        <v>44</v>
      </c>
      <c r="S185" s="43" t="s">
        <v>44</v>
      </c>
      <c r="T185" s="33">
        <v>11820.663002175235</v>
      </c>
      <c r="U185" s="34">
        <v>13671</v>
      </c>
      <c r="V185" s="35">
        <v>20556.477725202047</v>
      </c>
      <c r="W185" s="33">
        <v>25138.27</v>
      </c>
      <c r="X185" s="36">
        <f t="shared" si="27"/>
        <v>0</v>
      </c>
      <c r="Y185" s="36">
        <f t="shared" si="28"/>
        <v>0</v>
      </c>
      <c r="Z185" s="36">
        <f t="shared" si="33"/>
        <v>0</v>
      </c>
      <c r="AA185" s="36">
        <f t="shared" si="34"/>
        <v>0</v>
      </c>
      <c r="AB185" s="36">
        <f t="shared" si="29"/>
        <v>0</v>
      </c>
      <c r="AC185" s="36">
        <f t="shared" si="30"/>
        <v>0</v>
      </c>
      <c r="AD185" s="36">
        <f t="shared" si="35"/>
        <v>0</v>
      </c>
      <c r="AE185" s="36">
        <f t="shared" si="36"/>
        <v>0</v>
      </c>
      <c r="AF185" s="36">
        <f t="shared" si="37"/>
        <v>0</v>
      </c>
      <c r="AG185" s="36">
        <f t="shared" si="38"/>
        <v>0</v>
      </c>
      <c r="AH185" s="2">
        <f t="shared" si="31"/>
        <v>0</v>
      </c>
      <c r="AI185" s="2">
        <f t="shared" si="32"/>
        <v>0</v>
      </c>
    </row>
    <row r="186" spans="1:35" ht="11.25">
      <c r="A186" s="37">
        <v>1915630</v>
      </c>
      <c r="B186" s="37" t="s">
        <v>774</v>
      </c>
      <c r="C186" s="37" t="s">
        <v>775</v>
      </c>
      <c r="D186" s="37" t="s">
        <v>776</v>
      </c>
      <c r="E186" s="37" t="s">
        <v>777</v>
      </c>
      <c r="F186" s="37">
        <v>52632</v>
      </c>
      <c r="G186" s="38" t="s">
        <v>41</v>
      </c>
      <c r="H186" s="37">
        <v>3195241402</v>
      </c>
      <c r="I186" s="39">
        <v>6</v>
      </c>
      <c r="J186" s="40" t="s">
        <v>44</v>
      </c>
      <c r="K186" s="44" t="s">
        <v>44</v>
      </c>
      <c r="L186" s="29">
        <v>2061</v>
      </c>
      <c r="M186" s="28" t="s">
        <v>43</v>
      </c>
      <c r="N186" s="41" t="s">
        <v>44</v>
      </c>
      <c r="O186" s="41" t="s">
        <v>44</v>
      </c>
      <c r="P186" s="42">
        <v>21.489126428308147</v>
      </c>
      <c r="Q186" s="42" t="str">
        <f t="shared" si="26"/>
        <v>YES</v>
      </c>
      <c r="R186" s="39" t="s">
        <v>42</v>
      </c>
      <c r="S186" s="43" t="s">
        <v>42</v>
      </c>
      <c r="T186" s="33">
        <v>16507.34665628006</v>
      </c>
      <c r="U186" s="34">
        <v>8115</v>
      </c>
      <c r="V186" s="35">
        <v>20420.31465814635</v>
      </c>
      <c r="W186" s="33">
        <v>104747.16</v>
      </c>
      <c r="X186" s="36">
        <f t="shared" si="27"/>
        <v>0</v>
      </c>
      <c r="Y186" s="36">
        <f t="shared" si="28"/>
        <v>0</v>
      </c>
      <c r="Z186" s="36">
        <f t="shared" si="33"/>
        <v>0</v>
      </c>
      <c r="AA186" s="36">
        <f t="shared" si="34"/>
        <v>0</v>
      </c>
      <c r="AB186" s="36">
        <f t="shared" si="29"/>
        <v>1</v>
      </c>
      <c r="AC186" s="36">
        <f t="shared" si="30"/>
        <v>1</v>
      </c>
      <c r="AD186" s="36" t="str">
        <f t="shared" si="35"/>
        <v>CHECK</v>
      </c>
      <c r="AE186" s="36">
        <f t="shared" si="36"/>
        <v>0</v>
      </c>
      <c r="AF186" s="36" t="str">
        <f t="shared" si="37"/>
        <v>RLISP</v>
      </c>
      <c r="AG186" s="36">
        <f t="shared" si="38"/>
        <v>0</v>
      </c>
      <c r="AH186" s="2">
        <f t="shared" si="31"/>
        <v>0</v>
      </c>
      <c r="AI186" s="2">
        <f t="shared" si="32"/>
        <v>0</v>
      </c>
    </row>
    <row r="187" spans="1:35" ht="11.25">
      <c r="A187" s="37">
        <v>1915660</v>
      </c>
      <c r="B187" s="37" t="s">
        <v>778</v>
      </c>
      <c r="C187" s="37" t="s">
        <v>779</v>
      </c>
      <c r="D187" s="37" t="s">
        <v>780</v>
      </c>
      <c r="E187" s="37" t="s">
        <v>781</v>
      </c>
      <c r="F187" s="37">
        <v>52248</v>
      </c>
      <c r="G187" s="38" t="s">
        <v>41</v>
      </c>
      <c r="H187" s="37">
        <v>5156362189</v>
      </c>
      <c r="I187" s="39">
        <v>7</v>
      </c>
      <c r="J187" s="40" t="s">
        <v>42</v>
      </c>
      <c r="K187" s="28" t="s">
        <v>42</v>
      </c>
      <c r="L187" s="29">
        <v>366</v>
      </c>
      <c r="M187" s="28" t="s">
        <v>43</v>
      </c>
      <c r="N187" s="41" t="s">
        <v>42</v>
      </c>
      <c r="O187" s="41" t="s">
        <v>42</v>
      </c>
      <c r="P187" s="42">
        <v>14.613778705636744</v>
      </c>
      <c r="Q187" s="42" t="str">
        <f t="shared" si="26"/>
        <v>NO</v>
      </c>
      <c r="R187" s="39" t="s">
        <v>42</v>
      </c>
      <c r="S187" s="43" t="s">
        <v>44</v>
      </c>
      <c r="T187" s="33">
        <v>2260.0526738297503</v>
      </c>
      <c r="U187" s="34">
        <v>1309</v>
      </c>
      <c r="V187" s="35">
        <v>1906.029402336774</v>
      </c>
      <c r="W187" s="33">
        <v>13010.34</v>
      </c>
      <c r="X187" s="36">
        <f t="shared" si="27"/>
        <v>1</v>
      </c>
      <c r="Y187" s="36">
        <f t="shared" si="28"/>
        <v>1</v>
      </c>
      <c r="Z187" s="36" t="str">
        <f t="shared" si="33"/>
        <v>ELIGIBLE</v>
      </c>
      <c r="AA187" s="36" t="str">
        <f t="shared" si="34"/>
        <v>OKAY</v>
      </c>
      <c r="AB187" s="36">
        <f t="shared" si="29"/>
        <v>0</v>
      </c>
      <c r="AC187" s="36">
        <f t="shared" si="30"/>
        <v>1</v>
      </c>
      <c r="AD187" s="36">
        <f t="shared" si="35"/>
        <v>0</v>
      </c>
      <c r="AE187" s="36">
        <f t="shared" si="36"/>
        <v>0</v>
      </c>
      <c r="AF187" s="36">
        <f t="shared" si="37"/>
        <v>0</v>
      </c>
      <c r="AG187" s="36">
        <f t="shared" si="38"/>
        <v>0</v>
      </c>
      <c r="AH187" s="2">
        <f t="shared" si="31"/>
        <v>0</v>
      </c>
      <c r="AI187" s="2">
        <f t="shared" si="32"/>
        <v>0</v>
      </c>
    </row>
    <row r="188" spans="1:35" ht="11.25">
      <c r="A188" s="37">
        <v>1915750</v>
      </c>
      <c r="B188" s="37" t="s">
        <v>782</v>
      </c>
      <c r="C188" s="37" t="s">
        <v>783</v>
      </c>
      <c r="D188" s="37" t="s">
        <v>784</v>
      </c>
      <c r="E188" s="37" t="s">
        <v>785</v>
      </c>
      <c r="F188" s="37">
        <v>51028</v>
      </c>
      <c r="G188" s="38" t="s">
        <v>41</v>
      </c>
      <c r="H188" s="37">
        <v>7123782861</v>
      </c>
      <c r="I188" s="39" t="s">
        <v>62</v>
      </c>
      <c r="J188" s="40" t="s">
        <v>42</v>
      </c>
      <c r="K188" s="28" t="s">
        <v>42</v>
      </c>
      <c r="L188" s="29">
        <v>500</v>
      </c>
      <c r="M188" s="28" t="s">
        <v>43</v>
      </c>
      <c r="N188" s="41" t="s">
        <v>42</v>
      </c>
      <c r="O188" s="41" t="s">
        <v>42</v>
      </c>
      <c r="P188" s="42">
        <v>17.045454545454543</v>
      </c>
      <c r="Q188" s="42" t="str">
        <f t="shared" si="26"/>
        <v>NO</v>
      </c>
      <c r="R188" s="39" t="s">
        <v>42</v>
      </c>
      <c r="S188" s="43" t="s">
        <v>44</v>
      </c>
      <c r="T188" s="33">
        <v>2310.9942414259913</v>
      </c>
      <c r="U188" s="34">
        <v>1683</v>
      </c>
      <c r="V188" s="35">
        <v>2518.3290030874477</v>
      </c>
      <c r="W188" s="33">
        <v>16794.15</v>
      </c>
      <c r="X188" s="36">
        <f t="shared" si="27"/>
        <v>1</v>
      </c>
      <c r="Y188" s="36">
        <f t="shared" si="28"/>
        <v>1</v>
      </c>
      <c r="Z188" s="36" t="str">
        <f t="shared" si="33"/>
        <v>ELIGIBLE</v>
      </c>
      <c r="AA188" s="36" t="str">
        <f t="shared" si="34"/>
        <v>OKAY</v>
      </c>
      <c r="AB188" s="36">
        <f t="shared" si="29"/>
        <v>0</v>
      </c>
      <c r="AC188" s="36">
        <f t="shared" si="30"/>
        <v>1</v>
      </c>
      <c r="AD188" s="36">
        <f t="shared" si="35"/>
        <v>0</v>
      </c>
      <c r="AE188" s="36">
        <f t="shared" si="36"/>
        <v>0</v>
      </c>
      <c r="AF188" s="36">
        <f t="shared" si="37"/>
        <v>0</v>
      </c>
      <c r="AG188" s="36">
        <f t="shared" si="38"/>
        <v>0</v>
      </c>
      <c r="AH188" s="2">
        <f t="shared" si="31"/>
        <v>0</v>
      </c>
      <c r="AI188" s="2">
        <f t="shared" si="32"/>
        <v>0</v>
      </c>
    </row>
    <row r="189" spans="1:35" ht="11.25">
      <c r="A189" s="37">
        <v>1915840</v>
      </c>
      <c r="B189" s="37" t="s">
        <v>786</v>
      </c>
      <c r="C189" s="37" t="s">
        <v>787</v>
      </c>
      <c r="D189" s="37" t="s">
        <v>788</v>
      </c>
      <c r="E189" s="37" t="s">
        <v>789</v>
      </c>
      <c r="F189" s="37">
        <v>50138</v>
      </c>
      <c r="G189" s="38" t="s">
        <v>41</v>
      </c>
      <c r="H189" s="37">
        <v>5158426552</v>
      </c>
      <c r="I189" s="39">
        <v>6</v>
      </c>
      <c r="J189" s="40" t="s">
        <v>44</v>
      </c>
      <c r="K189" s="44" t="s">
        <v>44</v>
      </c>
      <c r="L189" s="29">
        <v>1892</v>
      </c>
      <c r="M189" s="28" t="s">
        <v>43</v>
      </c>
      <c r="N189" s="41" t="s">
        <v>44</v>
      </c>
      <c r="O189" s="41" t="s">
        <v>44</v>
      </c>
      <c r="P189" s="42">
        <v>9.746954076850985</v>
      </c>
      <c r="Q189" s="42" t="str">
        <f t="shared" si="26"/>
        <v>NO</v>
      </c>
      <c r="R189" s="39" t="s">
        <v>42</v>
      </c>
      <c r="S189" s="43" t="s">
        <v>44</v>
      </c>
      <c r="T189" s="33">
        <v>10547.886457688786</v>
      </c>
      <c r="U189" s="34">
        <v>6934</v>
      </c>
      <c r="V189" s="35">
        <v>10438.720612797773</v>
      </c>
      <c r="W189" s="33">
        <v>43353.03</v>
      </c>
      <c r="X189" s="36">
        <f t="shared" si="27"/>
        <v>0</v>
      </c>
      <c r="Y189" s="36">
        <f t="shared" si="28"/>
        <v>0</v>
      </c>
      <c r="Z189" s="36">
        <f t="shared" si="33"/>
        <v>0</v>
      </c>
      <c r="AA189" s="36">
        <f t="shared" si="34"/>
        <v>0</v>
      </c>
      <c r="AB189" s="36">
        <f t="shared" si="29"/>
        <v>0</v>
      </c>
      <c r="AC189" s="36">
        <f t="shared" si="30"/>
        <v>1</v>
      </c>
      <c r="AD189" s="36">
        <f t="shared" si="35"/>
        <v>0</v>
      </c>
      <c r="AE189" s="36">
        <f t="shared" si="36"/>
        <v>0</v>
      </c>
      <c r="AF189" s="36">
        <f t="shared" si="37"/>
        <v>0</v>
      </c>
      <c r="AG189" s="36">
        <f t="shared" si="38"/>
        <v>0</v>
      </c>
      <c r="AH189" s="2">
        <f t="shared" si="31"/>
        <v>0</v>
      </c>
      <c r="AI189" s="2">
        <f t="shared" si="32"/>
        <v>0</v>
      </c>
    </row>
    <row r="190" spans="1:35" ht="11.25">
      <c r="A190" s="37">
        <v>1916110</v>
      </c>
      <c r="B190" s="37" t="s">
        <v>790</v>
      </c>
      <c r="C190" s="37" t="s">
        <v>791</v>
      </c>
      <c r="D190" s="37" t="s">
        <v>792</v>
      </c>
      <c r="E190" s="37" t="s">
        <v>793</v>
      </c>
      <c r="F190" s="37">
        <v>50450</v>
      </c>
      <c r="G190" s="38" t="s">
        <v>41</v>
      </c>
      <c r="H190" s="37">
        <v>5155920881</v>
      </c>
      <c r="I190" s="39">
        <v>7</v>
      </c>
      <c r="J190" s="40" t="s">
        <v>42</v>
      </c>
      <c r="K190" s="28" t="s">
        <v>42</v>
      </c>
      <c r="L190" s="29">
        <v>691</v>
      </c>
      <c r="M190" s="28" t="s">
        <v>43</v>
      </c>
      <c r="N190" s="41" t="s">
        <v>44</v>
      </c>
      <c r="O190" s="41" t="s">
        <v>44</v>
      </c>
      <c r="P190" s="42">
        <v>9.887359198998748</v>
      </c>
      <c r="Q190" s="42" t="str">
        <f t="shared" si="26"/>
        <v>NO</v>
      </c>
      <c r="R190" s="39" t="s">
        <v>42</v>
      </c>
      <c r="S190" s="43" t="s">
        <v>44</v>
      </c>
      <c r="T190" s="33">
        <v>3253.363632013301</v>
      </c>
      <c r="U190" s="34">
        <v>2453</v>
      </c>
      <c r="V190" s="35">
        <v>3673.797604504041</v>
      </c>
      <c r="W190" s="33">
        <v>16179.86</v>
      </c>
      <c r="X190" s="36">
        <f t="shared" si="27"/>
        <v>1</v>
      </c>
      <c r="Y190" s="36">
        <f t="shared" si="28"/>
        <v>0</v>
      </c>
      <c r="Z190" s="36">
        <f t="shared" si="33"/>
        <v>0</v>
      </c>
      <c r="AA190" s="36">
        <f t="shared" si="34"/>
        <v>0</v>
      </c>
      <c r="AB190" s="36">
        <f t="shared" si="29"/>
        <v>0</v>
      </c>
      <c r="AC190" s="36">
        <f t="shared" si="30"/>
        <v>1</v>
      </c>
      <c r="AD190" s="36">
        <f t="shared" si="35"/>
        <v>0</v>
      </c>
      <c r="AE190" s="36">
        <f t="shared" si="36"/>
        <v>0</v>
      </c>
      <c r="AF190" s="36">
        <f t="shared" si="37"/>
        <v>0</v>
      </c>
      <c r="AG190" s="36">
        <f t="shared" si="38"/>
        <v>0</v>
      </c>
      <c r="AH190" s="2">
        <f t="shared" si="31"/>
        <v>0</v>
      </c>
      <c r="AI190" s="2">
        <f t="shared" si="32"/>
        <v>0</v>
      </c>
    </row>
    <row r="191" spans="1:35" ht="11.25">
      <c r="A191" s="37">
        <v>1916140</v>
      </c>
      <c r="B191" s="37" t="s">
        <v>794</v>
      </c>
      <c r="C191" s="37" t="s">
        <v>795</v>
      </c>
      <c r="D191" s="37" t="s">
        <v>796</v>
      </c>
      <c r="E191" s="37" t="s">
        <v>797</v>
      </c>
      <c r="F191" s="37">
        <v>51347</v>
      </c>
      <c r="G191" s="38" t="s">
        <v>41</v>
      </c>
      <c r="H191" s="37">
        <v>7128323640</v>
      </c>
      <c r="I191" s="39">
        <v>7</v>
      </c>
      <c r="J191" s="40" t="s">
        <v>42</v>
      </c>
      <c r="K191" s="28" t="s">
        <v>42</v>
      </c>
      <c r="L191" s="29">
        <v>316</v>
      </c>
      <c r="M191" s="28" t="s">
        <v>43</v>
      </c>
      <c r="N191" s="41" t="s">
        <v>42</v>
      </c>
      <c r="O191" s="41" t="s">
        <v>42</v>
      </c>
      <c r="P191" s="42">
        <v>9.022556390977442</v>
      </c>
      <c r="Q191" s="42" t="str">
        <f t="shared" si="26"/>
        <v>NO</v>
      </c>
      <c r="R191" s="39" t="s">
        <v>42</v>
      </c>
      <c r="S191" s="43" t="s">
        <v>44</v>
      </c>
      <c r="T191" s="33">
        <v>1606.485524314494</v>
      </c>
      <c r="U191" s="34">
        <v>1135</v>
      </c>
      <c r="V191" s="35">
        <v>1669.0102020461907</v>
      </c>
      <c r="W191" s="33">
        <v>7368.07</v>
      </c>
      <c r="X191" s="36">
        <f t="shared" si="27"/>
        <v>1</v>
      </c>
      <c r="Y191" s="36">
        <f t="shared" si="28"/>
        <v>1</v>
      </c>
      <c r="Z191" s="36" t="str">
        <f t="shared" si="33"/>
        <v>ELIGIBLE</v>
      </c>
      <c r="AA191" s="36" t="str">
        <f t="shared" si="34"/>
        <v>OKAY</v>
      </c>
      <c r="AB191" s="36">
        <f t="shared" si="29"/>
        <v>0</v>
      </c>
      <c r="AC191" s="36">
        <f t="shared" si="30"/>
        <v>1</v>
      </c>
      <c r="AD191" s="36">
        <f t="shared" si="35"/>
        <v>0</v>
      </c>
      <c r="AE191" s="36">
        <f t="shared" si="36"/>
        <v>0</v>
      </c>
      <c r="AF191" s="36">
        <f t="shared" si="37"/>
        <v>0</v>
      </c>
      <c r="AG191" s="36">
        <f t="shared" si="38"/>
        <v>0</v>
      </c>
      <c r="AH191" s="2">
        <f t="shared" si="31"/>
        <v>0</v>
      </c>
      <c r="AI191" s="2">
        <f t="shared" si="32"/>
        <v>0</v>
      </c>
    </row>
    <row r="192" spans="1:35" ht="11.25">
      <c r="A192" s="37">
        <v>1916320</v>
      </c>
      <c r="B192" s="37" t="s">
        <v>798</v>
      </c>
      <c r="C192" s="37" t="s">
        <v>799</v>
      </c>
      <c r="D192" s="37" t="s">
        <v>800</v>
      </c>
      <c r="E192" s="37" t="s">
        <v>801</v>
      </c>
      <c r="F192" s="37">
        <v>50140</v>
      </c>
      <c r="G192" s="38" t="s">
        <v>41</v>
      </c>
      <c r="H192" s="37">
        <v>5157843342</v>
      </c>
      <c r="I192" s="39">
        <v>7</v>
      </c>
      <c r="J192" s="40" t="s">
        <v>42</v>
      </c>
      <c r="K192" s="28" t="s">
        <v>42</v>
      </c>
      <c r="L192" s="29">
        <v>378</v>
      </c>
      <c r="M192" s="28" t="s">
        <v>43</v>
      </c>
      <c r="N192" s="41" t="s">
        <v>42</v>
      </c>
      <c r="O192" s="41" t="s">
        <v>42</v>
      </c>
      <c r="P192" s="42">
        <v>16.331658291457288</v>
      </c>
      <c r="Q192" s="42" t="str">
        <f t="shared" si="26"/>
        <v>NO</v>
      </c>
      <c r="R192" s="39" t="s">
        <v>42</v>
      </c>
      <c r="S192" s="43" t="s">
        <v>44</v>
      </c>
      <c r="T192" s="33">
        <v>2207.3890937406486</v>
      </c>
      <c r="U192" s="34">
        <v>1217</v>
      </c>
      <c r="V192" s="35">
        <v>2523.0435976606527</v>
      </c>
      <c r="W192" s="33">
        <v>12137.2</v>
      </c>
      <c r="X192" s="36">
        <f t="shared" si="27"/>
        <v>1</v>
      </c>
      <c r="Y192" s="36">
        <f t="shared" si="28"/>
        <v>1</v>
      </c>
      <c r="Z192" s="36" t="str">
        <f t="shared" si="33"/>
        <v>ELIGIBLE</v>
      </c>
      <c r="AA192" s="36" t="str">
        <f t="shared" si="34"/>
        <v>OKAY</v>
      </c>
      <c r="AB192" s="36">
        <f t="shared" si="29"/>
        <v>0</v>
      </c>
      <c r="AC192" s="36">
        <f t="shared" si="30"/>
        <v>1</v>
      </c>
      <c r="AD192" s="36">
        <f t="shared" si="35"/>
        <v>0</v>
      </c>
      <c r="AE192" s="36">
        <f t="shared" si="36"/>
        <v>0</v>
      </c>
      <c r="AF192" s="36">
        <f t="shared" si="37"/>
        <v>0</v>
      </c>
      <c r="AG192" s="36">
        <f t="shared" si="38"/>
        <v>0</v>
      </c>
      <c r="AH192" s="2">
        <f t="shared" si="31"/>
        <v>0</v>
      </c>
      <c r="AI192" s="2">
        <f t="shared" si="32"/>
        <v>0</v>
      </c>
    </row>
    <row r="193" spans="1:35" ht="11.25">
      <c r="A193" s="37">
        <v>1916420</v>
      </c>
      <c r="B193" s="37" t="s">
        <v>802</v>
      </c>
      <c r="C193" s="37" t="s">
        <v>803</v>
      </c>
      <c r="D193" s="37" t="s">
        <v>804</v>
      </c>
      <c r="E193" s="37" t="s">
        <v>805</v>
      </c>
      <c r="F193" s="37">
        <v>50554</v>
      </c>
      <c r="G193" s="38" t="s">
        <v>41</v>
      </c>
      <c r="H193" s="37">
        <v>7128454508</v>
      </c>
      <c r="I193" s="39">
        <v>7</v>
      </c>
      <c r="J193" s="40" t="s">
        <v>42</v>
      </c>
      <c r="K193" s="28" t="s">
        <v>42</v>
      </c>
      <c r="L193" s="29">
        <v>474</v>
      </c>
      <c r="M193" s="28" t="s">
        <v>43</v>
      </c>
      <c r="N193" s="41" t="s">
        <v>42</v>
      </c>
      <c r="O193" s="41" t="s">
        <v>42</v>
      </c>
      <c r="P193" s="42">
        <v>5.4989816700611</v>
      </c>
      <c r="Q193" s="42" t="str">
        <f t="shared" si="26"/>
        <v>NO</v>
      </c>
      <c r="R193" s="39" t="s">
        <v>42</v>
      </c>
      <c r="S193" s="43" t="s">
        <v>44</v>
      </c>
      <c r="T193" s="33">
        <v>2313.1806491131238</v>
      </c>
      <c r="U193" s="34">
        <v>1601</v>
      </c>
      <c r="V193" s="35">
        <v>2395</v>
      </c>
      <c r="W193" s="33">
        <v>6649.7</v>
      </c>
      <c r="X193" s="36">
        <f t="shared" si="27"/>
        <v>1</v>
      </c>
      <c r="Y193" s="36">
        <f t="shared" si="28"/>
        <v>1</v>
      </c>
      <c r="Z193" s="36" t="str">
        <f t="shared" si="33"/>
        <v>ELIGIBLE</v>
      </c>
      <c r="AA193" s="36" t="str">
        <f t="shared" si="34"/>
        <v>OKAY</v>
      </c>
      <c r="AB193" s="36">
        <f t="shared" si="29"/>
        <v>0</v>
      </c>
      <c r="AC193" s="36">
        <f t="shared" si="30"/>
        <v>1</v>
      </c>
      <c r="AD193" s="36">
        <f t="shared" si="35"/>
        <v>0</v>
      </c>
      <c r="AE193" s="36">
        <f t="shared" si="36"/>
        <v>0</v>
      </c>
      <c r="AF193" s="36">
        <f t="shared" si="37"/>
        <v>0</v>
      </c>
      <c r="AG193" s="36">
        <f t="shared" si="38"/>
        <v>0</v>
      </c>
      <c r="AH193" s="2">
        <f t="shared" si="31"/>
        <v>0</v>
      </c>
      <c r="AI193" s="2">
        <f t="shared" si="32"/>
        <v>0</v>
      </c>
    </row>
    <row r="194" spans="1:35" ht="11.25">
      <c r="A194" s="37">
        <v>1916440</v>
      </c>
      <c r="B194" s="37" t="s">
        <v>806</v>
      </c>
      <c r="C194" s="37" t="s">
        <v>807</v>
      </c>
      <c r="D194" s="37" t="s">
        <v>808</v>
      </c>
      <c r="E194" s="37" t="s">
        <v>809</v>
      </c>
      <c r="F194" s="37">
        <v>51030</v>
      </c>
      <c r="G194" s="38" t="s">
        <v>41</v>
      </c>
      <c r="H194" s="37">
        <v>7129445183</v>
      </c>
      <c r="I194" s="39">
        <v>8</v>
      </c>
      <c r="J194" s="40" t="s">
        <v>42</v>
      </c>
      <c r="K194" s="28" t="s">
        <v>42</v>
      </c>
      <c r="L194" s="29">
        <v>593</v>
      </c>
      <c r="M194" s="28" t="s">
        <v>43</v>
      </c>
      <c r="N194" s="41" t="s">
        <v>42</v>
      </c>
      <c r="O194" s="41" t="s">
        <v>42</v>
      </c>
      <c r="P194" s="42">
        <v>6.161137440758294</v>
      </c>
      <c r="Q194" s="42" t="str">
        <f t="shared" si="26"/>
        <v>NO</v>
      </c>
      <c r="R194" s="39" t="s">
        <v>42</v>
      </c>
      <c r="S194" s="43" t="s">
        <v>44</v>
      </c>
      <c r="T194" s="33">
        <v>2097.9071817855724</v>
      </c>
      <c r="U194" s="34">
        <v>2053</v>
      </c>
      <c r="V194" s="35">
        <v>3066.4359037594213</v>
      </c>
      <c r="W194" s="33">
        <v>9218.97</v>
      </c>
      <c r="X194" s="36">
        <f t="shared" si="27"/>
        <v>1</v>
      </c>
      <c r="Y194" s="36">
        <f t="shared" si="28"/>
        <v>1</v>
      </c>
      <c r="Z194" s="36" t="str">
        <f t="shared" si="33"/>
        <v>ELIGIBLE</v>
      </c>
      <c r="AA194" s="36" t="str">
        <f t="shared" si="34"/>
        <v>OKAY</v>
      </c>
      <c r="AB194" s="36">
        <f t="shared" si="29"/>
        <v>0</v>
      </c>
      <c r="AC194" s="36">
        <f t="shared" si="30"/>
        <v>1</v>
      </c>
      <c r="AD194" s="36">
        <f t="shared" si="35"/>
        <v>0</v>
      </c>
      <c r="AE194" s="36">
        <f t="shared" si="36"/>
        <v>0</v>
      </c>
      <c r="AF194" s="36">
        <f t="shared" si="37"/>
        <v>0</v>
      </c>
      <c r="AG194" s="36">
        <f t="shared" si="38"/>
        <v>0</v>
      </c>
      <c r="AH194" s="2">
        <f t="shared" si="31"/>
        <v>0</v>
      </c>
      <c r="AI194" s="2">
        <f t="shared" si="32"/>
        <v>0</v>
      </c>
    </row>
    <row r="195" spans="1:35" ht="11.25">
      <c r="A195" s="37">
        <v>1916530</v>
      </c>
      <c r="B195" s="37" t="s">
        <v>810</v>
      </c>
      <c r="C195" s="37" t="s">
        <v>811</v>
      </c>
      <c r="D195" s="37" t="s">
        <v>812</v>
      </c>
      <c r="E195" s="37" t="s">
        <v>813</v>
      </c>
      <c r="F195" s="37">
        <v>51031</v>
      </c>
      <c r="G195" s="38" t="s">
        <v>41</v>
      </c>
      <c r="H195" s="37">
        <v>7125464155</v>
      </c>
      <c r="I195" s="39" t="s">
        <v>53</v>
      </c>
      <c r="J195" s="40" t="s">
        <v>44</v>
      </c>
      <c r="K195" s="44" t="s">
        <v>44</v>
      </c>
      <c r="L195" s="29">
        <v>2161</v>
      </c>
      <c r="M195" s="28" t="s">
        <v>43</v>
      </c>
      <c r="N195" s="41" t="s">
        <v>44</v>
      </c>
      <c r="O195" s="41" t="s">
        <v>44</v>
      </c>
      <c r="P195" s="42">
        <v>6.414414414414414</v>
      </c>
      <c r="Q195" s="42" t="str">
        <f t="shared" si="26"/>
        <v>NO</v>
      </c>
      <c r="R195" s="39" t="s">
        <v>42</v>
      </c>
      <c r="S195" s="43" t="s">
        <v>44</v>
      </c>
      <c r="T195" s="33">
        <v>11344.275061945642</v>
      </c>
      <c r="U195" s="34">
        <v>9276</v>
      </c>
      <c r="V195" s="35">
        <v>13949.567517102038</v>
      </c>
      <c r="W195" s="33">
        <v>42031.16</v>
      </c>
      <c r="X195" s="36">
        <f t="shared" si="27"/>
        <v>0</v>
      </c>
      <c r="Y195" s="36">
        <f t="shared" si="28"/>
        <v>0</v>
      </c>
      <c r="Z195" s="36">
        <f t="shared" si="33"/>
        <v>0</v>
      </c>
      <c r="AA195" s="36">
        <f t="shared" si="34"/>
        <v>0</v>
      </c>
      <c r="AB195" s="36">
        <f t="shared" si="29"/>
        <v>0</v>
      </c>
      <c r="AC195" s="36">
        <f t="shared" si="30"/>
        <v>1</v>
      </c>
      <c r="AD195" s="36">
        <f t="shared" si="35"/>
        <v>0</v>
      </c>
      <c r="AE195" s="36">
        <f t="shared" si="36"/>
        <v>0</v>
      </c>
      <c r="AF195" s="36">
        <f t="shared" si="37"/>
        <v>0</v>
      </c>
      <c r="AG195" s="36">
        <f t="shared" si="38"/>
        <v>0</v>
      </c>
      <c r="AH195" s="2">
        <f t="shared" si="31"/>
        <v>0</v>
      </c>
      <c r="AI195" s="2">
        <f t="shared" si="32"/>
        <v>0</v>
      </c>
    </row>
    <row r="196" spans="1:35" ht="11.25">
      <c r="A196" s="37">
        <v>1916620</v>
      </c>
      <c r="B196" s="37" t="s">
        <v>814</v>
      </c>
      <c r="C196" s="37" t="s">
        <v>815</v>
      </c>
      <c r="D196" s="37" t="s">
        <v>816</v>
      </c>
      <c r="E196" s="37" t="s">
        <v>817</v>
      </c>
      <c r="F196" s="37">
        <v>50851</v>
      </c>
      <c r="G196" s="38" t="s">
        <v>41</v>
      </c>
      <c r="H196" s="37">
        <v>5153332244</v>
      </c>
      <c r="I196" s="39">
        <v>7</v>
      </c>
      <c r="J196" s="40" t="s">
        <v>42</v>
      </c>
      <c r="K196" s="28" t="s">
        <v>42</v>
      </c>
      <c r="L196" s="29">
        <v>394</v>
      </c>
      <c r="M196" s="28" t="s">
        <v>43</v>
      </c>
      <c r="N196" s="41" t="s">
        <v>42</v>
      </c>
      <c r="O196" s="41" t="s">
        <v>42</v>
      </c>
      <c r="P196" s="42">
        <v>13.814432989690722</v>
      </c>
      <c r="Q196" s="42" t="str">
        <f t="shared" si="26"/>
        <v>NO</v>
      </c>
      <c r="R196" s="39" t="s">
        <v>42</v>
      </c>
      <c r="S196" s="43" t="s">
        <v>44</v>
      </c>
      <c r="T196" s="33">
        <v>2833.1623291437913</v>
      </c>
      <c r="U196" s="34">
        <v>1351</v>
      </c>
      <c r="V196" s="35">
        <v>3197.627304430204</v>
      </c>
      <c r="W196" s="33">
        <v>12659.25</v>
      </c>
      <c r="X196" s="36">
        <f t="shared" si="27"/>
        <v>1</v>
      </c>
      <c r="Y196" s="36">
        <f t="shared" si="28"/>
        <v>1</v>
      </c>
      <c r="Z196" s="36" t="str">
        <f t="shared" si="33"/>
        <v>ELIGIBLE</v>
      </c>
      <c r="AA196" s="36" t="str">
        <f t="shared" si="34"/>
        <v>OKAY</v>
      </c>
      <c r="AB196" s="36">
        <f t="shared" si="29"/>
        <v>0</v>
      </c>
      <c r="AC196" s="36">
        <f t="shared" si="30"/>
        <v>1</v>
      </c>
      <c r="AD196" s="36">
        <f t="shared" si="35"/>
        <v>0</v>
      </c>
      <c r="AE196" s="36">
        <f t="shared" si="36"/>
        <v>0</v>
      </c>
      <c r="AF196" s="36">
        <f t="shared" si="37"/>
        <v>0</v>
      </c>
      <c r="AG196" s="36">
        <f t="shared" si="38"/>
        <v>0</v>
      </c>
      <c r="AH196" s="2">
        <f t="shared" si="31"/>
        <v>0</v>
      </c>
      <c r="AI196" s="2">
        <f t="shared" si="32"/>
        <v>0</v>
      </c>
    </row>
    <row r="197" spans="1:35" ht="11.25">
      <c r="A197" s="37">
        <v>1916680</v>
      </c>
      <c r="B197" s="37" t="s">
        <v>818</v>
      </c>
      <c r="C197" s="37" t="s">
        <v>819</v>
      </c>
      <c r="D197" s="37" t="s">
        <v>820</v>
      </c>
      <c r="E197" s="37" t="s">
        <v>429</v>
      </c>
      <c r="F197" s="37">
        <v>51503</v>
      </c>
      <c r="G197" s="38" t="s">
        <v>41</v>
      </c>
      <c r="H197" s="37">
        <v>7123668202</v>
      </c>
      <c r="I197" s="39">
        <v>2</v>
      </c>
      <c r="J197" s="40" t="s">
        <v>44</v>
      </c>
      <c r="K197" s="44" t="s">
        <v>44</v>
      </c>
      <c r="L197" s="29">
        <v>2476</v>
      </c>
      <c r="M197" s="28" t="s">
        <v>43</v>
      </c>
      <c r="N197" s="41" t="s">
        <v>44</v>
      </c>
      <c r="O197" s="41" t="s">
        <v>44</v>
      </c>
      <c r="P197" s="42">
        <v>9.104820198928845</v>
      </c>
      <c r="Q197" s="42" t="str">
        <f aca="true" t="shared" si="39" ref="Q197:Q260">IF(P197&lt;20,"NO","YES")</f>
        <v>NO</v>
      </c>
      <c r="R197" s="39" t="s">
        <v>44</v>
      </c>
      <c r="S197" s="43" t="s">
        <v>44</v>
      </c>
      <c r="T197" s="33">
        <v>11866.443149663442</v>
      </c>
      <c r="U197" s="34">
        <v>8977</v>
      </c>
      <c r="V197" s="45">
        <v>18862.196563195594</v>
      </c>
      <c r="W197" s="33">
        <v>51101.31</v>
      </c>
      <c r="X197" s="36">
        <f aca="true" t="shared" si="40" ref="X197:X260">IF(OR(J197="YES",K197="YES"),1,0)</f>
        <v>0</v>
      </c>
      <c r="Y197" s="36">
        <f aca="true" t="shared" si="41" ref="Y197:Y260">IF(OR(L197&lt;600,M197="YES"),1,0)</f>
        <v>0</v>
      </c>
      <c r="Z197" s="36">
        <f t="shared" si="33"/>
        <v>0</v>
      </c>
      <c r="AA197" s="36">
        <f t="shared" si="34"/>
        <v>0</v>
      </c>
      <c r="AB197" s="36">
        <f aca="true" t="shared" si="42" ref="AB197:AB260">IF(AND(P197&gt;=20,Q197="YES"),1,0)</f>
        <v>0</v>
      </c>
      <c r="AC197" s="36">
        <f aca="true" t="shared" si="43" ref="AC197:AC260">IF(R197="YES",1,0)</f>
        <v>0</v>
      </c>
      <c r="AD197" s="36">
        <f t="shared" si="35"/>
        <v>0</v>
      </c>
      <c r="AE197" s="36">
        <f t="shared" si="36"/>
        <v>0</v>
      </c>
      <c r="AF197" s="36">
        <f t="shared" si="37"/>
        <v>0</v>
      </c>
      <c r="AG197" s="36">
        <f t="shared" si="38"/>
        <v>0</v>
      </c>
      <c r="AH197" s="2">
        <f aca="true" t="shared" si="44" ref="AH197:AH260">IF(AND(OR(X197=0,Y197=0),(N197="YES")),"TROUBLE",0)</f>
        <v>0</v>
      </c>
      <c r="AI197" s="2">
        <f aca="true" t="shared" si="45" ref="AI197:AI260">IF(AND(OR(AB197=0,AC197=0),(S197="YES")),"TROUBLE",0)</f>
        <v>0</v>
      </c>
    </row>
    <row r="198" spans="1:35" ht="11.25">
      <c r="A198" s="37">
        <v>1917100</v>
      </c>
      <c r="B198" s="37" t="s">
        <v>821</v>
      </c>
      <c r="C198" s="37" t="s">
        <v>822</v>
      </c>
      <c r="D198" s="37" t="s">
        <v>823</v>
      </c>
      <c r="E198" s="37" t="s">
        <v>824</v>
      </c>
      <c r="F198" s="37">
        <v>52337</v>
      </c>
      <c r="G198" s="38" t="s">
        <v>41</v>
      </c>
      <c r="H198" s="37">
        <v>3199453358</v>
      </c>
      <c r="I198" s="39">
        <v>7</v>
      </c>
      <c r="J198" s="40" t="s">
        <v>42</v>
      </c>
      <c r="K198" s="28" t="s">
        <v>42</v>
      </c>
      <c r="L198" s="29">
        <v>900</v>
      </c>
      <c r="M198" s="28" t="s">
        <v>43</v>
      </c>
      <c r="N198" s="41" t="s">
        <v>44</v>
      </c>
      <c r="O198" s="41" t="s">
        <v>44</v>
      </c>
      <c r="P198" s="42">
        <v>11.907066795740562</v>
      </c>
      <c r="Q198" s="42" t="str">
        <f t="shared" si="39"/>
        <v>NO</v>
      </c>
      <c r="R198" s="39" t="s">
        <v>42</v>
      </c>
      <c r="S198" s="43" t="s">
        <v>44</v>
      </c>
      <c r="T198" s="33">
        <v>4187.534282359522</v>
      </c>
      <c r="U198" s="34">
        <v>3139</v>
      </c>
      <c r="V198" s="45">
        <v>4711</v>
      </c>
      <c r="W198" s="33">
        <v>24199.42</v>
      </c>
      <c r="X198" s="36">
        <f t="shared" si="40"/>
        <v>1</v>
      </c>
      <c r="Y198" s="36">
        <f t="shared" si="41"/>
        <v>0</v>
      </c>
      <c r="Z198" s="36">
        <f aca="true" t="shared" si="46" ref="Z198:Z261">IF(AND(X198=1,Y198=1),"ELIGIBLE",0)</f>
        <v>0</v>
      </c>
      <c r="AA198" s="36">
        <f aca="true" t="shared" si="47" ref="AA198:AA261">IF(AND(Z198="ELIGIBLE",N198="YES"),"OKAY",0)</f>
        <v>0</v>
      </c>
      <c r="AB198" s="36">
        <f t="shared" si="42"/>
        <v>0</v>
      </c>
      <c r="AC198" s="36">
        <f t="shared" si="43"/>
        <v>1</v>
      </c>
      <c r="AD198" s="36">
        <f aca="true" t="shared" si="48" ref="AD198:AD261">IF(AND(AB198=1,AC198=1),"CHECK",0)</f>
        <v>0</v>
      </c>
      <c r="AE198" s="36">
        <f aca="true" t="shared" si="49" ref="AE198:AE261">IF(AND(Z198="ELIGIBLE",AD198="CHECK"),"SRSA",0)</f>
        <v>0</v>
      </c>
      <c r="AF198" s="36">
        <f aca="true" t="shared" si="50" ref="AF198:AF261">IF(AND(AD198="CHECK",AE198=0),"RLISP",0)</f>
        <v>0</v>
      </c>
      <c r="AG198" s="36">
        <f aca="true" t="shared" si="51" ref="AG198:AG261">IF(AND(AA198="OKAY",AF198="RLISP"),"NO",0)</f>
        <v>0</v>
      </c>
      <c r="AH198" s="2">
        <f t="shared" si="44"/>
        <v>0</v>
      </c>
      <c r="AI198" s="2">
        <f t="shared" si="45"/>
        <v>0</v>
      </c>
    </row>
    <row r="199" spans="1:35" ht="11.25">
      <c r="A199" s="37">
        <v>1917220</v>
      </c>
      <c r="B199" s="37" t="s">
        <v>825</v>
      </c>
      <c r="C199" s="37" t="s">
        <v>826</v>
      </c>
      <c r="D199" s="37" t="s">
        <v>827</v>
      </c>
      <c r="E199" s="37" t="s">
        <v>828</v>
      </c>
      <c r="F199" s="37">
        <v>52302</v>
      </c>
      <c r="G199" s="38" t="s">
        <v>41</v>
      </c>
      <c r="H199" s="37">
        <v>3193777373</v>
      </c>
      <c r="I199" s="39" t="s">
        <v>313</v>
      </c>
      <c r="J199" s="40" t="s">
        <v>44</v>
      </c>
      <c r="K199" s="44" t="s">
        <v>44</v>
      </c>
      <c r="L199" s="29">
        <v>3946</v>
      </c>
      <c r="M199" s="28" t="s">
        <v>43</v>
      </c>
      <c r="N199" s="41" t="s">
        <v>44</v>
      </c>
      <c r="O199" s="41" t="s">
        <v>44</v>
      </c>
      <c r="P199" s="42">
        <v>6.799896184791073</v>
      </c>
      <c r="Q199" s="42" t="str">
        <f t="shared" si="39"/>
        <v>NO</v>
      </c>
      <c r="R199" s="39" t="s">
        <v>44</v>
      </c>
      <c r="S199" s="43" t="s">
        <v>44</v>
      </c>
      <c r="T199" s="33">
        <v>14751.554869077272</v>
      </c>
      <c r="U199" s="34">
        <v>15252</v>
      </c>
      <c r="V199" s="35">
        <v>22887.16652805945</v>
      </c>
      <c r="W199" s="33">
        <v>64180.63</v>
      </c>
      <c r="X199" s="36">
        <f t="shared" si="40"/>
        <v>0</v>
      </c>
      <c r="Y199" s="36">
        <f t="shared" si="41"/>
        <v>0</v>
      </c>
      <c r="Z199" s="36">
        <f t="shared" si="46"/>
        <v>0</v>
      </c>
      <c r="AA199" s="36">
        <f t="shared" si="47"/>
        <v>0</v>
      </c>
      <c r="AB199" s="36">
        <f t="shared" si="42"/>
        <v>0</v>
      </c>
      <c r="AC199" s="36">
        <f t="shared" si="43"/>
        <v>0</v>
      </c>
      <c r="AD199" s="36">
        <f t="shared" si="48"/>
        <v>0</v>
      </c>
      <c r="AE199" s="36">
        <f t="shared" si="49"/>
        <v>0</v>
      </c>
      <c r="AF199" s="36">
        <f t="shared" si="50"/>
        <v>0</v>
      </c>
      <c r="AG199" s="36">
        <f t="shared" si="51"/>
        <v>0</v>
      </c>
      <c r="AH199" s="2">
        <f t="shared" si="44"/>
        <v>0</v>
      </c>
      <c r="AI199" s="2">
        <f t="shared" si="45"/>
        <v>0</v>
      </c>
    </row>
    <row r="200" spans="1:35" ht="11.25">
      <c r="A200" s="37">
        <v>1917250</v>
      </c>
      <c r="B200" s="37" t="s">
        <v>829</v>
      </c>
      <c r="C200" s="37" t="s">
        <v>830</v>
      </c>
      <c r="D200" s="37" t="s">
        <v>831</v>
      </c>
      <c r="E200" s="37" t="s">
        <v>832</v>
      </c>
      <c r="F200" s="37">
        <v>52253</v>
      </c>
      <c r="G200" s="38" t="s">
        <v>41</v>
      </c>
      <c r="H200" s="37">
        <v>3194552075</v>
      </c>
      <c r="I200" s="39">
        <v>8</v>
      </c>
      <c r="J200" s="40" t="s">
        <v>42</v>
      </c>
      <c r="K200" s="28" t="s">
        <v>42</v>
      </c>
      <c r="L200" s="29">
        <v>483</v>
      </c>
      <c r="M200" s="28" t="s">
        <v>43</v>
      </c>
      <c r="N200" s="41" t="s">
        <v>42</v>
      </c>
      <c r="O200" s="41" t="s">
        <v>42</v>
      </c>
      <c r="P200" s="42">
        <v>9.197651663405088</v>
      </c>
      <c r="Q200" s="42" t="str">
        <f t="shared" si="39"/>
        <v>NO</v>
      </c>
      <c r="R200" s="39" t="s">
        <v>42</v>
      </c>
      <c r="S200" s="43" t="s">
        <v>44</v>
      </c>
      <c r="T200" s="33">
        <v>2138.272651513041</v>
      </c>
      <c r="U200" s="34">
        <v>1971</v>
      </c>
      <c r="V200" s="35">
        <v>2967.677903638345</v>
      </c>
      <c r="W200" s="33">
        <v>10394.67</v>
      </c>
      <c r="X200" s="36">
        <f t="shared" si="40"/>
        <v>1</v>
      </c>
      <c r="Y200" s="36">
        <f t="shared" si="41"/>
        <v>1</v>
      </c>
      <c r="Z200" s="36" t="str">
        <f t="shared" si="46"/>
        <v>ELIGIBLE</v>
      </c>
      <c r="AA200" s="36" t="str">
        <f t="shared" si="47"/>
        <v>OKAY</v>
      </c>
      <c r="AB200" s="36">
        <f t="shared" si="42"/>
        <v>0</v>
      </c>
      <c r="AC200" s="36">
        <f t="shared" si="43"/>
        <v>1</v>
      </c>
      <c r="AD200" s="36">
        <f t="shared" si="48"/>
        <v>0</v>
      </c>
      <c r="AE200" s="36">
        <f t="shared" si="49"/>
        <v>0</v>
      </c>
      <c r="AF200" s="36">
        <f t="shared" si="50"/>
        <v>0</v>
      </c>
      <c r="AG200" s="36">
        <f t="shared" si="51"/>
        <v>0</v>
      </c>
      <c r="AH200" s="2">
        <f t="shared" si="44"/>
        <v>0</v>
      </c>
      <c r="AI200" s="2">
        <f t="shared" si="45"/>
        <v>0</v>
      </c>
    </row>
    <row r="201" spans="1:35" ht="11.25">
      <c r="A201" s="37">
        <v>1917340</v>
      </c>
      <c r="B201" s="37" t="s">
        <v>833</v>
      </c>
      <c r="C201" s="37" t="s">
        <v>834</v>
      </c>
      <c r="D201" s="37" t="s">
        <v>835</v>
      </c>
      <c r="E201" s="37" t="s">
        <v>836</v>
      </c>
      <c r="F201" s="37">
        <v>51243</v>
      </c>
      <c r="G201" s="38" t="s">
        <v>41</v>
      </c>
      <c r="H201" s="37">
        <v>7124792771</v>
      </c>
      <c r="I201" s="39">
        <v>7</v>
      </c>
      <c r="J201" s="40" t="s">
        <v>42</v>
      </c>
      <c r="K201" s="28" t="s">
        <v>42</v>
      </c>
      <c r="L201" s="29">
        <v>177</v>
      </c>
      <c r="M201" s="28" t="s">
        <v>43</v>
      </c>
      <c r="N201" s="41" t="s">
        <v>42</v>
      </c>
      <c r="O201" s="41" t="s">
        <v>42</v>
      </c>
      <c r="P201" s="42">
        <v>15.577889447236181</v>
      </c>
      <c r="Q201" s="42" t="str">
        <f t="shared" si="39"/>
        <v>NO</v>
      </c>
      <c r="R201" s="39" t="s">
        <v>42</v>
      </c>
      <c r="S201" s="43" t="s">
        <v>44</v>
      </c>
      <c r="T201" s="33">
        <v>1025.4370171846635</v>
      </c>
      <c r="U201" s="34">
        <v>600</v>
      </c>
      <c r="V201" s="35">
        <v>1241.9408344599678</v>
      </c>
      <c r="W201" s="33">
        <v>5815.39</v>
      </c>
      <c r="X201" s="36">
        <f t="shared" si="40"/>
        <v>1</v>
      </c>
      <c r="Y201" s="36">
        <f t="shared" si="41"/>
        <v>1</v>
      </c>
      <c r="Z201" s="36" t="str">
        <f t="shared" si="46"/>
        <v>ELIGIBLE</v>
      </c>
      <c r="AA201" s="36" t="str">
        <f t="shared" si="47"/>
        <v>OKAY</v>
      </c>
      <c r="AB201" s="36">
        <f t="shared" si="42"/>
        <v>0</v>
      </c>
      <c r="AC201" s="36">
        <f t="shared" si="43"/>
        <v>1</v>
      </c>
      <c r="AD201" s="36">
        <f t="shared" si="48"/>
        <v>0</v>
      </c>
      <c r="AE201" s="36">
        <f t="shared" si="49"/>
        <v>0</v>
      </c>
      <c r="AF201" s="36">
        <f t="shared" si="50"/>
        <v>0</v>
      </c>
      <c r="AG201" s="36">
        <f t="shared" si="51"/>
        <v>0</v>
      </c>
      <c r="AH201" s="2">
        <f t="shared" si="44"/>
        <v>0</v>
      </c>
      <c r="AI201" s="2">
        <f t="shared" si="45"/>
        <v>0</v>
      </c>
    </row>
    <row r="202" spans="1:35" ht="11.25">
      <c r="A202" s="37">
        <v>1917460</v>
      </c>
      <c r="B202" s="37" t="s">
        <v>837</v>
      </c>
      <c r="C202" s="37" t="s">
        <v>838</v>
      </c>
      <c r="D202" s="37" t="s">
        <v>839</v>
      </c>
      <c r="E202" s="37" t="s">
        <v>840</v>
      </c>
      <c r="F202" s="37">
        <v>51546</v>
      </c>
      <c r="G202" s="38" t="s">
        <v>41</v>
      </c>
      <c r="H202" s="37">
        <v>7126442250</v>
      </c>
      <c r="I202" s="39">
        <v>7</v>
      </c>
      <c r="J202" s="40" t="s">
        <v>42</v>
      </c>
      <c r="K202" s="28" t="s">
        <v>42</v>
      </c>
      <c r="L202" s="29">
        <v>662</v>
      </c>
      <c r="M202" s="28" t="s">
        <v>43</v>
      </c>
      <c r="N202" s="41" t="s">
        <v>44</v>
      </c>
      <c r="O202" s="41" t="s">
        <v>44</v>
      </c>
      <c r="P202" s="42">
        <v>14.359861591695502</v>
      </c>
      <c r="Q202" s="42" t="str">
        <f t="shared" si="39"/>
        <v>NO</v>
      </c>
      <c r="R202" s="39" t="s">
        <v>42</v>
      </c>
      <c r="S202" s="43" t="s">
        <v>44</v>
      </c>
      <c r="T202" s="33">
        <v>3243.5524882493664</v>
      </c>
      <c r="U202" s="34">
        <v>2326</v>
      </c>
      <c r="V202" s="35">
        <v>3500.97110429216</v>
      </c>
      <c r="W202" s="33">
        <v>16646.37</v>
      </c>
      <c r="X202" s="36">
        <f t="shared" si="40"/>
        <v>1</v>
      </c>
      <c r="Y202" s="36">
        <f t="shared" si="41"/>
        <v>0</v>
      </c>
      <c r="Z202" s="36">
        <f t="shared" si="46"/>
        <v>0</v>
      </c>
      <c r="AA202" s="36">
        <f t="shared" si="47"/>
        <v>0</v>
      </c>
      <c r="AB202" s="36">
        <f t="shared" si="42"/>
        <v>0</v>
      </c>
      <c r="AC202" s="36">
        <f t="shared" si="43"/>
        <v>1</v>
      </c>
      <c r="AD202" s="36">
        <f t="shared" si="48"/>
        <v>0</v>
      </c>
      <c r="AE202" s="36">
        <f t="shared" si="49"/>
        <v>0</v>
      </c>
      <c r="AF202" s="36">
        <f t="shared" si="50"/>
        <v>0</v>
      </c>
      <c r="AG202" s="36">
        <f t="shared" si="51"/>
        <v>0</v>
      </c>
      <c r="AH202" s="2">
        <f t="shared" si="44"/>
        <v>0</v>
      </c>
      <c r="AI202" s="2">
        <f t="shared" si="45"/>
        <v>0</v>
      </c>
    </row>
    <row r="203" spans="1:35" ht="11.25">
      <c r="A203" s="37">
        <v>1917550</v>
      </c>
      <c r="B203" s="37" t="s">
        <v>841</v>
      </c>
      <c r="C203" s="37" t="s">
        <v>842</v>
      </c>
      <c r="D203" s="37" t="s">
        <v>784</v>
      </c>
      <c r="E203" s="37" t="s">
        <v>843</v>
      </c>
      <c r="F203" s="37">
        <v>52755</v>
      </c>
      <c r="G203" s="38" t="s">
        <v>41</v>
      </c>
      <c r="H203" s="37">
        <v>3196294212</v>
      </c>
      <c r="I203" s="39">
        <v>8</v>
      </c>
      <c r="J203" s="40" t="s">
        <v>42</v>
      </c>
      <c r="K203" s="28" t="s">
        <v>42</v>
      </c>
      <c r="L203" s="29">
        <v>426</v>
      </c>
      <c r="M203" s="28" t="s">
        <v>43</v>
      </c>
      <c r="N203" s="41" t="s">
        <v>42</v>
      </c>
      <c r="O203" s="41" t="s">
        <v>42</v>
      </c>
      <c r="P203" s="42">
        <v>4.212860310421286</v>
      </c>
      <c r="Q203" s="42" t="str">
        <f t="shared" si="39"/>
        <v>NO</v>
      </c>
      <c r="R203" s="39" t="s">
        <v>42</v>
      </c>
      <c r="S203" s="43" t="s">
        <v>44</v>
      </c>
      <c r="T203" s="33">
        <v>1669.8619248992286</v>
      </c>
      <c r="U203" s="34">
        <v>1542</v>
      </c>
      <c r="V203" s="35">
        <v>2305.9993028271333</v>
      </c>
      <c r="W203" s="33">
        <v>5289.55</v>
      </c>
      <c r="X203" s="36">
        <f t="shared" si="40"/>
        <v>1</v>
      </c>
      <c r="Y203" s="36">
        <f t="shared" si="41"/>
        <v>1</v>
      </c>
      <c r="Z203" s="36" t="str">
        <f t="shared" si="46"/>
        <v>ELIGIBLE</v>
      </c>
      <c r="AA203" s="36" t="str">
        <f t="shared" si="47"/>
        <v>OKAY</v>
      </c>
      <c r="AB203" s="36">
        <f t="shared" si="42"/>
        <v>0</v>
      </c>
      <c r="AC203" s="36">
        <f t="shared" si="43"/>
        <v>1</v>
      </c>
      <c r="AD203" s="36">
        <f t="shared" si="48"/>
        <v>0</v>
      </c>
      <c r="AE203" s="36">
        <f t="shared" si="49"/>
        <v>0</v>
      </c>
      <c r="AF203" s="36">
        <f t="shared" si="50"/>
        <v>0</v>
      </c>
      <c r="AG203" s="36">
        <f t="shared" si="51"/>
        <v>0</v>
      </c>
      <c r="AH203" s="2">
        <f t="shared" si="44"/>
        <v>0</v>
      </c>
      <c r="AI203" s="2">
        <f t="shared" si="45"/>
        <v>0</v>
      </c>
    </row>
    <row r="204" spans="1:35" ht="11.25">
      <c r="A204" s="37">
        <v>1917820</v>
      </c>
      <c r="B204" s="37" t="s">
        <v>844</v>
      </c>
      <c r="C204" s="37" t="s">
        <v>845</v>
      </c>
      <c r="D204" s="37" t="s">
        <v>846</v>
      </c>
      <c r="E204" s="37" t="s">
        <v>847</v>
      </c>
      <c r="F204" s="37">
        <v>52754</v>
      </c>
      <c r="G204" s="38" t="s">
        <v>41</v>
      </c>
      <c r="H204" s="37">
        <v>3197263541</v>
      </c>
      <c r="I204" s="39">
        <v>7</v>
      </c>
      <c r="J204" s="40" t="s">
        <v>42</v>
      </c>
      <c r="K204" s="28" t="s">
        <v>42</v>
      </c>
      <c r="L204" s="29">
        <v>912</v>
      </c>
      <c r="M204" s="28" t="s">
        <v>43</v>
      </c>
      <c r="N204" s="41" t="s">
        <v>44</v>
      </c>
      <c r="O204" s="41" t="s">
        <v>44</v>
      </c>
      <c r="P204" s="42">
        <v>10.388349514563107</v>
      </c>
      <c r="Q204" s="42" t="str">
        <f t="shared" si="39"/>
        <v>NO</v>
      </c>
      <c r="R204" s="39" t="s">
        <v>42</v>
      </c>
      <c r="S204" s="43" t="s">
        <v>44</v>
      </c>
      <c r="T204" s="33">
        <v>3781.1881117181642</v>
      </c>
      <c r="U204" s="34">
        <v>3162</v>
      </c>
      <c r="V204" s="35">
        <v>4760.1356058358815</v>
      </c>
      <c r="W204" s="33">
        <v>21702.41</v>
      </c>
      <c r="X204" s="36">
        <f t="shared" si="40"/>
        <v>1</v>
      </c>
      <c r="Y204" s="36">
        <f t="shared" si="41"/>
        <v>0</v>
      </c>
      <c r="Z204" s="36">
        <f t="shared" si="46"/>
        <v>0</v>
      </c>
      <c r="AA204" s="36">
        <f t="shared" si="47"/>
        <v>0</v>
      </c>
      <c r="AB204" s="36">
        <f t="shared" si="42"/>
        <v>0</v>
      </c>
      <c r="AC204" s="36">
        <f t="shared" si="43"/>
        <v>1</v>
      </c>
      <c r="AD204" s="36">
        <f t="shared" si="48"/>
        <v>0</v>
      </c>
      <c r="AE204" s="36">
        <f t="shared" si="49"/>
        <v>0</v>
      </c>
      <c r="AF204" s="36">
        <f t="shared" si="50"/>
        <v>0</v>
      </c>
      <c r="AG204" s="36">
        <f t="shared" si="51"/>
        <v>0</v>
      </c>
      <c r="AH204" s="2">
        <f t="shared" si="44"/>
        <v>0</v>
      </c>
      <c r="AI204" s="2">
        <f t="shared" si="45"/>
        <v>0</v>
      </c>
    </row>
    <row r="205" spans="1:35" ht="11.25">
      <c r="A205" s="37">
        <v>1917880</v>
      </c>
      <c r="B205" s="37" t="s">
        <v>848</v>
      </c>
      <c r="C205" s="37" t="s">
        <v>849</v>
      </c>
      <c r="D205" s="37" t="s">
        <v>850</v>
      </c>
      <c r="E205" s="37" t="s">
        <v>851</v>
      </c>
      <c r="F205" s="37">
        <v>50560</v>
      </c>
      <c r="G205" s="38" t="s">
        <v>41</v>
      </c>
      <c r="H205" s="37">
        <v>5158823357</v>
      </c>
      <c r="I205" s="39">
        <v>7</v>
      </c>
      <c r="J205" s="40" t="s">
        <v>42</v>
      </c>
      <c r="K205" s="28" t="s">
        <v>42</v>
      </c>
      <c r="L205" s="29">
        <v>109</v>
      </c>
      <c r="M205" s="28" t="s">
        <v>43</v>
      </c>
      <c r="N205" s="41" t="s">
        <v>42</v>
      </c>
      <c r="O205" s="41" t="s">
        <v>42</v>
      </c>
      <c r="P205" s="42">
        <v>6.081081081081082</v>
      </c>
      <c r="Q205" s="42" t="str">
        <f t="shared" si="39"/>
        <v>NO</v>
      </c>
      <c r="R205" s="39" t="s">
        <v>42</v>
      </c>
      <c r="S205" s="43" t="s">
        <v>44</v>
      </c>
      <c r="T205" s="33">
        <v>939.5547514222009</v>
      </c>
      <c r="U205" s="34">
        <v>407</v>
      </c>
      <c r="V205" s="35">
        <v>997.5948350093332</v>
      </c>
      <c r="W205" s="33">
        <v>2009.47</v>
      </c>
      <c r="X205" s="36">
        <f t="shared" si="40"/>
        <v>1</v>
      </c>
      <c r="Y205" s="36">
        <f t="shared" si="41"/>
        <v>1</v>
      </c>
      <c r="Z205" s="36" t="str">
        <f t="shared" si="46"/>
        <v>ELIGIBLE</v>
      </c>
      <c r="AA205" s="36" t="str">
        <f t="shared" si="47"/>
        <v>OKAY</v>
      </c>
      <c r="AB205" s="36">
        <f t="shared" si="42"/>
        <v>0</v>
      </c>
      <c r="AC205" s="36">
        <f t="shared" si="43"/>
        <v>1</v>
      </c>
      <c r="AD205" s="36">
        <f t="shared" si="48"/>
        <v>0</v>
      </c>
      <c r="AE205" s="36">
        <f t="shared" si="49"/>
        <v>0</v>
      </c>
      <c r="AF205" s="36">
        <f t="shared" si="50"/>
        <v>0</v>
      </c>
      <c r="AG205" s="36">
        <f t="shared" si="51"/>
        <v>0</v>
      </c>
      <c r="AH205" s="2">
        <f t="shared" si="44"/>
        <v>0</v>
      </c>
      <c r="AI205" s="2">
        <f t="shared" si="45"/>
        <v>0</v>
      </c>
    </row>
    <row r="206" spans="1:35" ht="11.25">
      <c r="A206" s="37">
        <v>1918030</v>
      </c>
      <c r="B206" s="37" t="s">
        <v>852</v>
      </c>
      <c r="C206" s="37" t="s">
        <v>853</v>
      </c>
      <c r="D206" s="37" t="s">
        <v>854</v>
      </c>
      <c r="E206" s="37" t="s">
        <v>855</v>
      </c>
      <c r="F206" s="37">
        <v>50251</v>
      </c>
      <c r="G206" s="38" t="s">
        <v>41</v>
      </c>
      <c r="H206" s="37">
        <v>5155944445</v>
      </c>
      <c r="I206" s="39">
        <v>7</v>
      </c>
      <c r="J206" s="40" t="s">
        <v>42</v>
      </c>
      <c r="K206" s="28" t="s">
        <v>42</v>
      </c>
      <c r="L206" s="29">
        <v>509</v>
      </c>
      <c r="M206" s="28" t="s">
        <v>43</v>
      </c>
      <c r="N206" s="41" t="s">
        <v>42</v>
      </c>
      <c r="O206" s="41" t="s">
        <v>42</v>
      </c>
      <c r="P206" s="42">
        <v>9.925925925925926</v>
      </c>
      <c r="Q206" s="42" t="str">
        <f t="shared" si="39"/>
        <v>NO</v>
      </c>
      <c r="R206" s="39" t="s">
        <v>42</v>
      </c>
      <c r="S206" s="43" t="s">
        <v>44</v>
      </c>
      <c r="T206" s="33">
        <v>2312.36031335196</v>
      </c>
      <c r="U206" s="34">
        <v>2230</v>
      </c>
      <c r="V206" s="35">
        <v>3313.3309040621125</v>
      </c>
      <c r="W206" s="33">
        <v>13916.37</v>
      </c>
      <c r="X206" s="36">
        <f t="shared" si="40"/>
        <v>1</v>
      </c>
      <c r="Y206" s="36">
        <f t="shared" si="41"/>
        <v>1</v>
      </c>
      <c r="Z206" s="36" t="str">
        <f t="shared" si="46"/>
        <v>ELIGIBLE</v>
      </c>
      <c r="AA206" s="36" t="str">
        <f t="shared" si="47"/>
        <v>OKAY</v>
      </c>
      <c r="AB206" s="36">
        <f t="shared" si="42"/>
        <v>0</v>
      </c>
      <c r="AC206" s="36">
        <f t="shared" si="43"/>
        <v>1</v>
      </c>
      <c r="AD206" s="36">
        <f t="shared" si="48"/>
        <v>0</v>
      </c>
      <c r="AE206" s="36">
        <f t="shared" si="49"/>
        <v>0</v>
      </c>
      <c r="AF206" s="36">
        <f t="shared" si="50"/>
        <v>0</v>
      </c>
      <c r="AG206" s="36">
        <f t="shared" si="51"/>
        <v>0</v>
      </c>
      <c r="AH206" s="2">
        <f t="shared" si="44"/>
        <v>0</v>
      </c>
      <c r="AI206" s="2">
        <f t="shared" si="45"/>
        <v>0</v>
      </c>
    </row>
    <row r="207" spans="1:35" ht="11.25">
      <c r="A207" s="37">
        <v>1918120</v>
      </c>
      <c r="B207" s="37" t="s">
        <v>856</v>
      </c>
      <c r="C207" s="37" t="s">
        <v>857</v>
      </c>
      <c r="D207" s="37" t="s">
        <v>235</v>
      </c>
      <c r="E207" s="37" t="s">
        <v>858</v>
      </c>
      <c r="F207" s="37">
        <v>52159</v>
      </c>
      <c r="G207" s="38" t="s">
        <v>41</v>
      </c>
      <c r="H207" s="37">
        <v>3195394795</v>
      </c>
      <c r="I207" s="39">
        <v>7</v>
      </c>
      <c r="J207" s="40" t="s">
        <v>42</v>
      </c>
      <c r="K207" s="28" t="s">
        <v>42</v>
      </c>
      <c r="L207" s="29">
        <v>1002</v>
      </c>
      <c r="M207" s="28" t="s">
        <v>43</v>
      </c>
      <c r="N207" s="41" t="s">
        <v>44</v>
      </c>
      <c r="O207" s="41" t="s">
        <v>44</v>
      </c>
      <c r="P207" s="42">
        <v>10.758885686839577</v>
      </c>
      <c r="Q207" s="42" t="str">
        <f t="shared" si="39"/>
        <v>NO</v>
      </c>
      <c r="R207" s="39" t="s">
        <v>42</v>
      </c>
      <c r="S207" s="43" t="s">
        <v>44</v>
      </c>
      <c r="T207" s="33">
        <v>5474.636125981584</v>
      </c>
      <c r="U207" s="34">
        <v>3549</v>
      </c>
      <c r="V207" s="35">
        <v>5298.366706495747</v>
      </c>
      <c r="W207" s="33">
        <v>23026.95</v>
      </c>
      <c r="X207" s="36">
        <f t="shared" si="40"/>
        <v>1</v>
      </c>
      <c r="Y207" s="36">
        <f t="shared" si="41"/>
        <v>0</v>
      </c>
      <c r="Z207" s="36">
        <f t="shared" si="46"/>
        <v>0</v>
      </c>
      <c r="AA207" s="36">
        <f t="shared" si="47"/>
        <v>0</v>
      </c>
      <c r="AB207" s="36">
        <f t="shared" si="42"/>
        <v>0</v>
      </c>
      <c r="AC207" s="36">
        <f t="shared" si="43"/>
        <v>1</v>
      </c>
      <c r="AD207" s="36">
        <f t="shared" si="48"/>
        <v>0</v>
      </c>
      <c r="AE207" s="36">
        <f t="shared" si="49"/>
        <v>0</v>
      </c>
      <c r="AF207" s="36">
        <f t="shared" si="50"/>
        <v>0</v>
      </c>
      <c r="AG207" s="36">
        <f t="shared" si="51"/>
        <v>0</v>
      </c>
      <c r="AH207" s="2">
        <f t="shared" si="44"/>
        <v>0</v>
      </c>
      <c r="AI207" s="2">
        <f t="shared" si="45"/>
        <v>0</v>
      </c>
    </row>
    <row r="208" spans="1:35" ht="11.25">
      <c r="A208" s="37">
        <v>1918180</v>
      </c>
      <c r="B208" s="37" t="s">
        <v>859</v>
      </c>
      <c r="C208" s="37" t="s">
        <v>860</v>
      </c>
      <c r="D208" s="37" t="s">
        <v>861</v>
      </c>
      <c r="E208" s="37" t="s">
        <v>862</v>
      </c>
      <c r="F208" s="37">
        <v>50156</v>
      </c>
      <c r="G208" s="38" t="s">
        <v>41</v>
      </c>
      <c r="H208" s="37">
        <v>5157953241</v>
      </c>
      <c r="I208" s="39">
        <v>7</v>
      </c>
      <c r="J208" s="40" t="s">
        <v>42</v>
      </c>
      <c r="K208" s="28" t="s">
        <v>42</v>
      </c>
      <c r="L208" s="29">
        <v>556</v>
      </c>
      <c r="M208" s="28" t="s">
        <v>43</v>
      </c>
      <c r="N208" s="41" t="s">
        <v>42</v>
      </c>
      <c r="O208" s="41" t="s">
        <v>42</v>
      </c>
      <c r="P208" s="42">
        <v>6.055900621118012</v>
      </c>
      <c r="Q208" s="42" t="str">
        <f t="shared" si="39"/>
        <v>NO</v>
      </c>
      <c r="R208" s="39" t="s">
        <v>42</v>
      </c>
      <c r="S208" s="43" t="s">
        <v>44</v>
      </c>
      <c r="T208" s="33">
        <v>2267.4310783096757</v>
      </c>
      <c r="U208" s="34">
        <v>1955</v>
      </c>
      <c r="V208" s="35">
        <v>2942.988403608076</v>
      </c>
      <c r="W208" s="33">
        <v>9097.63</v>
      </c>
      <c r="X208" s="36">
        <f t="shared" si="40"/>
        <v>1</v>
      </c>
      <c r="Y208" s="36">
        <f t="shared" si="41"/>
        <v>1</v>
      </c>
      <c r="Z208" s="36" t="str">
        <f t="shared" si="46"/>
        <v>ELIGIBLE</v>
      </c>
      <c r="AA208" s="36" t="str">
        <f t="shared" si="47"/>
        <v>OKAY</v>
      </c>
      <c r="AB208" s="36">
        <f t="shared" si="42"/>
        <v>0</v>
      </c>
      <c r="AC208" s="36">
        <f t="shared" si="43"/>
        <v>1</v>
      </c>
      <c r="AD208" s="36">
        <f t="shared" si="48"/>
        <v>0</v>
      </c>
      <c r="AE208" s="36">
        <f t="shared" si="49"/>
        <v>0</v>
      </c>
      <c r="AF208" s="36">
        <f t="shared" si="50"/>
        <v>0</v>
      </c>
      <c r="AG208" s="36">
        <f t="shared" si="51"/>
        <v>0</v>
      </c>
      <c r="AH208" s="2">
        <f t="shared" si="44"/>
        <v>0</v>
      </c>
      <c r="AI208" s="2">
        <f t="shared" si="45"/>
        <v>0</v>
      </c>
    </row>
    <row r="209" spans="1:35" ht="11.25">
      <c r="A209" s="37">
        <v>1918240</v>
      </c>
      <c r="B209" s="37" t="s">
        <v>863</v>
      </c>
      <c r="C209" s="37" t="s">
        <v>864</v>
      </c>
      <c r="D209" s="37" t="s">
        <v>865</v>
      </c>
      <c r="E209" s="37" t="s">
        <v>866</v>
      </c>
      <c r="F209" s="37">
        <v>51551</v>
      </c>
      <c r="G209" s="38" t="s">
        <v>41</v>
      </c>
      <c r="H209" s="37">
        <v>7126248700</v>
      </c>
      <c r="I209" s="39">
        <v>7</v>
      </c>
      <c r="J209" s="40" t="s">
        <v>42</v>
      </c>
      <c r="K209" s="28" t="s">
        <v>42</v>
      </c>
      <c r="L209" s="29">
        <v>371</v>
      </c>
      <c r="M209" s="28" t="s">
        <v>43</v>
      </c>
      <c r="N209" s="41" t="s">
        <v>42</v>
      </c>
      <c r="O209" s="41" t="s">
        <v>42</v>
      </c>
      <c r="P209" s="42">
        <v>15.416666666666668</v>
      </c>
      <c r="Q209" s="42" t="str">
        <f t="shared" si="39"/>
        <v>NO</v>
      </c>
      <c r="R209" s="39" t="s">
        <v>42</v>
      </c>
      <c r="S209" s="43" t="s">
        <v>44</v>
      </c>
      <c r="T209" s="33">
        <v>2091.4033403805006</v>
      </c>
      <c r="U209" s="34">
        <v>1322</v>
      </c>
      <c r="V209" s="35">
        <v>3000.2924737977064</v>
      </c>
      <c r="W209" s="33">
        <v>13719.53</v>
      </c>
      <c r="X209" s="36">
        <f t="shared" si="40"/>
        <v>1</v>
      </c>
      <c r="Y209" s="36">
        <f t="shared" si="41"/>
        <v>1</v>
      </c>
      <c r="Z209" s="36" t="str">
        <f t="shared" si="46"/>
        <v>ELIGIBLE</v>
      </c>
      <c r="AA209" s="36" t="str">
        <f t="shared" si="47"/>
        <v>OKAY</v>
      </c>
      <c r="AB209" s="36">
        <f t="shared" si="42"/>
        <v>0</v>
      </c>
      <c r="AC209" s="36">
        <f t="shared" si="43"/>
        <v>1</v>
      </c>
      <c r="AD209" s="36">
        <f t="shared" si="48"/>
        <v>0</v>
      </c>
      <c r="AE209" s="36">
        <f t="shared" si="49"/>
        <v>0</v>
      </c>
      <c r="AF209" s="36">
        <f t="shared" si="50"/>
        <v>0</v>
      </c>
      <c r="AG209" s="36">
        <f t="shared" si="51"/>
        <v>0</v>
      </c>
      <c r="AH209" s="2">
        <f t="shared" si="44"/>
        <v>0</v>
      </c>
      <c r="AI209" s="2">
        <f t="shared" si="45"/>
        <v>0</v>
      </c>
    </row>
    <row r="210" spans="1:35" ht="11.25">
      <c r="A210" s="37">
        <v>1918300</v>
      </c>
      <c r="B210" s="37" t="s">
        <v>867</v>
      </c>
      <c r="C210" s="37" t="s">
        <v>868</v>
      </c>
      <c r="D210" s="37" t="s">
        <v>869</v>
      </c>
      <c r="E210" s="37" t="s">
        <v>870</v>
      </c>
      <c r="F210" s="37">
        <v>51455</v>
      </c>
      <c r="G210" s="38" t="s">
        <v>41</v>
      </c>
      <c r="H210" s="37">
        <v>7126533771</v>
      </c>
      <c r="I210" s="39">
        <v>7</v>
      </c>
      <c r="J210" s="40" t="s">
        <v>42</v>
      </c>
      <c r="K210" s="28" t="s">
        <v>42</v>
      </c>
      <c r="L210" s="29">
        <v>532</v>
      </c>
      <c r="M210" s="28" t="s">
        <v>43</v>
      </c>
      <c r="N210" s="41" t="s">
        <v>42</v>
      </c>
      <c r="O210" s="41" t="s">
        <v>42</v>
      </c>
      <c r="P210" s="42">
        <v>10.950413223140496</v>
      </c>
      <c r="Q210" s="42" t="str">
        <f t="shared" si="39"/>
        <v>NO</v>
      </c>
      <c r="R210" s="39" t="s">
        <v>42</v>
      </c>
      <c r="S210" s="43" t="s">
        <v>44</v>
      </c>
      <c r="T210" s="33">
        <v>2612.0403655459886</v>
      </c>
      <c r="U210" s="34">
        <v>1830</v>
      </c>
      <c r="V210" s="35">
        <v>2745.472403365923</v>
      </c>
      <c r="W210" s="33">
        <v>11130.83</v>
      </c>
      <c r="X210" s="36">
        <f t="shared" si="40"/>
        <v>1</v>
      </c>
      <c r="Y210" s="36">
        <f t="shared" si="41"/>
        <v>1</v>
      </c>
      <c r="Z210" s="36" t="str">
        <f t="shared" si="46"/>
        <v>ELIGIBLE</v>
      </c>
      <c r="AA210" s="36" t="str">
        <f t="shared" si="47"/>
        <v>OKAY</v>
      </c>
      <c r="AB210" s="36">
        <f t="shared" si="42"/>
        <v>0</v>
      </c>
      <c r="AC210" s="36">
        <f t="shared" si="43"/>
        <v>1</v>
      </c>
      <c r="AD210" s="36">
        <f t="shared" si="48"/>
        <v>0</v>
      </c>
      <c r="AE210" s="36">
        <f t="shared" si="49"/>
        <v>0</v>
      </c>
      <c r="AF210" s="36">
        <f t="shared" si="50"/>
        <v>0</v>
      </c>
      <c r="AG210" s="36">
        <f t="shared" si="51"/>
        <v>0</v>
      </c>
      <c r="AH210" s="2">
        <f t="shared" si="44"/>
        <v>0</v>
      </c>
      <c r="AI210" s="2">
        <f t="shared" si="45"/>
        <v>0</v>
      </c>
    </row>
    <row r="211" spans="1:35" ht="11.25">
      <c r="A211" s="37">
        <v>1918330</v>
      </c>
      <c r="B211" s="37" t="s">
        <v>871</v>
      </c>
      <c r="C211" s="37" t="s">
        <v>872</v>
      </c>
      <c r="D211" s="37" t="s">
        <v>873</v>
      </c>
      <c r="E211" s="37" t="s">
        <v>874</v>
      </c>
      <c r="F211" s="37">
        <v>50563</v>
      </c>
      <c r="G211" s="38" t="s">
        <v>41</v>
      </c>
      <c r="H211" s="37">
        <v>7124692202</v>
      </c>
      <c r="I211" s="39">
        <v>7</v>
      </c>
      <c r="J211" s="40" t="s">
        <v>42</v>
      </c>
      <c r="K211" s="28" t="s">
        <v>42</v>
      </c>
      <c r="L211" s="29">
        <v>833</v>
      </c>
      <c r="M211" s="28" t="s">
        <v>43</v>
      </c>
      <c r="N211" s="41" t="s">
        <v>44</v>
      </c>
      <c r="O211" s="41" t="s">
        <v>44</v>
      </c>
      <c r="P211" s="42">
        <v>9.015421115065243</v>
      </c>
      <c r="Q211" s="42" t="str">
        <f t="shared" si="39"/>
        <v>NO</v>
      </c>
      <c r="R211" s="39" t="s">
        <v>42</v>
      </c>
      <c r="S211" s="43" t="s">
        <v>44</v>
      </c>
      <c r="T211" s="33">
        <v>4086.5799375555835</v>
      </c>
      <c r="U211" s="34">
        <v>2883</v>
      </c>
      <c r="V211" s="35">
        <v>4305.84880527893</v>
      </c>
      <c r="W211" s="33">
        <v>16323.85</v>
      </c>
      <c r="X211" s="36">
        <f t="shared" si="40"/>
        <v>1</v>
      </c>
      <c r="Y211" s="36">
        <f t="shared" si="41"/>
        <v>0</v>
      </c>
      <c r="Z211" s="36">
        <f t="shared" si="46"/>
        <v>0</v>
      </c>
      <c r="AA211" s="36">
        <f t="shared" si="47"/>
        <v>0</v>
      </c>
      <c r="AB211" s="36">
        <f t="shared" si="42"/>
        <v>0</v>
      </c>
      <c r="AC211" s="36">
        <f t="shared" si="43"/>
        <v>1</v>
      </c>
      <c r="AD211" s="36">
        <f t="shared" si="48"/>
        <v>0</v>
      </c>
      <c r="AE211" s="36">
        <f t="shared" si="49"/>
        <v>0</v>
      </c>
      <c r="AF211" s="36">
        <f t="shared" si="50"/>
        <v>0</v>
      </c>
      <c r="AG211" s="36">
        <f t="shared" si="51"/>
        <v>0</v>
      </c>
      <c r="AH211" s="2">
        <f t="shared" si="44"/>
        <v>0</v>
      </c>
      <c r="AI211" s="2">
        <f t="shared" si="45"/>
        <v>0</v>
      </c>
    </row>
    <row r="212" spans="1:35" ht="11.25">
      <c r="A212" s="37">
        <v>1918480</v>
      </c>
      <c r="B212" s="37" t="s">
        <v>875</v>
      </c>
      <c r="C212" s="37" t="s">
        <v>876</v>
      </c>
      <c r="D212" s="37" t="s">
        <v>877</v>
      </c>
      <c r="E212" s="37" t="s">
        <v>878</v>
      </c>
      <c r="F212" s="37">
        <v>51034</v>
      </c>
      <c r="G212" s="38" t="s">
        <v>41</v>
      </c>
      <c r="H212" s="37">
        <v>7128821315</v>
      </c>
      <c r="I212" s="39" t="s">
        <v>62</v>
      </c>
      <c r="J212" s="40" t="s">
        <v>42</v>
      </c>
      <c r="K212" s="28" t="s">
        <v>42</v>
      </c>
      <c r="L212" s="29">
        <v>492</v>
      </c>
      <c r="M212" s="28" t="s">
        <v>43</v>
      </c>
      <c r="N212" s="41" t="s">
        <v>42</v>
      </c>
      <c r="O212" s="41" t="s">
        <v>42</v>
      </c>
      <c r="P212" s="42">
        <v>16.27260083449235</v>
      </c>
      <c r="Q212" s="42" t="str">
        <f t="shared" si="39"/>
        <v>NO</v>
      </c>
      <c r="R212" s="39" t="s">
        <v>42</v>
      </c>
      <c r="S212" s="43" t="s">
        <v>44</v>
      </c>
      <c r="T212" s="33">
        <v>3992.2944247830605</v>
      </c>
      <c r="U212" s="34">
        <v>1955</v>
      </c>
      <c r="V212" s="35">
        <v>4315.960537040768</v>
      </c>
      <c r="W212" s="33">
        <v>21507.18</v>
      </c>
      <c r="X212" s="36">
        <f t="shared" si="40"/>
        <v>1</v>
      </c>
      <c r="Y212" s="36">
        <f t="shared" si="41"/>
        <v>1</v>
      </c>
      <c r="Z212" s="36" t="str">
        <f t="shared" si="46"/>
        <v>ELIGIBLE</v>
      </c>
      <c r="AA212" s="36" t="str">
        <f t="shared" si="47"/>
        <v>OKAY</v>
      </c>
      <c r="AB212" s="36">
        <f t="shared" si="42"/>
        <v>0</v>
      </c>
      <c r="AC212" s="36">
        <f t="shared" si="43"/>
        <v>1</v>
      </c>
      <c r="AD212" s="36">
        <f t="shared" si="48"/>
        <v>0</v>
      </c>
      <c r="AE212" s="36">
        <f t="shared" si="49"/>
        <v>0</v>
      </c>
      <c r="AF212" s="36">
        <f t="shared" si="50"/>
        <v>0</v>
      </c>
      <c r="AG212" s="36">
        <f t="shared" si="51"/>
        <v>0</v>
      </c>
      <c r="AH212" s="2">
        <f t="shared" si="44"/>
        <v>0</v>
      </c>
      <c r="AI212" s="2">
        <f t="shared" si="45"/>
        <v>0</v>
      </c>
    </row>
    <row r="213" spans="1:35" ht="11.25">
      <c r="A213" s="37">
        <v>1918510</v>
      </c>
      <c r="B213" s="37" t="s">
        <v>879</v>
      </c>
      <c r="C213" s="37" t="s">
        <v>880</v>
      </c>
      <c r="D213" s="37" t="s">
        <v>881</v>
      </c>
      <c r="E213" s="37" t="s">
        <v>882</v>
      </c>
      <c r="F213" s="37">
        <v>52060</v>
      </c>
      <c r="G213" s="38" t="s">
        <v>41</v>
      </c>
      <c r="H213" s="37">
        <v>3196524984</v>
      </c>
      <c r="I213" s="39">
        <v>6</v>
      </c>
      <c r="J213" s="40" t="s">
        <v>44</v>
      </c>
      <c r="K213" s="44" t="s">
        <v>44</v>
      </c>
      <c r="L213" s="29">
        <v>1583</v>
      </c>
      <c r="M213" s="28" t="s">
        <v>43</v>
      </c>
      <c r="N213" s="41" t="s">
        <v>44</v>
      </c>
      <c r="O213" s="41" t="s">
        <v>44</v>
      </c>
      <c r="P213" s="42">
        <v>16.831683168316832</v>
      </c>
      <c r="Q213" s="42" t="str">
        <f t="shared" si="39"/>
        <v>NO</v>
      </c>
      <c r="R213" s="39" t="s">
        <v>42</v>
      </c>
      <c r="S213" s="43" t="s">
        <v>44</v>
      </c>
      <c r="T213" s="33">
        <v>10527.608825026096</v>
      </c>
      <c r="U213" s="34">
        <v>5993</v>
      </c>
      <c r="V213" s="35">
        <v>13143.349983518172</v>
      </c>
      <c r="W213" s="33">
        <v>54793.46</v>
      </c>
      <c r="X213" s="36">
        <f t="shared" si="40"/>
        <v>0</v>
      </c>
      <c r="Y213" s="36">
        <f t="shared" si="41"/>
        <v>0</v>
      </c>
      <c r="Z213" s="36">
        <f t="shared" si="46"/>
        <v>0</v>
      </c>
      <c r="AA213" s="36">
        <f t="shared" si="47"/>
        <v>0</v>
      </c>
      <c r="AB213" s="36">
        <f t="shared" si="42"/>
        <v>0</v>
      </c>
      <c r="AC213" s="36">
        <f t="shared" si="43"/>
        <v>1</v>
      </c>
      <c r="AD213" s="36">
        <f t="shared" si="48"/>
        <v>0</v>
      </c>
      <c r="AE213" s="36">
        <f t="shared" si="49"/>
        <v>0</v>
      </c>
      <c r="AF213" s="36">
        <f t="shared" si="50"/>
        <v>0</v>
      </c>
      <c r="AG213" s="36">
        <f t="shared" si="51"/>
        <v>0</v>
      </c>
      <c r="AH213" s="2">
        <f t="shared" si="44"/>
        <v>0</v>
      </c>
      <c r="AI213" s="2">
        <f t="shared" si="45"/>
        <v>0</v>
      </c>
    </row>
    <row r="214" spans="1:35" ht="11.25">
      <c r="A214" s="37">
        <v>1918540</v>
      </c>
      <c r="B214" s="37" t="s">
        <v>883</v>
      </c>
      <c r="C214" s="37" t="s">
        <v>884</v>
      </c>
      <c r="D214" s="37" t="s">
        <v>885</v>
      </c>
      <c r="E214" s="37" t="s">
        <v>886</v>
      </c>
      <c r="F214" s="37">
        <v>52223</v>
      </c>
      <c r="G214" s="38" t="s">
        <v>41</v>
      </c>
      <c r="H214" s="37">
        <v>3199222091</v>
      </c>
      <c r="I214" s="39">
        <v>7</v>
      </c>
      <c r="J214" s="40" t="s">
        <v>42</v>
      </c>
      <c r="K214" s="28" t="s">
        <v>42</v>
      </c>
      <c r="L214" s="29">
        <v>934</v>
      </c>
      <c r="M214" s="28" t="s">
        <v>43</v>
      </c>
      <c r="N214" s="41" t="s">
        <v>44</v>
      </c>
      <c r="O214" s="41" t="s">
        <v>44</v>
      </c>
      <c r="P214" s="42">
        <v>12.613430127041742</v>
      </c>
      <c r="Q214" s="42" t="str">
        <f t="shared" si="39"/>
        <v>NO</v>
      </c>
      <c r="R214" s="39" t="s">
        <v>42</v>
      </c>
      <c r="S214" s="43" t="s">
        <v>44</v>
      </c>
      <c r="T214" s="33">
        <v>5758.396649716128</v>
      </c>
      <c r="U214" s="34">
        <v>3424</v>
      </c>
      <c r="V214" s="35">
        <v>5120.60230627781</v>
      </c>
      <c r="W214" s="33">
        <v>27147.84</v>
      </c>
      <c r="X214" s="36">
        <f t="shared" si="40"/>
        <v>1</v>
      </c>
      <c r="Y214" s="36">
        <f t="shared" si="41"/>
        <v>0</v>
      </c>
      <c r="Z214" s="36">
        <f t="shared" si="46"/>
        <v>0</v>
      </c>
      <c r="AA214" s="36">
        <f t="shared" si="47"/>
        <v>0</v>
      </c>
      <c r="AB214" s="36">
        <f t="shared" si="42"/>
        <v>0</v>
      </c>
      <c r="AC214" s="36">
        <f t="shared" si="43"/>
        <v>1</v>
      </c>
      <c r="AD214" s="36">
        <f t="shared" si="48"/>
        <v>0</v>
      </c>
      <c r="AE214" s="36">
        <f t="shared" si="49"/>
        <v>0</v>
      </c>
      <c r="AF214" s="36">
        <f t="shared" si="50"/>
        <v>0</v>
      </c>
      <c r="AG214" s="36">
        <f t="shared" si="51"/>
        <v>0</v>
      </c>
      <c r="AH214" s="2">
        <f t="shared" si="44"/>
        <v>0</v>
      </c>
      <c r="AI214" s="2">
        <f t="shared" si="45"/>
        <v>0</v>
      </c>
    </row>
    <row r="215" spans="1:35" ht="11.25">
      <c r="A215" s="37">
        <v>1918630</v>
      </c>
      <c r="B215" s="37" t="s">
        <v>887</v>
      </c>
      <c r="C215" s="37" t="s">
        <v>888</v>
      </c>
      <c r="D215" s="37" t="s">
        <v>889</v>
      </c>
      <c r="E215" s="37" t="s">
        <v>890</v>
      </c>
      <c r="F215" s="37">
        <v>51035</v>
      </c>
      <c r="G215" s="38" t="s">
        <v>41</v>
      </c>
      <c r="H215" s="37">
        <v>7123764171</v>
      </c>
      <c r="I215" s="39">
        <v>7</v>
      </c>
      <c r="J215" s="40" t="s">
        <v>42</v>
      </c>
      <c r="K215" s="28" t="s">
        <v>42</v>
      </c>
      <c r="L215" s="29">
        <v>558</v>
      </c>
      <c r="M215" s="28" t="s">
        <v>43</v>
      </c>
      <c r="N215" s="41" t="s">
        <v>42</v>
      </c>
      <c r="O215" s="41" t="s">
        <v>42</v>
      </c>
      <c r="P215" s="42">
        <v>14.634146341463413</v>
      </c>
      <c r="Q215" s="42" t="str">
        <f t="shared" si="39"/>
        <v>NO</v>
      </c>
      <c r="R215" s="39" t="s">
        <v>42</v>
      </c>
      <c r="S215" s="43" t="s">
        <v>44</v>
      </c>
      <c r="T215" s="33">
        <v>2706.5450962585446</v>
      </c>
      <c r="U215" s="34">
        <v>1955</v>
      </c>
      <c r="V215" s="35">
        <v>2933.1126035959683</v>
      </c>
      <c r="W215" s="33">
        <v>12428.95</v>
      </c>
      <c r="X215" s="36">
        <f t="shared" si="40"/>
        <v>1</v>
      </c>
      <c r="Y215" s="36">
        <f t="shared" si="41"/>
        <v>1</v>
      </c>
      <c r="Z215" s="36" t="str">
        <f t="shared" si="46"/>
        <v>ELIGIBLE</v>
      </c>
      <c r="AA215" s="36" t="str">
        <f t="shared" si="47"/>
        <v>OKAY</v>
      </c>
      <c r="AB215" s="36">
        <f t="shared" si="42"/>
        <v>0</v>
      </c>
      <c r="AC215" s="36">
        <f t="shared" si="43"/>
        <v>1</v>
      </c>
      <c r="AD215" s="36">
        <f t="shared" si="48"/>
        <v>0</v>
      </c>
      <c r="AE215" s="36">
        <f t="shared" si="49"/>
        <v>0</v>
      </c>
      <c r="AF215" s="36">
        <f t="shared" si="50"/>
        <v>0</v>
      </c>
      <c r="AG215" s="36">
        <f t="shared" si="51"/>
        <v>0</v>
      </c>
      <c r="AH215" s="2">
        <f t="shared" si="44"/>
        <v>0</v>
      </c>
      <c r="AI215" s="2">
        <f t="shared" si="45"/>
        <v>0</v>
      </c>
    </row>
    <row r="216" spans="1:35" ht="11.25">
      <c r="A216" s="37">
        <v>1918690</v>
      </c>
      <c r="B216" s="37" t="s">
        <v>891</v>
      </c>
      <c r="C216" s="37" t="s">
        <v>892</v>
      </c>
      <c r="D216" s="37" t="s">
        <v>893</v>
      </c>
      <c r="E216" s="37" t="s">
        <v>828</v>
      </c>
      <c r="F216" s="37">
        <v>52302</v>
      </c>
      <c r="G216" s="38" t="s">
        <v>41</v>
      </c>
      <c r="H216" s="37">
        <v>3193774691</v>
      </c>
      <c r="I216" s="39" t="s">
        <v>894</v>
      </c>
      <c r="J216" s="40" t="s">
        <v>44</v>
      </c>
      <c r="K216" s="44" t="s">
        <v>44</v>
      </c>
      <c r="L216" s="29">
        <v>1728</v>
      </c>
      <c r="M216" s="28" t="s">
        <v>43</v>
      </c>
      <c r="N216" s="41" t="s">
        <v>44</v>
      </c>
      <c r="O216" s="41" t="s">
        <v>44</v>
      </c>
      <c r="P216" s="42">
        <v>9.994926433282597</v>
      </c>
      <c r="Q216" s="42" t="str">
        <f t="shared" si="39"/>
        <v>NO</v>
      </c>
      <c r="R216" s="39" t="s">
        <v>44</v>
      </c>
      <c r="S216" s="43" t="s">
        <v>44</v>
      </c>
      <c r="T216" s="33">
        <v>8246.989207766235</v>
      </c>
      <c r="U216" s="34">
        <v>6868</v>
      </c>
      <c r="V216" s="45">
        <v>10330.08681266459</v>
      </c>
      <c r="W216" s="33">
        <v>41496.19</v>
      </c>
      <c r="X216" s="36">
        <f t="shared" si="40"/>
        <v>0</v>
      </c>
      <c r="Y216" s="36">
        <f t="shared" si="41"/>
        <v>0</v>
      </c>
      <c r="Z216" s="36">
        <f t="shared" si="46"/>
        <v>0</v>
      </c>
      <c r="AA216" s="36">
        <f t="shared" si="47"/>
        <v>0</v>
      </c>
      <c r="AB216" s="36">
        <f t="shared" si="42"/>
        <v>0</v>
      </c>
      <c r="AC216" s="36">
        <f t="shared" si="43"/>
        <v>0</v>
      </c>
      <c r="AD216" s="36">
        <f t="shared" si="48"/>
        <v>0</v>
      </c>
      <c r="AE216" s="36">
        <f t="shared" si="49"/>
        <v>0</v>
      </c>
      <c r="AF216" s="36">
        <f t="shared" si="50"/>
        <v>0</v>
      </c>
      <c r="AG216" s="36">
        <f t="shared" si="51"/>
        <v>0</v>
      </c>
      <c r="AH216" s="2">
        <f t="shared" si="44"/>
        <v>0</v>
      </c>
      <c r="AI216" s="2">
        <f t="shared" si="45"/>
        <v>0</v>
      </c>
    </row>
    <row r="217" spans="1:35" ht="11.25">
      <c r="A217" s="37">
        <v>1918720</v>
      </c>
      <c r="B217" s="37" t="s">
        <v>895</v>
      </c>
      <c r="C217" s="37" t="s">
        <v>896</v>
      </c>
      <c r="D217" s="37" t="s">
        <v>897</v>
      </c>
      <c r="E217" s="37" t="s">
        <v>898</v>
      </c>
      <c r="F217" s="37">
        <v>50158</v>
      </c>
      <c r="G217" s="38" t="s">
        <v>41</v>
      </c>
      <c r="H217" s="37">
        <v>5157541000</v>
      </c>
      <c r="I217" s="39">
        <v>5</v>
      </c>
      <c r="J217" s="40" t="s">
        <v>44</v>
      </c>
      <c r="K217" s="44" t="s">
        <v>44</v>
      </c>
      <c r="L217" s="29">
        <v>4831</v>
      </c>
      <c r="M217" s="28" t="s">
        <v>43</v>
      </c>
      <c r="N217" s="41" t="s">
        <v>44</v>
      </c>
      <c r="O217" s="41" t="s">
        <v>44</v>
      </c>
      <c r="P217" s="42">
        <v>13.74223602484472</v>
      </c>
      <c r="Q217" s="42" t="str">
        <f t="shared" si="39"/>
        <v>NO</v>
      </c>
      <c r="R217" s="39" t="s">
        <v>44</v>
      </c>
      <c r="S217" s="43" t="s">
        <v>44</v>
      </c>
      <c r="T217" s="33">
        <v>26637.594544112544</v>
      </c>
      <c r="U217" s="34">
        <v>16876</v>
      </c>
      <c r="V217" s="35">
        <v>41635.47111556931</v>
      </c>
      <c r="W217" s="33">
        <v>137540.46</v>
      </c>
      <c r="X217" s="36">
        <f t="shared" si="40"/>
        <v>0</v>
      </c>
      <c r="Y217" s="36">
        <f t="shared" si="41"/>
        <v>0</v>
      </c>
      <c r="Z217" s="36">
        <f t="shared" si="46"/>
        <v>0</v>
      </c>
      <c r="AA217" s="36">
        <f t="shared" si="47"/>
        <v>0</v>
      </c>
      <c r="AB217" s="36">
        <f t="shared" si="42"/>
        <v>0</v>
      </c>
      <c r="AC217" s="36">
        <f t="shared" si="43"/>
        <v>0</v>
      </c>
      <c r="AD217" s="36">
        <f t="shared" si="48"/>
        <v>0</v>
      </c>
      <c r="AE217" s="36">
        <f t="shared" si="49"/>
        <v>0</v>
      </c>
      <c r="AF217" s="36">
        <f t="shared" si="50"/>
        <v>0</v>
      </c>
      <c r="AG217" s="36">
        <f t="shared" si="51"/>
        <v>0</v>
      </c>
      <c r="AH217" s="2">
        <f t="shared" si="44"/>
        <v>0</v>
      </c>
      <c r="AI217" s="2">
        <f t="shared" si="45"/>
        <v>0</v>
      </c>
    </row>
    <row r="218" spans="1:35" ht="11.25">
      <c r="A218" s="37">
        <v>1918750</v>
      </c>
      <c r="B218" s="37" t="s">
        <v>899</v>
      </c>
      <c r="C218" s="37" t="s">
        <v>900</v>
      </c>
      <c r="D218" s="37" t="s">
        <v>901</v>
      </c>
      <c r="E218" s="37" t="s">
        <v>902</v>
      </c>
      <c r="F218" s="37">
        <v>50160</v>
      </c>
      <c r="G218" s="38" t="s">
        <v>41</v>
      </c>
      <c r="H218" s="37">
        <v>5157642466</v>
      </c>
      <c r="I218" s="39">
        <v>8</v>
      </c>
      <c r="J218" s="40" t="s">
        <v>42</v>
      </c>
      <c r="K218" s="28" t="s">
        <v>42</v>
      </c>
      <c r="L218" s="29">
        <v>480</v>
      </c>
      <c r="M218" s="28" t="s">
        <v>43</v>
      </c>
      <c r="N218" s="41" t="s">
        <v>42</v>
      </c>
      <c r="O218" s="41" t="s">
        <v>42</v>
      </c>
      <c r="P218" s="42">
        <v>5.996472663139329</v>
      </c>
      <c r="Q218" s="42" t="str">
        <f t="shared" si="39"/>
        <v>NO</v>
      </c>
      <c r="R218" s="39" t="s">
        <v>42</v>
      </c>
      <c r="S218" s="43" t="s">
        <v>44</v>
      </c>
      <c r="T218" s="33">
        <v>1915.9077817877085</v>
      </c>
      <c r="U218" s="34">
        <v>1670</v>
      </c>
      <c r="V218" s="35">
        <v>2513.391103081394</v>
      </c>
      <c r="W218" s="33">
        <v>7879.86</v>
      </c>
      <c r="X218" s="36">
        <f t="shared" si="40"/>
        <v>1</v>
      </c>
      <c r="Y218" s="36">
        <f t="shared" si="41"/>
        <v>1</v>
      </c>
      <c r="Z218" s="36" t="str">
        <f t="shared" si="46"/>
        <v>ELIGIBLE</v>
      </c>
      <c r="AA218" s="36" t="str">
        <f t="shared" si="47"/>
        <v>OKAY</v>
      </c>
      <c r="AB218" s="36">
        <f t="shared" si="42"/>
        <v>0</v>
      </c>
      <c r="AC218" s="36">
        <f t="shared" si="43"/>
        <v>1</v>
      </c>
      <c r="AD218" s="36">
        <f t="shared" si="48"/>
        <v>0</v>
      </c>
      <c r="AE218" s="36">
        <f t="shared" si="49"/>
        <v>0</v>
      </c>
      <c r="AF218" s="36">
        <f t="shared" si="50"/>
        <v>0</v>
      </c>
      <c r="AG218" s="36">
        <f t="shared" si="51"/>
        <v>0</v>
      </c>
      <c r="AH218" s="2">
        <f t="shared" si="44"/>
        <v>0</v>
      </c>
      <c r="AI218" s="2">
        <f t="shared" si="45"/>
        <v>0</v>
      </c>
    </row>
    <row r="219" spans="1:35" ht="11.25">
      <c r="A219" s="37">
        <v>1918780</v>
      </c>
      <c r="B219" s="37" t="s">
        <v>903</v>
      </c>
      <c r="C219" s="37" t="s">
        <v>904</v>
      </c>
      <c r="D219" s="37" t="s">
        <v>905</v>
      </c>
      <c r="E219" s="37" t="s">
        <v>906</v>
      </c>
      <c r="F219" s="37">
        <v>50401</v>
      </c>
      <c r="G219" s="38" t="s">
        <v>41</v>
      </c>
      <c r="H219" s="37">
        <v>5154214400</v>
      </c>
      <c r="I219" s="39">
        <v>5</v>
      </c>
      <c r="J219" s="40" t="s">
        <v>44</v>
      </c>
      <c r="K219" s="44" t="s">
        <v>44</v>
      </c>
      <c r="L219" s="29">
        <v>4248</v>
      </c>
      <c r="M219" s="28" t="s">
        <v>43</v>
      </c>
      <c r="N219" s="41" t="s">
        <v>44</v>
      </c>
      <c r="O219" s="41" t="s">
        <v>44</v>
      </c>
      <c r="P219" s="42">
        <v>12.039024390243902</v>
      </c>
      <c r="Q219" s="42" t="str">
        <f t="shared" si="39"/>
        <v>NO</v>
      </c>
      <c r="R219" s="39" t="s">
        <v>44</v>
      </c>
      <c r="S219" s="43" t="s">
        <v>44</v>
      </c>
      <c r="T219" s="33">
        <v>25519.452586403095</v>
      </c>
      <c r="U219" s="34">
        <v>16823</v>
      </c>
      <c r="V219" s="35">
        <v>33816.29386574139</v>
      </c>
      <c r="W219" s="33">
        <v>122902.46</v>
      </c>
      <c r="X219" s="36">
        <f t="shared" si="40"/>
        <v>0</v>
      </c>
      <c r="Y219" s="36">
        <f t="shared" si="41"/>
        <v>0</v>
      </c>
      <c r="Z219" s="36">
        <f t="shared" si="46"/>
        <v>0</v>
      </c>
      <c r="AA219" s="36">
        <f t="shared" si="47"/>
        <v>0</v>
      </c>
      <c r="AB219" s="36">
        <f t="shared" si="42"/>
        <v>0</v>
      </c>
      <c r="AC219" s="36">
        <f t="shared" si="43"/>
        <v>0</v>
      </c>
      <c r="AD219" s="36">
        <f t="shared" si="48"/>
        <v>0</v>
      </c>
      <c r="AE219" s="36">
        <f t="shared" si="49"/>
        <v>0</v>
      </c>
      <c r="AF219" s="36">
        <f t="shared" si="50"/>
        <v>0</v>
      </c>
      <c r="AG219" s="36">
        <f t="shared" si="51"/>
        <v>0</v>
      </c>
      <c r="AH219" s="2">
        <f t="shared" si="44"/>
        <v>0</v>
      </c>
      <c r="AI219" s="2">
        <f t="shared" si="45"/>
        <v>0</v>
      </c>
    </row>
    <row r="220" spans="1:35" ht="11.25">
      <c r="A220" s="37">
        <v>1918840</v>
      </c>
      <c r="B220" s="37" t="s">
        <v>907</v>
      </c>
      <c r="C220" s="37" t="s">
        <v>908</v>
      </c>
      <c r="D220" s="37" t="s">
        <v>909</v>
      </c>
      <c r="E220" s="37" t="s">
        <v>910</v>
      </c>
      <c r="F220" s="37">
        <v>51041</v>
      </c>
      <c r="G220" s="38" t="s">
        <v>41</v>
      </c>
      <c r="H220" s="37">
        <v>7127374873</v>
      </c>
      <c r="I220" s="39" t="s">
        <v>53</v>
      </c>
      <c r="J220" s="40" t="s">
        <v>44</v>
      </c>
      <c r="K220" s="44" t="s">
        <v>44</v>
      </c>
      <c r="L220" s="29">
        <v>1321</v>
      </c>
      <c r="M220" s="28" t="s">
        <v>43</v>
      </c>
      <c r="N220" s="41" t="s">
        <v>44</v>
      </c>
      <c r="O220" s="41" t="s">
        <v>44</v>
      </c>
      <c r="P220" s="42">
        <v>6.145251396648044</v>
      </c>
      <c r="Q220" s="42" t="str">
        <f t="shared" si="39"/>
        <v>NO</v>
      </c>
      <c r="R220" s="39" t="s">
        <v>42</v>
      </c>
      <c r="S220" s="43" t="s">
        <v>44</v>
      </c>
      <c r="T220" s="33">
        <v>9825.79042693863</v>
      </c>
      <c r="U220" s="34">
        <v>7623</v>
      </c>
      <c r="V220" s="45">
        <v>11381.859513954052</v>
      </c>
      <c r="W220" s="33">
        <v>32188.74</v>
      </c>
      <c r="X220" s="36">
        <f t="shared" si="40"/>
        <v>0</v>
      </c>
      <c r="Y220" s="36">
        <f t="shared" si="41"/>
        <v>0</v>
      </c>
      <c r="Z220" s="36">
        <f t="shared" si="46"/>
        <v>0</v>
      </c>
      <c r="AA220" s="36">
        <f t="shared" si="47"/>
        <v>0</v>
      </c>
      <c r="AB220" s="36">
        <f t="shared" si="42"/>
        <v>0</v>
      </c>
      <c r="AC220" s="36">
        <f t="shared" si="43"/>
        <v>1</v>
      </c>
      <c r="AD220" s="36">
        <f t="shared" si="48"/>
        <v>0</v>
      </c>
      <c r="AE220" s="36">
        <f t="shared" si="49"/>
        <v>0</v>
      </c>
      <c r="AF220" s="36">
        <f t="shared" si="50"/>
        <v>0</v>
      </c>
      <c r="AG220" s="36">
        <f t="shared" si="51"/>
        <v>0</v>
      </c>
      <c r="AH220" s="2">
        <f t="shared" si="44"/>
        <v>0</v>
      </c>
      <c r="AI220" s="2">
        <f t="shared" si="45"/>
        <v>0</v>
      </c>
    </row>
    <row r="221" spans="1:35" ht="11.25">
      <c r="A221" s="37">
        <v>1918930</v>
      </c>
      <c r="B221" s="37" t="s">
        <v>911</v>
      </c>
      <c r="C221" s="37" t="s">
        <v>912</v>
      </c>
      <c r="D221" s="37" t="s">
        <v>913</v>
      </c>
      <c r="E221" s="37" t="s">
        <v>914</v>
      </c>
      <c r="F221" s="37">
        <v>52637</v>
      </c>
      <c r="G221" s="38" t="s">
        <v>41</v>
      </c>
      <c r="H221" s="37">
        <v>3193943237</v>
      </c>
      <c r="I221" s="39">
        <v>7</v>
      </c>
      <c r="J221" s="40" t="s">
        <v>42</v>
      </c>
      <c r="K221" s="28" t="s">
        <v>42</v>
      </c>
      <c r="L221" s="29">
        <v>891</v>
      </c>
      <c r="M221" s="28" t="s">
        <v>43</v>
      </c>
      <c r="N221" s="41" t="s">
        <v>44</v>
      </c>
      <c r="O221" s="41" t="s">
        <v>44</v>
      </c>
      <c r="P221" s="42">
        <v>7.474747474747474</v>
      </c>
      <c r="Q221" s="42" t="str">
        <f t="shared" si="39"/>
        <v>NO</v>
      </c>
      <c r="R221" s="39" t="s">
        <v>42</v>
      </c>
      <c r="S221" s="43" t="s">
        <v>44</v>
      </c>
      <c r="T221" s="33">
        <v>4237.260057485077</v>
      </c>
      <c r="U221" s="34">
        <v>3083</v>
      </c>
      <c r="V221" s="45">
        <v>4592.247005630052</v>
      </c>
      <c r="W221" s="33">
        <v>16287.18</v>
      </c>
      <c r="X221" s="36">
        <f t="shared" si="40"/>
        <v>1</v>
      </c>
      <c r="Y221" s="36">
        <f t="shared" si="41"/>
        <v>0</v>
      </c>
      <c r="Z221" s="36">
        <f t="shared" si="46"/>
        <v>0</v>
      </c>
      <c r="AA221" s="36">
        <f t="shared" si="47"/>
        <v>0</v>
      </c>
      <c r="AB221" s="36">
        <f t="shared" si="42"/>
        <v>0</v>
      </c>
      <c r="AC221" s="36">
        <f t="shared" si="43"/>
        <v>1</v>
      </c>
      <c r="AD221" s="36">
        <f t="shared" si="48"/>
        <v>0</v>
      </c>
      <c r="AE221" s="36">
        <f t="shared" si="49"/>
        <v>0</v>
      </c>
      <c r="AF221" s="36">
        <f t="shared" si="50"/>
        <v>0</v>
      </c>
      <c r="AG221" s="36">
        <f t="shared" si="51"/>
        <v>0</v>
      </c>
      <c r="AH221" s="2">
        <f t="shared" si="44"/>
        <v>0</v>
      </c>
      <c r="AI221" s="2">
        <f t="shared" si="45"/>
        <v>0</v>
      </c>
    </row>
    <row r="222" spans="1:35" ht="11.25">
      <c r="A222" s="37">
        <v>1918960</v>
      </c>
      <c r="B222" s="37" t="s">
        <v>915</v>
      </c>
      <c r="C222" s="37" t="s">
        <v>916</v>
      </c>
      <c r="D222" s="37" t="s">
        <v>917</v>
      </c>
      <c r="E222" s="37" t="s">
        <v>918</v>
      </c>
      <c r="F222" s="37">
        <v>50163</v>
      </c>
      <c r="G222" s="38" t="s">
        <v>41</v>
      </c>
      <c r="H222" s="37">
        <v>5159472321</v>
      </c>
      <c r="I222" s="39">
        <v>7</v>
      </c>
      <c r="J222" s="40" t="s">
        <v>42</v>
      </c>
      <c r="K222" s="28" t="s">
        <v>42</v>
      </c>
      <c r="L222" s="29">
        <v>435</v>
      </c>
      <c r="M222" s="28" t="s">
        <v>43</v>
      </c>
      <c r="N222" s="41" t="s">
        <v>42</v>
      </c>
      <c r="O222" s="41" t="s">
        <v>42</v>
      </c>
      <c r="P222" s="42">
        <v>13.370998116760829</v>
      </c>
      <c r="Q222" s="42" t="str">
        <f t="shared" si="39"/>
        <v>NO</v>
      </c>
      <c r="R222" s="39" t="s">
        <v>42</v>
      </c>
      <c r="S222" s="43" t="s">
        <v>44</v>
      </c>
      <c r="T222" s="33">
        <v>2205.803803874647</v>
      </c>
      <c r="U222" s="34">
        <v>1466</v>
      </c>
      <c r="V222" s="35">
        <v>2207.241302706057</v>
      </c>
      <c r="W222" s="33">
        <v>13465.52</v>
      </c>
      <c r="X222" s="36">
        <f t="shared" si="40"/>
        <v>1</v>
      </c>
      <c r="Y222" s="36">
        <f t="shared" si="41"/>
        <v>1</v>
      </c>
      <c r="Z222" s="36" t="str">
        <f t="shared" si="46"/>
        <v>ELIGIBLE</v>
      </c>
      <c r="AA222" s="36" t="str">
        <f t="shared" si="47"/>
        <v>OKAY</v>
      </c>
      <c r="AB222" s="36">
        <f t="shared" si="42"/>
        <v>0</v>
      </c>
      <c r="AC222" s="36">
        <f t="shared" si="43"/>
        <v>1</v>
      </c>
      <c r="AD222" s="36">
        <f t="shared" si="48"/>
        <v>0</v>
      </c>
      <c r="AE222" s="36">
        <f t="shared" si="49"/>
        <v>0</v>
      </c>
      <c r="AF222" s="36">
        <f t="shared" si="50"/>
        <v>0</v>
      </c>
      <c r="AG222" s="36">
        <f t="shared" si="51"/>
        <v>0</v>
      </c>
      <c r="AH222" s="2">
        <f t="shared" si="44"/>
        <v>0</v>
      </c>
      <c r="AI222" s="2">
        <f t="shared" si="45"/>
        <v>0</v>
      </c>
    </row>
    <row r="223" spans="1:35" ht="11.25">
      <c r="A223" s="37">
        <v>1919080</v>
      </c>
      <c r="B223" s="37" t="s">
        <v>919</v>
      </c>
      <c r="C223" s="37" t="s">
        <v>920</v>
      </c>
      <c r="D223" s="37" t="s">
        <v>921</v>
      </c>
      <c r="E223" s="37" t="s">
        <v>922</v>
      </c>
      <c r="F223" s="37">
        <v>50479</v>
      </c>
      <c r="G223" s="38" t="s">
        <v>41</v>
      </c>
      <c r="H223" s="37">
        <v>5159982315</v>
      </c>
      <c r="I223" s="39">
        <v>7</v>
      </c>
      <c r="J223" s="40" t="s">
        <v>42</v>
      </c>
      <c r="K223" s="28" t="s">
        <v>42</v>
      </c>
      <c r="L223" s="29">
        <v>190</v>
      </c>
      <c r="M223" s="28" t="s">
        <v>43</v>
      </c>
      <c r="N223" s="41" t="s">
        <v>42</v>
      </c>
      <c r="O223" s="41" t="s">
        <v>42</v>
      </c>
      <c r="P223" s="42">
        <v>5.529953917050691</v>
      </c>
      <c r="Q223" s="42" t="str">
        <f t="shared" si="39"/>
        <v>NO</v>
      </c>
      <c r="R223" s="39" t="s">
        <v>42</v>
      </c>
      <c r="S223" s="43" t="s">
        <v>44</v>
      </c>
      <c r="T223" s="33">
        <v>778.5301540497527</v>
      </c>
      <c r="U223" s="34">
        <v>643</v>
      </c>
      <c r="V223" s="35">
        <v>957.9526011744408</v>
      </c>
      <c r="W223" s="33">
        <v>2850.79</v>
      </c>
      <c r="X223" s="36">
        <f t="shared" si="40"/>
        <v>1</v>
      </c>
      <c r="Y223" s="36">
        <f t="shared" si="41"/>
        <v>1</v>
      </c>
      <c r="Z223" s="36" t="str">
        <f t="shared" si="46"/>
        <v>ELIGIBLE</v>
      </c>
      <c r="AA223" s="36" t="str">
        <f t="shared" si="47"/>
        <v>OKAY</v>
      </c>
      <c r="AB223" s="36">
        <f t="shared" si="42"/>
        <v>0</v>
      </c>
      <c r="AC223" s="36">
        <f t="shared" si="43"/>
        <v>1</v>
      </c>
      <c r="AD223" s="36">
        <f t="shared" si="48"/>
        <v>0</v>
      </c>
      <c r="AE223" s="36">
        <f t="shared" si="49"/>
        <v>0</v>
      </c>
      <c r="AF223" s="36">
        <f t="shared" si="50"/>
        <v>0</v>
      </c>
      <c r="AG223" s="36">
        <f t="shared" si="51"/>
        <v>0</v>
      </c>
      <c r="AH223" s="2">
        <f t="shared" si="44"/>
        <v>0</v>
      </c>
      <c r="AI223" s="2">
        <f t="shared" si="45"/>
        <v>0</v>
      </c>
    </row>
    <row r="224" spans="1:35" ht="11.25">
      <c r="A224" s="37">
        <v>1919140</v>
      </c>
      <c r="B224" s="37" t="s">
        <v>923</v>
      </c>
      <c r="C224" s="37" t="s">
        <v>924</v>
      </c>
      <c r="D224" s="37" t="s">
        <v>925</v>
      </c>
      <c r="E224" s="37" t="s">
        <v>926</v>
      </c>
      <c r="F224" s="37">
        <v>52356</v>
      </c>
      <c r="G224" s="38" t="s">
        <v>41</v>
      </c>
      <c r="H224" s="37">
        <v>3196466093</v>
      </c>
      <c r="I224" s="39">
        <v>7</v>
      </c>
      <c r="J224" s="40" t="s">
        <v>42</v>
      </c>
      <c r="K224" s="28" t="s">
        <v>42</v>
      </c>
      <c r="L224" s="29">
        <v>1095</v>
      </c>
      <c r="M224" s="28" t="s">
        <v>43</v>
      </c>
      <c r="N224" s="41" t="s">
        <v>44</v>
      </c>
      <c r="O224" s="41" t="s">
        <v>44</v>
      </c>
      <c r="P224" s="42">
        <v>13.504647348277748</v>
      </c>
      <c r="Q224" s="42" t="str">
        <f t="shared" si="39"/>
        <v>NO</v>
      </c>
      <c r="R224" s="39" t="s">
        <v>42</v>
      </c>
      <c r="S224" s="43" t="s">
        <v>44</v>
      </c>
      <c r="T224" s="33">
        <v>8731.64944409222</v>
      </c>
      <c r="U224" s="34">
        <v>4339</v>
      </c>
      <c r="V224" s="35">
        <v>6513.090107984987</v>
      </c>
      <c r="W224" s="33">
        <v>45699.06</v>
      </c>
      <c r="X224" s="36">
        <f t="shared" si="40"/>
        <v>1</v>
      </c>
      <c r="Y224" s="36">
        <f t="shared" si="41"/>
        <v>0</v>
      </c>
      <c r="Z224" s="36">
        <f t="shared" si="46"/>
        <v>0</v>
      </c>
      <c r="AA224" s="36">
        <f t="shared" si="47"/>
        <v>0</v>
      </c>
      <c r="AB224" s="36">
        <f t="shared" si="42"/>
        <v>0</v>
      </c>
      <c r="AC224" s="36">
        <f t="shared" si="43"/>
        <v>1</v>
      </c>
      <c r="AD224" s="36">
        <f t="shared" si="48"/>
        <v>0</v>
      </c>
      <c r="AE224" s="36">
        <f t="shared" si="49"/>
        <v>0</v>
      </c>
      <c r="AF224" s="36">
        <f t="shared" si="50"/>
        <v>0</v>
      </c>
      <c r="AG224" s="36">
        <f t="shared" si="51"/>
        <v>0</v>
      </c>
      <c r="AH224" s="2">
        <f t="shared" si="44"/>
        <v>0</v>
      </c>
      <c r="AI224" s="2">
        <f t="shared" si="45"/>
        <v>0</v>
      </c>
    </row>
    <row r="225" spans="1:35" ht="11.25">
      <c r="A225" s="37">
        <v>1919200</v>
      </c>
      <c r="B225" s="37" t="s">
        <v>927</v>
      </c>
      <c r="C225" s="37" t="s">
        <v>928</v>
      </c>
      <c r="D225" s="37" t="s">
        <v>929</v>
      </c>
      <c r="E225" s="37" t="s">
        <v>930</v>
      </c>
      <c r="F225" s="37">
        <v>52362</v>
      </c>
      <c r="G225" s="38" t="s">
        <v>41</v>
      </c>
      <c r="H225" s="37">
        <v>3194882292</v>
      </c>
      <c r="I225" s="39">
        <v>7</v>
      </c>
      <c r="J225" s="40" t="s">
        <v>42</v>
      </c>
      <c r="K225" s="28" t="s">
        <v>42</v>
      </c>
      <c r="L225" s="29">
        <v>676</v>
      </c>
      <c r="M225" s="28" t="s">
        <v>43</v>
      </c>
      <c r="N225" s="41" t="s">
        <v>44</v>
      </c>
      <c r="O225" s="41" t="s">
        <v>44</v>
      </c>
      <c r="P225" s="42">
        <v>17.936694021101992</v>
      </c>
      <c r="Q225" s="42" t="str">
        <f t="shared" si="39"/>
        <v>NO</v>
      </c>
      <c r="R225" s="39" t="s">
        <v>42</v>
      </c>
      <c r="S225" s="43" t="s">
        <v>44</v>
      </c>
      <c r="T225" s="33">
        <v>4231.931338065424</v>
      </c>
      <c r="U225" s="34">
        <v>2381</v>
      </c>
      <c r="V225" s="35">
        <v>5186.716226733213</v>
      </c>
      <c r="W225" s="33">
        <v>27865.66</v>
      </c>
      <c r="X225" s="36">
        <f t="shared" si="40"/>
        <v>1</v>
      </c>
      <c r="Y225" s="36">
        <f t="shared" si="41"/>
        <v>0</v>
      </c>
      <c r="Z225" s="36">
        <f t="shared" si="46"/>
        <v>0</v>
      </c>
      <c r="AA225" s="36">
        <f t="shared" si="47"/>
        <v>0</v>
      </c>
      <c r="AB225" s="36">
        <f t="shared" si="42"/>
        <v>0</v>
      </c>
      <c r="AC225" s="36">
        <f t="shared" si="43"/>
        <v>1</v>
      </c>
      <c r="AD225" s="36">
        <f t="shared" si="48"/>
        <v>0</v>
      </c>
      <c r="AE225" s="36">
        <f t="shared" si="49"/>
        <v>0</v>
      </c>
      <c r="AF225" s="36">
        <f t="shared" si="50"/>
        <v>0</v>
      </c>
      <c r="AG225" s="36">
        <f t="shared" si="51"/>
        <v>0</v>
      </c>
      <c r="AH225" s="2">
        <f t="shared" si="44"/>
        <v>0</v>
      </c>
      <c r="AI225" s="2">
        <f t="shared" si="45"/>
        <v>0</v>
      </c>
    </row>
    <row r="226" spans="1:35" ht="11.25">
      <c r="A226" s="37">
        <v>1919440</v>
      </c>
      <c r="B226" s="37" t="s">
        <v>931</v>
      </c>
      <c r="C226" s="37" t="s">
        <v>932</v>
      </c>
      <c r="D226" s="37" t="s">
        <v>933</v>
      </c>
      <c r="E226" s="37" t="s">
        <v>934</v>
      </c>
      <c r="F226" s="37">
        <v>51555</v>
      </c>
      <c r="G226" s="38" t="s">
        <v>41</v>
      </c>
      <c r="H226" s="37">
        <v>7126422706</v>
      </c>
      <c r="I226" s="39">
        <v>6</v>
      </c>
      <c r="J226" s="40" t="s">
        <v>44</v>
      </c>
      <c r="K226" s="44" t="s">
        <v>44</v>
      </c>
      <c r="L226" s="29">
        <v>876</v>
      </c>
      <c r="M226" s="28" t="s">
        <v>43</v>
      </c>
      <c r="N226" s="41" t="s">
        <v>44</v>
      </c>
      <c r="O226" s="41" t="s">
        <v>44</v>
      </c>
      <c r="P226" s="42">
        <v>10.2803738317757</v>
      </c>
      <c r="Q226" s="42" t="str">
        <f t="shared" si="39"/>
        <v>NO</v>
      </c>
      <c r="R226" s="39" t="s">
        <v>42</v>
      </c>
      <c r="S226" s="43" t="s">
        <v>44</v>
      </c>
      <c r="T226" s="33">
        <v>4460.9367718226895</v>
      </c>
      <c r="U226" s="34">
        <v>3303</v>
      </c>
      <c r="V226" s="35">
        <v>4972.4653060961955</v>
      </c>
      <c r="W226" s="33">
        <v>22388.41</v>
      </c>
      <c r="X226" s="36">
        <f t="shared" si="40"/>
        <v>0</v>
      </c>
      <c r="Y226" s="36">
        <f t="shared" si="41"/>
        <v>0</v>
      </c>
      <c r="Z226" s="36">
        <f t="shared" si="46"/>
        <v>0</v>
      </c>
      <c r="AA226" s="36">
        <f t="shared" si="47"/>
        <v>0</v>
      </c>
      <c r="AB226" s="36">
        <f t="shared" si="42"/>
        <v>0</v>
      </c>
      <c r="AC226" s="36">
        <f t="shared" si="43"/>
        <v>1</v>
      </c>
      <c r="AD226" s="36">
        <f t="shared" si="48"/>
        <v>0</v>
      </c>
      <c r="AE226" s="36">
        <f t="shared" si="49"/>
        <v>0</v>
      </c>
      <c r="AF226" s="36">
        <f t="shared" si="50"/>
        <v>0</v>
      </c>
      <c r="AG226" s="36">
        <f t="shared" si="51"/>
        <v>0</v>
      </c>
      <c r="AH226" s="2">
        <f t="shared" si="44"/>
        <v>0</v>
      </c>
      <c r="AI226" s="2">
        <f t="shared" si="45"/>
        <v>0</v>
      </c>
    </row>
    <row r="227" spans="1:35" ht="11.25">
      <c r="A227" s="37">
        <v>1919590</v>
      </c>
      <c r="B227" s="37" t="s">
        <v>935</v>
      </c>
      <c r="C227" s="37" t="s">
        <v>936</v>
      </c>
      <c r="D227" s="37" t="s">
        <v>937</v>
      </c>
      <c r="E227" s="37" t="s">
        <v>938</v>
      </c>
      <c r="F227" s="37">
        <v>50171</v>
      </c>
      <c r="G227" s="38" t="s">
        <v>41</v>
      </c>
      <c r="H227" s="37">
        <v>5156235121</v>
      </c>
      <c r="I227" s="39">
        <v>7</v>
      </c>
      <c r="J227" s="40" t="s">
        <v>42</v>
      </c>
      <c r="K227" s="28" t="s">
        <v>42</v>
      </c>
      <c r="L227" s="29">
        <v>576</v>
      </c>
      <c r="M227" s="28" t="s">
        <v>43</v>
      </c>
      <c r="N227" s="41" t="s">
        <v>42</v>
      </c>
      <c r="O227" s="41" t="s">
        <v>42</v>
      </c>
      <c r="P227" s="42">
        <v>14.037854889589903</v>
      </c>
      <c r="Q227" s="42" t="str">
        <f t="shared" si="39"/>
        <v>NO</v>
      </c>
      <c r="R227" s="39" t="s">
        <v>42</v>
      </c>
      <c r="S227" s="43" t="s">
        <v>44</v>
      </c>
      <c r="T227" s="33">
        <v>2684.4629557898206</v>
      </c>
      <c r="U227" s="34">
        <v>2007</v>
      </c>
      <c r="V227" s="45">
        <v>3017.056903698883</v>
      </c>
      <c r="W227" s="33">
        <v>17125.28</v>
      </c>
      <c r="X227" s="36">
        <f t="shared" si="40"/>
        <v>1</v>
      </c>
      <c r="Y227" s="36">
        <f t="shared" si="41"/>
        <v>1</v>
      </c>
      <c r="Z227" s="36" t="str">
        <f t="shared" si="46"/>
        <v>ELIGIBLE</v>
      </c>
      <c r="AA227" s="36" t="str">
        <f t="shared" si="47"/>
        <v>OKAY</v>
      </c>
      <c r="AB227" s="36">
        <f t="shared" si="42"/>
        <v>0</v>
      </c>
      <c r="AC227" s="36">
        <f t="shared" si="43"/>
        <v>1</v>
      </c>
      <c r="AD227" s="36">
        <f t="shared" si="48"/>
        <v>0</v>
      </c>
      <c r="AE227" s="36">
        <f t="shared" si="49"/>
        <v>0</v>
      </c>
      <c r="AF227" s="36">
        <f t="shared" si="50"/>
        <v>0</v>
      </c>
      <c r="AG227" s="36">
        <f t="shared" si="51"/>
        <v>0</v>
      </c>
      <c r="AH227" s="2">
        <f t="shared" si="44"/>
        <v>0</v>
      </c>
      <c r="AI227" s="2">
        <f t="shared" si="45"/>
        <v>0</v>
      </c>
    </row>
    <row r="228" spans="1:35" ht="11.25">
      <c r="A228" s="37">
        <v>1919650</v>
      </c>
      <c r="B228" s="37" t="s">
        <v>939</v>
      </c>
      <c r="C228" s="37" t="s">
        <v>940</v>
      </c>
      <c r="D228" s="37" t="s">
        <v>941</v>
      </c>
      <c r="E228" s="37" t="s">
        <v>942</v>
      </c>
      <c r="F228" s="37">
        <v>52310</v>
      </c>
      <c r="G228" s="38" t="s">
        <v>41</v>
      </c>
      <c r="H228" s="37">
        <v>3194655963</v>
      </c>
      <c r="I228" s="39">
        <v>6</v>
      </c>
      <c r="J228" s="40" t="s">
        <v>44</v>
      </c>
      <c r="K228" s="44" t="s">
        <v>44</v>
      </c>
      <c r="L228" s="29">
        <v>1028</v>
      </c>
      <c r="M228" s="28" t="s">
        <v>43</v>
      </c>
      <c r="N228" s="41" t="s">
        <v>44</v>
      </c>
      <c r="O228" s="41" t="s">
        <v>44</v>
      </c>
      <c r="P228" s="42">
        <v>9.859154929577464</v>
      </c>
      <c r="Q228" s="42" t="str">
        <f t="shared" si="39"/>
        <v>NO</v>
      </c>
      <c r="R228" s="39" t="s">
        <v>42</v>
      </c>
      <c r="S228" s="43" t="s">
        <v>44</v>
      </c>
      <c r="T228" s="33">
        <v>5395.981985243763</v>
      </c>
      <c r="U228" s="34">
        <v>3966</v>
      </c>
      <c r="V228" s="35">
        <v>5960.045307306959</v>
      </c>
      <c r="W228" s="33">
        <v>25904.72</v>
      </c>
      <c r="X228" s="36">
        <f t="shared" si="40"/>
        <v>0</v>
      </c>
      <c r="Y228" s="36">
        <f t="shared" si="41"/>
        <v>0</v>
      </c>
      <c r="Z228" s="36">
        <f t="shared" si="46"/>
        <v>0</v>
      </c>
      <c r="AA228" s="36">
        <f t="shared" si="47"/>
        <v>0</v>
      </c>
      <c r="AB228" s="36">
        <f t="shared" si="42"/>
        <v>0</v>
      </c>
      <c r="AC228" s="36">
        <f t="shared" si="43"/>
        <v>1</v>
      </c>
      <c r="AD228" s="36">
        <f t="shared" si="48"/>
        <v>0</v>
      </c>
      <c r="AE228" s="36">
        <f t="shared" si="49"/>
        <v>0</v>
      </c>
      <c r="AF228" s="36">
        <f t="shared" si="50"/>
        <v>0</v>
      </c>
      <c r="AG228" s="36">
        <f t="shared" si="51"/>
        <v>0</v>
      </c>
      <c r="AH228" s="2">
        <f t="shared" si="44"/>
        <v>0</v>
      </c>
      <c r="AI228" s="2">
        <f t="shared" si="45"/>
        <v>0</v>
      </c>
    </row>
    <row r="229" spans="1:35" ht="11.25">
      <c r="A229" s="37">
        <v>1919710</v>
      </c>
      <c r="B229" s="37" t="s">
        <v>943</v>
      </c>
      <c r="C229" s="37" t="s">
        <v>944</v>
      </c>
      <c r="D229" s="37" t="s">
        <v>945</v>
      </c>
      <c r="E229" s="37" t="s">
        <v>946</v>
      </c>
      <c r="F229" s="37">
        <v>52571</v>
      </c>
      <c r="G229" s="38" t="s">
        <v>41</v>
      </c>
      <c r="H229" s="37">
        <v>5157243240</v>
      </c>
      <c r="I229" s="39">
        <v>7</v>
      </c>
      <c r="J229" s="40" t="s">
        <v>42</v>
      </c>
      <c r="K229" s="28" t="s">
        <v>42</v>
      </c>
      <c r="L229" s="29">
        <v>316</v>
      </c>
      <c r="M229" s="28" t="s">
        <v>43</v>
      </c>
      <c r="N229" s="41" t="s">
        <v>42</v>
      </c>
      <c r="O229" s="41" t="s">
        <v>42</v>
      </c>
      <c r="P229" s="42">
        <v>17.233560090702948</v>
      </c>
      <c r="Q229" s="42" t="str">
        <f t="shared" si="39"/>
        <v>NO</v>
      </c>
      <c r="R229" s="39" t="s">
        <v>42</v>
      </c>
      <c r="S229" s="43" t="s">
        <v>44</v>
      </c>
      <c r="T229" s="33">
        <v>2176.670931493409</v>
      </c>
      <c r="U229" s="34">
        <v>1214</v>
      </c>
      <c r="V229" s="35">
        <v>2741.9964865539937</v>
      </c>
      <c r="W229" s="33">
        <v>13877.55</v>
      </c>
      <c r="X229" s="36">
        <f t="shared" si="40"/>
        <v>1</v>
      </c>
      <c r="Y229" s="36">
        <f t="shared" si="41"/>
        <v>1</v>
      </c>
      <c r="Z229" s="36" t="str">
        <f t="shared" si="46"/>
        <v>ELIGIBLE</v>
      </c>
      <c r="AA229" s="36" t="str">
        <f t="shared" si="47"/>
        <v>OKAY</v>
      </c>
      <c r="AB229" s="36">
        <f t="shared" si="42"/>
        <v>0</v>
      </c>
      <c r="AC229" s="36">
        <f t="shared" si="43"/>
        <v>1</v>
      </c>
      <c r="AD229" s="36">
        <f t="shared" si="48"/>
        <v>0</v>
      </c>
      <c r="AE229" s="36">
        <f t="shared" si="49"/>
        <v>0</v>
      </c>
      <c r="AF229" s="36">
        <f t="shared" si="50"/>
        <v>0</v>
      </c>
      <c r="AG229" s="36">
        <f t="shared" si="51"/>
        <v>0</v>
      </c>
      <c r="AH229" s="2">
        <f t="shared" si="44"/>
        <v>0</v>
      </c>
      <c r="AI229" s="2">
        <f t="shared" si="45"/>
        <v>0</v>
      </c>
    </row>
    <row r="230" spans="1:35" ht="11.25">
      <c r="A230" s="37">
        <v>1919740</v>
      </c>
      <c r="B230" s="37" t="s">
        <v>947</v>
      </c>
      <c r="C230" s="37" t="s">
        <v>948</v>
      </c>
      <c r="D230" s="37" t="s">
        <v>949</v>
      </c>
      <c r="E230" s="37" t="s">
        <v>950</v>
      </c>
      <c r="F230" s="37">
        <v>50123</v>
      </c>
      <c r="G230" s="38" t="s">
        <v>41</v>
      </c>
      <c r="H230" s="37">
        <v>5158772521</v>
      </c>
      <c r="I230" s="39">
        <v>7</v>
      </c>
      <c r="J230" s="40" t="s">
        <v>42</v>
      </c>
      <c r="K230" s="28" t="s">
        <v>42</v>
      </c>
      <c r="L230" s="29">
        <v>283</v>
      </c>
      <c r="M230" s="28" t="s">
        <v>43</v>
      </c>
      <c r="N230" s="41" t="s">
        <v>42</v>
      </c>
      <c r="O230" s="41" t="s">
        <v>42</v>
      </c>
      <c r="P230" s="42">
        <v>22.71293375394322</v>
      </c>
      <c r="Q230" s="42" t="str">
        <f t="shared" si="39"/>
        <v>YES</v>
      </c>
      <c r="R230" s="39" t="s">
        <v>42</v>
      </c>
      <c r="S230" s="43" t="s">
        <v>42</v>
      </c>
      <c r="T230" s="33">
        <v>2270.410708101128</v>
      </c>
      <c r="U230" s="34">
        <v>1007</v>
      </c>
      <c r="V230" s="35">
        <v>2524.8889879856843</v>
      </c>
      <c r="W230" s="33">
        <v>12896.55</v>
      </c>
      <c r="X230" s="36">
        <f t="shared" si="40"/>
        <v>1</v>
      </c>
      <c r="Y230" s="36">
        <f t="shared" si="41"/>
        <v>1</v>
      </c>
      <c r="Z230" s="36" t="str">
        <f t="shared" si="46"/>
        <v>ELIGIBLE</v>
      </c>
      <c r="AA230" s="36" t="str">
        <f t="shared" si="47"/>
        <v>OKAY</v>
      </c>
      <c r="AB230" s="36">
        <f t="shared" si="42"/>
        <v>1</v>
      </c>
      <c r="AC230" s="36">
        <f t="shared" si="43"/>
        <v>1</v>
      </c>
      <c r="AD230" s="36" t="str">
        <f t="shared" si="48"/>
        <v>CHECK</v>
      </c>
      <c r="AE230" s="36" t="str">
        <f t="shared" si="49"/>
        <v>SRSA</v>
      </c>
      <c r="AF230" s="36">
        <f t="shared" si="50"/>
        <v>0</v>
      </c>
      <c r="AG230" s="36">
        <f t="shared" si="51"/>
        <v>0</v>
      </c>
      <c r="AH230" s="2">
        <f t="shared" si="44"/>
        <v>0</v>
      </c>
      <c r="AI230" s="2">
        <f t="shared" si="45"/>
        <v>0</v>
      </c>
    </row>
    <row r="231" spans="1:35" ht="11.25">
      <c r="A231" s="37">
        <v>1919770</v>
      </c>
      <c r="B231" s="37" t="s">
        <v>951</v>
      </c>
      <c r="C231" s="37" t="s">
        <v>952</v>
      </c>
      <c r="D231" s="37" t="s">
        <v>720</v>
      </c>
      <c r="E231" s="37" t="s">
        <v>953</v>
      </c>
      <c r="F231" s="37">
        <v>52640</v>
      </c>
      <c r="G231" s="38" t="s">
        <v>41</v>
      </c>
      <c r="H231" s="37">
        <v>3198687701</v>
      </c>
      <c r="I231" s="39">
        <v>7</v>
      </c>
      <c r="J231" s="40" t="s">
        <v>42</v>
      </c>
      <c r="K231" s="28" t="s">
        <v>42</v>
      </c>
      <c r="L231" s="29">
        <v>121</v>
      </c>
      <c r="M231" s="28" t="s">
        <v>43</v>
      </c>
      <c r="N231" s="41" t="s">
        <v>42</v>
      </c>
      <c r="O231" s="41" t="s">
        <v>42</v>
      </c>
      <c r="P231" s="42">
        <v>21.73913043478261</v>
      </c>
      <c r="Q231" s="42" t="str">
        <f t="shared" si="39"/>
        <v>YES</v>
      </c>
      <c r="R231" s="39" t="s">
        <v>42</v>
      </c>
      <c r="S231" s="43" t="s">
        <v>42</v>
      </c>
      <c r="T231" s="33">
        <v>1035.0843246648928</v>
      </c>
      <c r="U231" s="34">
        <v>531</v>
      </c>
      <c r="V231" s="35">
        <v>1171.4451491443588</v>
      </c>
      <c r="W231" s="33">
        <v>8731.44</v>
      </c>
      <c r="X231" s="36">
        <f t="shared" si="40"/>
        <v>1</v>
      </c>
      <c r="Y231" s="36">
        <f t="shared" si="41"/>
        <v>1</v>
      </c>
      <c r="Z231" s="36" t="str">
        <f t="shared" si="46"/>
        <v>ELIGIBLE</v>
      </c>
      <c r="AA231" s="36" t="str">
        <f t="shared" si="47"/>
        <v>OKAY</v>
      </c>
      <c r="AB231" s="36">
        <f t="shared" si="42"/>
        <v>1</v>
      </c>
      <c r="AC231" s="36">
        <f t="shared" si="43"/>
        <v>1</v>
      </c>
      <c r="AD231" s="36" t="str">
        <f t="shared" si="48"/>
        <v>CHECK</v>
      </c>
      <c r="AE231" s="36" t="str">
        <f t="shared" si="49"/>
        <v>SRSA</v>
      </c>
      <c r="AF231" s="36">
        <f t="shared" si="50"/>
        <v>0</v>
      </c>
      <c r="AG231" s="36">
        <f t="shared" si="51"/>
        <v>0</v>
      </c>
      <c r="AH231" s="2">
        <f t="shared" si="44"/>
        <v>0</v>
      </c>
      <c r="AI231" s="2">
        <f t="shared" si="45"/>
        <v>0</v>
      </c>
    </row>
    <row r="232" spans="1:35" ht="11.25">
      <c r="A232" s="37">
        <v>1919800</v>
      </c>
      <c r="B232" s="37" t="s">
        <v>954</v>
      </c>
      <c r="C232" s="37" t="s">
        <v>955</v>
      </c>
      <c r="D232" s="37" t="s">
        <v>956</v>
      </c>
      <c r="E232" s="37" t="s">
        <v>957</v>
      </c>
      <c r="F232" s="37">
        <v>52572</v>
      </c>
      <c r="G232" s="38" t="s">
        <v>41</v>
      </c>
      <c r="H232" s="37">
        <v>5156423665</v>
      </c>
      <c r="I232" s="39">
        <v>7</v>
      </c>
      <c r="J232" s="40" t="s">
        <v>42</v>
      </c>
      <c r="K232" s="28" t="s">
        <v>42</v>
      </c>
      <c r="L232" s="29">
        <v>289</v>
      </c>
      <c r="M232" s="28" t="s">
        <v>43</v>
      </c>
      <c r="N232" s="41" t="s">
        <v>42</v>
      </c>
      <c r="O232" s="41" t="s">
        <v>42</v>
      </c>
      <c r="P232" s="42">
        <v>19.230769230769234</v>
      </c>
      <c r="Q232" s="42" t="str">
        <f t="shared" si="39"/>
        <v>NO</v>
      </c>
      <c r="R232" s="39" t="s">
        <v>42</v>
      </c>
      <c r="S232" s="43" t="s">
        <v>44</v>
      </c>
      <c r="T232" s="33">
        <v>1889.6584870563288</v>
      </c>
      <c r="U232" s="34">
        <v>968</v>
      </c>
      <c r="V232" s="35">
        <v>2481.4717018543415</v>
      </c>
      <c r="W232" s="33">
        <v>11768.31</v>
      </c>
      <c r="X232" s="36">
        <f t="shared" si="40"/>
        <v>1</v>
      </c>
      <c r="Y232" s="36">
        <f t="shared" si="41"/>
        <v>1</v>
      </c>
      <c r="Z232" s="36" t="str">
        <f t="shared" si="46"/>
        <v>ELIGIBLE</v>
      </c>
      <c r="AA232" s="36" t="str">
        <f t="shared" si="47"/>
        <v>OKAY</v>
      </c>
      <c r="AB232" s="36">
        <f t="shared" si="42"/>
        <v>0</v>
      </c>
      <c r="AC232" s="36">
        <f t="shared" si="43"/>
        <v>1</v>
      </c>
      <c r="AD232" s="36">
        <f t="shared" si="48"/>
        <v>0</v>
      </c>
      <c r="AE232" s="36">
        <f t="shared" si="49"/>
        <v>0</v>
      </c>
      <c r="AF232" s="36">
        <f t="shared" si="50"/>
        <v>0</v>
      </c>
      <c r="AG232" s="36">
        <f t="shared" si="51"/>
        <v>0</v>
      </c>
      <c r="AH232" s="2">
        <f t="shared" si="44"/>
        <v>0</v>
      </c>
      <c r="AI232" s="2">
        <f t="shared" si="45"/>
        <v>0</v>
      </c>
    </row>
    <row r="233" spans="1:35" ht="11.25">
      <c r="A233" s="37">
        <v>1919860</v>
      </c>
      <c r="B233" s="37" t="s">
        <v>958</v>
      </c>
      <c r="C233" s="37" t="s">
        <v>959</v>
      </c>
      <c r="D233" s="37" t="s">
        <v>960</v>
      </c>
      <c r="E233" s="37" t="s">
        <v>961</v>
      </c>
      <c r="F233" s="37">
        <v>50854</v>
      </c>
      <c r="G233" s="38" t="s">
        <v>41</v>
      </c>
      <c r="H233" s="37">
        <v>5154640500</v>
      </c>
      <c r="I233" s="39">
        <v>7</v>
      </c>
      <c r="J233" s="40" t="s">
        <v>42</v>
      </c>
      <c r="K233" s="28" t="s">
        <v>42</v>
      </c>
      <c r="L233" s="29">
        <v>738</v>
      </c>
      <c r="M233" s="28" t="s">
        <v>43</v>
      </c>
      <c r="N233" s="41" t="s">
        <v>44</v>
      </c>
      <c r="O233" s="41" t="s">
        <v>44</v>
      </c>
      <c r="P233" s="42">
        <v>20.334620334620336</v>
      </c>
      <c r="Q233" s="42" t="str">
        <f t="shared" si="39"/>
        <v>YES</v>
      </c>
      <c r="R233" s="39" t="s">
        <v>42</v>
      </c>
      <c r="S233" s="43" t="s">
        <v>42</v>
      </c>
      <c r="T233" s="33">
        <v>5055.336499843772</v>
      </c>
      <c r="U233" s="34">
        <v>2706</v>
      </c>
      <c r="V233" s="35">
        <v>6074.994718993934</v>
      </c>
      <c r="W233" s="33">
        <v>29112.55</v>
      </c>
      <c r="X233" s="36">
        <f t="shared" si="40"/>
        <v>1</v>
      </c>
      <c r="Y233" s="36">
        <f t="shared" si="41"/>
        <v>0</v>
      </c>
      <c r="Z233" s="36">
        <f t="shared" si="46"/>
        <v>0</v>
      </c>
      <c r="AA233" s="36">
        <f t="shared" si="47"/>
        <v>0</v>
      </c>
      <c r="AB233" s="36">
        <f t="shared" si="42"/>
        <v>1</v>
      </c>
      <c r="AC233" s="36">
        <f t="shared" si="43"/>
        <v>1</v>
      </c>
      <c r="AD233" s="36" t="str">
        <f t="shared" si="48"/>
        <v>CHECK</v>
      </c>
      <c r="AE233" s="36">
        <f t="shared" si="49"/>
        <v>0</v>
      </c>
      <c r="AF233" s="36" t="str">
        <f t="shared" si="50"/>
        <v>RLISP</v>
      </c>
      <c r="AG233" s="36">
        <f t="shared" si="51"/>
        <v>0</v>
      </c>
      <c r="AH233" s="2">
        <f t="shared" si="44"/>
        <v>0</v>
      </c>
      <c r="AI233" s="2">
        <f t="shared" si="45"/>
        <v>0</v>
      </c>
    </row>
    <row r="234" spans="1:35" ht="11.25">
      <c r="A234" s="37">
        <v>1919890</v>
      </c>
      <c r="B234" s="37" t="s">
        <v>962</v>
      </c>
      <c r="C234" s="37" t="s">
        <v>963</v>
      </c>
      <c r="D234" s="37" t="s">
        <v>964</v>
      </c>
      <c r="E234" s="37" t="s">
        <v>965</v>
      </c>
      <c r="F234" s="37">
        <v>52641</v>
      </c>
      <c r="G234" s="38" t="s">
        <v>41</v>
      </c>
      <c r="H234" s="37">
        <v>3193857750</v>
      </c>
      <c r="I234" s="39" t="s">
        <v>53</v>
      </c>
      <c r="J234" s="40" t="s">
        <v>44</v>
      </c>
      <c r="K234" s="44" t="s">
        <v>44</v>
      </c>
      <c r="L234" s="29">
        <v>2047</v>
      </c>
      <c r="M234" s="28" t="s">
        <v>43</v>
      </c>
      <c r="N234" s="41" t="s">
        <v>44</v>
      </c>
      <c r="O234" s="41" t="s">
        <v>44</v>
      </c>
      <c r="P234" s="42">
        <v>11.317418213969937</v>
      </c>
      <c r="Q234" s="42" t="str">
        <f t="shared" si="39"/>
        <v>NO</v>
      </c>
      <c r="R234" s="39" t="s">
        <v>42</v>
      </c>
      <c r="S234" s="43" t="s">
        <v>44</v>
      </c>
      <c r="T234" s="33">
        <v>10301.867714457152</v>
      </c>
      <c r="U234" s="34">
        <v>7111</v>
      </c>
      <c r="V234" s="35">
        <v>10665.864013076249</v>
      </c>
      <c r="W234" s="33">
        <v>51212.96</v>
      </c>
      <c r="X234" s="36">
        <f t="shared" si="40"/>
        <v>0</v>
      </c>
      <c r="Y234" s="36">
        <f t="shared" si="41"/>
        <v>0</v>
      </c>
      <c r="Z234" s="36">
        <f t="shared" si="46"/>
        <v>0</v>
      </c>
      <c r="AA234" s="36">
        <f t="shared" si="47"/>
        <v>0</v>
      </c>
      <c r="AB234" s="36">
        <f t="shared" si="42"/>
        <v>0</v>
      </c>
      <c r="AC234" s="36">
        <f t="shared" si="43"/>
        <v>1</v>
      </c>
      <c r="AD234" s="36">
        <f t="shared" si="48"/>
        <v>0</v>
      </c>
      <c r="AE234" s="36">
        <f t="shared" si="49"/>
        <v>0</v>
      </c>
      <c r="AF234" s="36">
        <f t="shared" si="50"/>
        <v>0</v>
      </c>
      <c r="AG234" s="36">
        <f t="shared" si="51"/>
        <v>0</v>
      </c>
      <c r="AH234" s="2">
        <f t="shared" si="44"/>
        <v>0</v>
      </c>
      <c r="AI234" s="2">
        <f t="shared" si="45"/>
        <v>0</v>
      </c>
    </row>
    <row r="235" spans="1:35" ht="11.25">
      <c r="A235" s="37">
        <v>1920040</v>
      </c>
      <c r="B235" s="37" t="s">
        <v>966</v>
      </c>
      <c r="C235" s="37" t="s">
        <v>967</v>
      </c>
      <c r="D235" s="37" t="s">
        <v>968</v>
      </c>
      <c r="E235" s="37" t="s">
        <v>969</v>
      </c>
      <c r="F235" s="37">
        <v>52314</v>
      </c>
      <c r="G235" s="38" t="s">
        <v>41</v>
      </c>
      <c r="H235" s="37">
        <v>3198958845</v>
      </c>
      <c r="I235" s="39">
        <v>4</v>
      </c>
      <c r="J235" s="40" t="s">
        <v>44</v>
      </c>
      <c r="K235" s="44" t="s">
        <v>44</v>
      </c>
      <c r="L235" s="29">
        <v>1093</v>
      </c>
      <c r="M235" s="28" t="s">
        <v>43</v>
      </c>
      <c r="N235" s="41" t="s">
        <v>44</v>
      </c>
      <c r="O235" s="41" t="s">
        <v>44</v>
      </c>
      <c r="P235" s="42">
        <v>3.003003003003003</v>
      </c>
      <c r="Q235" s="42" t="str">
        <f t="shared" si="39"/>
        <v>NO</v>
      </c>
      <c r="R235" s="39" t="s">
        <v>44</v>
      </c>
      <c r="S235" s="43" t="s">
        <v>44</v>
      </c>
      <c r="T235" s="33">
        <v>3925.4728448699634</v>
      </c>
      <c r="U235" s="34">
        <v>3798</v>
      </c>
      <c r="V235" s="35">
        <v>5698.336606986107</v>
      </c>
      <c r="W235" s="33">
        <v>10374.17</v>
      </c>
      <c r="X235" s="36">
        <f t="shared" si="40"/>
        <v>0</v>
      </c>
      <c r="Y235" s="36">
        <f t="shared" si="41"/>
        <v>0</v>
      </c>
      <c r="Z235" s="36">
        <f t="shared" si="46"/>
        <v>0</v>
      </c>
      <c r="AA235" s="36">
        <f t="shared" si="47"/>
        <v>0</v>
      </c>
      <c r="AB235" s="36">
        <f t="shared" si="42"/>
        <v>0</v>
      </c>
      <c r="AC235" s="36">
        <f t="shared" si="43"/>
        <v>0</v>
      </c>
      <c r="AD235" s="36">
        <f t="shared" si="48"/>
        <v>0</v>
      </c>
      <c r="AE235" s="36">
        <f t="shared" si="49"/>
        <v>0</v>
      </c>
      <c r="AF235" s="36">
        <f t="shared" si="50"/>
        <v>0</v>
      </c>
      <c r="AG235" s="36">
        <f t="shared" si="51"/>
        <v>0</v>
      </c>
      <c r="AH235" s="2">
        <f t="shared" si="44"/>
        <v>0</v>
      </c>
      <c r="AI235" s="2">
        <f t="shared" si="45"/>
        <v>0</v>
      </c>
    </row>
    <row r="236" spans="1:35" ht="11.25">
      <c r="A236" s="37">
        <v>1920100</v>
      </c>
      <c r="B236" s="37" t="s">
        <v>970</v>
      </c>
      <c r="C236" s="37" t="s">
        <v>971</v>
      </c>
      <c r="D236" s="37" t="s">
        <v>901</v>
      </c>
      <c r="E236" s="37" t="s">
        <v>972</v>
      </c>
      <c r="F236" s="37">
        <v>50174</v>
      </c>
      <c r="G236" s="38" t="s">
        <v>41</v>
      </c>
      <c r="H236" s="37">
        <v>5154472517</v>
      </c>
      <c r="I236" s="39">
        <v>7</v>
      </c>
      <c r="J236" s="40" t="s">
        <v>42</v>
      </c>
      <c r="K236" s="28" t="s">
        <v>42</v>
      </c>
      <c r="L236" s="29">
        <v>331</v>
      </c>
      <c r="M236" s="28" t="s">
        <v>43</v>
      </c>
      <c r="N236" s="41" t="s">
        <v>42</v>
      </c>
      <c r="O236" s="41" t="s">
        <v>42</v>
      </c>
      <c r="P236" s="42">
        <v>26.158940397350992</v>
      </c>
      <c r="Q236" s="42" t="str">
        <f t="shared" si="39"/>
        <v>YES</v>
      </c>
      <c r="R236" s="39" t="s">
        <v>42</v>
      </c>
      <c r="S236" s="43" t="s">
        <v>42</v>
      </c>
      <c r="T236" s="33">
        <v>2049.4119103017642</v>
      </c>
      <c r="U236" s="34">
        <v>1220</v>
      </c>
      <c r="V236" s="35">
        <v>2827.465973585823</v>
      </c>
      <c r="W236" s="33">
        <v>14345.13</v>
      </c>
      <c r="X236" s="36">
        <f t="shared" si="40"/>
        <v>1</v>
      </c>
      <c r="Y236" s="36">
        <f t="shared" si="41"/>
        <v>1</v>
      </c>
      <c r="Z236" s="36" t="str">
        <f t="shared" si="46"/>
        <v>ELIGIBLE</v>
      </c>
      <c r="AA236" s="36" t="str">
        <f t="shared" si="47"/>
        <v>OKAY</v>
      </c>
      <c r="AB236" s="36">
        <f t="shared" si="42"/>
        <v>1</v>
      </c>
      <c r="AC236" s="36">
        <f t="shared" si="43"/>
        <v>1</v>
      </c>
      <c r="AD236" s="36" t="str">
        <f t="shared" si="48"/>
        <v>CHECK</v>
      </c>
      <c r="AE236" s="36" t="str">
        <f t="shared" si="49"/>
        <v>SRSA</v>
      </c>
      <c r="AF236" s="36">
        <f t="shared" si="50"/>
        <v>0</v>
      </c>
      <c r="AG236" s="36">
        <f t="shared" si="51"/>
        <v>0</v>
      </c>
      <c r="AH236" s="2">
        <f t="shared" si="44"/>
        <v>0</v>
      </c>
      <c r="AI236" s="2">
        <f t="shared" si="45"/>
        <v>0</v>
      </c>
    </row>
    <row r="237" spans="1:35" ht="11.25">
      <c r="A237" s="37">
        <v>1920130</v>
      </c>
      <c r="B237" s="37" t="s">
        <v>973</v>
      </c>
      <c r="C237" s="37" t="s">
        <v>974</v>
      </c>
      <c r="D237" s="37" t="s">
        <v>975</v>
      </c>
      <c r="E237" s="37" t="s">
        <v>976</v>
      </c>
      <c r="F237" s="37">
        <v>52761</v>
      </c>
      <c r="G237" s="38" t="s">
        <v>41</v>
      </c>
      <c r="H237" s="37">
        <v>3192637223</v>
      </c>
      <c r="I237" s="39">
        <v>6</v>
      </c>
      <c r="J237" s="40" t="s">
        <v>44</v>
      </c>
      <c r="K237" s="44" t="s">
        <v>44</v>
      </c>
      <c r="L237" s="29">
        <v>5007</v>
      </c>
      <c r="M237" s="28" t="s">
        <v>43</v>
      </c>
      <c r="N237" s="41" t="s">
        <v>44</v>
      </c>
      <c r="O237" s="41" t="s">
        <v>44</v>
      </c>
      <c r="P237" s="42">
        <v>15.449680649059209</v>
      </c>
      <c r="Q237" s="42" t="str">
        <f t="shared" si="39"/>
        <v>NO</v>
      </c>
      <c r="R237" s="39" t="s">
        <v>42</v>
      </c>
      <c r="S237" s="43" t="s">
        <v>44</v>
      </c>
      <c r="T237" s="33">
        <v>31632.425360467118</v>
      </c>
      <c r="U237" s="34">
        <v>18096</v>
      </c>
      <c r="V237" s="35">
        <v>39949.009756284344</v>
      </c>
      <c r="W237" s="33">
        <v>168951.57</v>
      </c>
      <c r="X237" s="36">
        <f t="shared" si="40"/>
        <v>0</v>
      </c>
      <c r="Y237" s="36">
        <f t="shared" si="41"/>
        <v>0</v>
      </c>
      <c r="Z237" s="36">
        <f t="shared" si="46"/>
        <v>0</v>
      </c>
      <c r="AA237" s="36">
        <f t="shared" si="47"/>
        <v>0</v>
      </c>
      <c r="AB237" s="36">
        <f t="shared" si="42"/>
        <v>0</v>
      </c>
      <c r="AC237" s="36">
        <f t="shared" si="43"/>
        <v>1</v>
      </c>
      <c r="AD237" s="36">
        <f t="shared" si="48"/>
        <v>0</v>
      </c>
      <c r="AE237" s="36">
        <f t="shared" si="49"/>
        <v>0</v>
      </c>
      <c r="AF237" s="36">
        <f t="shared" si="50"/>
        <v>0</v>
      </c>
      <c r="AG237" s="36">
        <f t="shared" si="51"/>
        <v>0</v>
      </c>
      <c r="AH237" s="2">
        <f t="shared" si="44"/>
        <v>0</v>
      </c>
      <c r="AI237" s="2">
        <f t="shared" si="45"/>
        <v>0</v>
      </c>
    </row>
    <row r="238" spans="1:35" ht="11.25">
      <c r="A238" s="37">
        <v>1920190</v>
      </c>
      <c r="B238" s="37" t="s">
        <v>977</v>
      </c>
      <c r="C238" s="37" t="s">
        <v>978</v>
      </c>
      <c r="D238" s="37" t="s">
        <v>979</v>
      </c>
      <c r="E238" s="37" t="s">
        <v>980</v>
      </c>
      <c r="F238" s="37">
        <v>50658</v>
      </c>
      <c r="G238" s="38" t="s">
        <v>41</v>
      </c>
      <c r="H238" s="37">
        <v>5154354835</v>
      </c>
      <c r="I238" s="39">
        <v>7</v>
      </c>
      <c r="J238" s="40" t="s">
        <v>42</v>
      </c>
      <c r="K238" s="28" t="s">
        <v>42</v>
      </c>
      <c r="L238" s="29">
        <v>794</v>
      </c>
      <c r="M238" s="28" t="s">
        <v>43</v>
      </c>
      <c r="N238" s="41" t="s">
        <v>44</v>
      </c>
      <c r="O238" s="41" t="s">
        <v>44</v>
      </c>
      <c r="P238" s="42">
        <v>12.128146453089245</v>
      </c>
      <c r="Q238" s="42" t="str">
        <f t="shared" si="39"/>
        <v>NO</v>
      </c>
      <c r="R238" s="39" t="s">
        <v>42</v>
      </c>
      <c r="S238" s="43" t="s">
        <v>44</v>
      </c>
      <c r="T238" s="33">
        <v>4144.928177631231</v>
      </c>
      <c r="U238" s="34">
        <v>2716</v>
      </c>
      <c r="V238" s="45">
        <v>5504</v>
      </c>
      <c r="W238" s="33">
        <v>20858.93</v>
      </c>
      <c r="X238" s="36">
        <f t="shared" si="40"/>
        <v>1</v>
      </c>
      <c r="Y238" s="36">
        <f t="shared" si="41"/>
        <v>0</v>
      </c>
      <c r="Z238" s="36">
        <f t="shared" si="46"/>
        <v>0</v>
      </c>
      <c r="AA238" s="36">
        <f t="shared" si="47"/>
        <v>0</v>
      </c>
      <c r="AB238" s="36">
        <f t="shared" si="42"/>
        <v>0</v>
      </c>
      <c r="AC238" s="36">
        <f t="shared" si="43"/>
        <v>1</v>
      </c>
      <c r="AD238" s="36">
        <f t="shared" si="48"/>
        <v>0</v>
      </c>
      <c r="AE238" s="36">
        <f t="shared" si="49"/>
        <v>0</v>
      </c>
      <c r="AF238" s="36">
        <f t="shared" si="50"/>
        <v>0</v>
      </c>
      <c r="AG238" s="36">
        <f t="shared" si="51"/>
        <v>0</v>
      </c>
      <c r="AH238" s="2">
        <f t="shared" si="44"/>
        <v>0</v>
      </c>
      <c r="AI238" s="2">
        <f t="shared" si="45"/>
        <v>0</v>
      </c>
    </row>
    <row r="239" spans="1:35" ht="11.25">
      <c r="A239" s="37">
        <v>1920250</v>
      </c>
      <c r="B239" s="37" t="s">
        <v>981</v>
      </c>
      <c r="C239" s="37" t="s">
        <v>982</v>
      </c>
      <c r="D239" s="37" t="s">
        <v>983</v>
      </c>
      <c r="E239" s="37" t="s">
        <v>984</v>
      </c>
      <c r="F239" s="37">
        <v>50201</v>
      </c>
      <c r="G239" s="38" t="s">
        <v>41</v>
      </c>
      <c r="H239" s="37">
        <v>5153822783</v>
      </c>
      <c r="I239" s="39">
        <v>6</v>
      </c>
      <c r="J239" s="40" t="s">
        <v>44</v>
      </c>
      <c r="K239" s="44" t="s">
        <v>44</v>
      </c>
      <c r="L239" s="29">
        <v>1435</v>
      </c>
      <c r="M239" s="28" t="s">
        <v>43</v>
      </c>
      <c r="N239" s="41" t="s">
        <v>44</v>
      </c>
      <c r="O239" s="41" t="s">
        <v>44</v>
      </c>
      <c r="P239" s="42">
        <v>8.409986859395532</v>
      </c>
      <c r="Q239" s="42" t="str">
        <f t="shared" si="39"/>
        <v>NO</v>
      </c>
      <c r="R239" s="39" t="s">
        <v>42</v>
      </c>
      <c r="S239" s="43" t="s">
        <v>44</v>
      </c>
      <c r="T239" s="33">
        <v>6567.753420640499</v>
      </c>
      <c r="U239" s="34">
        <v>5278</v>
      </c>
      <c r="V239" s="35">
        <v>7826.571509595303</v>
      </c>
      <c r="W239" s="33">
        <v>28057.63</v>
      </c>
      <c r="X239" s="36">
        <f t="shared" si="40"/>
        <v>0</v>
      </c>
      <c r="Y239" s="36">
        <f t="shared" si="41"/>
        <v>0</v>
      </c>
      <c r="Z239" s="36">
        <f t="shared" si="46"/>
        <v>0</v>
      </c>
      <c r="AA239" s="36">
        <f t="shared" si="47"/>
        <v>0</v>
      </c>
      <c r="AB239" s="36">
        <f t="shared" si="42"/>
        <v>0</v>
      </c>
      <c r="AC239" s="36">
        <f t="shared" si="43"/>
        <v>1</v>
      </c>
      <c r="AD239" s="36">
        <f t="shared" si="48"/>
        <v>0</v>
      </c>
      <c r="AE239" s="36">
        <f t="shared" si="49"/>
        <v>0</v>
      </c>
      <c r="AF239" s="36">
        <f t="shared" si="50"/>
        <v>0</v>
      </c>
      <c r="AG239" s="36">
        <f t="shared" si="51"/>
        <v>0</v>
      </c>
      <c r="AH239" s="2">
        <f t="shared" si="44"/>
        <v>0</v>
      </c>
      <c r="AI239" s="2">
        <f t="shared" si="45"/>
        <v>0</v>
      </c>
    </row>
    <row r="240" spans="1:35" ht="11.25">
      <c r="A240" s="37">
        <v>1920340</v>
      </c>
      <c r="B240" s="37" t="s">
        <v>985</v>
      </c>
      <c r="C240" s="37" t="s">
        <v>986</v>
      </c>
      <c r="D240" s="37" t="s">
        <v>987</v>
      </c>
      <c r="E240" s="37" t="s">
        <v>988</v>
      </c>
      <c r="F240" s="37">
        <v>50659</v>
      </c>
      <c r="G240" s="38" t="s">
        <v>41</v>
      </c>
      <c r="H240" s="37">
        <v>5153942134</v>
      </c>
      <c r="I240" s="39">
        <v>6</v>
      </c>
      <c r="J240" s="40" t="s">
        <v>44</v>
      </c>
      <c r="K240" s="44" t="s">
        <v>44</v>
      </c>
      <c r="L240" s="29">
        <v>1167</v>
      </c>
      <c r="M240" s="28" t="s">
        <v>43</v>
      </c>
      <c r="N240" s="41" t="s">
        <v>44</v>
      </c>
      <c r="O240" s="41" t="s">
        <v>44</v>
      </c>
      <c r="P240" s="42">
        <v>9.569074778200253</v>
      </c>
      <c r="Q240" s="42" t="str">
        <f t="shared" si="39"/>
        <v>NO</v>
      </c>
      <c r="R240" s="39" t="s">
        <v>42</v>
      </c>
      <c r="S240" s="43" t="s">
        <v>44</v>
      </c>
      <c r="T240" s="33">
        <v>6590.368894788244</v>
      </c>
      <c r="U240" s="34">
        <v>4605</v>
      </c>
      <c r="V240" s="35">
        <v>6913.060008475346</v>
      </c>
      <c r="W240" s="33">
        <v>30818.92</v>
      </c>
      <c r="X240" s="36">
        <f t="shared" si="40"/>
        <v>0</v>
      </c>
      <c r="Y240" s="36">
        <f t="shared" si="41"/>
        <v>0</v>
      </c>
      <c r="Z240" s="36">
        <f t="shared" si="46"/>
        <v>0</v>
      </c>
      <c r="AA240" s="36">
        <f t="shared" si="47"/>
        <v>0</v>
      </c>
      <c r="AB240" s="36">
        <f t="shared" si="42"/>
        <v>0</v>
      </c>
      <c r="AC240" s="36">
        <f t="shared" si="43"/>
        <v>1</v>
      </c>
      <c r="AD240" s="36">
        <f t="shared" si="48"/>
        <v>0</v>
      </c>
      <c r="AE240" s="36">
        <f t="shared" si="49"/>
        <v>0</v>
      </c>
      <c r="AF240" s="36">
        <f t="shared" si="50"/>
        <v>0</v>
      </c>
      <c r="AG240" s="36">
        <f t="shared" si="51"/>
        <v>0</v>
      </c>
      <c r="AH240" s="2">
        <f t="shared" si="44"/>
        <v>0</v>
      </c>
      <c r="AI240" s="2">
        <f t="shared" si="45"/>
        <v>0</v>
      </c>
    </row>
    <row r="241" spans="1:35" ht="11.25">
      <c r="A241" s="37">
        <v>1920460</v>
      </c>
      <c r="B241" s="37" t="s">
        <v>989</v>
      </c>
      <c r="C241" s="37" t="s">
        <v>990</v>
      </c>
      <c r="D241" s="37" t="s">
        <v>991</v>
      </c>
      <c r="E241" s="37" t="s">
        <v>992</v>
      </c>
      <c r="F241" s="37">
        <v>52645</v>
      </c>
      <c r="G241" s="38" t="s">
        <v>41</v>
      </c>
      <c r="H241" s="37">
        <v>3193670512</v>
      </c>
      <c r="I241" s="39">
        <v>7</v>
      </c>
      <c r="J241" s="40" t="s">
        <v>42</v>
      </c>
      <c r="K241" s="28" t="s">
        <v>42</v>
      </c>
      <c r="L241" s="29">
        <v>540</v>
      </c>
      <c r="M241" s="28" t="s">
        <v>43</v>
      </c>
      <c r="N241" s="41" t="s">
        <v>42</v>
      </c>
      <c r="O241" s="41" t="s">
        <v>42</v>
      </c>
      <c r="P241" s="42">
        <v>12.462908011869436</v>
      </c>
      <c r="Q241" s="42" t="str">
        <f t="shared" si="39"/>
        <v>NO</v>
      </c>
      <c r="R241" s="39" t="s">
        <v>42</v>
      </c>
      <c r="S241" s="43" t="s">
        <v>44</v>
      </c>
      <c r="T241" s="33">
        <v>2521.0610007896903</v>
      </c>
      <c r="U241" s="34">
        <v>1883</v>
      </c>
      <c r="V241" s="35">
        <v>2794.8514034264613</v>
      </c>
      <c r="W241" s="33">
        <v>16111.38</v>
      </c>
      <c r="X241" s="36">
        <f t="shared" si="40"/>
        <v>1</v>
      </c>
      <c r="Y241" s="36">
        <f t="shared" si="41"/>
        <v>1</v>
      </c>
      <c r="Z241" s="36" t="str">
        <f t="shared" si="46"/>
        <v>ELIGIBLE</v>
      </c>
      <c r="AA241" s="36" t="str">
        <f t="shared" si="47"/>
        <v>OKAY</v>
      </c>
      <c r="AB241" s="36">
        <f t="shared" si="42"/>
        <v>0</v>
      </c>
      <c r="AC241" s="36">
        <f t="shared" si="43"/>
        <v>1</v>
      </c>
      <c r="AD241" s="36">
        <f t="shared" si="48"/>
        <v>0</v>
      </c>
      <c r="AE241" s="36">
        <f t="shared" si="49"/>
        <v>0</v>
      </c>
      <c r="AF241" s="36">
        <f t="shared" si="50"/>
        <v>0</v>
      </c>
      <c r="AG241" s="36">
        <f t="shared" si="51"/>
        <v>0</v>
      </c>
      <c r="AH241" s="2">
        <f t="shared" si="44"/>
        <v>0</v>
      </c>
      <c r="AI241" s="2">
        <f t="shared" si="45"/>
        <v>0</v>
      </c>
    </row>
    <row r="242" spans="1:35" ht="11.25">
      <c r="A242" s="37">
        <v>1920490</v>
      </c>
      <c r="B242" s="37" t="s">
        <v>993</v>
      </c>
      <c r="C242" s="37" t="s">
        <v>994</v>
      </c>
      <c r="D242" s="37" t="s">
        <v>796</v>
      </c>
      <c r="E242" s="37" t="s">
        <v>995</v>
      </c>
      <c r="F242" s="37">
        <v>51646</v>
      </c>
      <c r="G242" s="38" t="s">
        <v>41</v>
      </c>
      <c r="H242" s="37">
        <v>7125853222</v>
      </c>
      <c r="I242" s="39">
        <v>7</v>
      </c>
      <c r="J242" s="40" t="s">
        <v>42</v>
      </c>
      <c r="K242" s="28" t="s">
        <v>42</v>
      </c>
      <c r="L242" s="29">
        <v>111</v>
      </c>
      <c r="M242" s="28" t="s">
        <v>43</v>
      </c>
      <c r="N242" s="41" t="s">
        <v>42</v>
      </c>
      <c r="O242" s="41" t="s">
        <v>42</v>
      </c>
      <c r="P242" s="42">
        <v>19.51219512195122</v>
      </c>
      <c r="Q242" s="42" t="str">
        <f t="shared" si="39"/>
        <v>NO</v>
      </c>
      <c r="R242" s="39" t="s">
        <v>42</v>
      </c>
      <c r="S242" s="43" t="s">
        <v>44</v>
      </c>
      <c r="T242" s="33">
        <v>763.2942387245714</v>
      </c>
      <c r="U242" s="34">
        <v>387</v>
      </c>
      <c r="V242" s="35">
        <v>973.587877594492</v>
      </c>
      <c r="W242" s="33">
        <v>6936.63</v>
      </c>
      <c r="X242" s="36">
        <f t="shared" si="40"/>
        <v>1</v>
      </c>
      <c r="Y242" s="36">
        <f t="shared" si="41"/>
        <v>1</v>
      </c>
      <c r="Z242" s="36" t="str">
        <f t="shared" si="46"/>
        <v>ELIGIBLE</v>
      </c>
      <c r="AA242" s="36" t="str">
        <f t="shared" si="47"/>
        <v>OKAY</v>
      </c>
      <c r="AB242" s="36">
        <f t="shared" si="42"/>
        <v>0</v>
      </c>
      <c r="AC242" s="36">
        <f t="shared" si="43"/>
        <v>1</v>
      </c>
      <c r="AD242" s="36">
        <f t="shared" si="48"/>
        <v>0</v>
      </c>
      <c r="AE242" s="36">
        <f t="shared" si="49"/>
        <v>0</v>
      </c>
      <c r="AF242" s="36">
        <f t="shared" si="50"/>
        <v>0</v>
      </c>
      <c r="AG242" s="36">
        <f t="shared" si="51"/>
        <v>0</v>
      </c>
      <c r="AH242" s="2">
        <f t="shared" si="44"/>
        <v>0</v>
      </c>
      <c r="AI242" s="2">
        <f t="shared" si="45"/>
        <v>0</v>
      </c>
    </row>
    <row r="243" spans="1:35" ht="11.25">
      <c r="A243" s="37">
        <v>1920580</v>
      </c>
      <c r="B243" s="37" t="s">
        <v>996</v>
      </c>
      <c r="C243" s="37" t="s">
        <v>997</v>
      </c>
      <c r="D243" s="37" t="s">
        <v>998</v>
      </c>
      <c r="E243" s="37" t="s">
        <v>999</v>
      </c>
      <c r="F243" s="37">
        <v>50568</v>
      </c>
      <c r="G243" s="38" t="s">
        <v>41</v>
      </c>
      <c r="H243" s="37">
        <v>7122723324</v>
      </c>
      <c r="I243" s="39">
        <v>7</v>
      </c>
      <c r="J243" s="40" t="s">
        <v>42</v>
      </c>
      <c r="K243" s="28" t="s">
        <v>42</v>
      </c>
      <c r="L243" s="29">
        <v>456</v>
      </c>
      <c r="M243" s="28" t="s">
        <v>43</v>
      </c>
      <c r="N243" s="41" t="s">
        <v>42</v>
      </c>
      <c r="O243" s="41" t="s">
        <v>42</v>
      </c>
      <c r="P243" s="42">
        <v>16.3003663003663</v>
      </c>
      <c r="Q243" s="42" t="str">
        <f t="shared" si="39"/>
        <v>NO</v>
      </c>
      <c r="R243" s="39" t="s">
        <v>42</v>
      </c>
      <c r="S243" s="43" t="s">
        <v>44</v>
      </c>
      <c r="T243" s="33">
        <v>2840.513619966872</v>
      </c>
      <c r="U243" s="34">
        <v>1755</v>
      </c>
      <c r="V243" s="35">
        <v>3761.9129903511953</v>
      </c>
      <c r="W243" s="33">
        <v>16751.54</v>
      </c>
      <c r="X243" s="36">
        <f t="shared" si="40"/>
        <v>1</v>
      </c>
      <c r="Y243" s="36">
        <f t="shared" si="41"/>
        <v>1</v>
      </c>
      <c r="Z243" s="36" t="str">
        <f t="shared" si="46"/>
        <v>ELIGIBLE</v>
      </c>
      <c r="AA243" s="36" t="str">
        <f t="shared" si="47"/>
        <v>OKAY</v>
      </c>
      <c r="AB243" s="36">
        <f t="shared" si="42"/>
        <v>0</v>
      </c>
      <c r="AC243" s="36">
        <f t="shared" si="43"/>
        <v>1</v>
      </c>
      <c r="AD243" s="36">
        <f t="shared" si="48"/>
        <v>0</v>
      </c>
      <c r="AE243" s="36">
        <f t="shared" si="49"/>
        <v>0</v>
      </c>
      <c r="AF243" s="36">
        <f t="shared" si="50"/>
        <v>0</v>
      </c>
      <c r="AG243" s="36">
        <f t="shared" si="51"/>
        <v>0</v>
      </c>
      <c r="AH243" s="2">
        <f t="shared" si="44"/>
        <v>0</v>
      </c>
      <c r="AI243" s="2">
        <f t="shared" si="45"/>
        <v>0</v>
      </c>
    </row>
    <row r="244" spans="1:35" ht="11.25">
      <c r="A244" s="37">
        <v>1920610</v>
      </c>
      <c r="B244" s="37" t="s">
        <v>1000</v>
      </c>
      <c r="C244" s="37" t="s">
        <v>1001</v>
      </c>
      <c r="D244" s="37" t="s">
        <v>1002</v>
      </c>
      <c r="E244" s="37" t="s">
        <v>1003</v>
      </c>
      <c r="F244" s="37">
        <v>50208</v>
      </c>
      <c r="G244" s="38" t="s">
        <v>41</v>
      </c>
      <c r="H244" s="37">
        <v>5157925809</v>
      </c>
      <c r="I244" s="39">
        <v>6</v>
      </c>
      <c r="J244" s="40" t="s">
        <v>44</v>
      </c>
      <c r="K244" s="44" t="s">
        <v>44</v>
      </c>
      <c r="L244" s="29">
        <v>3163</v>
      </c>
      <c r="M244" s="28" t="s">
        <v>43</v>
      </c>
      <c r="N244" s="41" t="s">
        <v>44</v>
      </c>
      <c r="O244" s="41" t="s">
        <v>44</v>
      </c>
      <c r="P244" s="42">
        <v>7.923201730665225</v>
      </c>
      <c r="Q244" s="42" t="str">
        <f t="shared" si="39"/>
        <v>NO</v>
      </c>
      <c r="R244" s="39" t="s">
        <v>42</v>
      </c>
      <c r="S244" s="43" t="s">
        <v>44</v>
      </c>
      <c r="T244" s="33">
        <v>14843.315740819344</v>
      </c>
      <c r="U244" s="34">
        <v>11677</v>
      </c>
      <c r="V244" s="35">
        <v>17361.656421285228</v>
      </c>
      <c r="W244" s="33">
        <v>63681.26</v>
      </c>
      <c r="X244" s="36">
        <f t="shared" si="40"/>
        <v>0</v>
      </c>
      <c r="Y244" s="36">
        <f t="shared" si="41"/>
        <v>0</v>
      </c>
      <c r="Z244" s="36">
        <f t="shared" si="46"/>
        <v>0</v>
      </c>
      <c r="AA244" s="36">
        <f t="shared" si="47"/>
        <v>0</v>
      </c>
      <c r="AB244" s="36">
        <f t="shared" si="42"/>
        <v>0</v>
      </c>
      <c r="AC244" s="36">
        <f t="shared" si="43"/>
        <v>1</v>
      </c>
      <c r="AD244" s="36">
        <f t="shared" si="48"/>
        <v>0</v>
      </c>
      <c r="AE244" s="36">
        <f t="shared" si="49"/>
        <v>0</v>
      </c>
      <c r="AF244" s="36">
        <f t="shared" si="50"/>
        <v>0</v>
      </c>
      <c r="AG244" s="36">
        <f t="shared" si="51"/>
        <v>0</v>
      </c>
      <c r="AH244" s="2">
        <f t="shared" si="44"/>
        <v>0</v>
      </c>
      <c r="AI244" s="2">
        <f t="shared" si="45"/>
        <v>0</v>
      </c>
    </row>
    <row r="245" spans="1:35" ht="11.25">
      <c r="A245" s="37">
        <v>1920670</v>
      </c>
      <c r="B245" s="37" t="s">
        <v>1004</v>
      </c>
      <c r="C245" s="37" t="s">
        <v>1005</v>
      </c>
      <c r="D245" s="37" t="s">
        <v>1006</v>
      </c>
      <c r="E245" s="37" t="s">
        <v>1007</v>
      </c>
      <c r="F245" s="37">
        <v>51540</v>
      </c>
      <c r="G245" s="38" t="s">
        <v>41</v>
      </c>
      <c r="H245" s="37">
        <v>7126248696</v>
      </c>
      <c r="I245" s="39">
        <v>7</v>
      </c>
      <c r="J245" s="40" t="s">
        <v>42</v>
      </c>
      <c r="K245" s="28" t="s">
        <v>42</v>
      </c>
      <c r="L245" s="29">
        <v>302</v>
      </c>
      <c r="M245" s="28" t="s">
        <v>43</v>
      </c>
      <c r="N245" s="41" t="s">
        <v>42</v>
      </c>
      <c r="O245" s="41" t="s">
        <v>42</v>
      </c>
      <c r="P245" s="42">
        <v>16.00985221674877</v>
      </c>
      <c r="Q245" s="42" t="str">
        <f t="shared" si="39"/>
        <v>NO</v>
      </c>
      <c r="R245" s="39" t="s">
        <v>42</v>
      </c>
      <c r="S245" s="43" t="s">
        <v>44</v>
      </c>
      <c r="T245" s="33">
        <v>1831.5972490628246</v>
      </c>
      <c r="U245" s="34">
        <v>1076</v>
      </c>
      <c r="V245" s="35">
        <v>2443.856027954136</v>
      </c>
      <c r="W245" s="33">
        <v>11918.78</v>
      </c>
      <c r="X245" s="36">
        <f t="shared" si="40"/>
        <v>1</v>
      </c>
      <c r="Y245" s="36">
        <f t="shared" si="41"/>
        <v>1</v>
      </c>
      <c r="Z245" s="36" t="str">
        <f t="shared" si="46"/>
        <v>ELIGIBLE</v>
      </c>
      <c r="AA245" s="36" t="str">
        <f t="shared" si="47"/>
        <v>OKAY</v>
      </c>
      <c r="AB245" s="36">
        <f t="shared" si="42"/>
        <v>0</v>
      </c>
      <c r="AC245" s="36">
        <f t="shared" si="43"/>
        <v>1</v>
      </c>
      <c r="AD245" s="36">
        <f t="shared" si="48"/>
        <v>0</v>
      </c>
      <c r="AE245" s="36">
        <f t="shared" si="49"/>
        <v>0</v>
      </c>
      <c r="AF245" s="36">
        <f t="shared" si="50"/>
        <v>0</v>
      </c>
      <c r="AG245" s="36">
        <f t="shared" si="51"/>
        <v>0</v>
      </c>
      <c r="AH245" s="2">
        <f t="shared" si="44"/>
        <v>0</v>
      </c>
      <c r="AI245" s="2">
        <f t="shared" si="45"/>
        <v>0</v>
      </c>
    </row>
    <row r="246" spans="1:35" ht="11.25">
      <c r="A246" s="37">
        <v>1920730</v>
      </c>
      <c r="B246" s="37" t="s">
        <v>1008</v>
      </c>
      <c r="C246" s="37" t="s">
        <v>1009</v>
      </c>
      <c r="D246" s="37" t="s">
        <v>1010</v>
      </c>
      <c r="E246" s="37" t="s">
        <v>1011</v>
      </c>
      <c r="F246" s="37">
        <v>50458</v>
      </c>
      <c r="G246" s="38" t="s">
        <v>41</v>
      </c>
      <c r="H246" s="37">
        <v>5157495301</v>
      </c>
      <c r="I246" s="39">
        <v>7</v>
      </c>
      <c r="J246" s="40" t="s">
        <v>42</v>
      </c>
      <c r="K246" s="28" t="s">
        <v>42</v>
      </c>
      <c r="L246" s="29">
        <v>470</v>
      </c>
      <c r="M246" s="28" t="s">
        <v>43</v>
      </c>
      <c r="N246" s="41" t="s">
        <v>42</v>
      </c>
      <c r="O246" s="41" t="s">
        <v>42</v>
      </c>
      <c r="P246" s="42">
        <v>7.874015748031496</v>
      </c>
      <c r="Q246" s="42" t="str">
        <f t="shared" si="39"/>
        <v>NO</v>
      </c>
      <c r="R246" s="39" t="s">
        <v>42</v>
      </c>
      <c r="S246" s="43" t="s">
        <v>44</v>
      </c>
      <c r="T246" s="33">
        <v>2173.6370743882676</v>
      </c>
      <c r="U246" s="34">
        <v>1633</v>
      </c>
      <c r="V246" s="35">
        <v>3263.54742895907</v>
      </c>
      <c r="W246" s="33">
        <v>8747.08</v>
      </c>
      <c r="X246" s="36">
        <f t="shared" si="40"/>
        <v>1</v>
      </c>
      <c r="Y246" s="36">
        <f t="shared" si="41"/>
        <v>1</v>
      </c>
      <c r="Z246" s="36" t="str">
        <f t="shared" si="46"/>
        <v>ELIGIBLE</v>
      </c>
      <c r="AA246" s="36" t="str">
        <f t="shared" si="47"/>
        <v>OKAY</v>
      </c>
      <c r="AB246" s="36">
        <f t="shared" si="42"/>
        <v>0</v>
      </c>
      <c r="AC246" s="36">
        <f t="shared" si="43"/>
        <v>1</v>
      </c>
      <c r="AD246" s="36">
        <f t="shared" si="48"/>
        <v>0</v>
      </c>
      <c r="AE246" s="36">
        <f t="shared" si="49"/>
        <v>0</v>
      </c>
      <c r="AF246" s="36">
        <f t="shared" si="50"/>
        <v>0</v>
      </c>
      <c r="AG246" s="36">
        <f t="shared" si="51"/>
        <v>0</v>
      </c>
      <c r="AH246" s="2">
        <f t="shared" si="44"/>
        <v>0</v>
      </c>
      <c r="AI246" s="2">
        <f t="shared" si="45"/>
        <v>0</v>
      </c>
    </row>
    <row r="247" spans="1:35" ht="11.25">
      <c r="A247" s="37">
        <v>1920760</v>
      </c>
      <c r="B247" s="37" t="s">
        <v>1012</v>
      </c>
      <c r="C247" s="37" t="s">
        <v>1013</v>
      </c>
      <c r="D247" s="37" t="s">
        <v>1014</v>
      </c>
      <c r="E247" s="37" t="s">
        <v>1015</v>
      </c>
      <c r="F247" s="37">
        <v>50456</v>
      </c>
      <c r="G247" s="38" t="s">
        <v>41</v>
      </c>
      <c r="H247" s="37">
        <v>5154542211</v>
      </c>
      <c r="I247" s="39" t="s">
        <v>75</v>
      </c>
      <c r="J247" s="40" t="s">
        <v>42</v>
      </c>
      <c r="K247" s="28" t="s">
        <v>42</v>
      </c>
      <c r="L247" s="29">
        <v>534</v>
      </c>
      <c r="M247" s="28" t="s">
        <v>43</v>
      </c>
      <c r="N247" s="41" t="s">
        <v>42</v>
      </c>
      <c r="O247" s="41" t="s">
        <v>42</v>
      </c>
      <c r="P247" s="42">
        <v>6.666666666666667</v>
      </c>
      <c r="Q247" s="42" t="str">
        <f t="shared" si="39"/>
        <v>NO</v>
      </c>
      <c r="R247" s="39" t="s">
        <v>42</v>
      </c>
      <c r="S247" s="43" t="s">
        <v>44</v>
      </c>
      <c r="T247" s="33">
        <v>2554.8536906273375</v>
      </c>
      <c r="U247" s="34">
        <v>1899</v>
      </c>
      <c r="V247" s="35">
        <v>2849.1683034930534</v>
      </c>
      <c r="W247" s="33">
        <v>9323.6</v>
      </c>
      <c r="X247" s="36">
        <f t="shared" si="40"/>
        <v>1</v>
      </c>
      <c r="Y247" s="36">
        <f t="shared" si="41"/>
        <v>1</v>
      </c>
      <c r="Z247" s="36" t="str">
        <f t="shared" si="46"/>
        <v>ELIGIBLE</v>
      </c>
      <c r="AA247" s="36" t="str">
        <f t="shared" si="47"/>
        <v>OKAY</v>
      </c>
      <c r="AB247" s="36">
        <f t="shared" si="42"/>
        <v>0</v>
      </c>
      <c r="AC247" s="36">
        <f t="shared" si="43"/>
        <v>1</v>
      </c>
      <c r="AD247" s="36">
        <f t="shared" si="48"/>
        <v>0</v>
      </c>
      <c r="AE247" s="36">
        <f t="shared" si="49"/>
        <v>0</v>
      </c>
      <c r="AF247" s="36">
        <f t="shared" si="50"/>
        <v>0</v>
      </c>
      <c r="AG247" s="36">
        <f t="shared" si="51"/>
        <v>0</v>
      </c>
      <c r="AH247" s="2">
        <f t="shared" si="44"/>
        <v>0</v>
      </c>
      <c r="AI247" s="2">
        <f t="shared" si="45"/>
        <v>0</v>
      </c>
    </row>
    <row r="248" spans="1:35" ht="11.25">
      <c r="A248" s="37">
        <v>1920820</v>
      </c>
      <c r="B248" s="37" t="s">
        <v>1016</v>
      </c>
      <c r="C248" s="37" t="s">
        <v>1017</v>
      </c>
      <c r="D248" s="37" t="s">
        <v>1018</v>
      </c>
      <c r="E248" s="37" t="s">
        <v>1019</v>
      </c>
      <c r="F248" s="37">
        <v>52344</v>
      </c>
      <c r="G248" s="38" t="s">
        <v>41</v>
      </c>
      <c r="H248" s="37">
        <v>3192243291</v>
      </c>
      <c r="I248" s="39" t="s">
        <v>112</v>
      </c>
      <c r="J248" s="40" t="s">
        <v>44</v>
      </c>
      <c r="K248" s="44" t="s">
        <v>44</v>
      </c>
      <c r="L248" s="29">
        <v>732</v>
      </c>
      <c r="M248" s="28" t="s">
        <v>43</v>
      </c>
      <c r="N248" s="41" t="s">
        <v>44</v>
      </c>
      <c r="O248" s="41" t="s">
        <v>44</v>
      </c>
      <c r="P248" s="42">
        <v>9.228971962616821</v>
      </c>
      <c r="Q248" s="42" t="str">
        <f t="shared" si="39"/>
        <v>NO</v>
      </c>
      <c r="R248" s="39" t="s">
        <v>44</v>
      </c>
      <c r="S248" s="43" t="s">
        <v>44</v>
      </c>
      <c r="T248" s="33">
        <v>3354.1541405335347</v>
      </c>
      <c r="U248" s="34">
        <v>2545</v>
      </c>
      <c r="V248" s="35">
        <v>3797.2451046553865</v>
      </c>
      <c r="W248" s="33">
        <v>16301.2</v>
      </c>
      <c r="X248" s="36">
        <f t="shared" si="40"/>
        <v>0</v>
      </c>
      <c r="Y248" s="36">
        <f t="shared" si="41"/>
        <v>0</v>
      </c>
      <c r="Z248" s="36">
        <f t="shared" si="46"/>
        <v>0</v>
      </c>
      <c r="AA248" s="36">
        <f t="shared" si="47"/>
        <v>0</v>
      </c>
      <c r="AB248" s="36">
        <f t="shared" si="42"/>
        <v>0</v>
      </c>
      <c r="AC248" s="36">
        <f t="shared" si="43"/>
        <v>0</v>
      </c>
      <c r="AD248" s="36">
        <f t="shared" si="48"/>
        <v>0</v>
      </c>
      <c r="AE248" s="36">
        <f t="shared" si="49"/>
        <v>0</v>
      </c>
      <c r="AF248" s="36">
        <f t="shared" si="50"/>
        <v>0</v>
      </c>
      <c r="AG248" s="36">
        <f t="shared" si="51"/>
        <v>0</v>
      </c>
      <c r="AH248" s="2">
        <f t="shared" si="44"/>
        <v>0</v>
      </c>
      <c r="AI248" s="2">
        <f t="shared" si="45"/>
        <v>0</v>
      </c>
    </row>
    <row r="249" spans="1:35" ht="11.25">
      <c r="A249" s="37">
        <v>1920830</v>
      </c>
      <c r="B249" s="37" t="s">
        <v>1020</v>
      </c>
      <c r="C249" s="37" t="s">
        <v>1021</v>
      </c>
      <c r="D249" s="37" t="s">
        <v>1022</v>
      </c>
      <c r="E249" s="37" t="s">
        <v>1023</v>
      </c>
      <c r="F249" s="37">
        <v>50590</v>
      </c>
      <c r="G249" s="38" t="s">
        <v>41</v>
      </c>
      <c r="H249" s="37">
        <v>5152724102</v>
      </c>
      <c r="I249" s="39">
        <v>7</v>
      </c>
      <c r="J249" s="40" t="s">
        <v>42</v>
      </c>
      <c r="K249" s="28" t="s">
        <v>42</v>
      </c>
      <c r="L249" s="29">
        <v>428</v>
      </c>
      <c r="M249" s="28" t="s">
        <v>43</v>
      </c>
      <c r="N249" s="41" t="s">
        <v>42</v>
      </c>
      <c r="O249" s="41" t="s">
        <v>42</v>
      </c>
      <c r="P249" s="42">
        <v>16.135084427767353</v>
      </c>
      <c r="Q249" s="42" t="str">
        <f t="shared" si="39"/>
        <v>NO</v>
      </c>
      <c r="R249" s="39" t="s">
        <v>42</v>
      </c>
      <c r="S249" s="43" t="s">
        <v>44</v>
      </c>
      <c r="T249" s="33">
        <v>3068.9733175593324</v>
      </c>
      <c r="U249" s="34">
        <v>1548</v>
      </c>
      <c r="V249" s="35">
        <v>3188.113843637407</v>
      </c>
      <c r="W249" s="33">
        <v>15953.9</v>
      </c>
      <c r="X249" s="36">
        <f t="shared" si="40"/>
        <v>1</v>
      </c>
      <c r="Y249" s="36">
        <f t="shared" si="41"/>
        <v>1</v>
      </c>
      <c r="Z249" s="36" t="str">
        <f t="shared" si="46"/>
        <v>ELIGIBLE</v>
      </c>
      <c r="AA249" s="36" t="str">
        <f t="shared" si="47"/>
        <v>OKAY</v>
      </c>
      <c r="AB249" s="36">
        <f t="shared" si="42"/>
        <v>0</v>
      </c>
      <c r="AC249" s="36">
        <f t="shared" si="43"/>
        <v>1</v>
      </c>
      <c r="AD249" s="36">
        <f t="shared" si="48"/>
        <v>0</v>
      </c>
      <c r="AE249" s="36">
        <f t="shared" si="49"/>
        <v>0</v>
      </c>
      <c r="AF249" s="36">
        <f t="shared" si="50"/>
        <v>0</v>
      </c>
      <c r="AG249" s="36">
        <f t="shared" si="51"/>
        <v>0</v>
      </c>
      <c r="AH249" s="2">
        <f t="shared" si="44"/>
        <v>0</v>
      </c>
      <c r="AI249" s="2">
        <f t="shared" si="45"/>
        <v>0</v>
      </c>
    </row>
    <row r="250" spans="1:35" ht="11.25">
      <c r="A250" s="37">
        <v>1920850</v>
      </c>
      <c r="B250" s="37" t="s">
        <v>1024</v>
      </c>
      <c r="C250" s="37" t="s">
        <v>1025</v>
      </c>
      <c r="D250" s="37" t="s">
        <v>1026</v>
      </c>
      <c r="E250" s="37" t="s">
        <v>1027</v>
      </c>
      <c r="F250" s="37">
        <v>50207</v>
      </c>
      <c r="G250" s="38" t="s">
        <v>41</v>
      </c>
      <c r="H250" s="37">
        <v>5156372295</v>
      </c>
      <c r="I250" s="39">
        <v>7</v>
      </c>
      <c r="J250" s="40" t="s">
        <v>42</v>
      </c>
      <c r="K250" s="28" t="s">
        <v>42</v>
      </c>
      <c r="L250" s="29">
        <v>557</v>
      </c>
      <c r="M250" s="28" t="s">
        <v>43</v>
      </c>
      <c r="N250" s="41" t="s">
        <v>42</v>
      </c>
      <c r="O250" s="41" t="s">
        <v>42</v>
      </c>
      <c r="P250" s="42">
        <v>11.073825503355705</v>
      </c>
      <c r="Q250" s="42" t="str">
        <f t="shared" si="39"/>
        <v>NO</v>
      </c>
      <c r="R250" s="39" t="s">
        <v>42</v>
      </c>
      <c r="S250" s="43" t="s">
        <v>44</v>
      </c>
      <c r="T250" s="33">
        <v>3021.761622688321</v>
      </c>
      <c r="U250" s="34">
        <v>1912</v>
      </c>
      <c r="V250" s="35">
        <v>2868.9199035172687</v>
      </c>
      <c r="W250" s="33">
        <v>13320.43</v>
      </c>
      <c r="X250" s="36">
        <f t="shared" si="40"/>
        <v>1</v>
      </c>
      <c r="Y250" s="36">
        <f t="shared" si="41"/>
        <v>1</v>
      </c>
      <c r="Z250" s="36" t="str">
        <f t="shared" si="46"/>
        <v>ELIGIBLE</v>
      </c>
      <c r="AA250" s="36" t="str">
        <f t="shared" si="47"/>
        <v>OKAY</v>
      </c>
      <c r="AB250" s="36">
        <f t="shared" si="42"/>
        <v>0</v>
      </c>
      <c r="AC250" s="36">
        <f t="shared" si="43"/>
        <v>1</v>
      </c>
      <c r="AD250" s="36">
        <f t="shared" si="48"/>
        <v>0</v>
      </c>
      <c r="AE250" s="36">
        <f t="shared" si="49"/>
        <v>0</v>
      </c>
      <c r="AF250" s="36">
        <f t="shared" si="50"/>
        <v>0</v>
      </c>
      <c r="AG250" s="36">
        <f t="shared" si="51"/>
        <v>0</v>
      </c>
      <c r="AH250" s="2">
        <f t="shared" si="44"/>
        <v>0</v>
      </c>
      <c r="AI250" s="2">
        <f t="shared" si="45"/>
        <v>0</v>
      </c>
    </row>
    <row r="251" spans="1:35" ht="11.25">
      <c r="A251" s="37">
        <v>1920910</v>
      </c>
      <c r="B251" s="37" t="s">
        <v>1028</v>
      </c>
      <c r="C251" s="37" t="s">
        <v>1029</v>
      </c>
      <c r="D251" s="37" t="s">
        <v>850</v>
      </c>
      <c r="E251" s="37" t="s">
        <v>1030</v>
      </c>
      <c r="F251" s="37">
        <v>50007</v>
      </c>
      <c r="G251" s="38" t="s">
        <v>41</v>
      </c>
      <c r="H251" s="37">
        <v>5156853014</v>
      </c>
      <c r="I251" s="39">
        <v>8</v>
      </c>
      <c r="J251" s="40" t="s">
        <v>42</v>
      </c>
      <c r="K251" s="28" t="s">
        <v>42</v>
      </c>
      <c r="L251" s="29">
        <v>850</v>
      </c>
      <c r="M251" s="28" t="s">
        <v>43</v>
      </c>
      <c r="N251" s="41" t="s">
        <v>44</v>
      </c>
      <c r="O251" s="41" t="s">
        <v>44</v>
      </c>
      <c r="P251" s="42">
        <v>7.417840375586854</v>
      </c>
      <c r="Q251" s="42" t="str">
        <f t="shared" si="39"/>
        <v>NO</v>
      </c>
      <c r="R251" s="39" t="s">
        <v>42</v>
      </c>
      <c r="S251" s="43" t="s">
        <v>44</v>
      </c>
      <c r="T251" s="33">
        <v>3045.564621307268</v>
      </c>
      <c r="U251" s="34">
        <v>3090</v>
      </c>
      <c r="V251" s="35">
        <v>4577.43330561189</v>
      </c>
      <c r="W251" s="33">
        <v>17068.1</v>
      </c>
      <c r="X251" s="36">
        <f t="shared" si="40"/>
        <v>1</v>
      </c>
      <c r="Y251" s="36">
        <f t="shared" si="41"/>
        <v>0</v>
      </c>
      <c r="Z251" s="36">
        <f t="shared" si="46"/>
        <v>0</v>
      </c>
      <c r="AA251" s="36">
        <f t="shared" si="47"/>
        <v>0</v>
      </c>
      <c r="AB251" s="36">
        <f t="shared" si="42"/>
        <v>0</v>
      </c>
      <c r="AC251" s="36">
        <f t="shared" si="43"/>
        <v>1</v>
      </c>
      <c r="AD251" s="36">
        <f t="shared" si="48"/>
        <v>0</v>
      </c>
      <c r="AE251" s="36">
        <f t="shared" si="49"/>
        <v>0</v>
      </c>
      <c r="AF251" s="36">
        <f t="shared" si="50"/>
        <v>0</v>
      </c>
      <c r="AG251" s="36">
        <f t="shared" si="51"/>
        <v>0</v>
      </c>
      <c r="AH251" s="2">
        <f t="shared" si="44"/>
        <v>0</v>
      </c>
      <c r="AI251" s="2">
        <f t="shared" si="45"/>
        <v>0</v>
      </c>
    </row>
    <row r="252" spans="1:35" ht="11.25">
      <c r="A252" s="37">
        <v>1920940</v>
      </c>
      <c r="B252" s="37" t="s">
        <v>1031</v>
      </c>
      <c r="C252" s="37" t="s">
        <v>1032</v>
      </c>
      <c r="D252" s="37" t="s">
        <v>1033</v>
      </c>
      <c r="E252" s="37" t="s">
        <v>1034</v>
      </c>
      <c r="F252" s="37">
        <v>52748</v>
      </c>
      <c r="G252" s="38" t="s">
        <v>41</v>
      </c>
      <c r="H252" s="37">
        <v>3192859081</v>
      </c>
      <c r="I252" s="39" t="s">
        <v>112</v>
      </c>
      <c r="J252" s="40" t="s">
        <v>44</v>
      </c>
      <c r="K252" s="44" t="s">
        <v>44</v>
      </c>
      <c r="L252" s="29">
        <v>2870</v>
      </c>
      <c r="M252" s="28" t="s">
        <v>43</v>
      </c>
      <c r="N252" s="41" t="s">
        <v>44</v>
      </c>
      <c r="O252" s="41" t="s">
        <v>44</v>
      </c>
      <c r="P252" s="42">
        <v>9.228783478541464</v>
      </c>
      <c r="Q252" s="42" t="str">
        <f t="shared" si="39"/>
        <v>NO</v>
      </c>
      <c r="R252" s="39" t="s">
        <v>44</v>
      </c>
      <c r="S252" s="43" t="s">
        <v>44</v>
      </c>
      <c r="T252" s="33">
        <v>11535.798603625297</v>
      </c>
      <c r="U252" s="34">
        <v>9820</v>
      </c>
      <c r="V252" s="35">
        <v>14764.321018100918</v>
      </c>
      <c r="W252" s="33">
        <v>60014.5</v>
      </c>
      <c r="X252" s="36">
        <f t="shared" si="40"/>
        <v>0</v>
      </c>
      <c r="Y252" s="36">
        <f t="shared" si="41"/>
        <v>0</v>
      </c>
      <c r="Z252" s="36">
        <f t="shared" si="46"/>
        <v>0</v>
      </c>
      <c r="AA252" s="36">
        <f t="shared" si="47"/>
        <v>0</v>
      </c>
      <c r="AB252" s="36">
        <f t="shared" si="42"/>
        <v>0</v>
      </c>
      <c r="AC252" s="36">
        <f t="shared" si="43"/>
        <v>0</v>
      </c>
      <c r="AD252" s="36">
        <f t="shared" si="48"/>
        <v>0</v>
      </c>
      <c r="AE252" s="36">
        <f t="shared" si="49"/>
        <v>0</v>
      </c>
      <c r="AF252" s="36">
        <f t="shared" si="50"/>
        <v>0</v>
      </c>
      <c r="AG252" s="36">
        <f t="shared" si="51"/>
        <v>0</v>
      </c>
      <c r="AH252" s="2">
        <f t="shared" si="44"/>
        <v>0</v>
      </c>
      <c r="AI252" s="2">
        <f t="shared" si="45"/>
        <v>0</v>
      </c>
    </row>
    <row r="253" spans="1:35" ht="11.25">
      <c r="A253" s="37">
        <v>1921000</v>
      </c>
      <c r="B253" s="37" t="s">
        <v>1035</v>
      </c>
      <c r="C253" s="37" t="s">
        <v>1036</v>
      </c>
      <c r="D253" s="37" t="s">
        <v>1037</v>
      </c>
      <c r="E253" s="37" t="s">
        <v>1038</v>
      </c>
      <c r="F253" s="37">
        <v>50675</v>
      </c>
      <c r="G253" s="38" t="s">
        <v>41</v>
      </c>
      <c r="H253" s="37">
        <v>3194782265</v>
      </c>
      <c r="I253" s="39">
        <v>7</v>
      </c>
      <c r="J253" s="40" t="s">
        <v>42</v>
      </c>
      <c r="K253" s="28" t="s">
        <v>42</v>
      </c>
      <c r="L253" s="29">
        <v>491</v>
      </c>
      <c r="M253" s="28" t="s">
        <v>43</v>
      </c>
      <c r="N253" s="41" t="s">
        <v>42</v>
      </c>
      <c r="O253" s="41" t="s">
        <v>42</v>
      </c>
      <c r="P253" s="42">
        <v>9.411764705882353</v>
      </c>
      <c r="Q253" s="42" t="str">
        <f t="shared" si="39"/>
        <v>NO</v>
      </c>
      <c r="R253" s="39" t="s">
        <v>42</v>
      </c>
      <c r="S253" s="43" t="s">
        <v>44</v>
      </c>
      <c r="T253" s="33">
        <v>2530.5580288146366</v>
      </c>
      <c r="U253" s="34">
        <v>1752</v>
      </c>
      <c r="V253" s="35">
        <v>2622.0249032145775</v>
      </c>
      <c r="W253" s="33">
        <v>11486.78</v>
      </c>
      <c r="X253" s="36">
        <f t="shared" si="40"/>
        <v>1</v>
      </c>
      <c r="Y253" s="36">
        <f t="shared" si="41"/>
        <v>1</v>
      </c>
      <c r="Z253" s="36" t="str">
        <f t="shared" si="46"/>
        <v>ELIGIBLE</v>
      </c>
      <c r="AA253" s="36" t="str">
        <f t="shared" si="47"/>
        <v>OKAY</v>
      </c>
      <c r="AB253" s="36">
        <f t="shared" si="42"/>
        <v>0</v>
      </c>
      <c r="AC253" s="36">
        <f t="shared" si="43"/>
        <v>1</v>
      </c>
      <c r="AD253" s="36">
        <f t="shared" si="48"/>
        <v>0</v>
      </c>
      <c r="AE253" s="36">
        <f t="shared" si="49"/>
        <v>0</v>
      </c>
      <c r="AF253" s="36">
        <f t="shared" si="50"/>
        <v>0</v>
      </c>
      <c r="AG253" s="36">
        <f t="shared" si="51"/>
        <v>0</v>
      </c>
      <c r="AH253" s="2">
        <f t="shared" si="44"/>
        <v>0</v>
      </c>
      <c r="AI253" s="2">
        <f t="shared" si="45"/>
        <v>0</v>
      </c>
    </row>
    <row r="254" spans="1:35" ht="11.25">
      <c r="A254" s="37">
        <v>1921060</v>
      </c>
      <c r="B254" s="37" t="s">
        <v>1039</v>
      </c>
      <c r="C254" s="37" t="s">
        <v>1040</v>
      </c>
      <c r="D254" s="37" t="s">
        <v>1041</v>
      </c>
      <c r="E254" s="37" t="s">
        <v>455</v>
      </c>
      <c r="F254" s="37">
        <v>52101</v>
      </c>
      <c r="G254" s="38" t="s">
        <v>41</v>
      </c>
      <c r="H254" s="37">
        <v>3197355411</v>
      </c>
      <c r="I254" s="39">
        <v>7</v>
      </c>
      <c r="J254" s="40" t="s">
        <v>42</v>
      </c>
      <c r="K254" s="28" t="s">
        <v>42</v>
      </c>
      <c r="L254" s="29">
        <v>319</v>
      </c>
      <c r="M254" s="28" t="s">
        <v>43</v>
      </c>
      <c r="N254" s="41" t="s">
        <v>42</v>
      </c>
      <c r="O254" s="41" t="s">
        <v>42</v>
      </c>
      <c r="P254" s="42">
        <v>16.666666666666664</v>
      </c>
      <c r="Q254" s="42" t="str">
        <f t="shared" si="39"/>
        <v>NO</v>
      </c>
      <c r="R254" s="39" t="s">
        <v>42</v>
      </c>
      <c r="S254" s="43" t="s">
        <v>44</v>
      </c>
      <c r="T254" s="33">
        <v>1722.334555047781</v>
      </c>
      <c r="U254" s="34">
        <v>1109</v>
      </c>
      <c r="V254" s="35">
        <v>2250.616453014206</v>
      </c>
      <c r="W254" s="33">
        <v>11822.78</v>
      </c>
      <c r="X254" s="36">
        <f t="shared" si="40"/>
        <v>1</v>
      </c>
      <c r="Y254" s="36">
        <f t="shared" si="41"/>
        <v>1</v>
      </c>
      <c r="Z254" s="36" t="str">
        <f t="shared" si="46"/>
        <v>ELIGIBLE</v>
      </c>
      <c r="AA254" s="36" t="str">
        <f t="shared" si="47"/>
        <v>OKAY</v>
      </c>
      <c r="AB254" s="36">
        <f t="shared" si="42"/>
        <v>0</v>
      </c>
      <c r="AC254" s="36">
        <f t="shared" si="43"/>
        <v>1</v>
      </c>
      <c r="AD254" s="36">
        <f t="shared" si="48"/>
        <v>0</v>
      </c>
      <c r="AE254" s="36">
        <f t="shared" si="49"/>
        <v>0</v>
      </c>
      <c r="AF254" s="36">
        <f t="shared" si="50"/>
        <v>0</v>
      </c>
      <c r="AG254" s="36">
        <f t="shared" si="51"/>
        <v>0</v>
      </c>
      <c r="AH254" s="2">
        <f t="shared" si="44"/>
        <v>0</v>
      </c>
      <c r="AI254" s="2">
        <f t="shared" si="45"/>
        <v>0</v>
      </c>
    </row>
    <row r="255" spans="1:35" ht="11.25">
      <c r="A255" s="37">
        <v>1921090</v>
      </c>
      <c r="B255" s="37" t="s">
        <v>1042</v>
      </c>
      <c r="C255" s="37" t="s">
        <v>1043</v>
      </c>
      <c r="D255" s="37" t="s">
        <v>1044</v>
      </c>
      <c r="E255" s="37" t="s">
        <v>1045</v>
      </c>
      <c r="F255" s="37">
        <v>52750</v>
      </c>
      <c r="G255" s="38" t="s">
        <v>41</v>
      </c>
      <c r="H255" s="37">
        <v>3195772249</v>
      </c>
      <c r="I255" s="39">
        <v>7</v>
      </c>
      <c r="J255" s="40" t="s">
        <v>42</v>
      </c>
      <c r="K255" s="28" t="s">
        <v>42</v>
      </c>
      <c r="L255" s="29">
        <v>682</v>
      </c>
      <c r="M255" s="28" t="s">
        <v>43</v>
      </c>
      <c r="N255" s="41" t="s">
        <v>44</v>
      </c>
      <c r="O255" s="41" t="s">
        <v>44</v>
      </c>
      <c r="P255" s="42">
        <v>14.08083441981747</v>
      </c>
      <c r="Q255" s="42" t="str">
        <f t="shared" si="39"/>
        <v>NO</v>
      </c>
      <c r="R255" s="39" t="s">
        <v>42</v>
      </c>
      <c r="S255" s="43" t="s">
        <v>44</v>
      </c>
      <c r="T255" s="33">
        <v>3018.7277655831795</v>
      </c>
      <c r="U255" s="34">
        <v>2329</v>
      </c>
      <c r="V255" s="35">
        <v>3476.2816042618883</v>
      </c>
      <c r="W255" s="33">
        <v>20599.52</v>
      </c>
      <c r="X255" s="36">
        <f t="shared" si="40"/>
        <v>1</v>
      </c>
      <c r="Y255" s="36">
        <f t="shared" si="41"/>
        <v>0</v>
      </c>
      <c r="Z255" s="36">
        <f t="shared" si="46"/>
        <v>0</v>
      </c>
      <c r="AA255" s="36">
        <f t="shared" si="47"/>
        <v>0</v>
      </c>
      <c r="AB255" s="36">
        <f t="shared" si="42"/>
        <v>0</v>
      </c>
      <c r="AC255" s="36">
        <f t="shared" si="43"/>
        <v>1</v>
      </c>
      <c r="AD255" s="36">
        <f t="shared" si="48"/>
        <v>0</v>
      </c>
      <c r="AE255" s="36">
        <f t="shared" si="49"/>
        <v>0</v>
      </c>
      <c r="AF255" s="36">
        <f t="shared" si="50"/>
        <v>0</v>
      </c>
      <c r="AG255" s="36">
        <f t="shared" si="51"/>
        <v>0</v>
      </c>
      <c r="AH255" s="2">
        <f t="shared" si="44"/>
        <v>0</v>
      </c>
      <c r="AI255" s="2">
        <f t="shared" si="45"/>
        <v>0</v>
      </c>
    </row>
    <row r="256" spans="1:35" ht="11.25">
      <c r="A256" s="37">
        <v>1921120</v>
      </c>
      <c r="B256" s="37" t="s">
        <v>1046</v>
      </c>
      <c r="C256" s="37" t="s">
        <v>1047</v>
      </c>
      <c r="D256" s="37" t="s">
        <v>1048</v>
      </c>
      <c r="E256" s="37" t="s">
        <v>1049</v>
      </c>
      <c r="F256" s="37">
        <v>50034</v>
      </c>
      <c r="G256" s="38" t="s">
        <v>41</v>
      </c>
      <c r="H256" s="37">
        <v>5153256202</v>
      </c>
      <c r="I256" s="39">
        <v>7</v>
      </c>
      <c r="J256" s="40" t="s">
        <v>42</v>
      </c>
      <c r="K256" s="28" t="s">
        <v>42</v>
      </c>
      <c r="L256" s="29">
        <v>294</v>
      </c>
      <c r="M256" s="28" t="s">
        <v>43</v>
      </c>
      <c r="N256" s="41" t="s">
        <v>42</v>
      </c>
      <c r="O256" s="41" t="s">
        <v>42</v>
      </c>
      <c r="P256" s="42">
        <v>17.8343949044586</v>
      </c>
      <c r="Q256" s="42" t="str">
        <f t="shared" si="39"/>
        <v>NO</v>
      </c>
      <c r="R256" s="39" t="s">
        <v>42</v>
      </c>
      <c r="S256" s="43" t="s">
        <v>44</v>
      </c>
      <c r="T256" s="33">
        <v>1398.61872946635</v>
      </c>
      <c r="U256" s="34">
        <v>997</v>
      </c>
      <c r="V256" s="35">
        <v>1486.3079018221995</v>
      </c>
      <c r="W256" s="33">
        <v>10370.42</v>
      </c>
      <c r="X256" s="36">
        <f t="shared" si="40"/>
        <v>1</v>
      </c>
      <c r="Y256" s="36">
        <f t="shared" si="41"/>
        <v>1</v>
      </c>
      <c r="Z256" s="36" t="str">
        <f t="shared" si="46"/>
        <v>ELIGIBLE</v>
      </c>
      <c r="AA256" s="36" t="str">
        <f t="shared" si="47"/>
        <v>OKAY</v>
      </c>
      <c r="AB256" s="36">
        <f t="shared" si="42"/>
        <v>0</v>
      </c>
      <c r="AC256" s="36">
        <f t="shared" si="43"/>
        <v>1</v>
      </c>
      <c r="AD256" s="36">
        <f t="shared" si="48"/>
        <v>0</v>
      </c>
      <c r="AE256" s="36">
        <f t="shared" si="49"/>
        <v>0</v>
      </c>
      <c r="AF256" s="36">
        <f t="shared" si="50"/>
        <v>0</v>
      </c>
      <c r="AG256" s="36">
        <f t="shared" si="51"/>
        <v>0</v>
      </c>
      <c r="AH256" s="2">
        <f t="shared" si="44"/>
        <v>0</v>
      </c>
      <c r="AI256" s="2">
        <f t="shared" si="45"/>
        <v>0</v>
      </c>
    </row>
    <row r="257" spans="1:35" ht="11.25">
      <c r="A257" s="37">
        <v>1921210</v>
      </c>
      <c r="B257" s="37" t="s">
        <v>1050</v>
      </c>
      <c r="C257" s="37" t="s">
        <v>1051</v>
      </c>
      <c r="D257" s="37" t="s">
        <v>1052</v>
      </c>
      <c r="E257" s="37" t="s">
        <v>1053</v>
      </c>
      <c r="F257" s="37">
        <v>50459</v>
      </c>
      <c r="G257" s="38" t="s">
        <v>41</v>
      </c>
      <c r="H257" s="37">
        <v>5153242021</v>
      </c>
      <c r="I257" s="39" t="s">
        <v>75</v>
      </c>
      <c r="J257" s="40" t="s">
        <v>42</v>
      </c>
      <c r="K257" s="28" t="s">
        <v>42</v>
      </c>
      <c r="L257" s="29">
        <v>516</v>
      </c>
      <c r="M257" s="28" t="s">
        <v>43</v>
      </c>
      <c r="N257" s="41" t="s">
        <v>42</v>
      </c>
      <c r="O257" s="41" t="s">
        <v>42</v>
      </c>
      <c r="P257" s="42">
        <v>10.580204778156997</v>
      </c>
      <c r="Q257" s="42" t="str">
        <f t="shared" si="39"/>
        <v>NO</v>
      </c>
      <c r="R257" s="39" t="s">
        <v>42</v>
      </c>
      <c r="S257" s="43" t="s">
        <v>44</v>
      </c>
      <c r="T257" s="33">
        <v>2602.0924991551938</v>
      </c>
      <c r="U257" s="34">
        <v>1837</v>
      </c>
      <c r="V257" s="35">
        <v>2725.720803341708</v>
      </c>
      <c r="W257" s="33">
        <v>12543.29</v>
      </c>
      <c r="X257" s="36">
        <f t="shared" si="40"/>
        <v>1</v>
      </c>
      <c r="Y257" s="36">
        <f t="shared" si="41"/>
        <v>1</v>
      </c>
      <c r="Z257" s="36" t="str">
        <f t="shared" si="46"/>
        <v>ELIGIBLE</v>
      </c>
      <c r="AA257" s="36" t="str">
        <f t="shared" si="47"/>
        <v>OKAY</v>
      </c>
      <c r="AB257" s="36">
        <f t="shared" si="42"/>
        <v>0</v>
      </c>
      <c r="AC257" s="36">
        <f t="shared" si="43"/>
        <v>1</v>
      </c>
      <c r="AD257" s="36">
        <f t="shared" si="48"/>
        <v>0</v>
      </c>
      <c r="AE257" s="36">
        <f t="shared" si="49"/>
        <v>0</v>
      </c>
      <c r="AF257" s="36">
        <f t="shared" si="50"/>
        <v>0</v>
      </c>
      <c r="AG257" s="36">
        <f t="shared" si="51"/>
        <v>0</v>
      </c>
      <c r="AH257" s="2">
        <f t="shared" si="44"/>
        <v>0</v>
      </c>
      <c r="AI257" s="2">
        <f t="shared" si="45"/>
        <v>0</v>
      </c>
    </row>
    <row r="258" spans="1:35" ht="11.25">
      <c r="A258" s="37">
        <v>1921240</v>
      </c>
      <c r="B258" s="37" t="s">
        <v>1054</v>
      </c>
      <c r="C258" s="37" t="s">
        <v>1055</v>
      </c>
      <c r="D258" s="37" t="s">
        <v>1056</v>
      </c>
      <c r="E258" s="37" t="s">
        <v>1057</v>
      </c>
      <c r="F258" s="37">
        <v>50211</v>
      </c>
      <c r="G258" s="38" t="s">
        <v>41</v>
      </c>
      <c r="H258" s="37">
        <v>5159810676</v>
      </c>
      <c r="I258" s="39">
        <v>4</v>
      </c>
      <c r="J258" s="40" t="s">
        <v>44</v>
      </c>
      <c r="K258" s="44" t="s">
        <v>44</v>
      </c>
      <c r="L258" s="29">
        <v>2037</v>
      </c>
      <c r="M258" s="28" t="s">
        <v>43</v>
      </c>
      <c r="N258" s="41" t="s">
        <v>44</v>
      </c>
      <c r="O258" s="41" t="s">
        <v>44</v>
      </c>
      <c r="P258" s="42">
        <v>4.566683964711987</v>
      </c>
      <c r="Q258" s="42" t="str">
        <f t="shared" si="39"/>
        <v>NO</v>
      </c>
      <c r="R258" s="39" t="s">
        <v>44</v>
      </c>
      <c r="S258" s="43" t="s">
        <v>44</v>
      </c>
      <c r="T258" s="33">
        <v>7137.226946685629</v>
      </c>
      <c r="U258" s="34">
        <v>7104</v>
      </c>
      <c r="V258" s="35">
        <v>10631.298713033872</v>
      </c>
      <c r="W258" s="33">
        <v>24450.71</v>
      </c>
      <c r="X258" s="36">
        <f t="shared" si="40"/>
        <v>0</v>
      </c>
      <c r="Y258" s="36">
        <f t="shared" si="41"/>
        <v>0</v>
      </c>
      <c r="Z258" s="36">
        <f t="shared" si="46"/>
        <v>0</v>
      </c>
      <c r="AA258" s="36">
        <f t="shared" si="47"/>
        <v>0</v>
      </c>
      <c r="AB258" s="36">
        <f t="shared" si="42"/>
        <v>0</v>
      </c>
      <c r="AC258" s="36">
        <f t="shared" si="43"/>
        <v>0</v>
      </c>
      <c r="AD258" s="36">
        <f t="shared" si="48"/>
        <v>0</v>
      </c>
      <c r="AE258" s="36">
        <f t="shared" si="49"/>
        <v>0</v>
      </c>
      <c r="AF258" s="36">
        <f t="shared" si="50"/>
        <v>0</v>
      </c>
      <c r="AG258" s="36">
        <f t="shared" si="51"/>
        <v>0</v>
      </c>
      <c r="AH258" s="2">
        <f t="shared" si="44"/>
        <v>0</v>
      </c>
      <c r="AI258" s="2">
        <f t="shared" si="45"/>
        <v>0</v>
      </c>
    </row>
    <row r="259" spans="1:35" ht="11.25">
      <c r="A259" s="37">
        <v>1921600</v>
      </c>
      <c r="B259" s="37" t="s">
        <v>1058</v>
      </c>
      <c r="C259" s="37" t="s">
        <v>1059</v>
      </c>
      <c r="D259" s="37" t="s">
        <v>1060</v>
      </c>
      <c r="E259" s="37" t="s">
        <v>1061</v>
      </c>
      <c r="F259" s="37">
        <v>51458</v>
      </c>
      <c r="G259" s="38" t="s">
        <v>41</v>
      </c>
      <c r="H259" s="37">
        <v>7126682289</v>
      </c>
      <c r="I259" s="39">
        <v>7</v>
      </c>
      <c r="J259" s="40" t="s">
        <v>42</v>
      </c>
      <c r="K259" s="28" t="s">
        <v>42</v>
      </c>
      <c r="L259" s="29">
        <v>440</v>
      </c>
      <c r="M259" s="28" t="s">
        <v>43</v>
      </c>
      <c r="N259" s="41" t="s">
        <v>42</v>
      </c>
      <c r="O259" s="41" t="s">
        <v>42</v>
      </c>
      <c r="P259" s="42">
        <v>11.608961303462321</v>
      </c>
      <c r="Q259" s="42" t="str">
        <f t="shared" si="39"/>
        <v>NO</v>
      </c>
      <c r="R259" s="39" t="s">
        <v>42</v>
      </c>
      <c r="S259" s="43" t="s">
        <v>44</v>
      </c>
      <c r="T259" s="33">
        <v>2430.915528622978</v>
      </c>
      <c r="U259" s="34">
        <v>1427</v>
      </c>
      <c r="V259" s="35">
        <v>2143.0486026273575</v>
      </c>
      <c r="W259" s="33">
        <v>11175.06</v>
      </c>
      <c r="X259" s="36">
        <f t="shared" si="40"/>
        <v>1</v>
      </c>
      <c r="Y259" s="36">
        <f t="shared" si="41"/>
        <v>1</v>
      </c>
      <c r="Z259" s="36" t="str">
        <f t="shared" si="46"/>
        <v>ELIGIBLE</v>
      </c>
      <c r="AA259" s="36" t="str">
        <f t="shared" si="47"/>
        <v>OKAY</v>
      </c>
      <c r="AB259" s="36">
        <f t="shared" si="42"/>
        <v>0</v>
      </c>
      <c r="AC259" s="36">
        <f t="shared" si="43"/>
        <v>1</v>
      </c>
      <c r="AD259" s="36">
        <f t="shared" si="48"/>
        <v>0</v>
      </c>
      <c r="AE259" s="36">
        <f t="shared" si="49"/>
        <v>0</v>
      </c>
      <c r="AF259" s="36">
        <f t="shared" si="50"/>
        <v>0</v>
      </c>
      <c r="AG259" s="36">
        <f t="shared" si="51"/>
        <v>0</v>
      </c>
      <c r="AH259" s="2">
        <f t="shared" si="44"/>
        <v>0</v>
      </c>
      <c r="AI259" s="2">
        <f t="shared" si="45"/>
        <v>0</v>
      </c>
    </row>
    <row r="260" spans="1:35" ht="11.25">
      <c r="A260" s="37">
        <v>1921630</v>
      </c>
      <c r="B260" s="37" t="s">
        <v>1062</v>
      </c>
      <c r="C260" s="37" t="s">
        <v>1063</v>
      </c>
      <c r="D260" s="37" t="s">
        <v>1064</v>
      </c>
      <c r="E260" s="37" t="s">
        <v>1065</v>
      </c>
      <c r="F260" s="37">
        <v>50662</v>
      </c>
      <c r="G260" s="38" t="s">
        <v>41</v>
      </c>
      <c r="H260" s="37">
        <v>3192833536</v>
      </c>
      <c r="I260" s="39">
        <v>6</v>
      </c>
      <c r="J260" s="40" t="s">
        <v>44</v>
      </c>
      <c r="K260" s="44" t="s">
        <v>44</v>
      </c>
      <c r="L260" s="29">
        <v>1381</v>
      </c>
      <c r="M260" s="28" t="s">
        <v>43</v>
      </c>
      <c r="N260" s="41" t="s">
        <v>44</v>
      </c>
      <c r="O260" s="41" t="s">
        <v>44</v>
      </c>
      <c r="P260" s="42">
        <v>17.156600748262964</v>
      </c>
      <c r="Q260" s="42" t="str">
        <f t="shared" si="39"/>
        <v>NO</v>
      </c>
      <c r="R260" s="39" t="s">
        <v>42</v>
      </c>
      <c r="S260" s="43" t="s">
        <v>44</v>
      </c>
      <c r="T260" s="33">
        <v>11324.026851625073</v>
      </c>
      <c r="U260" s="34">
        <v>5533</v>
      </c>
      <c r="V260" s="35">
        <v>12351.419524312932</v>
      </c>
      <c r="W260" s="33">
        <v>59190.47</v>
      </c>
      <c r="X260" s="36">
        <f t="shared" si="40"/>
        <v>0</v>
      </c>
      <c r="Y260" s="36">
        <f t="shared" si="41"/>
        <v>0</v>
      </c>
      <c r="Z260" s="36">
        <f t="shared" si="46"/>
        <v>0</v>
      </c>
      <c r="AA260" s="36">
        <f t="shared" si="47"/>
        <v>0</v>
      </c>
      <c r="AB260" s="36">
        <f t="shared" si="42"/>
        <v>0</v>
      </c>
      <c r="AC260" s="36">
        <f t="shared" si="43"/>
        <v>1</v>
      </c>
      <c r="AD260" s="36">
        <f t="shared" si="48"/>
        <v>0</v>
      </c>
      <c r="AE260" s="36">
        <f t="shared" si="49"/>
        <v>0</v>
      </c>
      <c r="AF260" s="36">
        <f t="shared" si="50"/>
        <v>0</v>
      </c>
      <c r="AG260" s="36">
        <f t="shared" si="51"/>
        <v>0</v>
      </c>
      <c r="AH260" s="2">
        <f t="shared" si="44"/>
        <v>0</v>
      </c>
      <c r="AI260" s="2">
        <f t="shared" si="45"/>
        <v>0</v>
      </c>
    </row>
    <row r="261" spans="1:35" ht="11.25">
      <c r="A261" s="37">
        <v>1921660</v>
      </c>
      <c r="B261" s="37" t="s">
        <v>1066</v>
      </c>
      <c r="C261" s="37" t="s">
        <v>1067</v>
      </c>
      <c r="D261" s="37" t="s">
        <v>1068</v>
      </c>
      <c r="E261" s="37" t="s">
        <v>1069</v>
      </c>
      <c r="F261" s="37">
        <v>50212</v>
      </c>
      <c r="G261" s="38" t="s">
        <v>41</v>
      </c>
      <c r="H261" s="37">
        <v>5152752894</v>
      </c>
      <c r="I261" s="39">
        <v>7</v>
      </c>
      <c r="J261" s="40" t="s">
        <v>42</v>
      </c>
      <c r="K261" s="28" t="s">
        <v>42</v>
      </c>
      <c r="L261" s="29">
        <v>772</v>
      </c>
      <c r="M261" s="28" t="s">
        <v>43</v>
      </c>
      <c r="N261" s="41" t="s">
        <v>44</v>
      </c>
      <c r="O261" s="41" t="s">
        <v>44</v>
      </c>
      <c r="P261" s="42">
        <v>7.331378299120235</v>
      </c>
      <c r="Q261" s="42" t="str">
        <f aca="true" t="shared" si="52" ref="Q261:Q324">IF(P261&lt;20,"NO","YES")</f>
        <v>NO</v>
      </c>
      <c r="R261" s="39" t="s">
        <v>42</v>
      </c>
      <c r="S261" s="43" t="s">
        <v>44</v>
      </c>
      <c r="T261" s="33">
        <v>3279.7089788862745</v>
      </c>
      <c r="U261" s="34">
        <v>2624</v>
      </c>
      <c r="V261" s="45">
        <v>3931</v>
      </c>
      <c r="W261" s="33">
        <v>11818.45</v>
      </c>
      <c r="X261" s="36">
        <f aca="true" t="shared" si="53" ref="X261:X324">IF(OR(J261="YES",K261="YES"),1,0)</f>
        <v>1</v>
      </c>
      <c r="Y261" s="36">
        <f aca="true" t="shared" si="54" ref="Y261:Y324">IF(OR(L261&lt;600,M261="YES"),1,0)</f>
        <v>0</v>
      </c>
      <c r="Z261" s="36">
        <f t="shared" si="46"/>
        <v>0</v>
      </c>
      <c r="AA261" s="36">
        <f t="shared" si="47"/>
        <v>0</v>
      </c>
      <c r="AB261" s="36">
        <f aca="true" t="shared" si="55" ref="AB261:AB324">IF(AND(P261&gt;=20,Q261="YES"),1,0)</f>
        <v>0</v>
      </c>
      <c r="AC261" s="36">
        <f aca="true" t="shared" si="56" ref="AC261:AC324">IF(R261="YES",1,0)</f>
        <v>1</v>
      </c>
      <c r="AD261" s="36">
        <f t="shared" si="48"/>
        <v>0</v>
      </c>
      <c r="AE261" s="36">
        <f t="shared" si="49"/>
        <v>0</v>
      </c>
      <c r="AF261" s="36">
        <f t="shared" si="50"/>
        <v>0</v>
      </c>
      <c r="AG261" s="36">
        <f t="shared" si="51"/>
        <v>0</v>
      </c>
      <c r="AH261" s="2">
        <f aca="true" t="shared" si="57" ref="AH261:AH324">IF(AND(OR(X261=0,Y261=0),(N261="YES")),"TROUBLE",0)</f>
        <v>0</v>
      </c>
      <c r="AI261" s="2">
        <f aca="true" t="shared" si="58" ref="AI261:AI324">IF(AND(OR(AB261=0,AC261=0),(S261="YES")),"TROUBLE",0)</f>
        <v>0</v>
      </c>
    </row>
    <row r="262" spans="1:35" ht="11.25">
      <c r="A262" s="37">
        <v>1921720</v>
      </c>
      <c r="B262" s="37" t="s">
        <v>1070</v>
      </c>
      <c r="C262" s="37" t="s">
        <v>1071</v>
      </c>
      <c r="D262" s="37" t="s">
        <v>1072</v>
      </c>
      <c r="E262" s="37" t="s">
        <v>1073</v>
      </c>
      <c r="F262" s="37">
        <v>52320</v>
      </c>
      <c r="G262" s="38" t="s">
        <v>41</v>
      </c>
      <c r="H262" s="37">
        <v>3194842155</v>
      </c>
      <c r="I262" s="39" t="s">
        <v>75</v>
      </c>
      <c r="J262" s="40" t="s">
        <v>42</v>
      </c>
      <c r="K262" s="28" t="s">
        <v>42</v>
      </c>
      <c r="L262" s="29">
        <v>270</v>
      </c>
      <c r="M262" s="28" t="s">
        <v>43</v>
      </c>
      <c r="N262" s="41" t="s">
        <v>42</v>
      </c>
      <c r="O262" s="41" t="s">
        <v>42</v>
      </c>
      <c r="P262" s="42">
        <v>13.758389261744966</v>
      </c>
      <c r="Q262" s="42" t="str">
        <f t="shared" si="52"/>
        <v>NO</v>
      </c>
      <c r="R262" s="39" t="s">
        <v>42</v>
      </c>
      <c r="S262" s="43" t="s">
        <v>44</v>
      </c>
      <c r="T262" s="33">
        <v>1683.8549340968793</v>
      </c>
      <c r="U262" s="34">
        <v>1017</v>
      </c>
      <c r="V262" s="35">
        <v>2335.90477043638</v>
      </c>
      <c r="W262" s="33">
        <v>8013.08</v>
      </c>
      <c r="X262" s="36">
        <f t="shared" si="53"/>
        <v>1</v>
      </c>
      <c r="Y262" s="36">
        <f t="shared" si="54"/>
        <v>1</v>
      </c>
      <c r="Z262" s="36" t="str">
        <f aca="true" t="shared" si="59" ref="Z262:Z325">IF(AND(X262=1,Y262=1),"ELIGIBLE",0)</f>
        <v>ELIGIBLE</v>
      </c>
      <c r="AA262" s="36" t="str">
        <f aca="true" t="shared" si="60" ref="AA262:AA325">IF(AND(Z262="ELIGIBLE",N262="YES"),"OKAY",0)</f>
        <v>OKAY</v>
      </c>
      <c r="AB262" s="36">
        <f t="shared" si="55"/>
        <v>0</v>
      </c>
      <c r="AC262" s="36">
        <f t="shared" si="56"/>
        <v>1</v>
      </c>
      <c r="AD262" s="36">
        <f aca="true" t="shared" si="61" ref="AD262:AD325">IF(AND(AB262=1,AC262=1),"CHECK",0)</f>
        <v>0</v>
      </c>
      <c r="AE262" s="36">
        <f aca="true" t="shared" si="62" ref="AE262:AE325">IF(AND(Z262="ELIGIBLE",AD262="CHECK"),"SRSA",0)</f>
        <v>0</v>
      </c>
      <c r="AF262" s="36">
        <f aca="true" t="shared" si="63" ref="AF262:AF325">IF(AND(AD262="CHECK",AE262=0),"RLISP",0)</f>
        <v>0</v>
      </c>
      <c r="AG262" s="36">
        <f aca="true" t="shared" si="64" ref="AG262:AG325">IF(AND(AA262="OKAY",AF262="RLISP"),"NO",0)</f>
        <v>0</v>
      </c>
      <c r="AH262" s="2">
        <f t="shared" si="57"/>
        <v>0</v>
      </c>
      <c r="AI262" s="2">
        <f t="shared" si="58"/>
        <v>0</v>
      </c>
    </row>
    <row r="263" spans="1:35" ht="11.25">
      <c r="A263" s="37">
        <v>1921810</v>
      </c>
      <c r="B263" s="37" t="s">
        <v>1074</v>
      </c>
      <c r="C263" s="37" t="s">
        <v>1075</v>
      </c>
      <c r="D263" s="37" t="s">
        <v>1076</v>
      </c>
      <c r="E263" s="37" t="s">
        <v>1077</v>
      </c>
      <c r="F263" s="37">
        <v>50858</v>
      </c>
      <c r="G263" s="38" t="s">
        <v>41</v>
      </c>
      <c r="H263" s="37">
        <v>5153375061</v>
      </c>
      <c r="I263" s="39">
        <v>7</v>
      </c>
      <c r="J263" s="40" t="s">
        <v>42</v>
      </c>
      <c r="K263" s="28" t="s">
        <v>42</v>
      </c>
      <c r="L263" s="29">
        <v>319</v>
      </c>
      <c r="M263" s="28" t="s">
        <v>43</v>
      </c>
      <c r="N263" s="41" t="s">
        <v>42</v>
      </c>
      <c r="O263" s="41" t="s">
        <v>42</v>
      </c>
      <c r="P263" s="42">
        <v>9.411764705882353</v>
      </c>
      <c r="Q263" s="42" t="str">
        <f t="shared" si="52"/>
        <v>NO</v>
      </c>
      <c r="R263" s="39" t="s">
        <v>42</v>
      </c>
      <c r="S263" s="43" t="s">
        <v>44</v>
      </c>
      <c r="T263" s="33">
        <v>1611.7464595920355</v>
      </c>
      <c r="U263" s="34">
        <v>1059</v>
      </c>
      <c r="V263" s="35">
        <v>2228.817225143707</v>
      </c>
      <c r="W263" s="33">
        <v>6654.02</v>
      </c>
      <c r="X263" s="36">
        <f t="shared" si="53"/>
        <v>1</v>
      </c>
      <c r="Y263" s="36">
        <f t="shared" si="54"/>
        <v>1</v>
      </c>
      <c r="Z263" s="36" t="str">
        <f t="shared" si="59"/>
        <v>ELIGIBLE</v>
      </c>
      <c r="AA263" s="36" t="str">
        <f t="shared" si="60"/>
        <v>OKAY</v>
      </c>
      <c r="AB263" s="36">
        <f t="shared" si="55"/>
        <v>0</v>
      </c>
      <c r="AC263" s="36">
        <f t="shared" si="56"/>
        <v>1</v>
      </c>
      <c r="AD263" s="36">
        <f t="shared" si="61"/>
        <v>0</v>
      </c>
      <c r="AE263" s="36">
        <f t="shared" si="62"/>
        <v>0</v>
      </c>
      <c r="AF263" s="36">
        <f t="shared" si="63"/>
        <v>0</v>
      </c>
      <c r="AG263" s="36">
        <f t="shared" si="64"/>
        <v>0</v>
      </c>
      <c r="AH263" s="2">
        <f t="shared" si="57"/>
        <v>0</v>
      </c>
      <c r="AI263" s="2">
        <f t="shared" si="58"/>
        <v>0</v>
      </c>
    </row>
    <row r="264" spans="1:35" ht="11.25">
      <c r="A264" s="37">
        <v>1921840</v>
      </c>
      <c r="B264" s="37" t="s">
        <v>1078</v>
      </c>
      <c r="C264" s="37" t="s">
        <v>1079</v>
      </c>
      <c r="D264" s="37" t="s">
        <v>1080</v>
      </c>
      <c r="E264" s="37" t="s">
        <v>1081</v>
      </c>
      <c r="F264" s="37">
        <v>50461</v>
      </c>
      <c r="G264" s="38" t="s">
        <v>41</v>
      </c>
      <c r="H264" s="37">
        <v>5157325381</v>
      </c>
      <c r="I264" s="39">
        <v>6</v>
      </c>
      <c r="J264" s="40" t="s">
        <v>44</v>
      </c>
      <c r="K264" s="44" t="s">
        <v>44</v>
      </c>
      <c r="L264" s="29">
        <v>1038</v>
      </c>
      <c r="M264" s="28" t="s">
        <v>43</v>
      </c>
      <c r="N264" s="41" t="s">
        <v>44</v>
      </c>
      <c r="O264" s="41" t="s">
        <v>44</v>
      </c>
      <c r="P264" s="42">
        <v>9.795191451469279</v>
      </c>
      <c r="Q264" s="42" t="str">
        <f t="shared" si="52"/>
        <v>NO</v>
      </c>
      <c r="R264" s="39" t="s">
        <v>42</v>
      </c>
      <c r="S264" s="43" t="s">
        <v>44</v>
      </c>
      <c r="T264" s="33">
        <v>5863.750923551178</v>
      </c>
      <c r="U264" s="34">
        <v>3805</v>
      </c>
      <c r="V264" s="35">
        <v>5713.150307004268</v>
      </c>
      <c r="W264" s="33">
        <v>23116.48</v>
      </c>
      <c r="X264" s="36">
        <f t="shared" si="53"/>
        <v>0</v>
      </c>
      <c r="Y264" s="36">
        <f t="shared" si="54"/>
        <v>0</v>
      </c>
      <c r="Z264" s="36">
        <f t="shared" si="59"/>
        <v>0</v>
      </c>
      <c r="AA264" s="36">
        <f t="shared" si="60"/>
        <v>0</v>
      </c>
      <c r="AB264" s="36">
        <f t="shared" si="55"/>
        <v>0</v>
      </c>
      <c r="AC264" s="36">
        <f t="shared" si="56"/>
        <v>1</v>
      </c>
      <c r="AD264" s="36">
        <f t="shared" si="61"/>
        <v>0</v>
      </c>
      <c r="AE264" s="36">
        <f t="shared" si="62"/>
        <v>0</v>
      </c>
      <c r="AF264" s="36">
        <f t="shared" si="63"/>
        <v>0</v>
      </c>
      <c r="AG264" s="36">
        <f t="shared" si="64"/>
        <v>0</v>
      </c>
      <c r="AH264" s="2">
        <f t="shared" si="57"/>
        <v>0</v>
      </c>
      <c r="AI264" s="2">
        <f t="shared" si="58"/>
        <v>0</v>
      </c>
    </row>
    <row r="265" spans="1:35" ht="11.25">
      <c r="A265" s="37">
        <v>1921870</v>
      </c>
      <c r="B265" s="37" t="s">
        <v>1082</v>
      </c>
      <c r="C265" s="37" t="s">
        <v>1083</v>
      </c>
      <c r="D265" s="37" t="s">
        <v>1084</v>
      </c>
      <c r="E265" s="37" t="s">
        <v>1085</v>
      </c>
      <c r="F265" s="37">
        <v>52577</v>
      </c>
      <c r="G265" s="38" t="s">
        <v>41</v>
      </c>
      <c r="H265" s="37">
        <v>5156738345</v>
      </c>
      <c r="I265" s="39">
        <v>6</v>
      </c>
      <c r="J265" s="40" t="s">
        <v>44</v>
      </c>
      <c r="K265" s="44" t="s">
        <v>44</v>
      </c>
      <c r="L265" s="29">
        <v>2400</v>
      </c>
      <c r="M265" s="28" t="s">
        <v>43</v>
      </c>
      <c r="N265" s="41" t="s">
        <v>44</v>
      </c>
      <c r="O265" s="41" t="s">
        <v>44</v>
      </c>
      <c r="P265" s="42">
        <v>14.764183185235815</v>
      </c>
      <c r="Q265" s="42" t="str">
        <f t="shared" si="52"/>
        <v>NO</v>
      </c>
      <c r="R265" s="39" t="s">
        <v>42</v>
      </c>
      <c r="S265" s="43" t="s">
        <v>44</v>
      </c>
      <c r="T265" s="33">
        <v>14941.880792485215</v>
      </c>
      <c r="U265" s="34">
        <v>9246</v>
      </c>
      <c r="V265" s="35">
        <v>19777.71355633864</v>
      </c>
      <c r="W265" s="33">
        <v>82378.67</v>
      </c>
      <c r="X265" s="36">
        <f t="shared" si="53"/>
        <v>0</v>
      </c>
      <c r="Y265" s="36">
        <f t="shared" si="54"/>
        <v>0</v>
      </c>
      <c r="Z265" s="36">
        <f t="shared" si="59"/>
        <v>0</v>
      </c>
      <c r="AA265" s="36">
        <f t="shared" si="60"/>
        <v>0</v>
      </c>
      <c r="AB265" s="36">
        <f t="shared" si="55"/>
        <v>0</v>
      </c>
      <c r="AC265" s="36">
        <f t="shared" si="56"/>
        <v>1</v>
      </c>
      <c r="AD265" s="36">
        <f t="shared" si="61"/>
        <v>0</v>
      </c>
      <c r="AE265" s="36">
        <f t="shared" si="62"/>
        <v>0</v>
      </c>
      <c r="AF265" s="36">
        <f t="shared" si="63"/>
        <v>0</v>
      </c>
      <c r="AG265" s="36">
        <f t="shared" si="64"/>
        <v>0</v>
      </c>
      <c r="AH265" s="2">
        <f t="shared" si="57"/>
        <v>0</v>
      </c>
      <c r="AI265" s="2">
        <f t="shared" si="58"/>
        <v>0</v>
      </c>
    </row>
    <row r="266" spans="1:35" ht="11.25">
      <c r="A266" s="37">
        <v>1922110</v>
      </c>
      <c r="B266" s="37" t="s">
        <v>1086</v>
      </c>
      <c r="C266" s="37" t="s">
        <v>1087</v>
      </c>
      <c r="D266" s="37" t="s">
        <v>1088</v>
      </c>
      <c r="E266" s="37" t="s">
        <v>1089</v>
      </c>
      <c r="F266" s="37">
        <v>52501</v>
      </c>
      <c r="G266" s="38" t="s">
        <v>41</v>
      </c>
      <c r="H266" s="37">
        <v>5156846596</v>
      </c>
      <c r="I266" s="39">
        <v>6</v>
      </c>
      <c r="J266" s="40" t="s">
        <v>44</v>
      </c>
      <c r="K266" s="44" t="s">
        <v>44</v>
      </c>
      <c r="L266" s="29">
        <v>4405</v>
      </c>
      <c r="M266" s="28" t="s">
        <v>43</v>
      </c>
      <c r="N266" s="41" t="s">
        <v>44</v>
      </c>
      <c r="O266" s="41" t="s">
        <v>44</v>
      </c>
      <c r="P266" s="42">
        <v>20.31476496168979</v>
      </c>
      <c r="Q266" s="42" t="str">
        <f t="shared" si="52"/>
        <v>YES</v>
      </c>
      <c r="R266" s="39" t="s">
        <v>42</v>
      </c>
      <c r="S266" s="43" t="s">
        <v>42</v>
      </c>
      <c r="T266" s="33">
        <v>32314.007948976345</v>
      </c>
      <c r="U266" s="34">
        <v>16180</v>
      </c>
      <c r="V266" s="45">
        <v>38398</v>
      </c>
      <c r="W266" s="33">
        <v>179881.81</v>
      </c>
      <c r="X266" s="36">
        <f t="shared" si="53"/>
        <v>0</v>
      </c>
      <c r="Y266" s="36">
        <f t="shared" si="54"/>
        <v>0</v>
      </c>
      <c r="Z266" s="36">
        <f t="shared" si="59"/>
        <v>0</v>
      </c>
      <c r="AA266" s="36">
        <f t="shared" si="60"/>
        <v>0</v>
      </c>
      <c r="AB266" s="36">
        <f t="shared" si="55"/>
        <v>1</v>
      </c>
      <c r="AC266" s="36">
        <f t="shared" si="56"/>
        <v>1</v>
      </c>
      <c r="AD266" s="36" t="str">
        <f t="shared" si="61"/>
        <v>CHECK</v>
      </c>
      <c r="AE266" s="36">
        <f t="shared" si="62"/>
        <v>0</v>
      </c>
      <c r="AF266" s="36" t="str">
        <f t="shared" si="63"/>
        <v>RLISP</v>
      </c>
      <c r="AG266" s="36">
        <f t="shared" si="64"/>
        <v>0</v>
      </c>
      <c r="AH266" s="2">
        <f t="shared" si="57"/>
        <v>0</v>
      </c>
      <c r="AI266" s="2">
        <f t="shared" si="58"/>
        <v>0</v>
      </c>
    </row>
    <row r="267" spans="1:35" ht="11.25">
      <c r="A267" s="37">
        <v>1922350</v>
      </c>
      <c r="B267" s="37" t="s">
        <v>1090</v>
      </c>
      <c r="C267" s="37" t="s">
        <v>1091</v>
      </c>
      <c r="D267" s="37" t="s">
        <v>1092</v>
      </c>
      <c r="E267" s="37" t="s">
        <v>1093</v>
      </c>
      <c r="F267" s="37">
        <v>50665</v>
      </c>
      <c r="G267" s="38" t="s">
        <v>41</v>
      </c>
      <c r="H267" s="37">
        <v>3193461012</v>
      </c>
      <c r="I267" s="39">
        <v>7</v>
      </c>
      <c r="J267" s="40" t="s">
        <v>42</v>
      </c>
      <c r="K267" s="28" t="s">
        <v>42</v>
      </c>
      <c r="L267" s="29">
        <v>536</v>
      </c>
      <c r="M267" s="28" t="s">
        <v>43</v>
      </c>
      <c r="N267" s="41" t="s">
        <v>42</v>
      </c>
      <c r="O267" s="41" t="s">
        <v>42</v>
      </c>
      <c r="P267" s="42">
        <v>15.689981096408317</v>
      </c>
      <c r="Q267" s="42" t="str">
        <f t="shared" si="52"/>
        <v>NO</v>
      </c>
      <c r="R267" s="39" t="s">
        <v>42</v>
      </c>
      <c r="S267" s="43" t="s">
        <v>44</v>
      </c>
      <c r="T267" s="33">
        <v>2103.5782849436955</v>
      </c>
      <c r="U267" s="34">
        <v>1686</v>
      </c>
      <c r="V267" s="35">
        <v>2528.204803099555</v>
      </c>
      <c r="W267" s="33">
        <v>15690.17</v>
      </c>
      <c r="X267" s="36">
        <f t="shared" si="53"/>
        <v>1</v>
      </c>
      <c r="Y267" s="36">
        <f t="shared" si="54"/>
        <v>1</v>
      </c>
      <c r="Z267" s="36" t="str">
        <f t="shared" si="59"/>
        <v>ELIGIBLE</v>
      </c>
      <c r="AA267" s="36" t="str">
        <f t="shared" si="60"/>
        <v>OKAY</v>
      </c>
      <c r="AB267" s="36">
        <f t="shared" si="55"/>
        <v>0</v>
      </c>
      <c r="AC267" s="36">
        <f t="shared" si="56"/>
        <v>1</v>
      </c>
      <c r="AD267" s="36">
        <f t="shared" si="61"/>
        <v>0</v>
      </c>
      <c r="AE267" s="36">
        <f t="shared" si="62"/>
        <v>0</v>
      </c>
      <c r="AF267" s="36">
        <f t="shared" si="63"/>
        <v>0</v>
      </c>
      <c r="AG267" s="36">
        <f t="shared" si="64"/>
        <v>0</v>
      </c>
      <c r="AH267" s="2">
        <f t="shared" si="57"/>
        <v>0</v>
      </c>
      <c r="AI267" s="2">
        <f t="shared" si="58"/>
        <v>0</v>
      </c>
    </row>
    <row r="268" spans="1:35" ht="11.25">
      <c r="A268" s="37">
        <v>1922380</v>
      </c>
      <c r="B268" s="37" t="s">
        <v>1094</v>
      </c>
      <c r="C268" s="37" t="s">
        <v>1095</v>
      </c>
      <c r="D268" s="37" t="s">
        <v>1096</v>
      </c>
      <c r="E268" s="37" t="s">
        <v>1097</v>
      </c>
      <c r="F268" s="37">
        <v>50050</v>
      </c>
      <c r="G268" s="38" t="s">
        <v>41</v>
      </c>
      <c r="H268" s="37">
        <v>5153893111</v>
      </c>
      <c r="I268" s="39">
        <v>7</v>
      </c>
      <c r="J268" s="40" t="s">
        <v>42</v>
      </c>
      <c r="K268" s="28" t="s">
        <v>42</v>
      </c>
      <c r="L268" s="29">
        <v>198</v>
      </c>
      <c r="M268" s="28" t="s">
        <v>43</v>
      </c>
      <c r="N268" s="41" t="s">
        <v>42</v>
      </c>
      <c r="O268" s="41" t="s">
        <v>42</v>
      </c>
      <c r="P268" s="42">
        <v>7.480314960629922</v>
      </c>
      <c r="Q268" s="42" t="str">
        <f t="shared" si="52"/>
        <v>NO</v>
      </c>
      <c r="R268" s="39" t="s">
        <v>42</v>
      </c>
      <c r="S268" s="43" t="s">
        <v>44</v>
      </c>
      <c r="T268" s="33">
        <v>1254.3611099713949</v>
      </c>
      <c r="U268" s="34">
        <v>656</v>
      </c>
      <c r="V268" s="35">
        <v>1440.2994790156072</v>
      </c>
      <c r="W268" s="33">
        <v>3988.74</v>
      </c>
      <c r="X268" s="36">
        <f t="shared" si="53"/>
        <v>1</v>
      </c>
      <c r="Y268" s="36">
        <f t="shared" si="54"/>
        <v>1</v>
      </c>
      <c r="Z268" s="36" t="str">
        <f t="shared" si="59"/>
        <v>ELIGIBLE</v>
      </c>
      <c r="AA268" s="36" t="str">
        <f t="shared" si="60"/>
        <v>OKAY</v>
      </c>
      <c r="AB268" s="36">
        <f t="shared" si="55"/>
        <v>0</v>
      </c>
      <c r="AC268" s="36">
        <f t="shared" si="56"/>
        <v>1</v>
      </c>
      <c r="AD268" s="36">
        <f t="shared" si="61"/>
        <v>0</v>
      </c>
      <c r="AE268" s="36">
        <f t="shared" si="62"/>
        <v>0</v>
      </c>
      <c r="AF268" s="36">
        <f t="shared" si="63"/>
        <v>0</v>
      </c>
      <c r="AG268" s="36">
        <f t="shared" si="64"/>
        <v>0</v>
      </c>
      <c r="AH268" s="2">
        <f t="shared" si="57"/>
        <v>0</v>
      </c>
      <c r="AI268" s="2">
        <f t="shared" si="58"/>
        <v>0</v>
      </c>
    </row>
    <row r="269" spans="1:35" ht="11.25">
      <c r="A269" s="37">
        <v>1922440</v>
      </c>
      <c r="B269" s="37" t="s">
        <v>1098</v>
      </c>
      <c r="C269" s="37" t="s">
        <v>1099</v>
      </c>
      <c r="D269" s="37" t="s">
        <v>1100</v>
      </c>
      <c r="E269" s="37" t="s">
        <v>1101</v>
      </c>
      <c r="F269" s="37">
        <v>52580</v>
      </c>
      <c r="G269" s="38" t="s">
        <v>41</v>
      </c>
      <c r="H269" s="37">
        <v>3196953707</v>
      </c>
      <c r="I269" s="39">
        <v>7</v>
      </c>
      <c r="J269" s="40" t="s">
        <v>42</v>
      </c>
      <c r="K269" s="28" t="s">
        <v>42</v>
      </c>
      <c r="L269" s="29">
        <v>683</v>
      </c>
      <c r="M269" s="28" t="s">
        <v>43</v>
      </c>
      <c r="N269" s="41" t="s">
        <v>44</v>
      </c>
      <c r="O269" s="41" t="s">
        <v>44</v>
      </c>
      <c r="P269" s="42">
        <v>13.842173350582149</v>
      </c>
      <c r="Q269" s="42" t="str">
        <f t="shared" si="52"/>
        <v>NO</v>
      </c>
      <c r="R269" s="39" t="s">
        <v>42</v>
      </c>
      <c r="S269" s="43" t="s">
        <v>44</v>
      </c>
      <c r="T269" s="33">
        <v>4105.8474388591985</v>
      </c>
      <c r="U269" s="34">
        <v>2493</v>
      </c>
      <c r="V269" s="35">
        <v>5036.552666616912</v>
      </c>
      <c r="W269" s="33">
        <v>20615.16</v>
      </c>
      <c r="X269" s="36">
        <f t="shared" si="53"/>
        <v>1</v>
      </c>
      <c r="Y269" s="36">
        <f t="shared" si="54"/>
        <v>0</v>
      </c>
      <c r="Z269" s="36">
        <f t="shared" si="59"/>
        <v>0</v>
      </c>
      <c r="AA269" s="36">
        <f t="shared" si="60"/>
        <v>0</v>
      </c>
      <c r="AB269" s="36">
        <f t="shared" si="55"/>
        <v>0</v>
      </c>
      <c r="AC269" s="36">
        <f t="shared" si="56"/>
        <v>1</v>
      </c>
      <c r="AD269" s="36">
        <f t="shared" si="61"/>
        <v>0</v>
      </c>
      <c r="AE269" s="36">
        <f t="shared" si="62"/>
        <v>0</v>
      </c>
      <c r="AF269" s="36">
        <f t="shared" si="63"/>
        <v>0</v>
      </c>
      <c r="AG269" s="36">
        <f t="shared" si="64"/>
        <v>0</v>
      </c>
      <c r="AH269" s="2">
        <f t="shared" si="57"/>
        <v>0</v>
      </c>
      <c r="AI269" s="2">
        <f t="shared" si="58"/>
        <v>0</v>
      </c>
    </row>
    <row r="270" spans="1:35" ht="11.25">
      <c r="A270" s="37">
        <v>1922470</v>
      </c>
      <c r="B270" s="37" t="s">
        <v>1102</v>
      </c>
      <c r="C270" s="37" t="s">
        <v>1103</v>
      </c>
      <c r="D270" s="37" t="s">
        <v>1104</v>
      </c>
      <c r="E270" s="37" t="s">
        <v>1105</v>
      </c>
      <c r="F270" s="37">
        <v>50219</v>
      </c>
      <c r="G270" s="38" t="s">
        <v>41</v>
      </c>
      <c r="H270" s="37">
        <v>5156281111</v>
      </c>
      <c r="I270" s="39">
        <v>6</v>
      </c>
      <c r="J270" s="40" t="s">
        <v>44</v>
      </c>
      <c r="K270" s="44" t="s">
        <v>44</v>
      </c>
      <c r="L270" s="29">
        <v>2006</v>
      </c>
      <c r="M270" s="28" t="s">
        <v>43</v>
      </c>
      <c r="N270" s="41" t="s">
        <v>44</v>
      </c>
      <c r="O270" s="41" t="s">
        <v>44</v>
      </c>
      <c r="P270" s="42">
        <v>6.229773462783172</v>
      </c>
      <c r="Q270" s="42" t="str">
        <f t="shared" si="52"/>
        <v>NO</v>
      </c>
      <c r="R270" s="39" t="s">
        <v>42</v>
      </c>
      <c r="S270" s="43" t="s">
        <v>44</v>
      </c>
      <c r="T270" s="33">
        <v>9475.919050082139</v>
      </c>
      <c r="U270" s="34">
        <v>9309</v>
      </c>
      <c r="V270" s="45">
        <v>13984</v>
      </c>
      <c r="W270" s="33">
        <v>38246.81</v>
      </c>
      <c r="X270" s="36">
        <f t="shared" si="53"/>
        <v>0</v>
      </c>
      <c r="Y270" s="36">
        <f t="shared" si="54"/>
        <v>0</v>
      </c>
      <c r="Z270" s="36">
        <f t="shared" si="59"/>
        <v>0</v>
      </c>
      <c r="AA270" s="36">
        <f t="shared" si="60"/>
        <v>0</v>
      </c>
      <c r="AB270" s="36">
        <f t="shared" si="55"/>
        <v>0</v>
      </c>
      <c r="AC270" s="36">
        <f t="shared" si="56"/>
        <v>1</v>
      </c>
      <c r="AD270" s="36">
        <f t="shared" si="61"/>
        <v>0</v>
      </c>
      <c r="AE270" s="36">
        <f t="shared" si="62"/>
        <v>0</v>
      </c>
      <c r="AF270" s="36">
        <f t="shared" si="63"/>
        <v>0</v>
      </c>
      <c r="AG270" s="36">
        <f t="shared" si="64"/>
        <v>0</v>
      </c>
      <c r="AH270" s="2">
        <f t="shared" si="57"/>
        <v>0</v>
      </c>
      <c r="AI270" s="2">
        <f t="shared" si="58"/>
        <v>0</v>
      </c>
    </row>
    <row r="271" spans="1:35" ht="11.25">
      <c r="A271" s="37">
        <v>1922530</v>
      </c>
      <c r="B271" s="37" t="s">
        <v>1106</v>
      </c>
      <c r="C271" s="37" t="s">
        <v>1107</v>
      </c>
      <c r="D271" s="37" t="s">
        <v>1108</v>
      </c>
      <c r="E271" s="37" t="s">
        <v>1109</v>
      </c>
      <c r="F271" s="37">
        <v>50220</v>
      </c>
      <c r="G271" s="38" t="s">
        <v>41</v>
      </c>
      <c r="H271" s="37">
        <v>5154654656</v>
      </c>
      <c r="I271" s="39">
        <v>4</v>
      </c>
      <c r="J271" s="40" t="s">
        <v>44</v>
      </c>
      <c r="K271" s="44" t="s">
        <v>44</v>
      </c>
      <c r="L271" s="29">
        <v>1677</v>
      </c>
      <c r="M271" s="28" t="s">
        <v>43</v>
      </c>
      <c r="N271" s="41" t="s">
        <v>44</v>
      </c>
      <c r="O271" s="41" t="s">
        <v>44</v>
      </c>
      <c r="P271" s="42">
        <v>10.309801929913661</v>
      </c>
      <c r="Q271" s="42" t="str">
        <f t="shared" si="52"/>
        <v>NO</v>
      </c>
      <c r="R271" s="39" t="s">
        <v>44</v>
      </c>
      <c r="S271" s="43" t="s">
        <v>44</v>
      </c>
      <c r="T271" s="33">
        <v>11273.9315791042</v>
      </c>
      <c r="U271" s="34">
        <v>6370</v>
      </c>
      <c r="V271" s="35">
        <v>15001.601402774995</v>
      </c>
      <c r="W271" s="33">
        <v>41625.63</v>
      </c>
      <c r="X271" s="36">
        <f t="shared" si="53"/>
        <v>0</v>
      </c>
      <c r="Y271" s="36">
        <f t="shared" si="54"/>
        <v>0</v>
      </c>
      <c r="Z271" s="36">
        <f t="shared" si="59"/>
        <v>0</v>
      </c>
      <c r="AA271" s="36">
        <f t="shared" si="60"/>
        <v>0</v>
      </c>
      <c r="AB271" s="36">
        <f t="shared" si="55"/>
        <v>0</v>
      </c>
      <c r="AC271" s="36">
        <f t="shared" si="56"/>
        <v>0</v>
      </c>
      <c r="AD271" s="36">
        <f t="shared" si="61"/>
        <v>0</v>
      </c>
      <c r="AE271" s="36">
        <f t="shared" si="62"/>
        <v>0</v>
      </c>
      <c r="AF271" s="36">
        <f t="shared" si="63"/>
        <v>0</v>
      </c>
      <c r="AG271" s="36">
        <f t="shared" si="64"/>
        <v>0</v>
      </c>
      <c r="AH271" s="2">
        <f t="shared" si="57"/>
        <v>0</v>
      </c>
      <c r="AI271" s="2">
        <f t="shared" si="58"/>
        <v>0</v>
      </c>
    </row>
    <row r="272" spans="1:35" ht="11.25">
      <c r="A272" s="37">
        <v>1923110</v>
      </c>
      <c r="B272" s="37" t="s">
        <v>1110</v>
      </c>
      <c r="C272" s="37" t="s">
        <v>1111</v>
      </c>
      <c r="D272" s="37" t="s">
        <v>1112</v>
      </c>
      <c r="E272" s="37" t="s">
        <v>1113</v>
      </c>
      <c r="F272" s="37">
        <v>52767</v>
      </c>
      <c r="G272" s="38" t="s">
        <v>41</v>
      </c>
      <c r="H272" s="37">
        <v>3193325550</v>
      </c>
      <c r="I272" s="39">
        <v>4</v>
      </c>
      <c r="J272" s="40" t="s">
        <v>44</v>
      </c>
      <c r="K272" s="44" t="s">
        <v>44</v>
      </c>
      <c r="L272" s="29">
        <v>2761</v>
      </c>
      <c r="M272" s="28" t="s">
        <v>43</v>
      </c>
      <c r="N272" s="41" t="s">
        <v>44</v>
      </c>
      <c r="O272" s="41" t="s">
        <v>44</v>
      </c>
      <c r="P272" s="42">
        <v>6.797908335896648</v>
      </c>
      <c r="Q272" s="42" t="str">
        <f t="shared" si="52"/>
        <v>NO</v>
      </c>
      <c r="R272" s="39" t="s">
        <v>44</v>
      </c>
      <c r="S272" s="43" t="s">
        <v>44</v>
      </c>
      <c r="T272" s="33">
        <v>9651.386340675448</v>
      </c>
      <c r="U272" s="34">
        <v>10191</v>
      </c>
      <c r="V272" s="35">
        <v>15342.055318809214</v>
      </c>
      <c r="W272" s="33">
        <v>50241.09</v>
      </c>
      <c r="X272" s="36">
        <f t="shared" si="53"/>
        <v>0</v>
      </c>
      <c r="Y272" s="36">
        <f t="shared" si="54"/>
        <v>0</v>
      </c>
      <c r="Z272" s="36">
        <f t="shared" si="59"/>
        <v>0</v>
      </c>
      <c r="AA272" s="36">
        <f t="shared" si="60"/>
        <v>0</v>
      </c>
      <c r="AB272" s="36">
        <f t="shared" si="55"/>
        <v>0</v>
      </c>
      <c r="AC272" s="36">
        <f t="shared" si="56"/>
        <v>0</v>
      </c>
      <c r="AD272" s="36">
        <f t="shared" si="61"/>
        <v>0</v>
      </c>
      <c r="AE272" s="36">
        <f t="shared" si="62"/>
        <v>0</v>
      </c>
      <c r="AF272" s="36">
        <f t="shared" si="63"/>
        <v>0</v>
      </c>
      <c r="AG272" s="36">
        <f t="shared" si="64"/>
        <v>0</v>
      </c>
      <c r="AH272" s="2">
        <f t="shared" si="57"/>
        <v>0</v>
      </c>
      <c r="AI272" s="2">
        <f t="shared" si="58"/>
        <v>0</v>
      </c>
    </row>
    <row r="273" spans="1:35" ht="11.25">
      <c r="A273" s="37">
        <v>1923160</v>
      </c>
      <c r="B273" s="37" t="s">
        <v>1114</v>
      </c>
      <c r="C273" s="37" t="s">
        <v>1115</v>
      </c>
      <c r="D273" s="37" t="s">
        <v>1116</v>
      </c>
      <c r="E273" s="37" t="s">
        <v>1117</v>
      </c>
      <c r="F273" s="37">
        <v>50225</v>
      </c>
      <c r="G273" s="38" t="s">
        <v>41</v>
      </c>
      <c r="H273" s="37">
        <v>5158480555</v>
      </c>
      <c r="I273" s="39">
        <v>7</v>
      </c>
      <c r="J273" s="40" t="s">
        <v>42</v>
      </c>
      <c r="K273" s="28" t="s">
        <v>42</v>
      </c>
      <c r="L273" s="29">
        <v>648</v>
      </c>
      <c r="M273" s="28" t="s">
        <v>43</v>
      </c>
      <c r="N273" s="41" t="s">
        <v>44</v>
      </c>
      <c r="O273" s="41" t="s">
        <v>44</v>
      </c>
      <c r="P273" s="42">
        <v>11.790393013100436</v>
      </c>
      <c r="Q273" s="42" t="str">
        <f t="shared" si="52"/>
        <v>NO</v>
      </c>
      <c r="R273" s="39" t="s">
        <v>42</v>
      </c>
      <c r="S273" s="43" t="s">
        <v>44</v>
      </c>
      <c r="T273" s="33">
        <v>2933.446617641849</v>
      </c>
      <c r="U273" s="34">
        <v>2276</v>
      </c>
      <c r="V273" s="35">
        <v>3421.9647041952962</v>
      </c>
      <c r="W273" s="33">
        <v>16250.52</v>
      </c>
      <c r="X273" s="36">
        <f t="shared" si="53"/>
        <v>1</v>
      </c>
      <c r="Y273" s="36">
        <f t="shared" si="54"/>
        <v>0</v>
      </c>
      <c r="Z273" s="36">
        <f t="shared" si="59"/>
        <v>0</v>
      </c>
      <c r="AA273" s="36">
        <f t="shared" si="60"/>
        <v>0</v>
      </c>
      <c r="AB273" s="36">
        <f t="shared" si="55"/>
        <v>0</v>
      </c>
      <c r="AC273" s="36">
        <f t="shared" si="56"/>
        <v>1</v>
      </c>
      <c r="AD273" s="36">
        <f t="shared" si="61"/>
        <v>0</v>
      </c>
      <c r="AE273" s="36">
        <f t="shared" si="62"/>
        <v>0</v>
      </c>
      <c r="AF273" s="36">
        <f t="shared" si="63"/>
        <v>0</v>
      </c>
      <c r="AG273" s="36">
        <f t="shared" si="64"/>
        <v>0</v>
      </c>
      <c r="AH273" s="2">
        <f t="shared" si="57"/>
        <v>0</v>
      </c>
      <c r="AI273" s="2">
        <f t="shared" si="58"/>
        <v>0</v>
      </c>
    </row>
    <row r="274" spans="1:35" ht="11.25">
      <c r="A274" s="37">
        <v>1923190</v>
      </c>
      <c r="B274" s="37" t="s">
        <v>1118</v>
      </c>
      <c r="C274" s="37" t="s">
        <v>1119</v>
      </c>
      <c r="D274" s="37" t="s">
        <v>1120</v>
      </c>
      <c r="E274" s="37" t="s">
        <v>1121</v>
      </c>
      <c r="F274" s="37">
        <v>50574</v>
      </c>
      <c r="G274" s="38" t="s">
        <v>41</v>
      </c>
      <c r="H274" s="37">
        <v>7123354311</v>
      </c>
      <c r="I274" s="39">
        <v>7</v>
      </c>
      <c r="J274" s="40" t="s">
        <v>42</v>
      </c>
      <c r="K274" s="28" t="s">
        <v>42</v>
      </c>
      <c r="L274" s="29">
        <v>752</v>
      </c>
      <c r="M274" s="28" t="s">
        <v>43</v>
      </c>
      <c r="N274" s="41" t="s">
        <v>44</v>
      </c>
      <c r="O274" s="41" t="s">
        <v>44</v>
      </c>
      <c r="P274" s="42">
        <v>13.476070528967254</v>
      </c>
      <c r="Q274" s="42" t="str">
        <f t="shared" si="52"/>
        <v>NO</v>
      </c>
      <c r="R274" s="39" t="s">
        <v>42</v>
      </c>
      <c r="S274" s="43" t="s">
        <v>44</v>
      </c>
      <c r="T274" s="33">
        <v>4510.485153836116</v>
      </c>
      <c r="U274" s="34">
        <v>2903</v>
      </c>
      <c r="V274" s="45">
        <v>5928</v>
      </c>
      <c r="W274" s="33">
        <v>21304.4</v>
      </c>
      <c r="X274" s="36">
        <f t="shared" si="53"/>
        <v>1</v>
      </c>
      <c r="Y274" s="36">
        <f t="shared" si="54"/>
        <v>0</v>
      </c>
      <c r="Z274" s="36">
        <f t="shared" si="59"/>
        <v>0</v>
      </c>
      <c r="AA274" s="36">
        <f t="shared" si="60"/>
        <v>0</v>
      </c>
      <c r="AB274" s="36">
        <f t="shared" si="55"/>
        <v>0</v>
      </c>
      <c r="AC274" s="36">
        <f t="shared" si="56"/>
        <v>1</v>
      </c>
      <c r="AD274" s="36">
        <f t="shared" si="61"/>
        <v>0</v>
      </c>
      <c r="AE274" s="36">
        <f t="shared" si="62"/>
        <v>0</v>
      </c>
      <c r="AF274" s="36">
        <f t="shared" si="63"/>
        <v>0</v>
      </c>
      <c r="AG274" s="36">
        <f t="shared" si="64"/>
        <v>0</v>
      </c>
      <c r="AH274" s="2">
        <f t="shared" si="57"/>
        <v>0</v>
      </c>
      <c r="AI274" s="2">
        <f t="shared" si="58"/>
        <v>0</v>
      </c>
    </row>
    <row r="275" spans="1:35" ht="11.25">
      <c r="A275" s="37">
        <v>1923220</v>
      </c>
      <c r="B275" s="37" t="s">
        <v>1122</v>
      </c>
      <c r="C275" s="37" t="s">
        <v>1123</v>
      </c>
      <c r="D275" s="37" t="s">
        <v>1124</v>
      </c>
      <c r="E275" s="37" t="s">
        <v>1125</v>
      </c>
      <c r="F275" s="37">
        <v>50575</v>
      </c>
      <c r="G275" s="38" t="s">
        <v>41</v>
      </c>
      <c r="H275" s="37">
        <v>7124682268</v>
      </c>
      <c r="I275" s="39" t="s">
        <v>75</v>
      </c>
      <c r="J275" s="40" t="s">
        <v>42</v>
      </c>
      <c r="K275" s="28" t="s">
        <v>42</v>
      </c>
      <c r="L275" s="29">
        <v>295</v>
      </c>
      <c r="M275" s="28" t="s">
        <v>43</v>
      </c>
      <c r="N275" s="41" t="s">
        <v>42</v>
      </c>
      <c r="O275" s="41" t="s">
        <v>42</v>
      </c>
      <c r="P275" s="42">
        <v>13.461538461538462</v>
      </c>
      <c r="Q275" s="42" t="str">
        <f t="shared" si="52"/>
        <v>NO</v>
      </c>
      <c r="R275" s="39" t="s">
        <v>42</v>
      </c>
      <c r="S275" s="43" t="s">
        <v>44</v>
      </c>
      <c r="T275" s="33">
        <v>1848.1178953434412</v>
      </c>
      <c r="U275" s="34">
        <v>977</v>
      </c>
      <c r="V275" s="35">
        <v>2320.067256495077</v>
      </c>
      <c r="W275" s="33">
        <v>10355.86</v>
      </c>
      <c r="X275" s="36">
        <f t="shared" si="53"/>
        <v>1</v>
      </c>
      <c r="Y275" s="36">
        <f t="shared" si="54"/>
        <v>1</v>
      </c>
      <c r="Z275" s="36" t="str">
        <f t="shared" si="59"/>
        <v>ELIGIBLE</v>
      </c>
      <c r="AA275" s="36" t="str">
        <f t="shared" si="60"/>
        <v>OKAY</v>
      </c>
      <c r="AB275" s="36">
        <f t="shared" si="55"/>
        <v>0</v>
      </c>
      <c r="AC275" s="36">
        <f t="shared" si="56"/>
        <v>1</v>
      </c>
      <c r="AD275" s="36">
        <f t="shared" si="61"/>
        <v>0</v>
      </c>
      <c r="AE275" s="36">
        <f t="shared" si="62"/>
        <v>0</v>
      </c>
      <c r="AF275" s="36">
        <f t="shared" si="63"/>
        <v>0</v>
      </c>
      <c r="AG275" s="36">
        <f t="shared" si="64"/>
        <v>0</v>
      </c>
      <c r="AH275" s="2">
        <f t="shared" si="57"/>
        <v>0</v>
      </c>
      <c r="AI275" s="2">
        <f t="shared" si="58"/>
        <v>0</v>
      </c>
    </row>
    <row r="276" spans="1:35" ht="11.25">
      <c r="A276" s="37">
        <v>1923340</v>
      </c>
      <c r="B276" s="37" t="s">
        <v>1126</v>
      </c>
      <c r="C276" s="37" t="s">
        <v>1127</v>
      </c>
      <c r="D276" s="37" t="s">
        <v>1128</v>
      </c>
      <c r="E276" s="37" t="s">
        <v>1129</v>
      </c>
      <c r="F276" s="37">
        <v>52162</v>
      </c>
      <c r="G276" s="38" t="s">
        <v>41</v>
      </c>
      <c r="H276" s="37">
        <v>3198647651</v>
      </c>
      <c r="I276" s="39">
        <v>7</v>
      </c>
      <c r="J276" s="40" t="s">
        <v>42</v>
      </c>
      <c r="K276" s="28" t="s">
        <v>42</v>
      </c>
      <c r="L276" s="29">
        <v>557</v>
      </c>
      <c r="M276" s="28" t="s">
        <v>43</v>
      </c>
      <c r="N276" s="41" t="s">
        <v>42</v>
      </c>
      <c r="O276" s="41" t="s">
        <v>42</v>
      </c>
      <c r="P276" s="42">
        <v>15.292353823088456</v>
      </c>
      <c r="Q276" s="42" t="str">
        <f t="shared" si="52"/>
        <v>NO</v>
      </c>
      <c r="R276" s="39" t="s">
        <v>42</v>
      </c>
      <c r="S276" s="43" t="s">
        <v>44</v>
      </c>
      <c r="T276" s="33">
        <v>3678.2394635102805</v>
      </c>
      <c r="U276" s="34">
        <v>1935</v>
      </c>
      <c r="V276" s="35">
        <v>4203.753922132386</v>
      </c>
      <c r="W276" s="33">
        <v>19047.92</v>
      </c>
      <c r="X276" s="36">
        <f t="shared" si="53"/>
        <v>1</v>
      </c>
      <c r="Y276" s="36">
        <f t="shared" si="54"/>
        <v>1</v>
      </c>
      <c r="Z276" s="36" t="str">
        <f t="shared" si="59"/>
        <v>ELIGIBLE</v>
      </c>
      <c r="AA276" s="36" t="str">
        <f t="shared" si="60"/>
        <v>OKAY</v>
      </c>
      <c r="AB276" s="36">
        <f t="shared" si="55"/>
        <v>0</v>
      </c>
      <c r="AC276" s="36">
        <f t="shared" si="56"/>
        <v>1</v>
      </c>
      <c r="AD276" s="36">
        <f t="shared" si="61"/>
        <v>0</v>
      </c>
      <c r="AE276" s="36">
        <f t="shared" si="62"/>
        <v>0</v>
      </c>
      <c r="AF276" s="36">
        <f t="shared" si="63"/>
        <v>0</v>
      </c>
      <c r="AG276" s="36">
        <f t="shared" si="64"/>
        <v>0</v>
      </c>
      <c r="AH276" s="2">
        <f t="shared" si="57"/>
        <v>0</v>
      </c>
      <c r="AI276" s="2">
        <f t="shared" si="58"/>
        <v>0</v>
      </c>
    </row>
    <row r="277" spans="1:35" ht="11.25">
      <c r="A277" s="37">
        <v>1923760</v>
      </c>
      <c r="B277" s="37" t="s">
        <v>1130</v>
      </c>
      <c r="C277" s="37" t="s">
        <v>1131</v>
      </c>
      <c r="D277" s="37" t="s">
        <v>1132</v>
      </c>
      <c r="E277" s="37" t="s">
        <v>1133</v>
      </c>
      <c r="F277" s="37">
        <v>50859</v>
      </c>
      <c r="G277" s="38" t="s">
        <v>41</v>
      </c>
      <c r="H277" s="37">
        <v>5153352212</v>
      </c>
      <c r="I277" s="39">
        <v>7</v>
      </c>
      <c r="J277" s="40" t="s">
        <v>42</v>
      </c>
      <c r="K277" s="28" t="s">
        <v>42</v>
      </c>
      <c r="L277" s="29">
        <v>52</v>
      </c>
      <c r="M277" s="28" t="s">
        <v>43</v>
      </c>
      <c r="N277" s="41" t="s">
        <v>42</v>
      </c>
      <c r="O277" s="41" t="s">
        <v>42</v>
      </c>
      <c r="P277" s="42">
        <v>11.711711711711711</v>
      </c>
      <c r="Q277" s="42" t="str">
        <f t="shared" si="52"/>
        <v>NO</v>
      </c>
      <c r="R277" s="39" t="s">
        <v>42</v>
      </c>
      <c r="S277" s="43" t="s">
        <v>44</v>
      </c>
      <c r="T277" s="33">
        <v>396.7124199895506</v>
      </c>
      <c r="U277" s="34">
        <v>184</v>
      </c>
      <c r="V277" s="35">
        <v>381.4022160873445</v>
      </c>
      <c r="W277" s="33">
        <v>2340.07</v>
      </c>
      <c r="X277" s="36">
        <f t="shared" si="53"/>
        <v>1</v>
      </c>
      <c r="Y277" s="36">
        <f t="shared" si="54"/>
        <v>1</v>
      </c>
      <c r="Z277" s="36" t="str">
        <f t="shared" si="59"/>
        <v>ELIGIBLE</v>
      </c>
      <c r="AA277" s="36" t="str">
        <f t="shared" si="60"/>
        <v>OKAY</v>
      </c>
      <c r="AB277" s="36">
        <f t="shared" si="55"/>
        <v>0</v>
      </c>
      <c r="AC277" s="36">
        <f t="shared" si="56"/>
        <v>1</v>
      </c>
      <c r="AD277" s="36">
        <f t="shared" si="61"/>
        <v>0</v>
      </c>
      <c r="AE277" s="36">
        <f t="shared" si="62"/>
        <v>0</v>
      </c>
      <c r="AF277" s="36">
        <f t="shared" si="63"/>
        <v>0</v>
      </c>
      <c r="AG277" s="36">
        <f t="shared" si="64"/>
        <v>0</v>
      </c>
      <c r="AH277" s="2">
        <f t="shared" si="57"/>
        <v>0</v>
      </c>
      <c r="AI277" s="2">
        <f t="shared" si="58"/>
        <v>0</v>
      </c>
    </row>
    <row r="278" spans="1:35" ht="11.25">
      <c r="A278" s="37">
        <v>1923790</v>
      </c>
      <c r="B278" s="37" t="s">
        <v>1134</v>
      </c>
      <c r="C278" s="37" t="s">
        <v>1135</v>
      </c>
      <c r="D278" s="37" t="s">
        <v>772</v>
      </c>
      <c r="E278" s="37" t="s">
        <v>1136</v>
      </c>
      <c r="F278" s="37">
        <v>52069</v>
      </c>
      <c r="G278" s="38" t="s">
        <v>41</v>
      </c>
      <c r="H278" s="37">
        <v>3196895822</v>
      </c>
      <c r="I278" s="39">
        <v>7</v>
      </c>
      <c r="J278" s="40" t="s">
        <v>42</v>
      </c>
      <c r="K278" s="28" t="s">
        <v>42</v>
      </c>
      <c r="L278" s="29">
        <v>348</v>
      </c>
      <c r="M278" s="28" t="s">
        <v>43</v>
      </c>
      <c r="N278" s="41" t="s">
        <v>42</v>
      </c>
      <c r="O278" s="41" t="s">
        <v>42</v>
      </c>
      <c r="P278" s="42">
        <v>13.815789473684212</v>
      </c>
      <c r="Q278" s="42" t="str">
        <f t="shared" si="52"/>
        <v>NO</v>
      </c>
      <c r="R278" s="39" t="s">
        <v>42</v>
      </c>
      <c r="S278" s="43" t="s">
        <v>44</v>
      </c>
      <c r="T278" s="33">
        <v>1626.0942550139412</v>
      </c>
      <c r="U278" s="34">
        <v>1194</v>
      </c>
      <c r="V278" s="35">
        <v>1797.39560220359</v>
      </c>
      <c r="W278" s="33">
        <v>11789.87</v>
      </c>
      <c r="X278" s="36">
        <f t="shared" si="53"/>
        <v>1</v>
      </c>
      <c r="Y278" s="36">
        <f t="shared" si="54"/>
        <v>1</v>
      </c>
      <c r="Z278" s="36" t="str">
        <f t="shared" si="59"/>
        <v>ELIGIBLE</v>
      </c>
      <c r="AA278" s="36" t="str">
        <f t="shared" si="60"/>
        <v>OKAY</v>
      </c>
      <c r="AB278" s="36">
        <f t="shared" si="55"/>
        <v>0</v>
      </c>
      <c r="AC278" s="36">
        <f t="shared" si="56"/>
        <v>1</v>
      </c>
      <c r="AD278" s="36">
        <f t="shared" si="61"/>
        <v>0</v>
      </c>
      <c r="AE278" s="36">
        <f t="shared" si="62"/>
        <v>0</v>
      </c>
      <c r="AF278" s="36">
        <f t="shared" si="63"/>
        <v>0</v>
      </c>
      <c r="AG278" s="36">
        <f t="shared" si="64"/>
        <v>0</v>
      </c>
      <c r="AH278" s="2">
        <f t="shared" si="57"/>
        <v>0</v>
      </c>
      <c r="AI278" s="2">
        <f t="shared" si="58"/>
        <v>0</v>
      </c>
    </row>
    <row r="279" spans="1:35" ht="11.25">
      <c r="A279" s="37">
        <v>1924000</v>
      </c>
      <c r="B279" s="37" t="s">
        <v>1137</v>
      </c>
      <c r="C279" s="37" t="s">
        <v>1138</v>
      </c>
      <c r="D279" s="37" t="s">
        <v>1139</v>
      </c>
      <c r="E279" s="37" t="s">
        <v>1140</v>
      </c>
      <c r="F279" s="37">
        <v>51566</v>
      </c>
      <c r="G279" s="38" t="s">
        <v>41</v>
      </c>
      <c r="H279" s="37">
        <v>7126236600</v>
      </c>
      <c r="I279" s="39">
        <v>6</v>
      </c>
      <c r="J279" s="40" t="s">
        <v>44</v>
      </c>
      <c r="K279" s="44" t="s">
        <v>44</v>
      </c>
      <c r="L279" s="29">
        <v>1203</v>
      </c>
      <c r="M279" s="28" t="s">
        <v>43</v>
      </c>
      <c r="N279" s="41" t="s">
        <v>44</v>
      </c>
      <c r="O279" s="41" t="s">
        <v>44</v>
      </c>
      <c r="P279" s="42">
        <v>12.205567451820128</v>
      </c>
      <c r="Q279" s="42" t="str">
        <f t="shared" si="52"/>
        <v>NO</v>
      </c>
      <c r="R279" s="39" t="s">
        <v>42</v>
      </c>
      <c r="S279" s="43" t="s">
        <v>44</v>
      </c>
      <c r="T279" s="33">
        <v>8197.593413893368</v>
      </c>
      <c r="U279" s="34">
        <v>4238</v>
      </c>
      <c r="V279" s="35">
        <v>10231.033861781158</v>
      </c>
      <c r="W279" s="33">
        <v>33457.23</v>
      </c>
      <c r="X279" s="36">
        <f t="shared" si="53"/>
        <v>0</v>
      </c>
      <c r="Y279" s="36">
        <f t="shared" si="54"/>
        <v>0</v>
      </c>
      <c r="Z279" s="36">
        <f t="shared" si="59"/>
        <v>0</v>
      </c>
      <c r="AA279" s="36">
        <f t="shared" si="60"/>
        <v>0</v>
      </c>
      <c r="AB279" s="36">
        <f t="shared" si="55"/>
        <v>0</v>
      </c>
      <c r="AC279" s="36">
        <f t="shared" si="56"/>
        <v>1</v>
      </c>
      <c r="AD279" s="36">
        <f t="shared" si="61"/>
        <v>0</v>
      </c>
      <c r="AE279" s="36">
        <f t="shared" si="62"/>
        <v>0</v>
      </c>
      <c r="AF279" s="36">
        <f t="shared" si="63"/>
        <v>0</v>
      </c>
      <c r="AG279" s="36">
        <f t="shared" si="64"/>
        <v>0</v>
      </c>
      <c r="AH279" s="2">
        <f t="shared" si="57"/>
        <v>0</v>
      </c>
      <c r="AI279" s="2">
        <f t="shared" si="58"/>
        <v>0</v>
      </c>
    </row>
    <row r="280" spans="1:35" ht="11.25">
      <c r="A280" s="37">
        <v>1924120</v>
      </c>
      <c r="B280" s="37" t="s">
        <v>1141</v>
      </c>
      <c r="C280" s="37" t="s">
        <v>1142</v>
      </c>
      <c r="D280" s="37" t="s">
        <v>1143</v>
      </c>
      <c r="E280" s="37" t="s">
        <v>1144</v>
      </c>
      <c r="F280" s="37">
        <v>51050</v>
      </c>
      <c r="G280" s="38" t="s">
        <v>41</v>
      </c>
      <c r="H280" s="37">
        <v>7127861101</v>
      </c>
      <c r="I280" s="39">
        <v>7</v>
      </c>
      <c r="J280" s="40" t="s">
        <v>42</v>
      </c>
      <c r="K280" s="28" t="s">
        <v>42</v>
      </c>
      <c r="L280" s="29">
        <v>423</v>
      </c>
      <c r="M280" s="28" t="s">
        <v>43</v>
      </c>
      <c r="N280" s="41" t="s">
        <v>42</v>
      </c>
      <c r="O280" s="41" t="s">
        <v>42</v>
      </c>
      <c r="P280" s="42">
        <v>14.551804423748546</v>
      </c>
      <c r="Q280" s="42" t="str">
        <f t="shared" si="52"/>
        <v>NO</v>
      </c>
      <c r="R280" s="39" t="s">
        <v>42</v>
      </c>
      <c r="S280" s="43" t="s">
        <v>44</v>
      </c>
      <c r="T280" s="33">
        <v>3368.4748222985954</v>
      </c>
      <c r="U280" s="34">
        <v>2391</v>
      </c>
      <c r="V280" s="35">
        <v>3570.101704376911</v>
      </c>
      <c r="W280" s="33">
        <v>23396.39</v>
      </c>
      <c r="X280" s="36">
        <f t="shared" si="53"/>
        <v>1</v>
      </c>
      <c r="Y280" s="36">
        <f t="shared" si="54"/>
        <v>1</v>
      </c>
      <c r="Z280" s="36" t="str">
        <f t="shared" si="59"/>
        <v>ELIGIBLE</v>
      </c>
      <c r="AA280" s="36" t="str">
        <f t="shared" si="60"/>
        <v>OKAY</v>
      </c>
      <c r="AB280" s="36">
        <f t="shared" si="55"/>
        <v>0</v>
      </c>
      <c r="AC280" s="36">
        <f t="shared" si="56"/>
        <v>1</v>
      </c>
      <c r="AD280" s="36">
        <f t="shared" si="61"/>
        <v>0</v>
      </c>
      <c r="AE280" s="36">
        <f t="shared" si="62"/>
        <v>0</v>
      </c>
      <c r="AF280" s="36">
        <f t="shared" si="63"/>
        <v>0</v>
      </c>
      <c r="AG280" s="36">
        <f t="shared" si="64"/>
        <v>0</v>
      </c>
      <c r="AH280" s="2">
        <f t="shared" si="57"/>
        <v>0</v>
      </c>
      <c r="AI280" s="2">
        <f t="shared" si="58"/>
        <v>0</v>
      </c>
    </row>
    <row r="281" spans="1:35" ht="11.25">
      <c r="A281" s="37">
        <v>1924150</v>
      </c>
      <c r="B281" s="37" t="s">
        <v>1145</v>
      </c>
      <c r="C281" s="37" t="s">
        <v>1146</v>
      </c>
      <c r="D281" s="37" t="s">
        <v>1147</v>
      </c>
      <c r="E281" s="37" t="s">
        <v>1148</v>
      </c>
      <c r="F281" s="37">
        <v>50466</v>
      </c>
      <c r="G281" s="38" t="s">
        <v>41</v>
      </c>
      <c r="H281" s="37">
        <v>5159852288</v>
      </c>
      <c r="I281" s="39">
        <v>7</v>
      </c>
      <c r="J281" s="40" t="s">
        <v>42</v>
      </c>
      <c r="K281" s="28" t="s">
        <v>42</v>
      </c>
      <c r="L281" s="29">
        <v>426</v>
      </c>
      <c r="M281" s="28" t="s">
        <v>43</v>
      </c>
      <c r="N281" s="41" t="s">
        <v>42</v>
      </c>
      <c r="O281" s="41" t="s">
        <v>42</v>
      </c>
      <c r="P281" s="42">
        <v>19.423368740515933</v>
      </c>
      <c r="Q281" s="42" t="str">
        <f t="shared" si="52"/>
        <v>NO</v>
      </c>
      <c r="R281" s="39" t="s">
        <v>42</v>
      </c>
      <c r="S281" s="43" t="s">
        <v>44</v>
      </c>
      <c r="T281" s="33">
        <v>3370.730168470478</v>
      </c>
      <c r="U281" s="34">
        <v>1486</v>
      </c>
      <c r="V281" s="35">
        <v>2207.241302706057</v>
      </c>
      <c r="W281" s="33">
        <v>22534.04</v>
      </c>
      <c r="X281" s="36">
        <f t="shared" si="53"/>
        <v>1</v>
      </c>
      <c r="Y281" s="36">
        <f t="shared" si="54"/>
        <v>1</v>
      </c>
      <c r="Z281" s="36" t="str">
        <f t="shared" si="59"/>
        <v>ELIGIBLE</v>
      </c>
      <c r="AA281" s="36" t="str">
        <f t="shared" si="60"/>
        <v>OKAY</v>
      </c>
      <c r="AB281" s="36">
        <f t="shared" si="55"/>
        <v>0</v>
      </c>
      <c r="AC281" s="36">
        <f t="shared" si="56"/>
        <v>1</v>
      </c>
      <c r="AD281" s="36">
        <f t="shared" si="61"/>
        <v>0</v>
      </c>
      <c r="AE281" s="36">
        <f t="shared" si="62"/>
        <v>0</v>
      </c>
      <c r="AF281" s="36">
        <f t="shared" si="63"/>
        <v>0</v>
      </c>
      <c r="AG281" s="36">
        <f t="shared" si="64"/>
        <v>0</v>
      </c>
      <c r="AH281" s="2">
        <f t="shared" si="57"/>
        <v>0</v>
      </c>
      <c r="AI281" s="2">
        <f t="shared" si="58"/>
        <v>0</v>
      </c>
    </row>
    <row r="282" spans="1:35" ht="11.25">
      <c r="A282" s="37">
        <v>1924660</v>
      </c>
      <c r="B282" s="37" t="s">
        <v>1149</v>
      </c>
      <c r="C282" s="37" t="s">
        <v>1150</v>
      </c>
      <c r="D282" s="37" t="s">
        <v>1151</v>
      </c>
      <c r="E282" s="37" t="s">
        <v>1152</v>
      </c>
      <c r="F282" s="37">
        <v>51247</v>
      </c>
      <c r="G282" s="38" t="s">
        <v>41</v>
      </c>
      <c r="H282" s="37">
        <v>7124762125</v>
      </c>
      <c r="I282" s="39">
        <v>6</v>
      </c>
      <c r="J282" s="40" t="s">
        <v>44</v>
      </c>
      <c r="K282" s="44" t="s">
        <v>42</v>
      </c>
      <c r="L282" s="29">
        <v>593</v>
      </c>
      <c r="M282" s="28" t="s">
        <v>43</v>
      </c>
      <c r="N282" s="41" t="s">
        <v>42</v>
      </c>
      <c r="O282" s="41" t="s">
        <v>42</v>
      </c>
      <c r="P282" s="42">
        <v>3.664416586306654</v>
      </c>
      <c r="Q282" s="42" t="str">
        <f t="shared" si="52"/>
        <v>NO</v>
      </c>
      <c r="R282" s="39" t="s">
        <v>42</v>
      </c>
      <c r="S282" s="43" t="s">
        <v>44</v>
      </c>
      <c r="T282" s="33">
        <v>4185.785156209817</v>
      </c>
      <c r="U282" s="34">
        <v>3234</v>
      </c>
      <c r="V282" s="35">
        <v>4809.514605896419</v>
      </c>
      <c r="W282" s="33">
        <v>10773.26</v>
      </c>
      <c r="X282" s="36">
        <f t="shared" si="53"/>
        <v>1</v>
      </c>
      <c r="Y282" s="36">
        <f t="shared" si="54"/>
        <v>1</v>
      </c>
      <c r="Z282" s="36" t="str">
        <f t="shared" si="59"/>
        <v>ELIGIBLE</v>
      </c>
      <c r="AA282" s="36" t="str">
        <f t="shared" si="60"/>
        <v>OKAY</v>
      </c>
      <c r="AB282" s="36">
        <f t="shared" si="55"/>
        <v>0</v>
      </c>
      <c r="AC282" s="36">
        <f t="shared" si="56"/>
        <v>1</v>
      </c>
      <c r="AD282" s="36">
        <f t="shared" si="61"/>
        <v>0</v>
      </c>
      <c r="AE282" s="36">
        <f t="shared" si="62"/>
        <v>0</v>
      </c>
      <c r="AF282" s="36">
        <f t="shared" si="63"/>
        <v>0</v>
      </c>
      <c r="AG282" s="36">
        <f t="shared" si="64"/>
        <v>0</v>
      </c>
      <c r="AH282" s="2">
        <f t="shared" si="57"/>
        <v>0</v>
      </c>
      <c r="AI282" s="2">
        <f t="shared" si="58"/>
        <v>0</v>
      </c>
    </row>
    <row r="283" spans="1:35" ht="11.25">
      <c r="A283" s="37">
        <v>1924720</v>
      </c>
      <c r="B283" s="37" t="s">
        <v>1153</v>
      </c>
      <c r="C283" s="37" t="s">
        <v>1154</v>
      </c>
      <c r="D283" s="37" t="s">
        <v>1155</v>
      </c>
      <c r="E283" s="37" t="s">
        <v>1156</v>
      </c>
      <c r="F283" s="37">
        <v>50579</v>
      </c>
      <c r="G283" s="38" t="s">
        <v>41</v>
      </c>
      <c r="H283" s="37">
        <v>7122977341</v>
      </c>
      <c r="I283" s="39">
        <v>7</v>
      </c>
      <c r="J283" s="40" t="s">
        <v>42</v>
      </c>
      <c r="K283" s="28" t="s">
        <v>42</v>
      </c>
      <c r="L283" s="29">
        <v>544</v>
      </c>
      <c r="M283" s="28" t="s">
        <v>43</v>
      </c>
      <c r="N283" s="41" t="s">
        <v>42</v>
      </c>
      <c r="O283" s="41" t="s">
        <v>42</v>
      </c>
      <c r="P283" s="42">
        <v>15.993788819875776</v>
      </c>
      <c r="Q283" s="42" t="str">
        <f t="shared" si="52"/>
        <v>NO</v>
      </c>
      <c r="R283" s="39" t="s">
        <v>42</v>
      </c>
      <c r="S283" s="43" t="s">
        <v>44</v>
      </c>
      <c r="T283" s="33">
        <v>2742.5241937833252</v>
      </c>
      <c r="U283" s="34">
        <v>1909</v>
      </c>
      <c r="V283" s="35">
        <v>2863.9820035112148</v>
      </c>
      <c r="W283" s="33">
        <v>19202.17</v>
      </c>
      <c r="X283" s="36">
        <f t="shared" si="53"/>
        <v>1</v>
      </c>
      <c r="Y283" s="36">
        <f t="shared" si="54"/>
        <v>1</v>
      </c>
      <c r="Z283" s="36" t="str">
        <f t="shared" si="59"/>
        <v>ELIGIBLE</v>
      </c>
      <c r="AA283" s="36" t="str">
        <f t="shared" si="60"/>
        <v>OKAY</v>
      </c>
      <c r="AB283" s="36">
        <f t="shared" si="55"/>
        <v>0</v>
      </c>
      <c r="AC283" s="36">
        <f t="shared" si="56"/>
        <v>1</v>
      </c>
      <c r="AD283" s="36">
        <f t="shared" si="61"/>
        <v>0</v>
      </c>
      <c r="AE283" s="36">
        <f t="shared" si="62"/>
        <v>0</v>
      </c>
      <c r="AF283" s="36">
        <f t="shared" si="63"/>
        <v>0</v>
      </c>
      <c r="AG283" s="36">
        <f t="shared" si="64"/>
        <v>0</v>
      </c>
      <c r="AH283" s="2">
        <f t="shared" si="57"/>
        <v>0</v>
      </c>
      <c r="AI283" s="2">
        <f t="shared" si="58"/>
        <v>0</v>
      </c>
    </row>
    <row r="284" spans="1:35" ht="11.25">
      <c r="A284" s="37">
        <v>1924750</v>
      </c>
      <c r="B284" s="37" t="s">
        <v>1157</v>
      </c>
      <c r="C284" s="37" t="s">
        <v>1158</v>
      </c>
      <c r="D284" s="37" t="s">
        <v>1159</v>
      </c>
      <c r="E284" s="37" t="s">
        <v>1160</v>
      </c>
      <c r="F284" s="37">
        <v>50469</v>
      </c>
      <c r="G284" s="38" t="s">
        <v>41</v>
      </c>
      <c r="H284" s="37">
        <v>5158223236</v>
      </c>
      <c r="I284" s="39">
        <v>7</v>
      </c>
      <c r="J284" s="40" t="s">
        <v>42</v>
      </c>
      <c r="K284" s="28" t="s">
        <v>42</v>
      </c>
      <c r="L284" s="29">
        <v>395</v>
      </c>
      <c r="M284" s="28" t="s">
        <v>43</v>
      </c>
      <c r="N284" s="41" t="s">
        <v>42</v>
      </c>
      <c r="O284" s="41" t="s">
        <v>42</v>
      </c>
      <c r="P284" s="42">
        <v>13.761467889908257</v>
      </c>
      <c r="Q284" s="42" t="str">
        <f t="shared" si="52"/>
        <v>NO</v>
      </c>
      <c r="R284" s="39" t="s">
        <v>42</v>
      </c>
      <c r="S284" s="43" t="s">
        <v>44</v>
      </c>
      <c r="T284" s="33">
        <v>1881.8009762110728</v>
      </c>
      <c r="U284" s="34">
        <v>1410</v>
      </c>
      <c r="V284" s="35">
        <v>2113.421202591034</v>
      </c>
      <c r="W284" s="33">
        <v>11623.23</v>
      </c>
      <c r="X284" s="36">
        <f t="shared" si="53"/>
        <v>1</v>
      </c>
      <c r="Y284" s="36">
        <f t="shared" si="54"/>
        <v>1</v>
      </c>
      <c r="Z284" s="36" t="str">
        <f t="shared" si="59"/>
        <v>ELIGIBLE</v>
      </c>
      <c r="AA284" s="36" t="str">
        <f t="shared" si="60"/>
        <v>OKAY</v>
      </c>
      <c r="AB284" s="36">
        <f t="shared" si="55"/>
        <v>0</v>
      </c>
      <c r="AC284" s="36">
        <f t="shared" si="56"/>
        <v>1</v>
      </c>
      <c r="AD284" s="36">
        <f t="shared" si="61"/>
        <v>0</v>
      </c>
      <c r="AE284" s="36">
        <f t="shared" si="62"/>
        <v>0</v>
      </c>
      <c r="AF284" s="36">
        <f t="shared" si="63"/>
        <v>0</v>
      </c>
      <c r="AG284" s="36">
        <f t="shared" si="64"/>
        <v>0</v>
      </c>
      <c r="AH284" s="2">
        <f t="shared" si="57"/>
        <v>0</v>
      </c>
      <c r="AI284" s="2">
        <f t="shared" si="58"/>
        <v>0</v>
      </c>
    </row>
    <row r="285" spans="1:35" ht="11.25">
      <c r="A285" s="37">
        <v>1924870</v>
      </c>
      <c r="B285" s="37" t="s">
        <v>1161</v>
      </c>
      <c r="C285" s="37" t="s">
        <v>1162</v>
      </c>
      <c r="D285" s="37" t="s">
        <v>1163</v>
      </c>
      <c r="E285" s="37" t="s">
        <v>1164</v>
      </c>
      <c r="F285" s="37">
        <v>50248</v>
      </c>
      <c r="G285" s="38" t="s">
        <v>41</v>
      </c>
      <c r="H285" s="37">
        <v>5157334301</v>
      </c>
      <c r="I285" s="39" t="s">
        <v>53</v>
      </c>
      <c r="J285" s="40" t="s">
        <v>44</v>
      </c>
      <c r="K285" s="44" t="s">
        <v>44</v>
      </c>
      <c r="L285" s="29">
        <v>1104</v>
      </c>
      <c r="M285" s="28" t="s">
        <v>43</v>
      </c>
      <c r="N285" s="41" t="s">
        <v>44</v>
      </c>
      <c r="O285" s="41" t="s">
        <v>44</v>
      </c>
      <c r="P285" s="42">
        <v>2.6266416510318953</v>
      </c>
      <c r="Q285" s="42" t="str">
        <f t="shared" si="52"/>
        <v>NO</v>
      </c>
      <c r="R285" s="39" t="s">
        <v>42</v>
      </c>
      <c r="S285" s="43" t="s">
        <v>44</v>
      </c>
      <c r="T285" s="33">
        <v>3986.9091693644423</v>
      </c>
      <c r="U285" s="34">
        <v>3811</v>
      </c>
      <c r="V285" s="35">
        <v>5718.088207010323</v>
      </c>
      <c r="W285" s="33">
        <v>10075.38</v>
      </c>
      <c r="X285" s="36">
        <f t="shared" si="53"/>
        <v>0</v>
      </c>
      <c r="Y285" s="36">
        <f t="shared" si="54"/>
        <v>0</v>
      </c>
      <c r="Z285" s="36">
        <f t="shared" si="59"/>
        <v>0</v>
      </c>
      <c r="AA285" s="36">
        <f t="shared" si="60"/>
        <v>0</v>
      </c>
      <c r="AB285" s="36">
        <f t="shared" si="55"/>
        <v>0</v>
      </c>
      <c r="AC285" s="36">
        <f t="shared" si="56"/>
        <v>1</v>
      </c>
      <c r="AD285" s="36">
        <f t="shared" si="61"/>
        <v>0</v>
      </c>
      <c r="AE285" s="36">
        <f t="shared" si="62"/>
        <v>0</v>
      </c>
      <c r="AF285" s="36">
        <f t="shared" si="63"/>
        <v>0</v>
      </c>
      <c r="AG285" s="36">
        <f t="shared" si="64"/>
        <v>0</v>
      </c>
      <c r="AH285" s="2">
        <f t="shared" si="57"/>
        <v>0</v>
      </c>
      <c r="AI285" s="2">
        <f t="shared" si="58"/>
        <v>0</v>
      </c>
    </row>
    <row r="286" spans="1:35" ht="11.25">
      <c r="A286" s="37">
        <v>1924960</v>
      </c>
      <c r="B286" s="37" t="s">
        <v>1165</v>
      </c>
      <c r="C286" s="37" t="s">
        <v>1166</v>
      </c>
      <c r="D286" s="37" t="s">
        <v>82</v>
      </c>
      <c r="E286" s="37" t="s">
        <v>1167</v>
      </c>
      <c r="F286" s="37">
        <v>50468</v>
      </c>
      <c r="G286" s="38" t="s">
        <v>41</v>
      </c>
      <c r="H286" s="37">
        <v>5157563610</v>
      </c>
      <c r="I286" s="39">
        <v>7</v>
      </c>
      <c r="J286" s="40" t="s">
        <v>42</v>
      </c>
      <c r="K286" s="28" t="s">
        <v>42</v>
      </c>
      <c r="L286" s="29">
        <v>617</v>
      </c>
      <c r="M286" s="28" t="s">
        <v>43</v>
      </c>
      <c r="N286" s="41" t="s">
        <v>44</v>
      </c>
      <c r="O286" s="41" t="s">
        <v>44</v>
      </c>
      <c r="P286" s="42">
        <v>12.990936555891238</v>
      </c>
      <c r="Q286" s="42" t="str">
        <f t="shared" si="52"/>
        <v>NO</v>
      </c>
      <c r="R286" s="39" t="s">
        <v>42</v>
      </c>
      <c r="S286" s="43" t="s">
        <v>44</v>
      </c>
      <c r="T286" s="33">
        <v>3752.274457276959</v>
      </c>
      <c r="U286" s="34">
        <v>2132</v>
      </c>
      <c r="V286" s="35">
        <v>4672.673253097843</v>
      </c>
      <c r="W286" s="33">
        <v>16822.72</v>
      </c>
      <c r="X286" s="36">
        <f t="shared" si="53"/>
        <v>1</v>
      </c>
      <c r="Y286" s="36">
        <f t="shared" si="54"/>
        <v>0</v>
      </c>
      <c r="Z286" s="36">
        <f t="shared" si="59"/>
        <v>0</v>
      </c>
      <c r="AA286" s="36">
        <f t="shared" si="60"/>
        <v>0</v>
      </c>
      <c r="AB286" s="36">
        <f t="shared" si="55"/>
        <v>0</v>
      </c>
      <c r="AC286" s="36">
        <f t="shared" si="56"/>
        <v>1</v>
      </c>
      <c r="AD286" s="36">
        <f t="shared" si="61"/>
        <v>0</v>
      </c>
      <c r="AE286" s="36">
        <f t="shared" si="62"/>
        <v>0</v>
      </c>
      <c r="AF286" s="36">
        <f t="shared" si="63"/>
        <v>0</v>
      </c>
      <c r="AG286" s="36">
        <f t="shared" si="64"/>
        <v>0</v>
      </c>
      <c r="AH286" s="2">
        <f t="shared" si="57"/>
        <v>0</v>
      </c>
      <c r="AI286" s="2">
        <f t="shared" si="58"/>
        <v>0</v>
      </c>
    </row>
    <row r="287" spans="1:35" ht="11.25">
      <c r="A287" s="37">
        <v>1924990</v>
      </c>
      <c r="B287" s="37" t="s">
        <v>1168</v>
      </c>
      <c r="C287" s="37" t="s">
        <v>1169</v>
      </c>
      <c r="D287" s="37" t="s">
        <v>1170</v>
      </c>
      <c r="E287" s="37" t="s">
        <v>1171</v>
      </c>
      <c r="F287" s="37">
        <v>50238</v>
      </c>
      <c r="G287" s="38" t="s">
        <v>41</v>
      </c>
      <c r="H287" s="37">
        <v>5155352404</v>
      </c>
      <c r="I287" s="39">
        <v>7</v>
      </c>
      <c r="J287" s="40" t="s">
        <v>42</v>
      </c>
      <c r="K287" s="28" t="s">
        <v>42</v>
      </c>
      <c r="L287" s="29">
        <v>139</v>
      </c>
      <c r="M287" s="28" t="s">
        <v>43</v>
      </c>
      <c r="N287" s="41" t="s">
        <v>42</v>
      </c>
      <c r="O287" s="41" t="s">
        <v>42</v>
      </c>
      <c r="P287" s="42">
        <v>18.867924528301888</v>
      </c>
      <c r="Q287" s="42" t="str">
        <f t="shared" si="52"/>
        <v>NO</v>
      </c>
      <c r="R287" s="39" t="s">
        <v>42</v>
      </c>
      <c r="S287" s="43" t="s">
        <v>44</v>
      </c>
      <c r="T287" s="33">
        <v>1203.4466560319993</v>
      </c>
      <c r="U287" s="34">
        <v>544</v>
      </c>
      <c r="V287" s="35">
        <v>1510.4328251119057</v>
      </c>
      <c r="W287" s="33">
        <v>7155.05</v>
      </c>
      <c r="X287" s="36">
        <f t="shared" si="53"/>
        <v>1</v>
      </c>
      <c r="Y287" s="36">
        <f t="shared" si="54"/>
        <v>1</v>
      </c>
      <c r="Z287" s="36" t="str">
        <f t="shared" si="59"/>
        <v>ELIGIBLE</v>
      </c>
      <c r="AA287" s="36" t="str">
        <f t="shared" si="60"/>
        <v>OKAY</v>
      </c>
      <c r="AB287" s="36">
        <f t="shared" si="55"/>
        <v>0</v>
      </c>
      <c r="AC287" s="36">
        <f t="shared" si="56"/>
        <v>1</v>
      </c>
      <c r="AD287" s="36">
        <f t="shared" si="61"/>
        <v>0</v>
      </c>
      <c r="AE287" s="36">
        <f t="shared" si="62"/>
        <v>0</v>
      </c>
      <c r="AF287" s="36">
        <f t="shared" si="63"/>
        <v>0</v>
      </c>
      <c r="AG287" s="36">
        <f t="shared" si="64"/>
        <v>0</v>
      </c>
      <c r="AH287" s="2">
        <f t="shared" si="57"/>
        <v>0</v>
      </c>
      <c r="AI287" s="2">
        <f t="shared" si="58"/>
        <v>0</v>
      </c>
    </row>
    <row r="288" spans="1:35" ht="11.25">
      <c r="A288" s="37">
        <v>1925050</v>
      </c>
      <c r="B288" s="37" t="s">
        <v>1172</v>
      </c>
      <c r="C288" s="37" t="s">
        <v>1173</v>
      </c>
      <c r="D288" s="37" t="s">
        <v>90</v>
      </c>
      <c r="E288" s="37" t="s">
        <v>1174</v>
      </c>
      <c r="F288" s="37">
        <v>51358</v>
      </c>
      <c r="G288" s="38" t="s">
        <v>41</v>
      </c>
      <c r="H288" s="37">
        <v>7128375211</v>
      </c>
      <c r="I288" s="39">
        <v>7</v>
      </c>
      <c r="J288" s="40" t="s">
        <v>42</v>
      </c>
      <c r="K288" s="28" t="s">
        <v>42</v>
      </c>
      <c r="L288" s="29">
        <v>257</v>
      </c>
      <c r="M288" s="28" t="s">
        <v>43</v>
      </c>
      <c r="N288" s="41" t="s">
        <v>42</v>
      </c>
      <c r="O288" s="41" t="s">
        <v>42</v>
      </c>
      <c r="P288" s="42">
        <v>15.068493150684931</v>
      </c>
      <c r="Q288" s="42" t="str">
        <f t="shared" si="52"/>
        <v>NO</v>
      </c>
      <c r="R288" s="39" t="s">
        <v>42</v>
      </c>
      <c r="S288" s="43" t="s">
        <v>44</v>
      </c>
      <c r="T288" s="33">
        <v>1719.0961911736674</v>
      </c>
      <c r="U288" s="34">
        <v>925</v>
      </c>
      <c r="V288" s="35">
        <v>1943.7841100234414</v>
      </c>
      <c r="W288" s="33">
        <v>8320.49</v>
      </c>
      <c r="X288" s="36">
        <f t="shared" si="53"/>
        <v>1</v>
      </c>
      <c r="Y288" s="36">
        <f t="shared" si="54"/>
        <v>1</v>
      </c>
      <c r="Z288" s="36" t="str">
        <f t="shared" si="59"/>
        <v>ELIGIBLE</v>
      </c>
      <c r="AA288" s="36" t="str">
        <f t="shared" si="60"/>
        <v>OKAY</v>
      </c>
      <c r="AB288" s="36">
        <f t="shared" si="55"/>
        <v>0</v>
      </c>
      <c r="AC288" s="36">
        <f t="shared" si="56"/>
        <v>1</v>
      </c>
      <c r="AD288" s="36">
        <f t="shared" si="61"/>
        <v>0</v>
      </c>
      <c r="AE288" s="36">
        <f t="shared" si="62"/>
        <v>0</v>
      </c>
      <c r="AF288" s="36">
        <f t="shared" si="63"/>
        <v>0</v>
      </c>
      <c r="AG288" s="36">
        <f t="shared" si="64"/>
        <v>0</v>
      </c>
      <c r="AH288" s="2">
        <f t="shared" si="57"/>
        <v>0</v>
      </c>
      <c r="AI288" s="2">
        <f t="shared" si="58"/>
        <v>0</v>
      </c>
    </row>
    <row r="289" spans="1:35" ht="11.25">
      <c r="A289" s="37">
        <v>1925140</v>
      </c>
      <c r="B289" s="37" t="s">
        <v>1175</v>
      </c>
      <c r="C289" s="37" t="s">
        <v>1176</v>
      </c>
      <c r="D289" s="37" t="s">
        <v>1177</v>
      </c>
      <c r="E289" s="37" t="s">
        <v>1178</v>
      </c>
      <c r="F289" s="37">
        <v>50583</v>
      </c>
      <c r="G289" s="38" t="s">
        <v>41</v>
      </c>
      <c r="H289" s="37">
        <v>7126627030</v>
      </c>
      <c r="I289" s="39">
        <v>7</v>
      </c>
      <c r="J289" s="40" t="s">
        <v>42</v>
      </c>
      <c r="K289" s="28" t="s">
        <v>42</v>
      </c>
      <c r="L289" s="29">
        <v>510</v>
      </c>
      <c r="M289" s="28" t="s">
        <v>43</v>
      </c>
      <c r="N289" s="41" t="s">
        <v>42</v>
      </c>
      <c r="O289" s="41" t="s">
        <v>42</v>
      </c>
      <c r="P289" s="42">
        <v>9.926470588235293</v>
      </c>
      <c r="Q289" s="42" t="str">
        <f t="shared" si="52"/>
        <v>NO</v>
      </c>
      <c r="R289" s="39" t="s">
        <v>42</v>
      </c>
      <c r="S289" s="43" t="s">
        <v>44</v>
      </c>
      <c r="T289" s="33">
        <v>2933.1053882460155</v>
      </c>
      <c r="U289" s="34">
        <v>1768</v>
      </c>
      <c r="V289" s="35">
        <v>3709.6437181308866</v>
      </c>
      <c r="W289" s="33">
        <v>11188</v>
      </c>
      <c r="X289" s="36">
        <f t="shared" si="53"/>
        <v>1</v>
      </c>
      <c r="Y289" s="36">
        <f t="shared" si="54"/>
        <v>1</v>
      </c>
      <c r="Z289" s="36" t="str">
        <f t="shared" si="59"/>
        <v>ELIGIBLE</v>
      </c>
      <c r="AA289" s="36" t="str">
        <f t="shared" si="60"/>
        <v>OKAY</v>
      </c>
      <c r="AB289" s="36">
        <f t="shared" si="55"/>
        <v>0</v>
      </c>
      <c r="AC289" s="36">
        <f t="shared" si="56"/>
        <v>1</v>
      </c>
      <c r="AD289" s="36">
        <f t="shared" si="61"/>
        <v>0</v>
      </c>
      <c r="AE289" s="36">
        <f t="shared" si="62"/>
        <v>0</v>
      </c>
      <c r="AF289" s="36">
        <f t="shared" si="63"/>
        <v>0</v>
      </c>
      <c r="AG289" s="36">
        <f t="shared" si="64"/>
        <v>0</v>
      </c>
      <c r="AH289" s="2">
        <f t="shared" si="57"/>
        <v>0</v>
      </c>
      <c r="AI289" s="2">
        <f t="shared" si="58"/>
        <v>0</v>
      </c>
    </row>
    <row r="290" spans="1:35" ht="11.25">
      <c r="A290" s="37">
        <v>1925200</v>
      </c>
      <c r="B290" s="37" t="s">
        <v>1179</v>
      </c>
      <c r="C290" s="37" t="s">
        <v>1180</v>
      </c>
      <c r="D290" s="37" t="s">
        <v>1181</v>
      </c>
      <c r="E290" s="37" t="s">
        <v>1182</v>
      </c>
      <c r="F290" s="37">
        <v>50472</v>
      </c>
      <c r="G290" s="38" t="s">
        <v>41</v>
      </c>
      <c r="H290" s="37">
        <v>5157364681</v>
      </c>
      <c r="I290" s="39">
        <v>7</v>
      </c>
      <c r="J290" s="40" t="s">
        <v>42</v>
      </c>
      <c r="K290" s="28" t="s">
        <v>42</v>
      </c>
      <c r="L290" s="29">
        <v>710</v>
      </c>
      <c r="M290" s="28" t="s">
        <v>43</v>
      </c>
      <c r="N290" s="41" t="s">
        <v>44</v>
      </c>
      <c r="O290" s="41" t="s">
        <v>44</v>
      </c>
      <c r="P290" s="42">
        <v>6.532066508313539</v>
      </c>
      <c r="Q290" s="42" t="str">
        <f t="shared" si="52"/>
        <v>NO</v>
      </c>
      <c r="R290" s="39" t="s">
        <v>42</v>
      </c>
      <c r="S290" s="43" t="s">
        <v>44</v>
      </c>
      <c r="T290" s="33">
        <v>3717.360872767581</v>
      </c>
      <c r="U290" s="34">
        <v>2650</v>
      </c>
      <c r="V290" s="35">
        <v>3930.5684048188396</v>
      </c>
      <c r="W290" s="33">
        <v>12613.94</v>
      </c>
      <c r="X290" s="36">
        <f t="shared" si="53"/>
        <v>1</v>
      </c>
      <c r="Y290" s="36">
        <f t="shared" si="54"/>
        <v>0</v>
      </c>
      <c r="Z290" s="36">
        <f t="shared" si="59"/>
        <v>0</v>
      </c>
      <c r="AA290" s="36">
        <f t="shared" si="60"/>
        <v>0</v>
      </c>
      <c r="AB290" s="36">
        <f t="shared" si="55"/>
        <v>0</v>
      </c>
      <c r="AC290" s="36">
        <f t="shared" si="56"/>
        <v>1</v>
      </c>
      <c r="AD290" s="36">
        <f t="shared" si="61"/>
        <v>0</v>
      </c>
      <c r="AE290" s="36">
        <f t="shared" si="62"/>
        <v>0</v>
      </c>
      <c r="AF290" s="36">
        <f t="shared" si="63"/>
        <v>0</v>
      </c>
      <c r="AG290" s="36">
        <f t="shared" si="64"/>
        <v>0</v>
      </c>
      <c r="AH290" s="2">
        <f t="shared" si="57"/>
        <v>0</v>
      </c>
      <c r="AI290" s="2">
        <f t="shared" si="58"/>
        <v>0</v>
      </c>
    </row>
    <row r="291" spans="1:35" ht="11.25">
      <c r="A291" s="37">
        <v>1925320</v>
      </c>
      <c r="B291" s="37" t="s">
        <v>1183</v>
      </c>
      <c r="C291" s="37" t="s">
        <v>1184</v>
      </c>
      <c r="D291" s="37" t="s">
        <v>1185</v>
      </c>
      <c r="E291" s="37" t="s">
        <v>475</v>
      </c>
      <c r="F291" s="37">
        <v>50313</v>
      </c>
      <c r="G291" s="38" t="s">
        <v>41</v>
      </c>
      <c r="H291" s="37">
        <v>5152888557</v>
      </c>
      <c r="I291" s="39" t="s">
        <v>313</v>
      </c>
      <c r="J291" s="40" t="s">
        <v>44</v>
      </c>
      <c r="K291" s="44" t="s">
        <v>44</v>
      </c>
      <c r="L291" s="29">
        <v>1502</v>
      </c>
      <c r="M291" s="28" t="s">
        <v>43</v>
      </c>
      <c r="N291" s="41" t="s">
        <v>44</v>
      </c>
      <c r="O291" s="41" t="s">
        <v>44</v>
      </c>
      <c r="P291" s="42">
        <v>7.027027027027027</v>
      </c>
      <c r="Q291" s="42" t="str">
        <f t="shared" si="52"/>
        <v>NO</v>
      </c>
      <c r="R291" s="39" t="s">
        <v>44</v>
      </c>
      <c r="S291" s="43" t="s">
        <v>44</v>
      </c>
      <c r="T291" s="33">
        <v>6675.513320102713</v>
      </c>
      <c r="U291" s="34">
        <v>4802</v>
      </c>
      <c r="V291" s="35">
        <v>10581.485728424517</v>
      </c>
      <c r="W291" s="33">
        <v>21476.96</v>
      </c>
      <c r="X291" s="36">
        <f t="shared" si="53"/>
        <v>0</v>
      </c>
      <c r="Y291" s="36">
        <f t="shared" si="54"/>
        <v>0</v>
      </c>
      <c r="Z291" s="36">
        <f t="shared" si="59"/>
        <v>0</v>
      </c>
      <c r="AA291" s="36">
        <f t="shared" si="60"/>
        <v>0</v>
      </c>
      <c r="AB291" s="36">
        <f t="shared" si="55"/>
        <v>0</v>
      </c>
      <c r="AC291" s="36">
        <f t="shared" si="56"/>
        <v>0</v>
      </c>
      <c r="AD291" s="36">
        <f t="shared" si="61"/>
        <v>0</v>
      </c>
      <c r="AE291" s="36">
        <f t="shared" si="62"/>
        <v>0</v>
      </c>
      <c r="AF291" s="36">
        <f t="shared" si="63"/>
        <v>0</v>
      </c>
      <c r="AG291" s="36">
        <f t="shared" si="64"/>
        <v>0</v>
      </c>
      <c r="AH291" s="2">
        <f t="shared" si="57"/>
        <v>0</v>
      </c>
      <c r="AI291" s="2">
        <f t="shared" si="58"/>
        <v>0</v>
      </c>
    </row>
    <row r="292" spans="1:35" ht="11.25">
      <c r="A292" s="37">
        <v>1925380</v>
      </c>
      <c r="B292" s="37" t="s">
        <v>1186</v>
      </c>
      <c r="C292" s="37" t="s">
        <v>1187</v>
      </c>
      <c r="D292" s="37" t="s">
        <v>1188</v>
      </c>
      <c r="E292" s="37" t="s">
        <v>1189</v>
      </c>
      <c r="F292" s="37">
        <v>51053</v>
      </c>
      <c r="G292" s="38" t="s">
        <v>41</v>
      </c>
      <c r="H292" s="37">
        <v>7122754267</v>
      </c>
      <c r="I292" s="39">
        <v>7</v>
      </c>
      <c r="J292" s="40" t="s">
        <v>42</v>
      </c>
      <c r="K292" s="28" t="s">
        <v>42</v>
      </c>
      <c r="L292" s="29">
        <v>481</v>
      </c>
      <c r="M292" s="28" t="s">
        <v>43</v>
      </c>
      <c r="N292" s="41" t="s">
        <v>42</v>
      </c>
      <c r="O292" s="41" t="s">
        <v>42</v>
      </c>
      <c r="P292" s="42">
        <v>11.714770797962649</v>
      </c>
      <c r="Q292" s="42" t="str">
        <f t="shared" si="52"/>
        <v>NO</v>
      </c>
      <c r="R292" s="39" t="s">
        <v>42</v>
      </c>
      <c r="S292" s="43" t="s">
        <v>44</v>
      </c>
      <c r="T292" s="33">
        <v>3092.093857386614</v>
      </c>
      <c r="U292" s="34">
        <v>1663</v>
      </c>
      <c r="V292" s="35">
        <v>4315.724605291038</v>
      </c>
      <c r="W292" s="33">
        <v>13394.86</v>
      </c>
      <c r="X292" s="36">
        <f t="shared" si="53"/>
        <v>1</v>
      </c>
      <c r="Y292" s="36">
        <f t="shared" si="54"/>
        <v>1</v>
      </c>
      <c r="Z292" s="36" t="str">
        <f t="shared" si="59"/>
        <v>ELIGIBLE</v>
      </c>
      <c r="AA292" s="36" t="str">
        <f t="shared" si="60"/>
        <v>OKAY</v>
      </c>
      <c r="AB292" s="36">
        <f t="shared" si="55"/>
        <v>0</v>
      </c>
      <c r="AC292" s="36">
        <f t="shared" si="56"/>
        <v>1</v>
      </c>
      <c r="AD292" s="36">
        <f t="shared" si="61"/>
        <v>0</v>
      </c>
      <c r="AE292" s="36">
        <f t="shared" si="62"/>
        <v>0</v>
      </c>
      <c r="AF292" s="36">
        <f t="shared" si="63"/>
        <v>0</v>
      </c>
      <c r="AG292" s="36">
        <f t="shared" si="64"/>
        <v>0</v>
      </c>
      <c r="AH292" s="2">
        <f t="shared" si="57"/>
        <v>0</v>
      </c>
      <c r="AI292" s="2">
        <f t="shared" si="58"/>
        <v>0</v>
      </c>
    </row>
    <row r="293" spans="1:35" ht="11.25">
      <c r="A293" s="37">
        <v>1925410</v>
      </c>
      <c r="B293" s="37" t="s">
        <v>1190</v>
      </c>
      <c r="C293" s="37" t="s">
        <v>1191</v>
      </c>
      <c r="D293" s="37" t="s">
        <v>1192</v>
      </c>
      <c r="E293" s="37" t="s">
        <v>1193</v>
      </c>
      <c r="F293" s="37">
        <v>51461</v>
      </c>
      <c r="G293" s="38" t="s">
        <v>41</v>
      </c>
      <c r="H293" s="37">
        <v>7126763313</v>
      </c>
      <c r="I293" s="39">
        <v>7</v>
      </c>
      <c r="J293" s="40" t="s">
        <v>42</v>
      </c>
      <c r="K293" s="28" t="s">
        <v>42</v>
      </c>
      <c r="L293" s="29">
        <v>166</v>
      </c>
      <c r="M293" s="28" t="s">
        <v>43</v>
      </c>
      <c r="N293" s="41" t="s">
        <v>42</v>
      </c>
      <c r="O293" s="41" t="s">
        <v>42</v>
      </c>
      <c r="P293" s="42">
        <v>19.726027397260275</v>
      </c>
      <c r="Q293" s="42" t="str">
        <f t="shared" si="52"/>
        <v>NO</v>
      </c>
      <c r="R293" s="39" t="s">
        <v>42</v>
      </c>
      <c r="S293" s="43" t="s">
        <v>44</v>
      </c>
      <c r="T293" s="33">
        <v>1522.9128320376028</v>
      </c>
      <c r="U293" s="34">
        <v>581</v>
      </c>
      <c r="V293" s="35">
        <v>1340.8589362791029</v>
      </c>
      <c r="W293" s="33">
        <v>12304.39</v>
      </c>
      <c r="X293" s="36">
        <f t="shared" si="53"/>
        <v>1</v>
      </c>
      <c r="Y293" s="36">
        <f t="shared" si="54"/>
        <v>1</v>
      </c>
      <c r="Z293" s="36" t="str">
        <f t="shared" si="59"/>
        <v>ELIGIBLE</v>
      </c>
      <c r="AA293" s="36" t="str">
        <f t="shared" si="60"/>
        <v>OKAY</v>
      </c>
      <c r="AB293" s="36">
        <f t="shared" si="55"/>
        <v>0</v>
      </c>
      <c r="AC293" s="36">
        <f t="shared" si="56"/>
        <v>1</v>
      </c>
      <c r="AD293" s="36">
        <f t="shared" si="61"/>
        <v>0</v>
      </c>
      <c r="AE293" s="36">
        <f t="shared" si="62"/>
        <v>0</v>
      </c>
      <c r="AF293" s="36">
        <f t="shared" si="63"/>
        <v>0</v>
      </c>
      <c r="AG293" s="36">
        <f t="shared" si="64"/>
        <v>0</v>
      </c>
      <c r="AH293" s="2">
        <f t="shared" si="57"/>
        <v>0</v>
      </c>
      <c r="AI293" s="2">
        <f t="shared" si="58"/>
        <v>0</v>
      </c>
    </row>
    <row r="294" spans="1:35" ht="11.25">
      <c r="A294" s="37">
        <v>1925560</v>
      </c>
      <c r="B294" s="37" t="s">
        <v>1194</v>
      </c>
      <c r="C294" s="37" t="s">
        <v>1195</v>
      </c>
      <c r="D294" s="37" t="s">
        <v>1196</v>
      </c>
      <c r="E294" s="37" t="s">
        <v>1197</v>
      </c>
      <c r="F294" s="37">
        <v>50539</v>
      </c>
      <c r="G294" s="38" t="s">
        <v>41</v>
      </c>
      <c r="H294" s="37">
        <v>5158892261</v>
      </c>
      <c r="I294" s="39">
        <v>7</v>
      </c>
      <c r="J294" s="40" t="s">
        <v>42</v>
      </c>
      <c r="K294" s="28" t="s">
        <v>42</v>
      </c>
      <c r="L294" s="29">
        <v>257</v>
      </c>
      <c r="M294" s="28" t="s">
        <v>43</v>
      </c>
      <c r="N294" s="41" t="s">
        <v>42</v>
      </c>
      <c r="O294" s="41" t="s">
        <v>42</v>
      </c>
      <c r="P294" s="42">
        <v>10.954063604240282</v>
      </c>
      <c r="Q294" s="42" t="str">
        <f t="shared" si="52"/>
        <v>NO</v>
      </c>
      <c r="R294" s="39" t="s">
        <v>42</v>
      </c>
      <c r="S294" s="43" t="s">
        <v>44</v>
      </c>
      <c r="T294" s="33">
        <v>1716.6092245759687</v>
      </c>
      <c r="U294" s="34">
        <v>889</v>
      </c>
      <c r="V294" s="35">
        <v>1929.3116813129939</v>
      </c>
      <c r="W294" s="33">
        <v>6247.37</v>
      </c>
      <c r="X294" s="36">
        <f t="shared" si="53"/>
        <v>1</v>
      </c>
      <c r="Y294" s="36">
        <f t="shared" si="54"/>
        <v>1</v>
      </c>
      <c r="Z294" s="36" t="str">
        <f t="shared" si="59"/>
        <v>ELIGIBLE</v>
      </c>
      <c r="AA294" s="36" t="str">
        <f t="shared" si="60"/>
        <v>OKAY</v>
      </c>
      <c r="AB294" s="36">
        <f t="shared" si="55"/>
        <v>0</v>
      </c>
      <c r="AC294" s="36">
        <f t="shared" si="56"/>
        <v>1</v>
      </c>
      <c r="AD294" s="36">
        <f t="shared" si="61"/>
        <v>0</v>
      </c>
      <c r="AE294" s="36">
        <f t="shared" si="62"/>
        <v>0</v>
      </c>
      <c r="AF294" s="36">
        <f t="shared" si="63"/>
        <v>0</v>
      </c>
      <c r="AG294" s="36">
        <f t="shared" si="64"/>
        <v>0</v>
      </c>
      <c r="AH294" s="2">
        <f t="shared" si="57"/>
        <v>0</v>
      </c>
      <c r="AI294" s="2">
        <f t="shared" si="58"/>
        <v>0</v>
      </c>
    </row>
    <row r="295" spans="1:35" ht="11.25">
      <c r="A295" s="37">
        <v>1925590</v>
      </c>
      <c r="B295" s="37" t="s">
        <v>1198</v>
      </c>
      <c r="C295" s="37" t="s">
        <v>1199</v>
      </c>
      <c r="D295" s="37" t="s">
        <v>1200</v>
      </c>
      <c r="E295" s="37" t="s">
        <v>1201</v>
      </c>
      <c r="F295" s="37">
        <v>51054</v>
      </c>
      <c r="G295" s="38" t="s">
        <v>41</v>
      </c>
      <c r="H295" s="37">
        <v>7129434338</v>
      </c>
      <c r="I295" s="39">
        <v>4</v>
      </c>
      <c r="J295" s="40" t="s">
        <v>44</v>
      </c>
      <c r="K295" s="44" t="s">
        <v>44</v>
      </c>
      <c r="L295" s="29">
        <v>1184</v>
      </c>
      <c r="M295" s="28" t="s">
        <v>43</v>
      </c>
      <c r="N295" s="41" t="s">
        <v>44</v>
      </c>
      <c r="O295" s="41" t="s">
        <v>44</v>
      </c>
      <c r="P295" s="42">
        <v>11.73913043478261</v>
      </c>
      <c r="Q295" s="42" t="str">
        <f t="shared" si="52"/>
        <v>NO</v>
      </c>
      <c r="R295" s="39" t="s">
        <v>44</v>
      </c>
      <c r="S295" s="43" t="s">
        <v>44</v>
      </c>
      <c r="T295" s="33">
        <v>4415.077592049225</v>
      </c>
      <c r="U295" s="34">
        <v>4070</v>
      </c>
      <c r="V295" s="35">
        <v>6108.182307488574</v>
      </c>
      <c r="W295" s="33">
        <v>27482.2</v>
      </c>
      <c r="X295" s="36">
        <f t="shared" si="53"/>
        <v>0</v>
      </c>
      <c r="Y295" s="36">
        <f t="shared" si="54"/>
        <v>0</v>
      </c>
      <c r="Z295" s="36">
        <f t="shared" si="59"/>
        <v>0</v>
      </c>
      <c r="AA295" s="36">
        <f t="shared" si="60"/>
        <v>0</v>
      </c>
      <c r="AB295" s="36">
        <f t="shared" si="55"/>
        <v>0</v>
      </c>
      <c r="AC295" s="36">
        <f t="shared" si="56"/>
        <v>0</v>
      </c>
      <c r="AD295" s="36">
        <f t="shared" si="61"/>
        <v>0</v>
      </c>
      <c r="AE295" s="36">
        <f t="shared" si="62"/>
        <v>0</v>
      </c>
      <c r="AF295" s="36">
        <f t="shared" si="63"/>
        <v>0</v>
      </c>
      <c r="AG295" s="36">
        <f t="shared" si="64"/>
        <v>0</v>
      </c>
      <c r="AH295" s="2">
        <f t="shared" si="57"/>
        <v>0</v>
      </c>
      <c r="AI295" s="2">
        <f t="shared" si="58"/>
        <v>0</v>
      </c>
    </row>
    <row r="296" spans="1:35" ht="11.25">
      <c r="A296" s="37">
        <v>1925620</v>
      </c>
      <c r="B296" s="37" t="s">
        <v>1202</v>
      </c>
      <c r="C296" s="37" t="s">
        <v>1203</v>
      </c>
      <c r="D296" s="37" t="s">
        <v>1204</v>
      </c>
      <c r="E296" s="37" t="s">
        <v>1205</v>
      </c>
      <c r="F296" s="37">
        <v>52590</v>
      </c>
      <c r="G296" s="38" t="s">
        <v>41</v>
      </c>
      <c r="H296" s="37">
        <v>5158982291</v>
      </c>
      <c r="I296" s="39">
        <v>7</v>
      </c>
      <c r="J296" s="40" t="s">
        <v>42</v>
      </c>
      <c r="K296" s="28" t="s">
        <v>42</v>
      </c>
      <c r="L296" s="29">
        <v>314</v>
      </c>
      <c r="M296" s="28" t="s">
        <v>43</v>
      </c>
      <c r="N296" s="41" t="s">
        <v>42</v>
      </c>
      <c r="O296" s="41" t="s">
        <v>42</v>
      </c>
      <c r="P296" s="42">
        <v>31.45780051150895</v>
      </c>
      <c r="Q296" s="42" t="str">
        <f t="shared" si="52"/>
        <v>YES</v>
      </c>
      <c r="R296" s="39" t="s">
        <v>42</v>
      </c>
      <c r="S296" s="43" t="s">
        <v>42</v>
      </c>
      <c r="T296" s="33">
        <v>2566.7970147647166</v>
      </c>
      <c r="U296" s="34">
        <v>1364</v>
      </c>
      <c r="V296" s="45">
        <v>2925.722600701127</v>
      </c>
      <c r="W296" s="33">
        <v>21563.82</v>
      </c>
      <c r="X296" s="36">
        <f t="shared" si="53"/>
        <v>1</v>
      </c>
      <c r="Y296" s="36">
        <f t="shared" si="54"/>
        <v>1</v>
      </c>
      <c r="Z296" s="36" t="str">
        <f t="shared" si="59"/>
        <v>ELIGIBLE</v>
      </c>
      <c r="AA296" s="36" t="str">
        <f t="shared" si="60"/>
        <v>OKAY</v>
      </c>
      <c r="AB296" s="36">
        <f t="shared" si="55"/>
        <v>1</v>
      </c>
      <c r="AC296" s="36">
        <f t="shared" si="56"/>
        <v>1</v>
      </c>
      <c r="AD296" s="36" t="str">
        <f t="shared" si="61"/>
        <v>CHECK</v>
      </c>
      <c r="AE296" s="36" t="str">
        <f t="shared" si="62"/>
        <v>SRSA</v>
      </c>
      <c r="AF296" s="36">
        <f t="shared" si="63"/>
        <v>0</v>
      </c>
      <c r="AG296" s="36">
        <f t="shared" si="64"/>
        <v>0</v>
      </c>
      <c r="AH296" s="2">
        <f t="shared" si="57"/>
        <v>0</v>
      </c>
      <c r="AI296" s="2">
        <f t="shared" si="58"/>
        <v>0</v>
      </c>
    </row>
    <row r="297" spans="1:35" ht="11.25">
      <c r="A297" s="37">
        <v>1925920</v>
      </c>
      <c r="B297" s="37" t="s">
        <v>1206</v>
      </c>
      <c r="C297" s="37" t="s">
        <v>1207</v>
      </c>
      <c r="D297" s="37" t="s">
        <v>1208</v>
      </c>
      <c r="E297" s="37" t="s">
        <v>1209</v>
      </c>
      <c r="F297" s="37">
        <v>50475</v>
      </c>
      <c r="G297" s="38" t="s">
        <v>41</v>
      </c>
      <c r="H297" s="37">
        <v>5158924160</v>
      </c>
      <c r="I297" s="39">
        <v>7</v>
      </c>
      <c r="J297" s="40" t="s">
        <v>42</v>
      </c>
      <c r="K297" s="28" t="s">
        <v>42</v>
      </c>
      <c r="L297" s="29">
        <v>296</v>
      </c>
      <c r="M297" s="28" t="s">
        <v>43</v>
      </c>
      <c r="N297" s="41" t="s">
        <v>42</v>
      </c>
      <c r="O297" s="41" t="s">
        <v>42</v>
      </c>
      <c r="P297" s="42">
        <v>15.92039800995025</v>
      </c>
      <c r="Q297" s="42" t="str">
        <f t="shared" si="52"/>
        <v>NO</v>
      </c>
      <c r="R297" s="39" t="s">
        <v>42</v>
      </c>
      <c r="S297" s="43" t="s">
        <v>44</v>
      </c>
      <c r="T297" s="33">
        <v>1400.2311329891957</v>
      </c>
      <c r="U297" s="34">
        <v>1030</v>
      </c>
      <c r="V297" s="35">
        <v>1540.6248018887914</v>
      </c>
      <c r="W297" s="33">
        <v>11696.58</v>
      </c>
      <c r="X297" s="36">
        <f t="shared" si="53"/>
        <v>1</v>
      </c>
      <c r="Y297" s="36">
        <f t="shared" si="54"/>
        <v>1</v>
      </c>
      <c r="Z297" s="36" t="str">
        <f t="shared" si="59"/>
        <v>ELIGIBLE</v>
      </c>
      <c r="AA297" s="36" t="str">
        <f t="shared" si="60"/>
        <v>OKAY</v>
      </c>
      <c r="AB297" s="36">
        <f t="shared" si="55"/>
        <v>0</v>
      </c>
      <c r="AC297" s="36">
        <f t="shared" si="56"/>
        <v>1</v>
      </c>
      <c r="AD297" s="36">
        <f t="shared" si="61"/>
        <v>0</v>
      </c>
      <c r="AE297" s="36">
        <f t="shared" si="62"/>
        <v>0</v>
      </c>
      <c r="AF297" s="36">
        <f t="shared" si="63"/>
        <v>0</v>
      </c>
      <c r="AG297" s="36">
        <f t="shared" si="64"/>
        <v>0</v>
      </c>
      <c r="AH297" s="2">
        <f t="shared" si="57"/>
        <v>0</v>
      </c>
      <c r="AI297" s="2">
        <f t="shared" si="58"/>
        <v>0</v>
      </c>
    </row>
    <row r="298" spans="1:35" ht="11.25">
      <c r="A298" s="37">
        <v>1925980</v>
      </c>
      <c r="B298" s="37" t="s">
        <v>1210</v>
      </c>
      <c r="C298" s="37" t="s">
        <v>1211</v>
      </c>
      <c r="D298" s="37" t="s">
        <v>1212</v>
      </c>
      <c r="E298" s="37" t="s">
        <v>1213</v>
      </c>
      <c r="F298" s="37">
        <v>51201</v>
      </c>
      <c r="G298" s="38" t="s">
        <v>41</v>
      </c>
      <c r="H298" s="37">
        <v>7123242504</v>
      </c>
      <c r="I298" s="39">
        <v>6</v>
      </c>
      <c r="J298" s="40" t="s">
        <v>44</v>
      </c>
      <c r="K298" s="44" t="s">
        <v>44</v>
      </c>
      <c r="L298" s="29">
        <v>1012</v>
      </c>
      <c r="M298" s="28" t="s">
        <v>43</v>
      </c>
      <c r="N298" s="41" t="s">
        <v>44</v>
      </c>
      <c r="O298" s="41" t="s">
        <v>44</v>
      </c>
      <c r="P298" s="42">
        <v>8.621860149355058</v>
      </c>
      <c r="Q298" s="42" t="str">
        <f t="shared" si="52"/>
        <v>NO</v>
      </c>
      <c r="R298" s="39" t="s">
        <v>42</v>
      </c>
      <c r="S298" s="43" t="s">
        <v>44</v>
      </c>
      <c r="T298" s="33">
        <v>6011.520352173968</v>
      </c>
      <c r="U298" s="34">
        <v>4169</v>
      </c>
      <c r="V298" s="35">
        <v>6236.567707645973</v>
      </c>
      <c r="W298" s="33">
        <v>26335.62</v>
      </c>
      <c r="X298" s="36">
        <f t="shared" si="53"/>
        <v>0</v>
      </c>
      <c r="Y298" s="36">
        <f t="shared" si="54"/>
        <v>0</v>
      </c>
      <c r="Z298" s="36">
        <f t="shared" si="59"/>
        <v>0</v>
      </c>
      <c r="AA298" s="36">
        <f t="shared" si="60"/>
        <v>0</v>
      </c>
      <c r="AB298" s="36">
        <f t="shared" si="55"/>
        <v>0</v>
      </c>
      <c r="AC298" s="36">
        <f t="shared" si="56"/>
        <v>1</v>
      </c>
      <c r="AD298" s="36">
        <f t="shared" si="61"/>
        <v>0</v>
      </c>
      <c r="AE298" s="36">
        <f t="shared" si="62"/>
        <v>0</v>
      </c>
      <c r="AF298" s="36">
        <f t="shared" si="63"/>
        <v>0</v>
      </c>
      <c r="AG298" s="36">
        <f t="shared" si="64"/>
        <v>0</v>
      </c>
      <c r="AH298" s="2">
        <f t="shared" si="57"/>
        <v>0</v>
      </c>
      <c r="AI298" s="2">
        <f t="shared" si="58"/>
        <v>0</v>
      </c>
    </row>
    <row r="299" spans="1:35" ht="11.25">
      <c r="A299" s="37">
        <v>1926070</v>
      </c>
      <c r="B299" s="37" t="s">
        <v>1214</v>
      </c>
      <c r="C299" s="37" t="s">
        <v>1215</v>
      </c>
      <c r="D299" s="37" t="s">
        <v>1216</v>
      </c>
      <c r="E299" s="37" t="s">
        <v>1217</v>
      </c>
      <c r="F299" s="37">
        <v>51601</v>
      </c>
      <c r="G299" s="38" t="s">
        <v>41</v>
      </c>
      <c r="H299" s="37">
        <v>7122461581</v>
      </c>
      <c r="I299" s="39" t="s">
        <v>125</v>
      </c>
      <c r="J299" s="40" t="s">
        <v>44</v>
      </c>
      <c r="K299" s="44" t="s">
        <v>44</v>
      </c>
      <c r="L299" s="29">
        <v>1010</v>
      </c>
      <c r="M299" s="28" t="s">
        <v>43</v>
      </c>
      <c r="N299" s="41" t="s">
        <v>44</v>
      </c>
      <c r="O299" s="41" t="s">
        <v>44</v>
      </c>
      <c r="P299" s="42">
        <v>17.059301380991066</v>
      </c>
      <c r="Q299" s="42" t="str">
        <f t="shared" si="52"/>
        <v>NO</v>
      </c>
      <c r="R299" s="39" t="s">
        <v>42</v>
      </c>
      <c r="S299" s="43" t="s">
        <v>44</v>
      </c>
      <c r="T299" s="33">
        <v>5816.321165082772</v>
      </c>
      <c r="U299" s="34">
        <v>3401</v>
      </c>
      <c r="V299" s="35">
        <v>7542.372597193808</v>
      </c>
      <c r="W299" s="33">
        <v>38443.71</v>
      </c>
      <c r="X299" s="36">
        <f t="shared" si="53"/>
        <v>0</v>
      </c>
      <c r="Y299" s="36">
        <f t="shared" si="54"/>
        <v>0</v>
      </c>
      <c r="Z299" s="36">
        <f t="shared" si="59"/>
        <v>0</v>
      </c>
      <c r="AA299" s="36">
        <f t="shared" si="60"/>
        <v>0</v>
      </c>
      <c r="AB299" s="36">
        <f t="shared" si="55"/>
        <v>0</v>
      </c>
      <c r="AC299" s="36">
        <f t="shared" si="56"/>
        <v>1</v>
      </c>
      <c r="AD299" s="36">
        <f t="shared" si="61"/>
        <v>0</v>
      </c>
      <c r="AE299" s="36">
        <f t="shared" si="62"/>
        <v>0</v>
      </c>
      <c r="AF299" s="36">
        <f t="shared" si="63"/>
        <v>0</v>
      </c>
      <c r="AG299" s="36">
        <f t="shared" si="64"/>
        <v>0</v>
      </c>
      <c r="AH299" s="2">
        <f t="shared" si="57"/>
        <v>0</v>
      </c>
      <c r="AI299" s="2">
        <f t="shared" si="58"/>
        <v>0</v>
      </c>
    </row>
    <row r="300" spans="1:35" ht="11.25">
      <c r="A300" s="37">
        <v>1926250</v>
      </c>
      <c r="B300" s="37" t="s">
        <v>1218</v>
      </c>
      <c r="C300" s="37" t="s">
        <v>1219</v>
      </c>
      <c r="D300" s="37" t="s">
        <v>1220</v>
      </c>
      <c r="E300" s="37" t="s">
        <v>1221</v>
      </c>
      <c r="F300" s="37">
        <v>51652</v>
      </c>
      <c r="G300" s="38" t="s">
        <v>41</v>
      </c>
      <c r="H300" s="37">
        <v>7123742141</v>
      </c>
      <c r="I300" s="39">
        <v>7</v>
      </c>
      <c r="J300" s="40" t="s">
        <v>42</v>
      </c>
      <c r="K300" s="28" t="s">
        <v>42</v>
      </c>
      <c r="L300" s="29">
        <v>396</v>
      </c>
      <c r="M300" s="28" t="s">
        <v>43</v>
      </c>
      <c r="N300" s="41" t="s">
        <v>42</v>
      </c>
      <c r="O300" s="41" t="s">
        <v>42</v>
      </c>
      <c r="P300" s="42">
        <v>19.047619047619047</v>
      </c>
      <c r="Q300" s="42" t="str">
        <f t="shared" si="52"/>
        <v>NO</v>
      </c>
      <c r="R300" s="39" t="s">
        <v>42</v>
      </c>
      <c r="S300" s="43" t="s">
        <v>44</v>
      </c>
      <c r="T300" s="33">
        <v>2353.095280474744</v>
      </c>
      <c r="U300" s="34">
        <v>1397</v>
      </c>
      <c r="V300" s="35">
        <v>3161.8780887666267</v>
      </c>
      <c r="W300" s="33">
        <v>14795.46</v>
      </c>
      <c r="X300" s="36">
        <f t="shared" si="53"/>
        <v>1</v>
      </c>
      <c r="Y300" s="36">
        <f t="shared" si="54"/>
        <v>1</v>
      </c>
      <c r="Z300" s="36" t="str">
        <f t="shared" si="59"/>
        <v>ELIGIBLE</v>
      </c>
      <c r="AA300" s="36" t="str">
        <f t="shared" si="60"/>
        <v>OKAY</v>
      </c>
      <c r="AB300" s="36">
        <f t="shared" si="55"/>
        <v>0</v>
      </c>
      <c r="AC300" s="36">
        <f t="shared" si="56"/>
        <v>1</v>
      </c>
      <c r="AD300" s="36">
        <f t="shared" si="61"/>
        <v>0</v>
      </c>
      <c r="AE300" s="36">
        <f t="shared" si="62"/>
        <v>0</v>
      </c>
      <c r="AF300" s="36">
        <f t="shared" si="63"/>
        <v>0</v>
      </c>
      <c r="AG300" s="36">
        <f t="shared" si="64"/>
        <v>0</v>
      </c>
      <c r="AH300" s="2">
        <f t="shared" si="57"/>
        <v>0</v>
      </c>
      <c r="AI300" s="2">
        <f t="shared" si="58"/>
        <v>0</v>
      </c>
    </row>
    <row r="301" spans="1:35" ht="11.25">
      <c r="A301" s="37">
        <v>1926280</v>
      </c>
      <c r="B301" s="37" t="s">
        <v>1222</v>
      </c>
      <c r="C301" s="37" t="s">
        <v>1223</v>
      </c>
      <c r="D301" s="37" t="s">
        <v>1224</v>
      </c>
      <c r="E301" s="37" t="s">
        <v>1225</v>
      </c>
      <c r="F301" s="37">
        <v>52591</v>
      </c>
      <c r="G301" s="38" t="s">
        <v>41</v>
      </c>
      <c r="H301" s="37">
        <v>5156222025</v>
      </c>
      <c r="I301" s="39">
        <v>7</v>
      </c>
      <c r="J301" s="40" t="s">
        <v>42</v>
      </c>
      <c r="K301" s="28" t="s">
        <v>42</v>
      </c>
      <c r="L301" s="29">
        <v>722</v>
      </c>
      <c r="M301" s="28" t="s">
        <v>43</v>
      </c>
      <c r="N301" s="41" t="s">
        <v>44</v>
      </c>
      <c r="O301" s="41" t="s">
        <v>44</v>
      </c>
      <c r="P301" s="42">
        <v>18.220946915351508</v>
      </c>
      <c r="Q301" s="42" t="str">
        <f t="shared" si="52"/>
        <v>NO</v>
      </c>
      <c r="R301" s="39" t="s">
        <v>42</v>
      </c>
      <c r="S301" s="43" t="s">
        <v>44</v>
      </c>
      <c r="T301" s="33">
        <v>4622.057421336731</v>
      </c>
      <c r="U301" s="34">
        <v>2545</v>
      </c>
      <c r="V301" s="35">
        <v>5627.874615898976</v>
      </c>
      <c r="W301" s="33">
        <v>23937.85</v>
      </c>
      <c r="X301" s="36">
        <f t="shared" si="53"/>
        <v>1</v>
      </c>
      <c r="Y301" s="36">
        <f t="shared" si="54"/>
        <v>0</v>
      </c>
      <c r="Z301" s="36">
        <f t="shared" si="59"/>
        <v>0</v>
      </c>
      <c r="AA301" s="36">
        <f t="shared" si="60"/>
        <v>0</v>
      </c>
      <c r="AB301" s="36">
        <f t="shared" si="55"/>
        <v>0</v>
      </c>
      <c r="AC301" s="36">
        <f t="shared" si="56"/>
        <v>1</v>
      </c>
      <c r="AD301" s="36">
        <f t="shared" si="61"/>
        <v>0</v>
      </c>
      <c r="AE301" s="36">
        <f t="shared" si="62"/>
        <v>0</v>
      </c>
      <c r="AF301" s="36">
        <f t="shared" si="63"/>
        <v>0</v>
      </c>
      <c r="AG301" s="36">
        <f t="shared" si="64"/>
        <v>0</v>
      </c>
      <c r="AH301" s="2">
        <f t="shared" si="57"/>
        <v>0</v>
      </c>
      <c r="AI301" s="2">
        <f t="shared" si="58"/>
        <v>0</v>
      </c>
    </row>
    <row r="302" spans="1:35" ht="11.25">
      <c r="A302" s="37">
        <v>1926370</v>
      </c>
      <c r="B302" s="37" t="s">
        <v>1226</v>
      </c>
      <c r="C302" s="37" t="s">
        <v>1227</v>
      </c>
      <c r="D302" s="37" t="s">
        <v>1228</v>
      </c>
      <c r="E302" s="37" t="s">
        <v>1229</v>
      </c>
      <c r="F302" s="37">
        <v>51250</v>
      </c>
      <c r="G302" s="38" t="s">
        <v>41</v>
      </c>
      <c r="H302" s="37">
        <v>7127222981</v>
      </c>
      <c r="I302" s="39">
        <v>6</v>
      </c>
      <c r="J302" s="40" t="s">
        <v>44</v>
      </c>
      <c r="K302" s="44" t="s">
        <v>44</v>
      </c>
      <c r="L302" s="29">
        <v>895</v>
      </c>
      <c r="M302" s="28" t="s">
        <v>43</v>
      </c>
      <c r="N302" s="41" t="s">
        <v>44</v>
      </c>
      <c r="O302" s="41" t="s">
        <v>44</v>
      </c>
      <c r="P302" s="42">
        <v>11.473272490221643</v>
      </c>
      <c r="Q302" s="42" t="str">
        <f t="shared" si="52"/>
        <v>NO</v>
      </c>
      <c r="R302" s="39" t="s">
        <v>42</v>
      </c>
      <c r="S302" s="43" t="s">
        <v>44</v>
      </c>
      <c r="T302" s="33">
        <v>5973.65540587262</v>
      </c>
      <c r="U302" s="34">
        <v>4395</v>
      </c>
      <c r="V302" s="35">
        <v>6557.5312080394715</v>
      </c>
      <c r="W302" s="33">
        <v>34446.86</v>
      </c>
      <c r="X302" s="36">
        <f t="shared" si="53"/>
        <v>0</v>
      </c>
      <c r="Y302" s="36">
        <f t="shared" si="54"/>
        <v>0</v>
      </c>
      <c r="Z302" s="36">
        <f t="shared" si="59"/>
        <v>0</v>
      </c>
      <c r="AA302" s="36">
        <f t="shared" si="60"/>
        <v>0</v>
      </c>
      <c r="AB302" s="36">
        <f t="shared" si="55"/>
        <v>0</v>
      </c>
      <c r="AC302" s="36">
        <f t="shared" si="56"/>
        <v>1</v>
      </c>
      <c r="AD302" s="36">
        <f t="shared" si="61"/>
        <v>0</v>
      </c>
      <c r="AE302" s="36">
        <f t="shared" si="62"/>
        <v>0</v>
      </c>
      <c r="AF302" s="36">
        <f t="shared" si="63"/>
        <v>0</v>
      </c>
      <c r="AG302" s="36">
        <f t="shared" si="64"/>
        <v>0</v>
      </c>
      <c r="AH302" s="2">
        <f t="shared" si="57"/>
        <v>0</v>
      </c>
      <c r="AI302" s="2">
        <f t="shared" si="58"/>
        <v>0</v>
      </c>
    </row>
    <row r="303" spans="1:35" ht="11.25">
      <c r="A303" s="37">
        <v>1926400</v>
      </c>
      <c r="B303" s="37" t="s">
        <v>1230</v>
      </c>
      <c r="C303" s="37" t="s">
        <v>1231</v>
      </c>
      <c r="D303" s="37" t="s">
        <v>1232</v>
      </c>
      <c r="E303" s="37" t="s">
        <v>1233</v>
      </c>
      <c r="F303" s="37">
        <v>51105</v>
      </c>
      <c r="G303" s="38" t="s">
        <v>41</v>
      </c>
      <c r="H303" s="37">
        <v>7122796667</v>
      </c>
      <c r="I303" s="39">
        <v>2</v>
      </c>
      <c r="J303" s="40" t="s">
        <v>44</v>
      </c>
      <c r="K303" s="44" t="s">
        <v>44</v>
      </c>
      <c r="L303" s="29">
        <v>12660</v>
      </c>
      <c r="M303" s="28" t="s">
        <v>43</v>
      </c>
      <c r="N303" s="41" t="s">
        <v>44</v>
      </c>
      <c r="O303" s="41" t="s">
        <v>44</v>
      </c>
      <c r="P303" s="42">
        <v>13.186682520808562</v>
      </c>
      <c r="Q303" s="42" t="str">
        <f t="shared" si="52"/>
        <v>NO</v>
      </c>
      <c r="R303" s="39" t="s">
        <v>44</v>
      </c>
      <c r="S303" s="43" t="s">
        <v>44</v>
      </c>
      <c r="T303" s="33">
        <v>87480.46223656838</v>
      </c>
      <c r="U303" s="34">
        <v>54277</v>
      </c>
      <c r="V303" s="35">
        <v>118133.40523873741</v>
      </c>
      <c r="W303" s="33">
        <v>433036.98</v>
      </c>
      <c r="X303" s="36">
        <f t="shared" si="53"/>
        <v>0</v>
      </c>
      <c r="Y303" s="36">
        <f t="shared" si="54"/>
        <v>0</v>
      </c>
      <c r="Z303" s="36">
        <f t="shared" si="59"/>
        <v>0</v>
      </c>
      <c r="AA303" s="36">
        <f t="shared" si="60"/>
        <v>0</v>
      </c>
      <c r="AB303" s="36">
        <f t="shared" si="55"/>
        <v>0</v>
      </c>
      <c r="AC303" s="36">
        <f t="shared" si="56"/>
        <v>0</v>
      </c>
      <c r="AD303" s="36">
        <f t="shared" si="61"/>
        <v>0</v>
      </c>
      <c r="AE303" s="36">
        <f t="shared" si="62"/>
        <v>0</v>
      </c>
      <c r="AF303" s="36">
        <f t="shared" si="63"/>
        <v>0</v>
      </c>
      <c r="AG303" s="36">
        <f t="shared" si="64"/>
        <v>0</v>
      </c>
      <c r="AH303" s="2">
        <f t="shared" si="57"/>
        <v>0</v>
      </c>
      <c r="AI303" s="2">
        <f t="shared" si="58"/>
        <v>0</v>
      </c>
    </row>
    <row r="304" spans="1:35" ht="11.25">
      <c r="A304" s="37">
        <v>1926580</v>
      </c>
      <c r="B304" s="37" t="s">
        <v>1234</v>
      </c>
      <c r="C304" s="37" t="s">
        <v>1235</v>
      </c>
      <c r="D304" s="37" t="s">
        <v>1236</v>
      </c>
      <c r="E304" s="37" t="s">
        <v>1237</v>
      </c>
      <c r="F304" s="37">
        <v>52333</v>
      </c>
      <c r="G304" s="38" t="s">
        <v>41</v>
      </c>
      <c r="H304" s="37">
        <v>3196443401</v>
      </c>
      <c r="I304" s="39">
        <v>8</v>
      </c>
      <c r="J304" s="40" t="s">
        <v>42</v>
      </c>
      <c r="K304" s="28" t="s">
        <v>42</v>
      </c>
      <c r="L304" s="29">
        <v>991</v>
      </c>
      <c r="M304" s="28" t="s">
        <v>43</v>
      </c>
      <c r="N304" s="41" t="s">
        <v>44</v>
      </c>
      <c r="O304" s="41" t="s">
        <v>44</v>
      </c>
      <c r="P304" s="42">
        <v>3.808487486398259</v>
      </c>
      <c r="Q304" s="42" t="str">
        <f t="shared" si="52"/>
        <v>NO</v>
      </c>
      <c r="R304" s="39" t="s">
        <v>42</v>
      </c>
      <c r="S304" s="43" t="s">
        <v>44</v>
      </c>
      <c r="T304" s="33">
        <v>3104.8416517714586</v>
      </c>
      <c r="U304" s="34">
        <v>3428</v>
      </c>
      <c r="V304" s="35">
        <v>5155.167606320187</v>
      </c>
      <c r="W304" s="33">
        <v>10635.73</v>
      </c>
      <c r="X304" s="36">
        <f t="shared" si="53"/>
        <v>1</v>
      </c>
      <c r="Y304" s="36">
        <f t="shared" si="54"/>
        <v>0</v>
      </c>
      <c r="Z304" s="36">
        <f t="shared" si="59"/>
        <v>0</v>
      </c>
      <c r="AA304" s="36">
        <f t="shared" si="60"/>
        <v>0</v>
      </c>
      <c r="AB304" s="36">
        <f t="shared" si="55"/>
        <v>0</v>
      </c>
      <c r="AC304" s="36">
        <f t="shared" si="56"/>
        <v>1</v>
      </c>
      <c r="AD304" s="36">
        <f t="shared" si="61"/>
        <v>0</v>
      </c>
      <c r="AE304" s="36">
        <f t="shared" si="62"/>
        <v>0</v>
      </c>
      <c r="AF304" s="36">
        <f t="shared" si="63"/>
        <v>0</v>
      </c>
      <c r="AG304" s="36">
        <f t="shared" si="64"/>
        <v>0</v>
      </c>
      <c r="AH304" s="2">
        <f t="shared" si="57"/>
        <v>0</v>
      </c>
      <c r="AI304" s="2">
        <f t="shared" si="58"/>
        <v>0</v>
      </c>
    </row>
    <row r="305" spans="1:35" ht="11.25">
      <c r="A305" s="37">
        <v>1926610</v>
      </c>
      <c r="B305" s="37" t="s">
        <v>1238</v>
      </c>
      <c r="C305" s="37" t="s">
        <v>1239</v>
      </c>
      <c r="D305" s="37" t="s">
        <v>1240</v>
      </c>
      <c r="E305" s="37" t="s">
        <v>1241</v>
      </c>
      <c r="F305" s="37">
        <v>51341</v>
      </c>
      <c r="G305" s="38" t="s">
        <v>41</v>
      </c>
      <c r="H305" s="37">
        <v>7128352275</v>
      </c>
      <c r="I305" s="39">
        <v>7</v>
      </c>
      <c r="J305" s="40" t="s">
        <v>42</v>
      </c>
      <c r="K305" s="28" t="s">
        <v>42</v>
      </c>
      <c r="L305" s="29">
        <v>91</v>
      </c>
      <c r="M305" s="28" t="s">
        <v>43</v>
      </c>
      <c r="N305" s="41" t="s">
        <v>42</v>
      </c>
      <c r="O305" s="41" t="s">
        <v>42</v>
      </c>
      <c r="P305" s="42">
        <v>3.829787234042553</v>
      </c>
      <c r="Q305" s="42" t="str">
        <f t="shared" si="52"/>
        <v>NO</v>
      </c>
      <c r="R305" s="39" t="s">
        <v>42</v>
      </c>
      <c r="S305" s="43" t="s">
        <v>44</v>
      </c>
      <c r="T305" s="33">
        <v>843.7381760973652</v>
      </c>
      <c r="U305" s="34">
        <v>364</v>
      </c>
      <c r="V305" s="35">
        <v>750.5397330085837</v>
      </c>
      <c r="W305" s="33">
        <v>1897.83</v>
      </c>
      <c r="X305" s="36">
        <f t="shared" si="53"/>
        <v>1</v>
      </c>
      <c r="Y305" s="36">
        <f t="shared" si="54"/>
        <v>1</v>
      </c>
      <c r="Z305" s="36" t="str">
        <f t="shared" si="59"/>
        <v>ELIGIBLE</v>
      </c>
      <c r="AA305" s="36" t="str">
        <f t="shared" si="60"/>
        <v>OKAY</v>
      </c>
      <c r="AB305" s="36">
        <f t="shared" si="55"/>
        <v>0</v>
      </c>
      <c r="AC305" s="36">
        <f t="shared" si="56"/>
        <v>1</v>
      </c>
      <c r="AD305" s="36">
        <f t="shared" si="61"/>
        <v>0</v>
      </c>
      <c r="AE305" s="36">
        <f t="shared" si="62"/>
        <v>0</v>
      </c>
      <c r="AF305" s="36">
        <f t="shared" si="63"/>
        <v>0</v>
      </c>
      <c r="AG305" s="36">
        <f t="shared" si="64"/>
        <v>0</v>
      </c>
      <c r="AH305" s="2">
        <f t="shared" si="57"/>
        <v>0</v>
      </c>
      <c r="AI305" s="2">
        <f t="shared" si="58"/>
        <v>0</v>
      </c>
    </row>
    <row r="306" spans="1:35" ht="11.25">
      <c r="A306" s="37">
        <v>1926640</v>
      </c>
      <c r="B306" s="37" t="s">
        <v>1242</v>
      </c>
      <c r="C306" s="37" t="s">
        <v>1243</v>
      </c>
      <c r="D306" s="37" t="s">
        <v>458</v>
      </c>
      <c r="E306" s="37" t="s">
        <v>1244</v>
      </c>
      <c r="F306" s="37">
        <v>50130</v>
      </c>
      <c r="G306" s="38" t="s">
        <v>41</v>
      </c>
      <c r="H306" s="37">
        <v>5158275479</v>
      </c>
      <c r="I306" s="39">
        <v>7</v>
      </c>
      <c r="J306" s="40" t="s">
        <v>42</v>
      </c>
      <c r="K306" s="28" t="s">
        <v>42</v>
      </c>
      <c r="L306" s="29">
        <v>716</v>
      </c>
      <c r="M306" s="28" t="s">
        <v>43</v>
      </c>
      <c r="N306" s="41" t="s">
        <v>44</v>
      </c>
      <c r="O306" s="41" t="s">
        <v>44</v>
      </c>
      <c r="P306" s="42">
        <v>8.05626598465473</v>
      </c>
      <c r="Q306" s="42" t="str">
        <f t="shared" si="52"/>
        <v>NO</v>
      </c>
      <c r="R306" s="39" t="s">
        <v>42</v>
      </c>
      <c r="S306" s="43" t="s">
        <v>44</v>
      </c>
      <c r="T306" s="33">
        <v>3195.0018351092313</v>
      </c>
      <c r="U306" s="34">
        <v>2486</v>
      </c>
      <c r="V306" s="35">
        <v>3698.48710453431</v>
      </c>
      <c r="W306" s="33">
        <v>13658.58</v>
      </c>
      <c r="X306" s="36">
        <f t="shared" si="53"/>
        <v>1</v>
      </c>
      <c r="Y306" s="36">
        <f t="shared" si="54"/>
        <v>0</v>
      </c>
      <c r="Z306" s="36">
        <f t="shared" si="59"/>
        <v>0</v>
      </c>
      <c r="AA306" s="36">
        <f t="shared" si="60"/>
        <v>0</v>
      </c>
      <c r="AB306" s="36">
        <f t="shared" si="55"/>
        <v>0</v>
      </c>
      <c r="AC306" s="36">
        <f t="shared" si="56"/>
        <v>1</v>
      </c>
      <c r="AD306" s="36">
        <f t="shared" si="61"/>
        <v>0</v>
      </c>
      <c r="AE306" s="36">
        <f t="shared" si="62"/>
        <v>0</v>
      </c>
      <c r="AF306" s="36">
        <f t="shared" si="63"/>
        <v>0</v>
      </c>
      <c r="AG306" s="36">
        <f t="shared" si="64"/>
        <v>0</v>
      </c>
      <c r="AH306" s="2">
        <f t="shared" si="57"/>
        <v>0</v>
      </c>
      <c r="AI306" s="2">
        <f t="shared" si="58"/>
        <v>0</v>
      </c>
    </row>
    <row r="307" spans="1:35" ht="11.25">
      <c r="A307" s="37">
        <v>1926670</v>
      </c>
      <c r="B307" s="37" t="s">
        <v>1245</v>
      </c>
      <c r="C307" s="37" t="s">
        <v>1246</v>
      </c>
      <c r="D307" s="37" t="s">
        <v>119</v>
      </c>
      <c r="E307" s="37" t="s">
        <v>1247</v>
      </c>
      <c r="F307" s="37">
        <v>51637</v>
      </c>
      <c r="G307" s="38" t="s">
        <v>41</v>
      </c>
      <c r="H307" s="37">
        <v>7125823212</v>
      </c>
      <c r="I307" s="39">
        <v>7</v>
      </c>
      <c r="J307" s="40" t="s">
        <v>42</v>
      </c>
      <c r="K307" s="28" t="s">
        <v>42</v>
      </c>
      <c r="L307" s="29">
        <v>305</v>
      </c>
      <c r="M307" s="28" t="s">
        <v>43</v>
      </c>
      <c r="N307" s="41" t="s">
        <v>42</v>
      </c>
      <c r="O307" s="41" t="s">
        <v>42</v>
      </c>
      <c r="P307" s="42">
        <v>13.715710723192021</v>
      </c>
      <c r="Q307" s="42" t="str">
        <f t="shared" si="52"/>
        <v>NO</v>
      </c>
      <c r="R307" s="39" t="s">
        <v>42</v>
      </c>
      <c r="S307" s="43" t="s">
        <v>44</v>
      </c>
      <c r="T307" s="33">
        <v>2016.4937835389696</v>
      </c>
      <c r="U307" s="34">
        <v>1141</v>
      </c>
      <c r="V307" s="45">
        <v>2524</v>
      </c>
      <c r="W307" s="33">
        <v>10424.88</v>
      </c>
      <c r="X307" s="36">
        <f t="shared" si="53"/>
        <v>1</v>
      </c>
      <c r="Y307" s="36">
        <f t="shared" si="54"/>
        <v>1</v>
      </c>
      <c r="Z307" s="36" t="str">
        <f t="shared" si="59"/>
        <v>ELIGIBLE</v>
      </c>
      <c r="AA307" s="36" t="str">
        <f t="shared" si="60"/>
        <v>OKAY</v>
      </c>
      <c r="AB307" s="36">
        <f t="shared" si="55"/>
        <v>0</v>
      </c>
      <c r="AC307" s="36">
        <f t="shared" si="56"/>
        <v>1</v>
      </c>
      <c r="AD307" s="36">
        <f t="shared" si="61"/>
        <v>0</v>
      </c>
      <c r="AE307" s="36">
        <f t="shared" si="62"/>
        <v>0</v>
      </c>
      <c r="AF307" s="36">
        <f t="shared" si="63"/>
        <v>0</v>
      </c>
      <c r="AG307" s="36">
        <f t="shared" si="64"/>
        <v>0</v>
      </c>
      <c r="AH307" s="2">
        <f t="shared" si="57"/>
        <v>0</v>
      </c>
      <c r="AI307" s="2">
        <f t="shared" si="58"/>
        <v>0</v>
      </c>
    </row>
    <row r="308" spans="1:35" ht="11.25">
      <c r="A308" s="37">
        <v>1926730</v>
      </c>
      <c r="B308" s="37" t="s">
        <v>1248</v>
      </c>
      <c r="C308" s="37" t="s">
        <v>1249</v>
      </c>
      <c r="D308" s="37" t="s">
        <v>1250</v>
      </c>
      <c r="E308" s="37" t="s">
        <v>1251</v>
      </c>
      <c r="F308" s="37">
        <v>52339</v>
      </c>
      <c r="G308" s="38" t="s">
        <v>41</v>
      </c>
      <c r="H308" s="37">
        <v>5154844811</v>
      </c>
      <c r="I308" s="39" t="s">
        <v>53</v>
      </c>
      <c r="J308" s="40" t="s">
        <v>44</v>
      </c>
      <c r="K308" s="44" t="s">
        <v>44</v>
      </c>
      <c r="L308" s="29">
        <v>1529</v>
      </c>
      <c r="M308" s="28" t="s">
        <v>43</v>
      </c>
      <c r="N308" s="41" t="s">
        <v>44</v>
      </c>
      <c r="O308" s="41" t="s">
        <v>44</v>
      </c>
      <c r="P308" s="42">
        <v>13.514986376021799</v>
      </c>
      <c r="Q308" s="42" t="str">
        <f t="shared" si="52"/>
        <v>NO</v>
      </c>
      <c r="R308" s="39" t="s">
        <v>42</v>
      </c>
      <c r="S308" s="43" t="s">
        <v>44</v>
      </c>
      <c r="T308" s="33">
        <v>9466.466155570373</v>
      </c>
      <c r="U308" s="34">
        <v>5255</v>
      </c>
      <c r="V308" s="45">
        <v>12370</v>
      </c>
      <c r="W308" s="33">
        <v>47154.12</v>
      </c>
      <c r="X308" s="36">
        <f t="shared" si="53"/>
        <v>0</v>
      </c>
      <c r="Y308" s="36">
        <f t="shared" si="54"/>
        <v>0</v>
      </c>
      <c r="Z308" s="36">
        <f t="shared" si="59"/>
        <v>0</v>
      </c>
      <c r="AA308" s="36">
        <f t="shared" si="60"/>
        <v>0</v>
      </c>
      <c r="AB308" s="36">
        <f t="shared" si="55"/>
        <v>0</v>
      </c>
      <c r="AC308" s="36">
        <f t="shared" si="56"/>
        <v>1</v>
      </c>
      <c r="AD308" s="36">
        <f t="shared" si="61"/>
        <v>0</v>
      </c>
      <c r="AE308" s="36">
        <f t="shared" si="62"/>
        <v>0</v>
      </c>
      <c r="AF308" s="36">
        <f t="shared" si="63"/>
        <v>0</v>
      </c>
      <c r="AG308" s="36">
        <f t="shared" si="64"/>
        <v>0</v>
      </c>
      <c r="AH308" s="2">
        <f t="shared" si="57"/>
        <v>0</v>
      </c>
      <c r="AI308" s="2">
        <f t="shared" si="58"/>
        <v>0</v>
      </c>
    </row>
    <row r="309" spans="1:35" ht="11.25">
      <c r="A309" s="37">
        <v>1926790</v>
      </c>
      <c r="B309" s="37" t="s">
        <v>1252</v>
      </c>
      <c r="C309" s="37" t="s">
        <v>1253</v>
      </c>
      <c r="D309" s="37" t="s">
        <v>511</v>
      </c>
      <c r="E309" s="37" t="s">
        <v>1254</v>
      </c>
      <c r="F309" s="37">
        <v>52132</v>
      </c>
      <c r="G309" s="38" t="s">
        <v>41</v>
      </c>
      <c r="H309" s="37">
        <v>3195623269</v>
      </c>
      <c r="I309" s="39">
        <v>7</v>
      </c>
      <c r="J309" s="40" t="s">
        <v>42</v>
      </c>
      <c r="K309" s="28" t="s">
        <v>42</v>
      </c>
      <c r="L309" s="29">
        <v>646</v>
      </c>
      <c r="M309" s="28" t="s">
        <v>43</v>
      </c>
      <c r="N309" s="41" t="s">
        <v>44</v>
      </c>
      <c r="O309" s="41" t="s">
        <v>44</v>
      </c>
      <c r="P309" s="42">
        <v>10.68062827225131</v>
      </c>
      <c r="Q309" s="42" t="str">
        <f t="shared" si="52"/>
        <v>NO</v>
      </c>
      <c r="R309" s="39" t="s">
        <v>42</v>
      </c>
      <c r="S309" s="43" t="s">
        <v>44</v>
      </c>
      <c r="T309" s="33">
        <v>4360.419708556177</v>
      </c>
      <c r="U309" s="34">
        <v>3070</v>
      </c>
      <c r="V309" s="35">
        <v>4542.868005569513</v>
      </c>
      <c r="W309" s="33">
        <v>20693.35</v>
      </c>
      <c r="X309" s="36">
        <f t="shared" si="53"/>
        <v>1</v>
      </c>
      <c r="Y309" s="36">
        <f t="shared" si="54"/>
        <v>0</v>
      </c>
      <c r="Z309" s="36">
        <f t="shared" si="59"/>
        <v>0</v>
      </c>
      <c r="AA309" s="36">
        <f t="shared" si="60"/>
        <v>0</v>
      </c>
      <c r="AB309" s="36">
        <f t="shared" si="55"/>
        <v>0</v>
      </c>
      <c r="AC309" s="36">
        <f t="shared" si="56"/>
        <v>1</v>
      </c>
      <c r="AD309" s="36">
        <f t="shared" si="61"/>
        <v>0</v>
      </c>
      <c r="AE309" s="36">
        <f t="shared" si="62"/>
        <v>0</v>
      </c>
      <c r="AF309" s="36">
        <f t="shared" si="63"/>
        <v>0</v>
      </c>
      <c r="AG309" s="36">
        <f t="shared" si="64"/>
        <v>0</v>
      </c>
      <c r="AH309" s="2">
        <f t="shared" si="57"/>
        <v>0</v>
      </c>
      <c r="AI309" s="2">
        <f t="shared" si="58"/>
        <v>0</v>
      </c>
    </row>
    <row r="310" spans="1:35" ht="11.25">
      <c r="A310" s="37">
        <v>1926820</v>
      </c>
      <c r="B310" s="37" t="s">
        <v>1255</v>
      </c>
      <c r="C310" s="37" t="s">
        <v>1256</v>
      </c>
      <c r="D310" s="37" t="s">
        <v>1257</v>
      </c>
      <c r="E310" s="37" t="s">
        <v>1258</v>
      </c>
      <c r="F310" s="37">
        <v>50237</v>
      </c>
      <c r="G310" s="38" t="s">
        <v>41</v>
      </c>
      <c r="H310" s="37">
        <v>5159674294</v>
      </c>
      <c r="I310" s="39" t="s">
        <v>112</v>
      </c>
      <c r="J310" s="40" t="s">
        <v>44</v>
      </c>
      <c r="K310" s="44" t="s">
        <v>44</v>
      </c>
      <c r="L310" s="29">
        <v>4149</v>
      </c>
      <c r="M310" s="28" t="s">
        <v>43</v>
      </c>
      <c r="N310" s="41" t="s">
        <v>44</v>
      </c>
      <c r="O310" s="41" t="s">
        <v>44</v>
      </c>
      <c r="P310" s="42">
        <v>4.19238683127572</v>
      </c>
      <c r="Q310" s="42" t="str">
        <f t="shared" si="52"/>
        <v>NO</v>
      </c>
      <c r="R310" s="39" t="s">
        <v>44</v>
      </c>
      <c r="S310" s="43" t="s">
        <v>44</v>
      </c>
      <c r="T310" s="33">
        <v>16536.201466037026</v>
      </c>
      <c r="U310" s="34">
        <v>14904</v>
      </c>
      <c r="V310" s="35">
        <v>22200.798427217967</v>
      </c>
      <c r="W310" s="33">
        <v>47755.36</v>
      </c>
      <c r="X310" s="36">
        <f t="shared" si="53"/>
        <v>0</v>
      </c>
      <c r="Y310" s="36">
        <f t="shared" si="54"/>
        <v>0</v>
      </c>
      <c r="Z310" s="36">
        <f t="shared" si="59"/>
        <v>0</v>
      </c>
      <c r="AA310" s="36">
        <f t="shared" si="60"/>
        <v>0</v>
      </c>
      <c r="AB310" s="36">
        <f t="shared" si="55"/>
        <v>0</v>
      </c>
      <c r="AC310" s="36">
        <f t="shared" si="56"/>
        <v>0</v>
      </c>
      <c r="AD310" s="36">
        <f t="shared" si="61"/>
        <v>0</v>
      </c>
      <c r="AE310" s="36">
        <f t="shared" si="62"/>
        <v>0</v>
      </c>
      <c r="AF310" s="36">
        <f t="shared" si="63"/>
        <v>0</v>
      </c>
      <c r="AG310" s="36">
        <f t="shared" si="64"/>
        <v>0</v>
      </c>
      <c r="AH310" s="2">
        <f t="shared" si="57"/>
        <v>0</v>
      </c>
      <c r="AI310" s="2">
        <f t="shared" si="58"/>
        <v>0</v>
      </c>
    </row>
    <row r="311" spans="1:35" ht="11.25">
      <c r="A311" s="37">
        <v>1926850</v>
      </c>
      <c r="B311" s="37" t="s">
        <v>1259</v>
      </c>
      <c r="C311" s="37" t="s">
        <v>1260</v>
      </c>
      <c r="D311" s="37" t="s">
        <v>1261</v>
      </c>
      <c r="E311" s="37" t="s">
        <v>1262</v>
      </c>
      <c r="F311" s="37">
        <v>50145</v>
      </c>
      <c r="G311" s="38" t="s">
        <v>41</v>
      </c>
      <c r="H311" s="37">
        <v>5154663510</v>
      </c>
      <c r="I311" s="39" t="s">
        <v>112</v>
      </c>
      <c r="J311" s="40" t="s">
        <v>44</v>
      </c>
      <c r="K311" s="44" t="s">
        <v>42</v>
      </c>
      <c r="L311" s="29">
        <v>544</v>
      </c>
      <c r="M311" s="28" t="s">
        <v>43</v>
      </c>
      <c r="N311" s="41" t="s">
        <v>42</v>
      </c>
      <c r="O311" s="41" t="s">
        <v>42</v>
      </c>
      <c r="P311" s="42">
        <v>8.737864077669903</v>
      </c>
      <c r="Q311" s="42" t="str">
        <f t="shared" si="52"/>
        <v>NO</v>
      </c>
      <c r="R311" s="39" t="s">
        <v>44</v>
      </c>
      <c r="S311" s="43" t="s">
        <v>44</v>
      </c>
      <c r="T311" s="33">
        <v>2399.8007553235793</v>
      </c>
      <c r="U311" s="34">
        <v>1866</v>
      </c>
      <c r="V311" s="35">
        <v>2809.6651034446227</v>
      </c>
      <c r="W311" s="33">
        <v>12784.9</v>
      </c>
      <c r="X311" s="36">
        <f t="shared" si="53"/>
        <v>1</v>
      </c>
      <c r="Y311" s="36">
        <f t="shared" si="54"/>
        <v>1</v>
      </c>
      <c r="Z311" s="36" t="str">
        <f t="shared" si="59"/>
        <v>ELIGIBLE</v>
      </c>
      <c r="AA311" s="36" t="str">
        <f t="shared" si="60"/>
        <v>OKAY</v>
      </c>
      <c r="AB311" s="36">
        <f t="shared" si="55"/>
        <v>0</v>
      </c>
      <c r="AC311" s="36">
        <f t="shared" si="56"/>
        <v>0</v>
      </c>
      <c r="AD311" s="36">
        <f t="shared" si="61"/>
        <v>0</v>
      </c>
      <c r="AE311" s="36">
        <f t="shared" si="62"/>
        <v>0</v>
      </c>
      <c r="AF311" s="36">
        <f t="shared" si="63"/>
        <v>0</v>
      </c>
      <c r="AG311" s="36">
        <f t="shared" si="64"/>
        <v>0</v>
      </c>
      <c r="AH311" s="2">
        <f t="shared" si="57"/>
        <v>0</v>
      </c>
      <c r="AI311" s="2">
        <f t="shared" si="58"/>
        <v>0</v>
      </c>
    </row>
    <row r="312" spans="1:35" ht="11.25">
      <c r="A312" s="37">
        <v>1926910</v>
      </c>
      <c r="B312" s="37" t="s">
        <v>1263</v>
      </c>
      <c r="C312" s="37" t="s">
        <v>1264</v>
      </c>
      <c r="D312" s="37" t="s">
        <v>1265</v>
      </c>
      <c r="E312" s="37" t="s">
        <v>1266</v>
      </c>
      <c r="F312" s="37">
        <v>51301</v>
      </c>
      <c r="G312" s="38" t="s">
        <v>41</v>
      </c>
      <c r="H312" s="37">
        <v>7122628950</v>
      </c>
      <c r="I312" s="39">
        <v>6</v>
      </c>
      <c r="J312" s="40" t="s">
        <v>44</v>
      </c>
      <c r="K312" s="44" t="s">
        <v>44</v>
      </c>
      <c r="L312" s="29">
        <v>2067</v>
      </c>
      <c r="M312" s="28" t="s">
        <v>43</v>
      </c>
      <c r="N312" s="41" t="s">
        <v>44</v>
      </c>
      <c r="O312" s="41" t="s">
        <v>44</v>
      </c>
      <c r="P312" s="42">
        <v>9.598976109215016</v>
      </c>
      <c r="Q312" s="42" t="str">
        <f t="shared" si="52"/>
        <v>NO</v>
      </c>
      <c r="R312" s="39" t="s">
        <v>42</v>
      </c>
      <c r="S312" s="43" t="s">
        <v>44</v>
      </c>
      <c r="T312" s="33">
        <v>9915.9087854485</v>
      </c>
      <c r="U312" s="34">
        <v>7751</v>
      </c>
      <c r="V312" s="35">
        <v>11599.12711422042</v>
      </c>
      <c r="W312" s="33">
        <v>47198.32</v>
      </c>
      <c r="X312" s="36">
        <f t="shared" si="53"/>
        <v>0</v>
      </c>
      <c r="Y312" s="36">
        <f t="shared" si="54"/>
        <v>0</v>
      </c>
      <c r="Z312" s="36">
        <f t="shared" si="59"/>
        <v>0</v>
      </c>
      <c r="AA312" s="36">
        <f t="shared" si="60"/>
        <v>0</v>
      </c>
      <c r="AB312" s="36">
        <f t="shared" si="55"/>
        <v>0</v>
      </c>
      <c r="AC312" s="36">
        <f t="shared" si="56"/>
        <v>1</v>
      </c>
      <c r="AD312" s="36">
        <f t="shared" si="61"/>
        <v>0</v>
      </c>
      <c r="AE312" s="36">
        <f t="shared" si="62"/>
        <v>0</v>
      </c>
      <c r="AF312" s="36">
        <f t="shared" si="63"/>
        <v>0</v>
      </c>
      <c r="AG312" s="36">
        <f t="shared" si="64"/>
        <v>0</v>
      </c>
      <c r="AH312" s="2">
        <f t="shared" si="57"/>
        <v>0</v>
      </c>
      <c r="AI312" s="2">
        <f t="shared" si="58"/>
        <v>0</v>
      </c>
    </row>
    <row r="313" spans="1:35" ht="11.25">
      <c r="A313" s="37">
        <v>1927000</v>
      </c>
      <c r="B313" s="37" t="s">
        <v>1267</v>
      </c>
      <c r="C313" s="37" t="s">
        <v>1268</v>
      </c>
      <c r="D313" s="37" t="s">
        <v>1269</v>
      </c>
      <c r="E313" s="37" t="s">
        <v>1270</v>
      </c>
      <c r="F313" s="37">
        <v>51360</v>
      </c>
      <c r="G313" s="38" t="s">
        <v>41</v>
      </c>
      <c r="H313" s="37">
        <v>7123362820</v>
      </c>
      <c r="I313" s="39">
        <v>6</v>
      </c>
      <c r="J313" s="40" t="s">
        <v>44</v>
      </c>
      <c r="K313" s="44" t="s">
        <v>44</v>
      </c>
      <c r="L313" s="29">
        <v>1250</v>
      </c>
      <c r="M313" s="28" t="s">
        <v>43</v>
      </c>
      <c r="N313" s="41" t="s">
        <v>44</v>
      </c>
      <c r="O313" s="41" t="s">
        <v>44</v>
      </c>
      <c r="P313" s="42">
        <v>12.266267763649964</v>
      </c>
      <c r="Q313" s="42" t="str">
        <f t="shared" si="52"/>
        <v>NO</v>
      </c>
      <c r="R313" s="39" t="s">
        <v>42</v>
      </c>
      <c r="S313" s="43" t="s">
        <v>44</v>
      </c>
      <c r="T313" s="33">
        <v>5726.88526536457</v>
      </c>
      <c r="U313" s="34">
        <v>4316</v>
      </c>
      <c r="V313" s="35">
        <v>6463.711107924449</v>
      </c>
      <c r="W313" s="33">
        <v>32445.48</v>
      </c>
      <c r="X313" s="36">
        <f t="shared" si="53"/>
        <v>0</v>
      </c>
      <c r="Y313" s="36">
        <f t="shared" si="54"/>
        <v>0</v>
      </c>
      <c r="Z313" s="36">
        <f t="shared" si="59"/>
        <v>0</v>
      </c>
      <c r="AA313" s="36">
        <f t="shared" si="60"/>
        <v>0</v>
      </c>
      <c r="AB313" s="36">
        <f t="shared" si="55"/>
        <v>0</v>
      </c>
      <c r="AC313" s="36">
        <f t="shared" si="56"/>
        <v>1</v>
      </c>
      <c r="AD313" s="36">
        <f t="shared" si="61"/>
        <v>0</v>
      </c>
      <c r="AE313" s="36">
        <f t="shared" si="62"/>
        <v>0</v>
      </c>
      <c r="AF313" s="36">
        <f t="shared" si="63"/>
        <v>0</v>
      </c>
      <c r="AG313" s="36">
        <f t="shared" si="64"/>
        <v>0</v>
      </c>
      <c r="AH313" s="2">
        <f t="shared" si="57"/>
        <v>0</v>
      </c>
      <c r="AI313" s="2">
        <f t="shared" si="58"/>
        <v>0</v>
      </c>
    </row>
    <row r="314" spans="1:35" ht="11.25">
      <c r="A314" s="37">
        <v>1927060</v>
      </c>
      <c r="B314" s="37" t="s">
        <v>1271</v>
      </c>
      <c r="C314" s="37" t="s">
        <v>1272</v>
      </c>
      <c r="D314" s="37" t="s">
        <v>1273</v>
      </c>
      <c r="E314" s="37" t="s">
        <v>1274</v>
      </c>
      <c r="F314" s="37">
        <v>52336</v>
      </c>
      <c r="G314" s="38" t="s">
        <v>41</v>
      </c>
      <c r="H314" s="37">
        <v>3198546197</v>
      </c>
      <c r="I314" s="39">
        <v>8</v>
      </c>
      <c r="J314" s="40" t="s">
        <v>42</v>
      </c>
      <c r="K314" s="28" t="s">
        <v>42</v>
      </c>
      <c r="L314" s="29">
        <v>430</v>
      </c>
      <c r="M314" s="28" t="s">
        <v>43</v>
      </c>
      <c r="N314" s="41" t="s">
        <v>42</v>
      </c>
      <c r="O314" s="41" t="s">
        <v>42</v>
      </c>
      <c r="P314" s="42">
        <v>6.176961602671119</v>
      </c>
      <c r="Q314" s="42" t="str">
        <f t="shared" si="52"/>
        <v>NO</v>
      </c>
      <c r="R314" s="39" t="s">
        <v>42</v>
      </c>
      <c r="S314" s="43" t="s">
        <v>44</v>
      </c>
      <c r="T314" s="33">
        <v>2070.6601581809014</v>
      </c>
      <c r="U314" s="34">
        <v>1610</v>
      </c>
      <c r="V314" s="35">
        <v>2424.508902972425</v>
      </c>
      <c r="W314" s="33">
        <v>8269.78</v>
      </c>
      <c r="X314" s="36">
        <f t="shared" si="53"/>
        <v>1</v>
      </c>
      <c r="Y314" s="36">
        <f t="shared" si="54"/>
        <v>1</v>
      </c>
      <c r="Z314" s="36" t="str">
        <f t="shared" si="59"/>
        <v>ELIGIBLE</v>
      </c>
      <c r="AA314" s="36" t="str">
        <f t="shared" si="60"/>
        <v>OKAY</v>
      </c>
      <c r="AB314" s="36">
        <f t="shared" si="55"/>
        <v>0</v>
      </c>
      <c r="AC314" s="36">
        <f t="shared" si="56"/>
        <v>1</v>
      </c>
      <c r="AD314" s="36">
        <f t="shared" si="61"/>
        <v>0</v>
      </c>
      <c r="AE314" s="36">
        <f t="shared" si="62"/>
        <v>0</v>
      </c>
      <c r="AF314" s="36">
        <f t="shared" si="63"/>
        <v>0</v>
      </c>
      <c r="AG314" s="36">
        <f t="shared" si="64"/>
        <v>0</v>
      </c>
      <c r="AH314" s="2">
        <f t="shared" si="57"/>
        <v>0</v>
      </c>
      <c r="AI314" s="2">
        <f t="shared" si="58"/>
        <v>0</v>
      </c>
    </row>
    <row r="315" spans="1:35" ht="11.25">
      <c r="A315" s="37">
        <v>1927240</v>
      </c>
      <c r="B315" s="37" t="s">
        <v>1275</v>
      </c>
      <c r="C315" s="37" t="s">
        <v>1276</v>
      </c>
      <c r="D315" s="37" t="s">
        <v>1277</v>
      </c>
      <c r="E315" s="37" t="s">
        <v>1278</v>
      </c>
      <c r="F315" s="37">
        <v>51573</v>
      </c>
      <c r="G315" s="38" t="s">
        <v>41</v>
      </c>
      <c r="H315" s="37">
        <v>7128292162</v>
      </c>
      <c r="I315" s="39">
        <v>7</v>
      </c>
      <c r="J315" s="40" t="s">
        <v>42</v>
      </c>
      <c r="K315" s="28" t="s">
        <v>42</v>
      </c>
      <c r="L315" s="29">
        <v>313</v>
      </c>
      <c r="M315" s="28" t="s">
        <v>43</v>
      </c>
      <c r="N315" s="41" t="s">
        <v>42</v>
      </c>
      <c r="O315" s="41" t="s">
        <v>42</v>
      </c>
      <c r="P315" s="42">
        <v>11.688311688311687</v>
      </c>
      <c r="Q315" s="42" t="str">
        <f t="shared" si="52"/>
        <v>NO</v>
      </c>
      <c r="R315" s="39" t="s">
        <v>42</v>
      </c>
      <c r="S315" s="43" t="s">
        <v>44</v>
      </c>
      <c r="T315" s="33">
        <v>1270.1981431177078</v>
      </c>
      <c r="U315" s="34">
        <v>1076</v>
      </c>
      <c r="V315" s="35">
        <v>1614.6933019795988</v>
      </c>
      <c r="W315" s="33">
        <v>7314.67</v>
      </c>
      <c r="X315" s="36">
        <f t="shared" si="53"/>
        <v>1</v>
      </c>
      <c r="Y315" s="36">
        <f t="shared" si="54"/>
        <v>1</v>
      </c>
      <c r="Z315" s="36" t="str">
        <f t="shared" si="59"/>
        <v>ELIGIBLE</v>
      </c>
      <c r="AA315" s="36" t="str">
        <f t="shared" si="60"/>
        <v>OKAY</v>
      </c>
      <c r="AB315" s="36">
        <f t="shared" si="55"/>
        <v>0</v>
      </c>
      <c r="AC315" s="36">
        <f t="shared" si="56"/>
        <v>1</v>
      </c>
      <c r="AD315" s="36">
        <f t="shared" si="61"/>
        <v>0</v>
      </c>
      <c r="AE315" s="36">
        <f t="shared" si="62"/>
        <v>0</v>
      </c>
      <c r="AF315" s="36">
        <f t="shared" si="63"/>
        <v>0</v>
      </c>
      <c r="AG315" s="36">
        <f t="shared" si="64"/>
        <v>0</v>
      </c>
      <c r="AH315" s="2">
        <f t="shared" si="57"/>
        <v>0</v>
      </c>
      <c r="AI315" s="2">
        <f t="shared" si="58"/>
        <v>0</v>
      </c>
    </row>
    <row r="316" spans="1:35" ht="11.25">
      <c r="A316" s="37">
        <v>1927270</v>
      </c>
      <c r="B316" s="37" t="s">
        <v>1279</v>
      </c>
      <c r="C316" s="37" t="s">
        <v>1280</v>
      </c>
      <c r="D316" s="37" t="s">
        <v>1281</v>
      </c>
      <c r="E316" s="37" t="s">
        <v>1282</v>
      </c>
      <c r="F316" s="37">
        <v>50606</v>
      </c>
      <c r="G316" s="38" t="s">
        <v>41</v>
      </c>
      <c r="H316" s="37">
        <v>3199334598</v>
      </c>
      <c r="I316" s="39">
        <v>7</v>
      </c>
      <c r="J316" s="40" t="s">
        <v>42</v>
      </c>
      <c r="K316" s="28" t="s">
        <v>42</v>
      </c>
      <c r="L316" s="29">
        <v>851</v>
      </c>
      <c r="M316" s="28" t="s">
        <v>43</v>
      </c>
      <c r="N316" s="41" t="s">
        <v>44</v>
      </c>
      <c r="O316" s="41" t="s">
        <v>44</v>
      </c>
      <c r="P316" s="42">
        <v>14.064115822130299</v>
      </c>
      <c r="Q316" s="42" t="str">
        <f t="shared" si="52"/>
        <v>NO</v>
      </c>
      <c r="R316" s="39" t="s">
        <v>42</v>
      </c>
      <c r="S316" s="43" t="s">
        <v>44</v>
      </c>
      <c r="T316" s="33">
        <v>5221.238978270025</v>
      </c>
      <c r="U316" s="34">
        <v>2985</v>
      </c>
      <c r="V316" s="35">
        <v>6176.162686180605</v>
      </c>
      <c r="W316" s="33">
        <v>26049.26</v>
      </c>
      <c r="X316" s="36">
        <f t="shared" si="53"/>
        <v>1</v>
      </c>
      <c r="Y316" s="36">
        <f t="shared" si="54"/>
        <v>0</v>
      </c>
      <c r="Z316" s="36">
        <f t="shared" si="59"/>
        <v>0</v>
      </c>
      <c r="AA316" s="36">
        <f t="shared" si="60"/>
        <v>0</v>
      </c>
      <c r="AB316" s="36">
        <f t="shared" si="55"/>
        <v>0</v>
      </c>
      <c r="AC316" s="36">
        <f t="shared" si="56"/>
        <v>1</v>
      </c>
      <c r="AD316" s="36">
        <f t="shared" si="61"/>
        <v>0</v>
      </c>
      <c r="AE316" s="36">
        <f t="shared" si="62"/>
        <v>0</v>
      </c>
      <c r="AF316" s="36">
        <f t="shared" si="63"/>
        <v>0</v>
      </c>
      <c r="AG316" s="36">
        <f t="shared" si="64"/>
        <v>0</v>
      </c>
      <c r="AH316" s="2">
        <f t="shared" si="57"/>
        <v>0</v>
      </c>
      <c r="AI316" s="2">
        <f t="shared" si="58"/>
        <v>0</v>
      </c>
    </row>
    <row r="317" spans="1:35" ht="11.25">
      <c r="A317" s="37">
        <v>1927390</v>
      </c>
      <c r="B317" s="37" t="s">
        <v>1283</v>
      </c>
      <c r="C317" s="37" t="s">
        <v>1284</v>
      </c>
      <c r="D317" s="37" t="s">
        <v>1285</v>
      </c>
      <c r="E317" s="37" t="s">
        <v>1286</v>
      </c>
      <c r="F317" s="37">
        <v>50588</v>
      </c>
      <c r="G317" s="38" t="s">
        <v>41</v>
      </c>
      <c r="H317" s="37">
        <v>7127328060</v>
      </c>
      <c r="I317" s="39">
        <v>6</v>
      </c>
      <c r="J317" s="40" t="s">
        <v>44</v>
      </c>
      <c r="K317" s="44" t="s">
        <v>44</v>
      </c>
      <c r="L317" s="29">
        <v>1894</v>
      </c>
      <c r="M317" s="28" t="s">
        <v>43</v>
      </c>
      <c r="N317" s="41" t="s">
        <v>44</v>
      </c>
      <c r="O317" s="41" t="s">
        <v>44</v>
      </c>
      <c r="P317" s="42">
        <v>11.335578002244668</v>
      </c>
      <c r="Q317" s="42" t="str">
        <f t="shared" si="52"/>
        <v>NO</v>
      </c>
      <c r="R317" s="39" t="s">
        <v>42</v>
      </c>
      <c r="S317" s="43" t="s">
        <v>44</v>
      </c>
      <c r="T317" s="33">
        <v>12692.145482441578</v>
      </c>
      <c r="U317" s="34">
        <v>7337</v>
      </c>
      <c r="V317" s="35">
        <v>16618.32126468928</v>
      </c>
      <c r="W317" s="33">
        <v>42840.15</v>
      </c>
      <c r="X317" s="36">
        <f t="shared" si="53"/>
        <v>0</v>
      </c>
      <c r="Y317" s="36">
        <f t="shared" si="54"/>
        <v>0</v>
      </c>
      <c r="Z317" s="36">
        <f t="shared" si="59"/>
        <v>0</v>
      </c>
      <c r="AA317" s="36">
        <f t="shared" si="60"/>
        <v>0</v>
      </c>
      <c r="AB317" s="36">
        <f t="shared" si="55"/>
        <v>0</v>
      </c>
      <c r="AC317" s="36">
        <f t="shared" si="56"/>
        <v>1</v>
      </c>
      <c r="AD317" s="36">
        <f t="shared" si="61"/>
        <v>0</v>
      </c>
      <c r="AE317" s="36">
        <f t="shared" si="62"/>
        <v>0</v>
      </c>
      <c r="AF317" s="36">
        <f t="shared" si="63"/>
        <v>0</v>
      </c>
      <c r="AG317" s="36">
        <f t="shared" si="64"/>
        <v>0</v>
      </c>
      <c r="AH317" s="2">
        <f t="shared" si="57"/>
        <v>0</v>
      </c>
      <c r="AI317" s="2">
        <f t="shared" si="58"/>
        <v>0</v>
      </c>
    </row>
    <row r="318" spans="1:35" ht="11.25">
      <c r="A318" s="37">
        <v>1927480</v>
      </c>
      <c r="B318" s="37" t="s">
        <v>1287</v>
      </c>
      <c r="C318" s="37" t="s">
        <v>1288</v>
      </c>
      <c r="D318" s="37" t="s">
        <v>1289</v>
      </c>
      <c r="E318" s="37" t="s">
        <v>1290</v>
      </c>
      <c r="F318" s="37">
        <v>50249</v>
      </c>
      <c r="G318" s="38" t="s">
        <v>41</v>
      </c>
      <c r="H318" s="37">
        <v>5158382208</v>
      </c>
      <c r="I318" s="39">
        <v>7</v>
      </c>
      <c r="J318" s="40" t="s">
        <v>42</v>
      </c>
      <c r="K318" s="28" t="s">
        <v>42</v>
      </c>
      <c r="L318" s="29">
        <v>101</v>
      </c>
      <c r="M318" s="28" t="s">
        <v>43</v>
      </c>
      <c r="N318" s="41" t="s">
        <v>42</v>
      </c>
      <c r="O318" s="41" t="s">
        <v>42</v>
      </c>
      <c r="P318" s="42">
        <v>5.188679245283019</v>
      </c>
      <c r="Q318" s="42" t="str">
        <f t="shared" si="52"/>
        <v>NO</v>
      </c>
      <c r="R318" s="39" t="s">
        <v>42</v>
      </c>
      <c r="S318" s="43" t="s">
        <v>44</v>
      </c>
      <c r="T318" s="33">
        <v>615.1146422211996</v>
      </c>
      <c r="U318" s="34">
        <v>348</v>
      </c>
      <c r="V318" s="35">
        <v>518.479500635651</v>
      </c>
      <c r="W318" s="33">
        <v>2259.72</v>
      </c>
      <c r="X318" s="36">
        <f t="shared" si="53"/>
        <v>1</v>
      </c>
      <c r="Y318" s="36">
        <f t="shared" si="54"/>
        <v>1</v>
      </c>
      <c r="Z318" s="36" t="str">
        <f t="shared" si="59"/>
        <v>ELIGIBLE</v>
      </c>
      <c r="AA318" s="36" t="str">
        <f t="shared" si="60"/>
        <v>OKAY</v>
      </c>
      <c r="AB318" s="36">
        <f t="shared" si="55"/>
        <v>0</v>
      </c>
      <c r="AC318" s="36">
        <f t="shared" si="56"/>
        <v>1</v>
      </c>
      <c r="AD318" s="36">
        <f t="shared" si="61"/>
        <v>0</v>
      </c>
      <c r="AE318" s="36">
        <f t="shared" si="62"/>
        <v>0</v>
      </c>
      <c r="AF318" s="36">
        <f t="shared" si="63"/>
        <v>0</v>
      </c>
      <c r="AG318" s="36">
        <f t="shared" si="64"/>
        <v>0</v>
      </c>
      <c r="AH318" s="2">
        <f t="shared" si="57"/>
        <v>0</v>
      </c>
      <c r="AI318" s="2">
        <f t="shared" si="58"/>
        <v>0</v>
      </c>
    </row>
    <row r="319" spans="1:35" ht="11.25">
      <c r="A319" s="37">
        <v>1927500</v>
      </c>
      <c r="B319" s="37" t="s">
        <v>1291</v>
      </c>
      <c r="C319" s="37" t="s">
        <v>1292</v>
      </c>
      <c r="D319" s="37" t="s">
        <v>1293</v>
      </c>
      <c r="E319" s="37" t="s">
        <v>1294</v>
      </c>
      <c r="F319" s="37">
        <v>50250</v>
      </c>
      <c r="G319" s="38" t="s">
        <v>41</v>
      </c>
      <c r="H319" s="37">
        <v>5155232187</v>
      </c>
      <c r="I319" s="39">
        <v>7</v>
      </c>
      <c r="J319" s="40" t="s">
        <v>42</v>
      </c>
      <c r="K319" s="28" t="s">
        <v>42</v>
      </c>
      <c r="L319" s="29">
        <v>852</v>
      </c>
      <c r="M319" s="28" t="s">
        <v>43</v>
      </c>
      <c r="N319" s="41" t="s">
        <v>44</v>
      </c>
      <c r="O319" s="41" t="s">
        <v>44</v>
      </c>
      <c r="P319" s="42">
        <v>9.940652818991099</v>
      </c>
      <c r="Q319" s="42" t="str">
        <f t="shared" si="52"/>
        <v>NO</v>
      </c>
      <c r="R319" s="39" t="s">
        <v>42</v>
      </c>
      <c r="S319" s="43" t="s">
        <v>44</v>
      </c>
      <c r="T319" s="33">
        <v>4877</v>
      </c>
      <c r="U319" s="34">
        <v>2978</v>
      </c>
      <c r="V319" s="35">
        <v>6305.892103657263</v>
      </c>
      <c r="W319" s="33">
        <v>20533.18</v>
      </c>
      <c r="X319" s="36">
        <f t="shared" si="53"/>
        <v>1</v>
      </c>
      <c r="Y319" s="36">
        <f t="shared" si="54"/>
        <v>0</v>
      </c>
      <c r="Z319" s="36">
        <f t="shared" si="59"/>
        <v>0</v>
      </c>
      <c r="AA319" s="36">
        <f t="shared" si="60"/>
        <v>0</v>
      </c>
      <c r="AB319" s="36">
        <f t="shared" si="55"/>
        <v>0</v>
      </c>
      <c r="AC319" s="36">
        <f t="shared" si="56"/>
        <v>1</v>
      </c>
      <c r="AD319" s="36">
        <f t="shared" si="61"/>
        <v>0</v>
      </c>
      <c r="AE319" s="36">
        <f t="shared" si="62"/>
        <v>0</v>
      </c>
      <c r="AF319" s="36">
        <f t="shared" si="63"/>
        <v>0</v>
      </c>
      <c r="AG319" s="36">
        <f t="shared" si="64"/>
        <v>0</v>
      </c>
      <c r="AH319" s="2">
        <f t="shared" si="57"/>
        <v>0</v>
      </c>
      <c r="AI319" s="2">
        <f t="shared" si="58"/>
        <v>0</v>
      </c>
    </row>
    <row r="320" spans="1:35" ht="11.25">
      <c r="A320" s="37">
        <v>1927600</v>
      </c>
      <c r="B320" s="37" t="s">
        <v>1295</v>
      </c>
      <c r="C320" s="37" t="s">
        <v>1296</v>
      </c>
      <c r="D320" s="37" t="s">
        <v>1297</v>
      </c>
      <c r="E320" s="37" t="s">
        <v>1298</v>
      </c>
      <c r="F320" s="37">
        <v>50674</v>
      </c>
      <c r="G320" s="38" t="s">
        <v>41</v>
      </c>
      <c r="H320" s="37">
        <v>3195783425</v>
      </c>
      <c r="I320" s="39">
        <v>7</v>
      </c>
      <c r="J320" s="40" t="s">
        <v>42</v>
      </c>
      <c r="K320" s="28" t="s">
        <v>42</v>
      </c>
      <c r="L320" s="29">
        <v>670</v>
      </c>
      <c r="M320" s="28" t="s">
        <v>43</v>
      </c>
      <c r="N320" s="41" t="s">
        <v>44</v>
      </c>
      <c r="O320" s="41" t="s">
        <v>44</v>
      </c>
      <c r="P320" s="42">
        <v>11.576011157601116</v>
      </c>
      <c r="Q320" s="42" t="str">
        <f t="shared" si="52"/>
        <v>NO</v>
      </c>
      <c r="R320" s="39" t="s">
        <v>42</v>
      </c>
      <c r="S320" s="43" t="s">
        <v>44</v>
      </c>
      <c r="T320" s="33">
        <v>3707.5226153468016</v>
      </c>
      <c r="U320" s="34">
        <v>2257</v>
      </c>
      <c r="V320" s="45">
        <v>3323</v>
      </c>
      <c r="W320" s="33">
        <v>16471.63</v>
      </c>
      <c r="X320" s="36">
        <f t="shared" si="53"/>
        <v>1</v>
      </c>
      <c r="Y320" s="36">
        <f t="shared" si="54"/>
        <v>0</v>
      </c>
      <c r="Z320" s="36">
        <f t="shared" si="59"/>
        <v>0</v>
      </c>
      <c r="AA320" s="36">
        <f t="shared" si="60"/>
        <v>0</v>
      </c>
      <c r="AB320" s="36">
        <f t="shared" si="55"/>
        <v>0</v>
      </c>
      <c r="AC320" s="36">
        <f t="shared" si="56"/>
        <v>1</v>
      </c>
      <c r="AD320" s="36">
        <f t="shared" si="61"/>
        <v>0</v>
      </c>
      <c r="AE320" s="36">
        <f t="shared" si="62"/>
        <v>0</v>
      </c>
      <c r="AF320" s="36">
        <f t="shared" si="63"/>
        <v>0</v>
      </c>
      <c r="AG320" s="36">
        <f t="shared" si="64"/>
        <v>0</v>
      </c>
      <c r="AH320" s="2">
        <f t="shared" si="57"/>
        <v>0</v>
      </c>
      <c r="AI320" s="2">
        <f t="shared" si="58"/>
        <v>0</v>
      </c>
    </row>
    <row r="321" spans="1:35" ht="11.25">
      <c r="A321" s="37">
        <v>1927810</v>
      </c>
      <c r="B321" s="37" t="s">
        <v>1299</v>
      </c>
      <c r="C321" s="37" t="s">
        <v>1300</v>
      </c>
      <c r="D321" s="37" t="s">
        <v>712</v>
      </c>
      <c r="E321" s="37" t="s">
        <v>1301</v>
      </c>
      <c r="F321" s="37">
        <v>51364</v>
      </c>
      <c r="G321" s="38" t="s">
        <v>41</v>
      </c>
      <c r="H321" s="37">
        <v>7128536111</v>
      </c>
      <c r="I321" s="39">
        <v>7</v>
      </c>
      <c r="J321" s="40" t="s">
        <v>42</v>
      </c>
      <c r="K321" s="28" t="s">
        <v>42</v>
      </c>
      <c r="L321" s="29">
        <v>184</v>
      </c>
      <c r="M321" s="28" t="s">
        <v>43</v>
      </c>
      <c r="N321" s="41" t="s">
        <v>42</v>
      </c>
      <c r="O321" s="41" t="s">
        <v>42</v>
      </c>
      <c r="P321" s="42">
        <v>15.272727272727273</v>
      </c>
      <c r="Q321" s="42" t="str">
        <f t="shared" si="52"/>
        <v>NO</v>
      </c>
      <c r="R321" s="39" t="s">
        <v>42</v>
      </c>
      <c r="S321" s="43" t="s">
        <v>44</v>
      </c>
      <c r="T321" s="33">
        <v>1049.5823995420815</v>
      </c>
      <c r="U321" s="34">
        <v>705</v>
      </c>
      <c r="V321" s="35">
        <v>1061.648501301571</v>
      </c>
      <c r="W321" s="33">
        <v>7725.63</v>
      </c>
      <c r="X321" s="36">
        <f t="shared" si="53"/>
        <v>1</v>
      </c>
      <c r="Y321" s="36">
        <f t="shared" si="54"/>
        <v>1</v>
      </c>
      <c r="Z321" s="36" t="str">
        <f t="shared" si="59"/>
        <v>ELIGIBLE</v>
      </c>
      <c r="AA321" s="36" t="str">
        <f t="shared" si="60"/>
        <v>OKAY</v>
      </c>
      <c r="AB321" s="36">
        <f t="shared" si="55"/>
        <v>0</v>
      </c>
      <c r="AC321" s="36">
        <f t="shared" si="56"/>
        <v>1</v>
      </c>
      <c r="AD321" s="36">
        <f t="shared" si="61"/>
        <v>0</v>
      </c>
      <c r="AE321" s="36">
        <f t="shared" si="62"/>
        <v>0</v>
      </c>
      <c r="AF321" s="36">
        <f t="shared" si="63"/>
        <v>0</v>
      </c>
      <c r="AG321" s="36">
        <f t="shared" si="64"/>
        <v>0</v>
      </c>
      <c r="AH321" s="2">
        <f t="shared" si="57"/>
        <v>0</v>
      </c>
      <c r="AI321" s="2">
        <f t="shared" si="58"/>
        <v>0</v>
      </c>
    </row>
    <row r="322" spans="1:35" ht="11.25">
      <c r="A322" s="37">
        <v>1927870</v>
      </c>
      <c r="B322" s="37" t="s">
        <v>1302</v>
      </c>
      <c r="C322" s="37" t="s">
        <v>1303</v>
      </c>
      <c r="D322" s="37" t="s">
        <v>1304</v>
      </c>
      <c r="E322" s="37" t="s">
        <v>1305</v>
      </c>
      <c r="F322" s="37">
        <v>52772</v>
      </c>
      <c r="G322" s="38" t="s">
        <v>41</v>
      </c>
      <c r="H322" s="37">
        <v>3198866121</v>
      </c>
      <c r="I322" s="39">
        <v>6</v>
      </c>
      <c r="J322" s="40" t="s">
        <v>44</v>
      </c>
      <c r="K322" s="44" t="s">
        <v>44</v>
      </c>
      <c r="L322" s="29">
        <v>814</v>
      </c>
      <c r="M322" s="28" t="s">
        <v>43</v>
      </c>
      <c r="N322" s="41" t="s">
        <v>44</v>
      </c>
      <c r="O322" s="41" t="s">
        <v>44</v>
      </c>
      <c r="P322" s="42">
        <v>8.256880733944955</v>
      </c>
      <c r="Q322" s="42" t="str">
        <f t="shared" si="52"/>
        <v>NO</v>
      </c>
      <c r="R322" s="39" t="s">
        <v>42</v>
      </c>
      <c r="S322" s="43" t="s">
        <v>44</v>
      </c>
      <c r="T322" s="33">
        <v>3705.390434973358</v>
      </c>
      <c r="U322" s="34">
        <v>2880</v>
      </c>
      <c r="V322" s="45">
        <v>4316</v>
      </c>
      <c r="W322" s="33">
        <v>17129.05</v>
      </c>
      <c r="X322" s="36">
        <f t="shared" si="53"/>
        <v>0</v>
      </c>
      <c r="Y322" s="36">
        <f t="shared" si="54"/>
        <v>0</v>
      </c>
      <c r="Z322" s="36">
        <f t="shared" si="59"/>
        <v>0</v>
      </c>
      <c r="AA322" s="36">
        <f t="shared" si="60"/>
        <v>0</v>
      </c>
      <c r="AB322" s="36">
        <f t="shared" si="55"/>
        <v>0</v>
      </c>
      <c r="AC322" s="36">
        <f t="shared" si="56"/>
        <v>1</v>
      </c>
      <c r="AD322" s="36">
        <f t="shared" si="61"/>
        <v>0</v>
      </c>
      <c r="AE322" s="36">
        <f t="shared" si="62"/>
        <v>0</v>
      </c>
      <c r="AF322" s="36">
        <f t="shared" si="63"/>
        <v>0</v>
      </c>
      <c r="AG322" s="36">
        <f t="shared" si="64"/>
        <v>0</v>
      </c>
      <c r="AH322" s="2">
        <f t="shared" si="57"/>
        <v>0</v>
      </c>
      <c r="AI322" s="2">
        <f t="shared" si="58"/>
        <v>0</v>
      </c>
    </row>
    <row r="323" spans="1:35" ht="11.25">
      <c r="A323" s="37">
        <v>1927900</v>
      </c>
      <c r="B323" s="37" t="s">
        <v>1306</v>
      </c>
      <c r="C323" s="37" t="s">
        <v>1307</v>
      </c>
      <c r="D323" s="37" t="s">
        <v>1308</v>
      </c>
      <c r="E323" s="37" t="s">
        <v>1309</v>
      </c>
      <c r="F323" s="37">
        <v>50480</v>
      </c>
      <c r="G323" s="38" t="s">
        <v>41</v>
      </c>
      <c r="H323" s="37">
        <v>5159282717</v>
      </c>
      <c r="I323" s="39">
        <v>7</v>
      </c>
      <c r="J323" s="40" t="s">
        <v>42</v>
      </c>
      <c r="K323" s="28" t="s">
        <v>42</v>
      </c>
      <c r="L323" s="29">
        <v>175</v>
      </c>
      <c r="M323" s="28" t="s">
        <v>43</v>
      </c>
      <c r="N323" s="41" t="s">
        <v>42</v>
      </c>
      <c r="O323" s="41" t="s">
        <v>42</v>
      </c>
      <c r="P323" s="42">
        <v>11.312217194570136</v>
      </c>
      <c r="Q323" s="42" t="str">
        <f t="shared" si="52"/>
        <v>NO</v>
      </c>
      <c r="R323" s="39" t="s">
        <v>42</v>
      </c>
      <c r="S323" s="43" t="s">
        <v>44</v>
      </c>
      <c r="T323" s="33">
        <v>1273.5190023049931</v>
      </c>
      <c r="U323" s="34">
        <v>610</v>
      </c>
      <c r="V323" s="35">
        <v>1414.2448937544823</v>
      </c>
      <c r="W323" s="33">
        <v>4880.22</v>
      </c>
      <c r="X323" s="36">
        <f t="shared" si="53"/>
        <v>1</v>
      </c>
      <c r="Y323" s="36">
        <f t="shared" si="54"/>
        <v>1</v>
      </c>
      <c r="Z323" s="36" t="str">
        <f t="shared" si="59"/>
        <v>ELIGIBLE</v>
      </c>
      <c r="AA323" s="36" t="str">
        <f t="shared" si="60"/>
        <v>OKAY</v>
      </c>
      <c r="AB323" s="36">
        <f t="shared" si="55"/>
        <v>0</v>
      </c>
      <c r="AC323" s="36">
        <f t="shared" si="56"/>
        <v>1</v>
      </c>
      <c r="AD323" s="36">
        <f t="shared" si="61"/>
        <v>0</v>
      </c>
      <c r="AE323" s="36">
        <f t="shared" si="62"/>
        <v>0</v>
      </c>
      <c r="AF323" s="36">
        <f t="shared" si="63"/>
        <v>0</v>
      </c>
      <c r="AG323" s="36">
        <f t="shared" si="64"/>
        <v>0</v>
      </c>
      <c r="AH323" s="2">
        <f t="shared" si="57"/>
        <v>0</v>
      </c>
      <c r="AI323" s="2">
        <f t="shared" si="58"/>
        <v>0</v>
      </c>
    </row>
    <row r="324" spans="1:35" ht="11.25">
      <c r="A324" s="37">
        <v>1927960</v>
      </c>
      <c r="B324" s="37" t="s">
        <v>1310</v>
      </c>
      <c r="C324" s="37" t="s">
        <v>1311</v>
      </c>
      <c r="D324" s="37" t="s">
        <v>1312</v>
      </c>
      <c r="E324" s="37" t="s">
        <v>1313</v>
      </c>
      <c r="F324" s="37">
        <v>51575</v>
      </c>
      <c r="G324" s="38" t="s">
        <v>41</v>
      </c>
      <c r="H324" s="37">
        <v>7124873414</v>
      </c>
      <c r="I324" s="39">
        <v>8</v>
      </c>
      <c r="J324" s="40" t="s">
        <v>42</v>
      </c>
      <c r="K324" s="28" t="s">
        <v>42</v>
      </c>
      <c r="L324" s="29">
        <v>551</v>
      </c>
      <c r="M324" s="28" t="s">
        <v>43</v>
      </c>
      <c r="N324" s="41" t="s">
        <v>42</v>
      </c>
      <c r="O324" s="41" t="s">
        <v>42</v>
      </c>
      <c r="P324" s="42">
        <v>5.465587044534413</v>
      </c>
      <c r="Q324" s="42" t="str">
        <f t="shared" si="52"/>
        <v>NO</v>
      </c>
      <c r="R324" s="39" t="s">
        <v>42</v>
      </c>
      <c r="S324" s="43" t="s">
        <v>44</v>
      </c>
      <c r="T324" s="33">
        <v>1861.2216302951786</v>
      </c>
      <c r="U324" s="34">
        <v>1912</v>
      </c>
      <c r="V324" s="35">
        <v>2839.292503480946</v>
      </c>
      <c r="W324" s="33">
        <v>7086.54</v>
      </c>
      <c r="X324" s="36">
        <f t="shared" si="53"/>
        <v>1</v>
      </c>
      <c r="Y324" s="36">
        <f t="shared" si="54"/>
        <v>1</v>
      </c>
      <c r="Z324" s="36" t="str">
        <f t="shared" si="59"/>
        <v>ELIGIBLE</v>
      </c>
      <c r="AA324" s="36" t="str">
        <f t="shared" si="60"/>
        <v>OKAY</v>
      </c>
      <c r="AB324" s="36">
        <f t="shared" si="55"/>
        <v>0</v>
      </c>
      <c r="AC324" s="36">
        <f t="shared" si="56"/>
        <v>1</v>
      </c>
      <c r="AD324" s="36">
        <f t="shared" si="61"/>
        <v>0</v>
      </c>
      <c r="AE324" s="36">
        <f t="shared" si="62"/>
        <v>0</v>
      </c>
      <c r="AF324" s="36">
        <f t="shared" si="63"/>
        <v>0</v>
      </c>
      <c r="AG324" s="36">
        <f t="shared" si="64"/>
        <v>0</v>
      </c>
      <c r="AH324" s="2">
        <f t="shared" si="57"/>
        <v>0</v>
      </c>
      <c r="AI324" s="2">
        <f t="shared" si="58"/>
        <v>0</v>
      </c>
    </row>
    <row r="325" spans="1:35" ht="11.25">
      <c r="A325" s="37">
        <v>1927990</v>
      </c>
      <c r="B325" s="37" t="s">
        <v>1314</v>
      </c>
      <c r="C325" s="37" t="s">
        <v>1315</v>
      </c>
      <c r="D325" s="37" t="s">
        <v>1316</v>
      </c>
      <c r="E325" s="37" t="s">
        <v>1317</v>
      </c>
      <c r="F325" s="37">
        <v>51559</v>
      </c>
      <c r="G325" s="38" t="s">
        <v>41</v>
      </c>
      <c r="H325" s="37">
        <v>7124852257</v>
      </c>
      <c r="I325" s="39">
        <v>8</v>
      </c>
      <c r="J325" s="40" t="s">
        <v>42</v>
      </c>
      <c r="K325" s="28" t="s">
        <v>42</v>
      </c>
      <c r="L325" s="29">
        <v>712</v>
      </c>
      <c r="M325" s="28" t="s">
        <v>43</v>
      </c>
      <c r="N325" s="41" t="s">
        <v>44</v>
      </c>
      <c r="O325" s="41" t="s">
        <v>44</v>
      </c>
      <c r="P325" s="42">
        <v>8.733087330873309</v>
      </c>
      <c r="Q325" s="42" t="str">
        <f aca="true" t="shared" si="65" ref="Q325:Q375">IF(P325&lt;20,"NO","YES")</f>
        <v>NO</v>
      </c>
      <c r="R325" s="39" t="s">
        <v>42</v>
      </c>
      <c r="S325" s="43" t="s">
        <v>44</v>
      </c>
      <c r="T325" s="33">
        <v>2956.43043484227</v>
      </c>
      <c r="U325" s="34">
        <v>2490</v>
      </c>
      <c r="V325" s="35">
        <v>3723.1766045645795</v>
      </c>
      <c r="W325" s="33">
        <v>14955.63</v>
      </c>
      <c r="X325" s="36">
        <f aca="true" t="shared" si="66" ref="X325:X375">IF(OR(J325="YES",K325="YES"),1,0)</f>
        <v>1</v>
      </c>
      <c r="Y325" s="36">
        <f aca="true" t="shared" si="67" ref="Y325:Y375">IF(OR(L325&lt;600,M325="YES"),1,0)</f>
        <v>0</v>
      </c>
      <c r="Z325" s="36">
        <f t="shared" si="59"/>
        <v>0</v>
      </c>
      <c r="AA325" s="36">
        <f t="shared" si="60"/>
        <v>0</v>
      </c>
      <c r="AB325" s="36">
        <f aca="true" t="shared" si="68" ref="AB325:AB375">IF(AND(P325&gt;=20,Q325="YES"),1,0)</f>
        <v>0</v>
      </c>
      <c r="AC325" s="36">
        <f aca="true" t="shared" si="69" ref="AC325:AC375">IF(R325="YES",1,0)</f>
        <v>1</v>
      </c>
      <c r="AD325" s="36">
        <f t="shared" si="61"/>
        <v>0</v>
      </c>
      <c r="AE325" s="36">
        <f t="shared" si="62"/>
        <v>0</v>
      </c>
      <c r="AF325" s="36">
        <f t="shared" si="63"/>
        <v>0</v>
      </c>
      <c r="AG325" s="36">
        <f t="shared" si="64"/>
        <v>0</v>
      </c>
      <c r="AH325" s="2">
        <f aca="true" t="shared" si="70" ref="AH325:AH375">IF(AND(OR(X325=0,Y325=0),(N325="YES")),"TROUBLE",0)</f>
        <v>0</v>
      </c>
      <c r="AI325" s="2">
        <f aca="true" t="shared" si="71" ref="AI325:AI375">IF(AND(OR(AB325=0,AC325=0),(S325="YES")),"TROUBLE",0)</f>
        <v>0</v>
      </c>
    </row>
    <row r="326" spans="1:35" ht="11.25">
      <c r="A326" s="37">
        <v>1928020</v>
      </c>
      <c r="B326" s="37" t="s">
        <v>1318</v>
      </c>
      <c r="C326" s="37" t="s">
        <v>1319</v>
      </c>
      <c r="D326" s="37" t="s">
        <v>1320</v>
      </c>
      <c r="E326" s="37" t="s">
        <v>1321</v>
      </c>
      <c r="F326" s="37">
        <v>50255</v>
      </c>
      <c r="G326" s="38" t="s">
        <v>41</v>
      </c>
      <c r="H326" s="37">
        <v>5156342408</v>
      </c>
      <c r="I326" s="39">
        <v>7</v>
      </c>
      <c r="J326" s="40" t="s">
        <v>42</v>
      </c>
      <c r="K326" s="28" t="s">
        <v>42</v>
      </c>
      <c r="L326" s="29">
        <v>362</v>
      </c>
      <c r="M326" s="28" t="s">
        <v>43</v>
      </c>
      <c r="N326" s="41" t="s">
        <v>42</v>
      </c>
      <c r="O326" s="41" t="s">
        <v>42</v>
      </c>
      <c r="P326" s="42">
        <v>19.11764705882353</v>
      </c>
      <c r="Q326" s="42" t="str">
        <f t="shared" si="65"/>
        <v>NO</v>
      </c>
      <c r="R326" s="39" t="s">
        <v>42</v>
      </c>
      <c r="S326" s="43" t="s">
        <v>44</v>
      </c>
      <c r="T326" s="33">
        <v>2009.1831632011563</v>
      </c>
      <c r="U326" s="34">
        <v>1164</v>
      </c>
      <c r="V326" s="35">
        <v>2420.371511456664</v>
      </c>
      <c r="W326" s="33">
        <v>16200.91</v>
      </c>
      <c r="X326" s="36">
        <f t="shared" si="66"/>
        <v>1</v>
      </c>
      <c r="Y326" s="36">
        <f t="shared" si="67"/>
        <v>1</v>
      </c>
      <c r="Z326" s="36" t="str">
        <f aca="true" t="shared" si="72" ref="Z326:Z375">IF(AND(X326=1,Y326=1),"ELIGIBLE",0)</f>
        <v>ELIGIBLE</v>
      </c>
      <c r="AA326" s="36" t="str">
        <f aca="true" t="shared" si="73" ref="AA326:AA375">IF(AND(Z326="ELIGIBLE",N326="YES"),"OKAY",0)</f>
        <v>OKAY</v>
      </c>
      <c r="AB326" s="36">
        <f t="shared" si="68"/>
        <v>0</v>
      </c>
      <c r="AC326" s="36">
        <f t="shared" si="69"/>
        <v>1</v>
      </c>
      <c r="AD326" s="36">
        <f aca="true" t="shared" si="74" ref="AD326:AD375">IF(AND(AB326=1,AC326=1),"CHECK",0)</f>
        <v>0</v>
      </c>
      <c r="AE326" s="36">
        <f aca="true" t="shared" si="75" ref="AE326:AE375">IF(AND(Z326="ELIGIBLE",AD326="CHECK"),"SRSA",0)</f>
        <v>0</v>
      </c>
      <c r="AF326" s="36">
        <f aca="true" t="shared" si="76" ref="AF326:AF375">IF(AND(AD326="CHECK",AE326=0),"RLISP",0)</f>
        <v>0</v>
      </c>
      <c r="AG326" s="36">
        <f aca="true" t="shared" si="77" ref="AG326:AG375">IF(AND(AA326="OKAY",AF326="RLISP"),"NO",0)</f>
        <v>0</v>
      </c>
      <c r="AH326" s="2">
        <f t="shared" si="70"/>
        <v>0</v>
      </c>
      <c r="AI326" s="2">
        <f t="shared" si="71"/>
        <v>0</v>
      </c>
    </row>
    <row r="327" spans="1:35" ht="11.25">
      <c r="A327" s="37">
        <v>1928050</v>
      </c>
      <c r="B327" s="37" t="s">
        <v>1322</v>
      </c>
      <c r="C327" s="37" t="s">
        <v>1323</v>
      </c>
      <c r="D327" s="37" t="s">
        <v>1324</v>
      </c>
      <c r="E327" s="37" t="s">
        <v>1325</v>
      </c>
      <c r="F327" s="37">
        <v>50676</v>
      </c>
      <c r="G327" s="38" t="s">
        <v>41</v>
      </c>
      <c r="H327" s="37">
        <v>3198824201</v>
      </c>
      <c r="I327" s="39">
        <v>6</v>
      </c>
      <c r="J327" s="40" t="s">
        <v>44</v>
      </c>
      <c r="K327" s="44" t="s">
        <v>42</v>
      </c>
      <c r="L327" s="29">
        <v>480</v>
      </c>
      <c r="M327" s="28" t="s">
        <v>43</v>
      </c>
      <c r="N327" s="41" t="s">
        <v>42</v>
      </c>
      <c r="O327" s="41" t="s">
        <v>42</v>
      </c>
      <c r="P327" s="42">
        <v>11.62280701754386</v>
      </c>
      <c r="Q327" s="42" t="str">
        <f t="shared" si="65"/>
        <v>NO</v>
      </c>
      <c r="R327" s="39" t="s">
        <v>42</v>
      </c>
      <c r="S327" s="43" t="s">
        <v>44</v>
      </c>
      <c r="T327" s="33">
        <v>2271.066053235949</v>
      </c>
      <c r="U327" s="34">
        <v>1738</v>
      </c>
      <c r="V327" s="35">
        <v>2592.3975031782547</v>
      </c>
      <c r="W327" s="33">
        <v>10980.36</v>
      </c>
      <c r="X327" s="36">
        <f t="shared" si="66"/>
        <v>1</v>
      </c>
      <c r="Y327" s="36">
        <f t="shared" si="67"/>
        <v>1</v>
      </c>
      <c r="Z327" s="36" t="str">
        <f t="shared" si="72"/>
        <v>ELIGIBLE</v>
      </c>
      <c r="AA327" s="36" t="str">
        <f t="shared" si="73"/>
        <v>OKAY</v>
      </c>
      <c r="AB327" s="36">
        <f t="shared" si="68"/>
        <v>0</v>
      </c>
      <c r="AC327" s="36">
        <f t="shared" si="69"/>
        <v>1</v>
      </c>
      <c r="AD327" s="36">
        <f t="shared" si="74"/>
        <v>0</v>
      </c>
      <c r="AE327" s="36">
        <f t="shared" si="75"/>
        <v>0</v>
      </c>
      <c r="AF327" s="36">
        <f t="shared" si="76"/>
        <v>0</v>
      </c>
      <c r="AG327" s="36">
        <f t="shared" si="77"/>
        <v>0</v>
      </c>
      <c r="AH327" s="2">
        <f t="shared" si="70"/>
        <v>0</v>
      </c>
      <c r="AI327" s="2">
        <f t="shared" si="71"/>
        <v>0</v>
      </c>
    </row>
    <row r="328" spans="1:35" ht="11.25">
      <c r="A328" s="37">
        <v>1928110</v>
      </c>
      <c r="B328" s="37" t="s">
        <v>1326</v>
      </c>
      <c r="C328" s="37" t="s">
        <v>1327</v>
      </c>
      <c r="D328" s="37" t="s">
        <v>1328</v>
      </c>
      <c r="E328" s="37" t="s">
        <v>1329</v>
      </c>
      <c r="F328" s="37">
        <v>52171</v>
      </c>
      <c r="G328" s="38" t="s">
        <v>41</v>
      </c>
      <c r="H328" s="37">
        <v>3197766011</v>
      </c>
      <c r="I328" s="39">
        <v>7</v>
      </c>
      <c r="J328" s="40" t="s">
        <v>42</v>
      </c>
      <c r="K328" s="28" t="s">
        <v>42</v>
      </c>
      <c r="L328" s="29">
        <v>604</v>
      </c>
      <c r="M328" s="28" t="s">
        <v>43</v>
      </c>
      <c r="N328" s="41" t="s">
        <v>44</v>
      </c>
      <c r="O328" s="41" t="s">
        <v>44</v>
      </c>
      <c r="P328" s="42">
        <v>13.984168865435356</v>
      </c>
      <c r="Q328" s="42" t="str">
        <f t="shared" si="65"/>
        <v>NO</v>
      </c>
      <c r="R328" s="39" t="s">
        <v>42</v>
      </c>
      <c r="S328" s="43" t="s">
        <v>44</v>
      </c>
      <c r="T328" s="33">
        <v>3930.0242076989953</v>
      </c>
      <c r="U328" s="34">
        <v>2408</v>
      </c>
      <c r="V328" s="35">
        <v>3624.4186044435028</v>
      </c>
      <c r="W328" s="33">
        <v>20426.94</v>
      </c>
      <c r="X328" s="36">
        <f t="shared" si="66"/>
        <v>1</v>
      </c>
      <c r="Y328" s="36">
        <f t="shared" si="67"/>
        <v>0</v>
      </c>
      <c r="Z328" s="36">
        <f t="shared" si="72"/>
        <v>0</v>
      </c>
      <c r="AA328" s="36">
        <f t="shared" si="73"/>
        <v>0</v>
      </c>
      <c r="AB328" s="36">
        <f t="shared" si="68"/>
        <v>0</v>
      </c>
      <c r="AC328" s="36">
        <f t="shared" si="69"/>
        <v>1</v>
      </c>
      <c r="AD328" s="36">
        <f t="shared" si="74"/>
        <v>0</v>
      </c>
      <c r="AE328" s="36">
        <f t="shared" si="75"/>
        <v>0</v>
      </c>
      <c r="AF328" s="36">
        <f t="shared" si="76"/>
        <v>0</v>
      </c>
      <c r="AG328" s="36">
        <f t="shared" si="77"/>
        <v>0</v>
      </c>
      <c r="AH328" s="2">
        <f t="shared" si="70"/>
        <v>0</v>
      </c>
      <c r="AI328" s="2">
        <f t="shared" si="71"/>
        <v>0</v>
      </c>
    </row>
    <row r="329" spans="1:35" ht="11.25">
      <c r="A329" s="37">
        <v>1928170</v>
      </c>
      <c r="B329" s="37" t="s">
        <v>1330</v>
      </c>
      <c r="C329" s="37" t="s">
        <v>1331</v>
      </c>
      <c r="D329" s="37" t="s">
        <v>1332</v>
      </c>
      <c r="E329" s="37" t="s">
        <v>1333</v>
      </c>
      <c r="F329" s="37">
        <v>50044</v>
      </c>
      <c r="G329" s="38" t="s">
        <v>41</v>
      </c>
      <c r="H329" s="37">
        <v>5159445241</v>
      </c>
      <c r="I329" s="39">
        <v>7</v>
      </c>
      <c r="J329" s="40" t="s">
        <v>42</v>
      </c>
      <c r="K329" s="28" t="s">
        <v>42</v>
      </c>
      <c r="L329" s="29">
        <v>502</v>
      </c>
      <c r="M329" s="28" t="s">
        <v>43</v>
      </c>
      <c r="N329" s="41" t="s">
        <v>42</v>
      </c>
      <c r="O329" s="41" t="s">
        <v>42</v>
      </c>
      <c r="P329" s="42">
        <v>9.497206703910614</v>
      </c>
      <c r="Q329" s="42" t="str">
        <f t="shared" si="65"/>
        <v>NO</v>
      </c>
      <c r="R329" s="39" t="s">
        <v>42</v>
      </c>
      <c r="S329" s="43" t="s">
        <v>44</v>
      </c>
      <c r="T329" s="33">
        <v>2256.2945331050387</v>
      </c>
      <c r="U329" s="34">
        <v>1745</v>
      </c>
      <c r="V329" s="35">
        <v>2626.9628032206315</v>
      </c>
      <c r="W329" s="33">
        <v>10696.15</v>
      </c>
      <c r="X329" s="36">
        <f t="shared" si="66"/>
        <v>1</v>
      </c>
      <c r="Y329" s="36">
        <f t="shared" si="67"/>
        <v>1</v>
      </c>
      <c r="Z329" s="36" t="str">
        <f t="shared" si="72"/>
        <v>ELIGIBLE</v>
      </c>
      <c r="AA329" s="36" t="str">
        <f t="shared" si="73"/>
        <v>OKAY</v>
      </c>
      <c r="AB329" s="36">
        <f t="shared" si="68"/>
        <v>0</v>
      </c>
      <c r="AC329" s="36">
        <f t="shared" si="69"/>
        <v>1</v>
      </c>
      <c r="AD329" s="36">
        <f t="shared" si="74"/>
        <v>0</v>
      </c>
      <c r="AE329" s="36">
        <f t="shared" si="75"/>
        <v>0</v>
      </c>
      <c r="AF329" s="36">
        <f t="shared" si="76"/>
        <v>0</v>
      </c>
      <c r="AG329" s="36">
        <f t="shared" si="77"/>
        <v>0</v>
      </c>
      <c r="AH329" s="2">
        <f t="shared" si="70"/>
        <v>0</v>
      </c>
      <c r="AI329" s="2">
        <f t="shared" si="71"/>
        <v>0</v>
      </c>
    </row>
    <row r="330" spans="1:35" ht="11.25">
      <c r="A330" s="37">
        <v>1928200</v>
      </c>
      <c r="B330" s="37" t="s">
        <v>1334</v>
      </c>
      <c r="C330" s="37" t="s">
        <v>1335</v>
      </c>
      <c r="D330" s="37" t="s">
        <v>1336</v>
      </c>
      <c r="E330" s="37" t="s">
        <v>1337</v>
      </c>
      <c r="F330" s="37">
        <v>50519</v>
      </c>
      <c r="G330" s="38" t="s">
        <v>41</v>
      </c>
      <c r="H330" s="37">
        <v>5153791526</v>
      </c>
      <c r="I330" s="39">
        <v>7</v>
      </c>
      <c r="J330" s="40" t="s">
        <v>42</v>
      </c>
      <c r="K330" s="28" t="s">
        <v>42</v>
      </c>
      <c r="L330" s="29">
        <v>236</v>
      </c>
      <c r="M330" s="28" t="s">
        <v>43</v>
      </c>
      <c r="N330" s="41" t="s">
        <v>42</v>
      </c>
      <c r="O330" s="41" t="s">
        <v>42</v>
      </c>
      <c r="P330" s="42">
        <v>7.604562737642586</v>
      </c>
      <c r="Q330" s="42" t="str">
        <f t="shared" si="65"/>
        <v>NO</v>
      </c>
      <c r="R330" s="39" t="s">
        <v>42</v>
      </c>
      <c r="S330" s="43" t="s">
        <v>44</v>
      </c>
      <c r="T330" s="33">
        <v>1579.6893390756718</v>
      </c>
      <c r="U330" s="34">
        <v>813</v>
      </c>
      <c r="V330" s="35">
        <v>1810.8020811677022</v>
      </c>
      <c r="W330" s="33">
        <v>4380.82</v>
      </c>
      <c r="X330" s="36">
        <f t="shared" si="66"/>
        <v>1</v>
      </c>
      <c r="Y330" s="36">
        <f t="shared" si="67"/>
        <v>1</v>
      </c>
      <c r="Z330" s="36" t="str">
        <f t="shared" si="72"/>
        <v>ELIGIBLE</v>
      </c>
      <c r="AA330" s="36" t="str">
        <f t="shared" si="73"/>
        <v>OKAY</v>
      </c>
      <c r="AB330" s="36">
        <f t="shared" si="68"/>
        <v>0</v>
      </c>
      <c r="AC330" s="36">
        <f t="shared" si="69"/>
        <v>1</v>
      </c>
      <c r="AD330" s="36">
        <f t="shared" si="74"/>
        <v>0</v>
      </c>
      <c r="AE330" s="36">
        <f t="shared" si="75"/>
        <v>0</v>
      </c>
      <c r="AF330" s="36">
        <f t="shared" si="76"/>
        <v>0</v>
      </c>
      <c r="AG330" s="36">
        <f t="shared" si="77"/>
        <v>0</v>
      </c>
      <c r="AH330" s="2">
        <f t="shared" si="70"/>
        <v>0</v>
      </c>
      <c r="AI330" s="2">
        <f t="shared" si="71"/>
        <v>0</v>
      </c>
    </row>
    <row r="331" spans="1:35" ht="11.25">
      <c r="A331" s="37">
        <v>1928230</v>
      </c>
      <c r="B331" s="37" t="s">
        <v>1338</v>
      </c>
      <c r="C331" s="37" t="s">
        <v>1339</v>
      </c>
      <c r="D331" s="37" t="s">
        <v>1340</v>
      </c>
      <c r="E331" s="37" t="s">
        <v>1341</v>
      </c>
      <c r="F331" s="37">
        <v>51576</v>
      </c>
      <c r="G331" s="38" t="s">
        <v>41</v>
      </c>
      <c r="H331" s="37">
        <v>7125662332</v>
      </c>
      <c r="I331" s="39">
        <v>8</v>
      </c>
      <c r="J331" s="40" t="s">
        <v>42</v>
      </c>
      <c r="K331" s="28" t="s">
        <v>42</v>
      </c>
      <c r="L331" s="29">
        <v>687</v>
      </c>
      <c r="M331" s="28" t="s">
        <v>43</v>
      </c>
      <c r="N331" s="41" t="s">
        <v>44</v>
      </c>
      <c r="O331" s="41" t="s">
        <v>44</v>
      </c>
      <c r="P331" s="42">
        <v>5.763239875389408</v>
      </c>
      <c r="Q331" s="42" t="str">
        <f t="shared" si="65"/>
        <v>NO</v>
      </c>
      <c r="R331" s="39" t="s">
        <v>42</v>
      </c>
      <c r="S331" s="43" t="s">
        <v>44</v>
      </c>
      <c r="T331" s="33">
        <v>2457.9162206307724</v>
      </c>
      <c r="U331" s="34">
        <v>2365</v>
      </c>
      <c r="V331" s="35">
        <v>3525.6606043224265</v>
      </c>
      <c r="W331" s="33">
        <v>9352.18</v>
      </c>
      <c r="X331" s="36">
        <f t="shared" si="66"/>
        <v>1</v>
      </c>
      <c r="Y331" s="36">
        <f t="shared" si="67"/>
        <v>0</v>
      </c>
      <c r="Z331" s="36">
        <f t="shared" si="72"/>
        <v>0</v>
      </c>
      <c r="AA331" s="36">
        <f t="shared" si="73"/>
        <v>0</v>
      </c>
      <c r="AB331" s="36">
        <f t="shared" si="68"/>
        <v>0</v>
      </c>
      <c r="AC331" s="36">
        <f t="shared" si="69"/>
        <v>1</v>
      </c>
      <c r="AD331" s="36">
        <f t="shared" si="74"/>
        <v>0</v>
      </c>
      <c r="AE331" s="36">
        <f t="shared" si="75"/>
        <v>0</v>
      </c>
      <c r="AF331" s="36">
        <f t="shared" si="76"/>
        <v>0</v>
      </c>
      <c r="AG331" s="36">
        <f t="shared" si="77"/>
        <v>0</v>
      </c>
      <c r="AH331" s="2">
        <f t="shared" si="70"/>
        <v>0</v>
      </c>
      <c r="AI331" s="2">
        <f t="shared" si="71"/>
        <v>0</v>
      </c>
    </row>
    <row r="332" spans="1:35" ht="11.25">
      <c r="A332" s="37">
        <v>1928560</v>
      </c>
      <c r="B332" s="37" t="s">
        <v>1342</v>
      </c>
      <c r="C332" s="37" t="s">
        <v>1343</v>
      </c>
      <c r="D332" s="37" t="s">
        <v>1344</v>
      </c>
      <c r="E332" s="37" t="s">
        <v>256</v>
      </c>
      <c r="F332" s="37">
        <v>50036</v>
      </c>
      <c r="G332" s="38" t="s">
        <v>41</v>
      </c>
      <c r="H332" s="37">
        <v>5154325319</v>
      </c>
      <c r="I332" s="39">
        <v>7</v>
      </c>
      <c r="J332" s="40" t="s">
        <v>42</v>
      </c>
      <c r="K332" s="28" t="s">
        <v>42</v>
      </c>
      <c r="L332" s="29">
        <v>365</v>
      </c>
      <c r="M332" s="28" t="s">
        <v>43</v>
      </c>
      <c r="N332" s="41" t="s">
        <v>42</v>
      </c>
      <c r="O332" s="41" t="s">
        <v>42</v>
      </c>
      <c r="P332" s="42">
        <v>3.296703296703297</v>
      </c>
      <c r="Q332" s="42" t="str">
        <f t="shared" si="65"/>
        <v>NO</v>
      </c>
      <c r="R332" s="39" t="s">
        <v>42</v>
      </c>
      <c r="S332" s="43" t="s">
        <v>44</v>
      </c>
      <c r="T332" s="33">
        <v>1401.57009125832</v>
      </c>
      <c r="U332" s="34">
        <v>1263</v>
      </c>
      <c r="V332" s="35">
        <v>2578.0430403426726</v>
      </c>
      <c r="W332" s="33">
        <v>3777.86</v>
      </c>
      <c r="X332" s="36">
        <f t="shared" si="66"/>
        <v>1</v>
      </c>
      <c r="Y332" s="36">
        <f t="shared" si="67"/>
        <v>1</v>
      </c>
      <c r="Z332" s="36" t="str">
        <f t="shared" si="72"/>
        <v>ELIGIBLE</v>
      </c>
      <c r="AA332" s="36" t="str">
        <f t="shared" si="73"/>
        <v>OKAY</v>
      </c>
      <c r="AB332" s="36">
        <f t="shared" si="68"/>
        <v>0</v>
      </c>
      <c r="AC332" s="36">
        <f t="shared" si="69"/>
        <v>1</v>
      </c>
      <c r="AD332" s="36">
        <f t="shared" si="74"/>
        <v>0</v>
      </c>
      <c r="AE332" s="36">
        <f t="shared" si="75"/>
        <v>0</v>
      </c>
      <c r="AF332" s="36">
        <f t="shared" si="76"/>
        <v>0</v>
      </c>
      <c r="AG332" s="36">
        <f t="shared" si="77"/>
        <v>0</v>
      </c>
      <c r="AH332" s="2">
        <f t="shared" si="70"/>
        <v>0</v>
      </c>
      <c r="AI332" s="2">
        <f t="shared" si="71"/>
        <v>0</v>
      </c>
    </row>
    <row r="333" spans="1:35" ht="11.25">
      <c r="A333" s="37">
        <v>1928680</v>
      </c>
      <c r="B333" s="37" t="s">
        <v>1345</v>
      </c>
      <c r="C333" s="37" t="s">
        <v>1346</v>
      </c>
      <c r="D333" s="37" t="s">
        <v>1347</v>
      </c>
      <c r="E333" s="37" t="s">
        <v>1348</v>
      </c>
      <c r="F333" s="37">
        <v>50322</v>
      </c>
      <c r="G333" s="38" t="s">
        <v>41</v>
      </c>
      <c r="H333" s="37">
        <v>5154575000</v>
      </c>
      <c r="I333" s="39" t="s">
        <v>112</v>
      </c>
      <c r="J333" s="40" t="s">
        <v>44</v>
      </c>
      <c r="K333" s="44" t="s">
        <v>44</v>
      </c>
      <c r="L333" s="29">
        <v>3311</v>
      </c>
      <c r="M333" s="28" t="s">
        <v>43</v>
      </c>
      <c r="N333" s="41" t="s">
        <v>44</v>
      </c>
      <c r="O333" s="41" t="s">
        <v>44</v>
      </c>
      <c r="P333" s="42">
        <v>1.7206182560513268</v>
      </c>
      <c r="Q333" s="42" t="str">
        <f t="shared" si="65"/>
        <v>NO</v>
      </c>
      <c r="R333" s="39" t="s">
        <v>44</v>
      </c>
      <c r="S333" s="43" t="s">
        <v>44</v>
      </c>
      <c r="T333" s="33">
        <v>11907.898937377882</v>
      </c>
      <c r="U333" s="34">
        <v>12703</v>
      </c>
      <c r="V333" s="35">
        <v>19119.548823440386</v>
      </c>
      <c r="W333" s="33">
        <v>28180.54</v>
      </c>
      <c r="X333" s="36">
        <f t="shared" si="66"/>
        <v>0</v>
      </c>
      <c r="Y333" s="36">
        <f t="shared" si="67"/>
        <v>0</v>
      </c>
      <c r="Z333" s="36">
        <f t="shared" si="72"/>
        <v>0</v>
      </c>
      <c r="AA333" s="36">
        <f t="shared" si="73"/>
        <v>0</v>
      </c>
      <c r="AB333" s="36">
        <f t="shared" si="68"/>
        <v>0</v>
      </c>
      <c r="AC333" s="36">
        <f t="shared" si="69"/>
        <v>0</v>
      </c>
      <c r="AD333" s="36">
        <f t="shared" si="74"/>
        <v>0</v>
      </c>
      <c r="AE333" s="36">
        <f t="shared" si="75"/>
        <v>0</v>
      </c>
      <c r="AF333" s="36">
        <f t="shared" si="76"/>
        <v>0</v>
      </c>
      <c r="AG333" s="36">
        <f t="shared" si="77"/>
        <v>0</v>
      </c>
      <c r="AH333" s="2">
        <f t="shared" si="70"/>
        <v>0</v>
      </c>
      <c r="AI333" s="2">
        <f t="shared" si="71"/>
        <v>0</v>
      </c>
    </row>
    <row r="334" spans="1:35" ht="11.25">
      <c r="A334" s="37">
        <v>1928710</v>
      </c>
      <c r="B334" s="37" t="s">
        <v>1349</v>
      </c>
      <c r="C334" s="37" t="s">
        <v>1350</v>
      </c>
      <c r="D334" s="37" t="s">
        <v>1351</v>
      </c>
      <c r="E334" s="37" t="s">
        <v>1352</v>
      </c>
      <c r="F334" s="37">
        <v>52141</v>
      </c>
      <c r="G334" s="38" t="s">
        <v>41</v>
      </c>
      <c r="H334" s="37">
        <v>3194265501</v>
      </c>
      <c r="I334" s="39">
        <v>7</v>
      </c>
      <c r="J334" s="40" t="s">
        <v>42</v>
      </c>
      <c r="K334" s="28" t="s">
        <v>42</v>
      </c>
      <c r="L334" s="29">
        <v>563</v>
      </c>
      <c r="M334" s="28" t="s">
        <v>43</v>
      </c>
      <c r="N334" s="41" t="s">
        <v>42</v>
      </c>
      <c r="O334" s="41" t="s">
        <v>42</v>
      </c>
      <c r="P334" s="42">
        <v>13.261648745519713</v>
      </c>
      <c r="Q334" s="42" t="str">
        <f t="shared" si="65"/>
        <v>NO</v>
      </c>
      <c r="R334" s="39" t="s">
        <v>42</v>
      </c>
      <c r="S334" s="43" t="s">
        <v>44</v>
      </c>
      <c r="T334" s="33">
        <v>3048.6809737255817</v>
      </c>
      <c r="U334" s="34">
        <v>1961</v>
      </c>
      <c r="V334" s="35">
        <v>3987.189932393042</v>
      </c>
      <c r="W334" s="33">
        <v>14670.87</v>
      </c>
      <c r="X334" s="36">
        <f t="shared" si="66"/>
        <v>1</v>
      </c>
      <c r="Y334" s="36">
        <f t="shared" si="67"/>
        <v>1</v>
      </c>
      <c r="Z334" s="36" t="str">
        <f t="shared" si="72"/>
        <v>ELIGIBLE</v>
      </c>
      <c r="AA334" s="36" t="str">
        <f t="shared" si="73"/>
        <v>OKAY</v>
      </c>
      <c r="AB334" s="36">
        <f t="shared" si="68"/>
        <v>0</v>
      </c>
      <c r="AC334" s="36">
        <f t="shared" si="69"/>
        <v>1</v>
      </c>
      <c r="AD334" s="36">
        <f t="shared" si="74"/>
        <v>0</v>
      </c>
      <c r="AE334" s="36">
        <f t="shared" si="75"/>
        <v>0</v>
      </c>
      <c r="AF334" s="36">
        <f t="shared" si="76"/>
        <v>0</v>
      </c>
      <c r="AG334" s="36">
        <f t="shared" si="77"/>
        <v>0</v>
      </c>
      <c r="AH334" s="2">
        <f t="shared" si="70"/>
        <v>0</v>
      </c>
      <c r="AI334" s="2">
        <f t="shared" si="71"/>
        <v>0</v>
      </c>
    </row>
    <row r="335" spans="1:35" ht="11.25">
      <c r="A335" s="37">
        <v>1928980</v>
      </c>
      <c r="B335" s="37" t="s">
        <v>1353</v>
      </c>
      <c r="C335" s="37" t="s">
        <v>1354</v>
      </c>
      <c r="D335" s="37" t="s">
        <v>1355</v>
      </c>
      <c r="E335" s="37" t="s">
        <v>1356</v>
      </c>
      <c r="F335" s="37">
        <v>52565</v>
      </c>
      <c r="G335" s="38" t="s">
        <v>41</v>
      </c>
      <c r="H335" s="37">
        <v>3192933334</v>
      </c>
      <c r="I335" s="39">
        <v>7</v>
      </c>
      <c r="J335" s="40" t="s">
        <v>42</v>
      </c>
      <c r="K335" s="28" t="s">
        <v>42</v>
      </c>
      <c r="L335" s="29">
        <v>630</v>
      </c>
      <c r="M335" s="28" t="s">
        <v>43</v>
      </c>
      <c r="N335" s="41" t="s">
        <v>44</v>
      </c>
      <c r="O335" s="41" t="s">
        <v>44</v>
      </c>
      <c r="P335" s="42">
        <v>18.028169014084508</v>
      </c>
      <c r="Q335" s="42" t="str">
        <f t="shared" si="65"/>
        <v>NO</v>
      </c>
      <c r="R335" s="39" t="s">
        <v>42</v>
      </c>
      <c r="S335" s="43" t="s">
        <v>44</v>
      </c>
      <c r="T335" s="33">
        <v>3611.8563194772496</v>
      </c>
      <c r="U335" s="34">
        <v>2181</v>
      </c>
      <c r="V335" s="35">
        <v>3273.827704013682</v>
      </c>
      <c r="W335" s="33">
        <v>23582.45</v>
      </c>
      <c r="X335" s="36">
        <f t="shared" si="66"/>
        <v>1</v>
      </c>
      <c r="Y335" s="36">
        <f t="shared" si="67"/>
        <v>0</v>
      </c>
      <c r="Z335" s="36">
        <f t="shared" si="72"/>
        <v>0</v>
      </c>
      <c r="AA335" s="36">
        <f t="shared" si="73"/>
        <v>0</v>
      </c>
      <c r="AB335" s="36">
        <f t="shared" si="68"/>
        <v>0</v>
      </c>
      <c r="AC335" s="36">
        <f t="shared" si="69"/>
        <v>1</v>
      </c>
      <c r="AD335" s="36">
        <f t="shared" si="74"/>
        <v>0</v>
      </c>
      <c r="AE335" s="36">
        <f t="shared" si="75"/>
        <v>0</v>
      </c>
      <c r="AF335" s="36">
        <f t="shared" si="76"/>
        <v>0</v>
      </c>
      <c r="AG335" s="36">
        <f t="shared" si="77"/>
        <v>0</v>
      </c>
      <c r="AH335" s="2">
        <f t="shared" si="70"/>
        <v>0</v>
      </c>
      <c r="AI335" s="2">
        <f t="shared" si="71"/>
        <v>0</v>
      </c>
    </row>
    <row r="336" spans="1:35" ht="11.25">
      <c r="A336" s="37">
        <v>1929010</v>
      </c>
      <c r="B336" s="37" t="s">
        <v>1357</v>
      </c>
      <c r="C336" s="37" t="s">
        <v>1358</v>
      </c>
      <c r="D336" s="37" t="s">
        <v>909</v>
      </c>
      <c r="E336" s="37" t="s">
        <v>1359</v>
      </c>
      <c r="F336" s="37">
        <v>50261</v>
      </c>
      <c r="G336" s="38" t="s">
        <v>41</v>
      </c>
      <c r="H336" s="37">
        <v>5159962221</v>
      </c>
      <c r="I336" s="39">
        <v>4</v>
      </c>
      <c r="J336" s="40" t="s">
        <v>44</v>
      </c>
      <c r="K336" s="44" t="s">
        <v>42</v>
      </c>
      <c r="L336" s="29">
        <v>484</v>
      </c>
      <c r="M336" s="28" t="s">
        <v>43</v>
      </c>
      <c r="N336" s="41" t="s">
        <v>42</v>
      </c>
      <c r="O336" s="41" t="s">
        <v>42</v>
      </c>
      <c r="P336" s="42">
        <v>11.216730038022813</v>
      </c>
      <c r="Q336" s="42" t="str">
        <f t="shared" si="65"/>
        <v>NO</v>
      </c>
      <c r="R336" s="39" t="s">
        <v>44</v>
      </c>
      <c r="S336" s="43" t="s">
        <v>44</v>
      </c>
      <c r="T336" s="33">
        <v>1649.5424674086335</v>
      </c>
      <c r="U336" s="34">
        <v>1666</v>
      </c>
      <c r="V336" s="35">
        <v>2508.45320307534</v>
      </c>
      <c r="W336" s="33">
        <v>11852.44</v>
      </c>
      <c r="X336" s="36">
        <f t="shared" si="66"/>
        <v>1</v>
      </c>
      <c r="Y336" s="36">
        <f t="shared" si="67"/>
        <v>1</v>
      </c>
      <c r="Z336" s="36" t="str">
        <f t="shared" si="72"/>
        <v>ELIGIBLE</v>
      </c>
      <c r="AA336" s="36" t="str">
        <f t="shared" si="73"/>
        <v>OKAY</v>
      </c>
      <c r="AB336" s="36">
        <f t="shared" si="68"/>
        <v>0</v>
      </c>
      <c r="AC336" s="36">
        <f t="shared" si="69"/>
        <v>0</v>
      </c>
      <c r="AD336" s="36">
        <f t="shared" si="74"/>
        <v>0</v>
      </c>
      <c r="AE336" s="36">
        <f t="shared" si="75"/>
        <v>0</v>
      </c>
      <c r="AF336" s="36">
        <f t="shared" si="76"/>
        <v>0</v>
      </c>
      <c r="AG336" s="36">
        <f t="shared" si="77"/>
        <v>0</v>
      </c>
      <c r="AH336" s="2">
        <f t="shared" si="70"/>
        <v>0</v>
      </c>
      <c r="AI336" s="2">
        <f t="shared" si="71"/>
        <v>0</v>
      </c>
    </row>
    <row r="337" spans="1:35" ht="11.25">
      <c r="A337" s="37">
        <v>1929100</v>
      </c>
      <c r="B337" s="37" t="s">
        <v>1360</v>
      </c>
      <c r="C337" s="37" t="s">
        <v>1361</v>
      </c>
      <c r="D337" s="37" t="s">
        <v>1362</v>
      </c>
      <c r="E337" s="37" t="s">
        <v>1363</v>
      </c>
      <c r="F337" s="37">
        <v>50482</v>
      </c>
      <c r="G337" s="38" t="s">
        <v>41</v>
      </c>
      <c r="H337" s="37">
        <v>5158294484</v>
      </c>
      <c r="I337" s="39">
        <v>7</v>
      </c>
      <c r="J337" s="40" t="s">
        <v>42</v>
      </c>
      <c r="K337" s="28" t="s">
        <v>42</v>
      </c>
      <c r="L337" s="29">
        <v>325</v>
      </c>
      <c r="M337" s="28" t="s">
        <v>43</v>
      </c>
      <c r="N337" s="41" t="s">
        <v>42</v>
      </c>
      <c r="O337" s="41" t="s">
        <v>42</v>
      </c>
      <c r="P337" s="42">
        <v>14.246575342465754</v>
      </c>
      <c r="Q337" s="42" t="str">
        <f t="shared" si="65"/>
        <v>NO</v>
      </c>
      <c r="R337" s="39" t="s">
        <v>42</v>
      </c>
      <c r="S337" s="43" t="s">
        <v>44</v>
      </c>
      <c r="T337" s="33">
        <v>1390.1465439715396</v>
      </c>
      <c r="U337" s="34">
        <v>1112</v>
      </c>
      <c r="V337" s="35">
        <v>1673.9481020522446</v>
      </c>
      <c r="W337" s="33">
        <v>9918.47</v>
      </c>
      <c r="X337" s="36">
        <f t="shared" si="66"/>
        <v>1</v>
      </c>
      <c r="Y337" s="36">
        <f t="shared" si="67"/>
        <v>1</v>
      </c>
      <c r="Z337" s="36" t="str">
        <f t="shared" si="72"/>
        <v>ELIGIBLE</v>
      </c>
      <c r="AA337" s="36" t="str">
        <f t="shared" si="73"/>
        <v>OKAY</v>
      </c>
      <c r="AB337" s="36">
        <f t="shared" si="68"/>
        <v>0</v>
      </c>
      <c r="AC337" s="36">
        <f t="shared" si="69"/>
        <v>1</v>
      </c>
      <c r="AD337" s="36">
        <f t="shared" si="74"/>
        <v>0</v>
      </c>
      <c r="AE337" s="36">
        <f t="shared" si="75"/>
        <v>0</v>
      </c>
      <c r="AF337" s="36">
        <f t="shared" si="76"/>
        <v>0</v>
      </c>
      <c r="AG337" s="36">
        <f t="shared" si="77"/>
        <v>0</v>
      </c>
      <c r="AH337" s="2">
        <f t="shared" si="70"/>
        <v>0</v>
      </c>
      <c r="AI337" s="2">
        <f t="shared" si="71"/>
        <v>0</v>
      </c>
    </row>
    <row r="338" spans="1:35" ht="11.25">
      <c r="A338" s="37">
        <v>1929280</v>
      </c>
      <c r="B338" s="37" t="s">
        <v>1364</v>
      </c>
      <c r="C338" s="37" t="s">
        <v>1365</v>
      </c>
      <c r="D338" s="37" t="s">
        <v>1366</v>
      </c>
      <c r="E338" s="37" t="s">
        <v>1367</v>
      </c>
      <c r="F338" s="37">
        <v>50864</v>
      </c>
      <c r="G338" s="38" t="s">
        <v>41</v>
      </c>
      <c r="H338" s="37">
        <v>7128262542</v>
      </c>
      <c r="I338" s="39">
        <v>7</v>
      </c>
      <c r="J338" s="40" t="s">
        <v>42</v>
      </c>
      <c r="K338" s="28" t="s">
        <v>42</v>
      </c>
      <c r="L338" s="29">
        <v>427</v>
      </c>
      <c r="M338" s="28" t="s">
        <v>43</v>
      </c>
      <c r="N338" s="41" t="s">
        <v>42</v>
      </c>
      <c r="O338" s="41" t="s">
        <v>42</v>
      </c>
      <c r="P338" s="42">
        <v>21.382289416846653</v>
      </c>
      <c r="Q338" s="42" t="str">
        <f t="shared" si="65"/>
        <v>YES</v>
      </c>
      <c r="R338" s="39" t="s">
        <v>42</v>
      </c>
      <c r="S338" s="43" t="s">
        <v>42</v>
      </c>
      <c r="T338" s="33">
        <v>2424.042189822591</v>
      </c>
      <c r="U338" s="34">
        <v>1460</v>
      </c>
      <c r="V338" s="45">
        <v>3178.3981453233578</v>
      </c>
      <c r="W338" s="33">
        <v>17881.4</v>
      </c>
      <c r="X338" s="36">
        <f t="shared" si="66"/>
        <v>1</v>
      </c>
      <c r="Y338" s="36">
        <f t="shared" si="67"/>
        <v>1</v>
      </c>
      <c r="Z338" s="36" t="str">
        <f t="shared" si="72"/>
        <v>ELIGIBLE</v>
      </c>
      <c r="AA338" s="36" t="str">
        <f t="shared" si="73"/>
        <v>OKAY</v>
      </c>
      <c r="AB338" s="36">
        <f t="shared" si="68"/>
        <v>1</v>
      </c>
      <c r="AC338" s="36">
        <f t="shared" si="69"/>
        <v>1</v>
      </c>
      <c r="AD338" s="36" t="str">
        <f t="shared" si="74"/>
        <v>CHECK</v>
      </c>
      <c r="AE338" s="36" t="str">
        <f t="shared" si="75"/>
        <v>SRSA</v>
      </c>
      <c r="AF338" s="36">
        <f t="shared" si="76"/>
        <v>0</v>
      </c>
      <c r="AG338" s="36">
        <f t="shared" si="77"/>
        <v>0</v>
      </c>
      <c r="AH338" s="2">
        <f t="shared" si="70"/>
        <v>0</v>
      </c>
      <c r="AI338" s="2">
        <f t="shared" si="71"/>
        <v>0</v>
      </c>
    </row>
    <row r="339" spans="1:35" ht="11.25">
      <c r="A339" s="37">
        <v>1929310</v>
      </c>
      <c r="B339" s="37" t="s">
        <v>1368</v>
      </c>
      <c r="C339" s="37" t="s">
        <v>1369</v>
      </c>
      <c r="D339" s="37" t="s">
        <v>1370</v>
      </c>
      <c r="E339" s="37" t="s">
        <v>1371</v>
      </c>
      <c r="F339" s="37">
        <v>52349</v>
      </c>
      <c r="G339" s="38" t="s">
        <v>41</v>
      </c>
      <c r="H339" s="37">
        <v>3194724728</v>
      </c>
      <c r="I339" s="39" t="s">
        <v>53</v>
      </c>
      <c r="J339" s="40" t="s">
        <v>44</v>
      </c>
      <c r="K339" s="44" t="s">
        <v>44</v>
      </c>
      <c r="L339" s="29">
        <v>1721</v>
      </c>
      <c r="M339" s="28" t="s">
        <v>43</v>
      </c>
      <c r="N339" s="41" t="s">
        <v>44</v>
      </c>
      <c r="O339" s="41" t="s">
        <v>44</v>
      </c>
      <c r="P339" s="42">
        <v>12.516763522574879</v>
      </c>
      <c r="Q339" s="42" t="str">
        <f t="shared" si="65"/>
        <v>NO</v>
      </c>
      <c r="R339" s="39" t="s">
        <v>42</v>
      </c>
      <c r="S339" s="43" t="s">
        <v>44</v>
      </c>
      <c r="T339" s="33">
        <v>9075.697129650029</v>
      </c>
      <c r="U339" s="34">
        <v>6045</v>
      </c>
      <c r="V339" s="35">
        <v>12525.99451688658</v>
      </c>
      <c r="W339" s="33">
        <v>53429.54</v>
      </c>
      <c r="X339" s="36">
        <f t="shared" si="66"/>
        <v>0</v>
      </c>
      <c r="Y339" s="36">
        <f t="shared" si="67"/>
        <v>0</v>
      </c>
      <c r="Z339" s="36">
        <f t="shared" si="72"/>
        <v>0</v>
      </c>
      <c r="AA339" s="36">
        <f t="shared" si="73"/>
        <v>0</v>
      </c>
      <c r="AB339" s="36">
        <f t="shared" si="68"/>
        <v>0</v>
      </c>
      <c r="AC339" s="36">
        <f t="shared" si="69"/>
        <v>1</v>
      </c>
      <c r="AD339" s="36">
        <f t="shared" si="74"/>
        <v>0</v>
      </c>
      <c r="AE339" s="36">
        <f t="shared" si="75"/>
        <v>0</v>
      </c>
      <c r="AF339" s="36">
        <f t="shared" si="76"/>
        <v>0</v>
      </c>
      <c r="AG339" s="36">
        <f t="shared" si="77"/>
        <v>0</v>
      </c>
      <c r="AH339" s="2">
        <f t="shared" si="70"/>
        <v>0</v>
      </c>
      <c r="AI339" s="2">
        <f t="shared" si="71"/>
        <v>0</v>
      </c>
    </row>
    <row r="340" spans="1:35" ht="11.25">
      <c r="A340" s="37">
        <v>1929490</v>
      </c>
      <c r="B340" s="37" t="s">
        <v>1372</v>
      </c>
      <c r="C340" s="37" t="s">
        <v>1373</v>
      </c>
      <c r="D340" s="37" t="s">
        <v>1374</v>
      </c>
      <c r="E340" s="37" t="s">
        <v>1375</v>
      </c>
      <c r="F340" s="37">
        <v>52654</v>
      </c>
      <c r="G340" s="38" t="s">
        <v>41</v>
      </c>
      <c r="H340" s="37">
        <v>3192566200</v>
      </c>
      <c r="I340" s="39">
        <v>7</v>
      </c>
      <c r="J340" s="40" t="s">
        <v>42</v>
      </c>
      <c r="K340" s="28" t="s">
        <v>42</v>
      </c>
      <c r="L340" s="29">
        <v>537</v>
      </c>
      <c r="M340" s="28" t="s">
        <v>43</v>
      </c>
      <c r="N340" s="41" t="s">
        <v>42</v>
      </c>
      <c r="O340" s="41" t="s">
        <v>42</v>
      </c>
      <c r="P340" s="42">
        <v>11.018363939899833</v>
      </c>
      <c r="Q340" s="42" t="str">
        <f t="shared" si="65"/>
        <v>NO</v>
      </c>
      <c r="R340" s="39" t="s">
        <v>42</v>
      </c>
      <c r="S340" s="43" t="s">
        <v>44</v>
      </c>
      <c r="T340" s="33">
        <v>2925.507765826059</v>
      </c>
      <c r="U340" s="34">
        <v>1856</v>
      </c>
      <c r="V340" s="35">
        <v>4076.7336072058424</v>
      </c>
      <c r="W340" s="33">
        <v>13233.07</v>
      </c>
      <c r="X340" s="36">
        <f t="shared" si="66"/>
        <v>1</v>
      </c>
      <c r="Y340" s="36">
        <f t="shared" si="67"/>
        <v>1</v>
      </c>
      <c r="Z340" s="36" t="str">
        <f t="shared" si="72"/>
        <v>ELIGIBLE</v>
      </c>
      <c r="AA340" s="36" t="str">
        <f t="shared" si="73"/>
        <v>OKAY</v>
      </c>
      <c r="AB340" s="36">
        <f t="shared" si="68"/>
        <v>0</v>
      </c>
      <c r="AC340" s="36">
        <f t="shared" si="69"/>
        <v>1</v>
      </c>
      <c r="AD340" s="36">
        <f t="shared" si="74"/>
        <v>0</v>
      </c>
      <c r="AE340" s="36">
        <f t="shared" si="75"/>
        <v>0</v>
      </c>
      <c r="AF340" s="36">
        <f t="shared" si="76"/>
        <v>0</v>
      </c>
      <c r="AG340" s="36">
        <f t="shared" si="77"/>
        <v>0</v>
      </c>
      <c r="AH340" s="2">
        <f t="shared" si="70"/>
        <v>0</v>
      </c>
      <c r="AI340" s="2">
        <f t="shared" si="71"/>
        <v>0</v>
      </c>
    </row>
    <row r="341" spans="1:35" ht="11.25">
      <c r="A341" s="37">
        <v>1929580</v>
      </c>
      <c r="B341" s="37" t="s">
        <v>1376</v>
      </c>
      <c r="C341" s="37" t="s">
        <v>1377</v>
      </c>
      <c r="D341" s="37" t="s">
        <v>380</v>
      </c>
      <c r="E341" s="37" t="s">
        <v>1378</v>
      </c>
      <c r="F341" s="37">
        <v>51450</v>
      </c>
      <c r="G341" s="38" t="s">
        <v>41</v>
      </c>
      <c r="H341" s="37">
        <v>7126645000</v>
      </c>
      <c r="I341" s="39" t="s">
        <v>75</v>
      </c>
      <c r="J341" s="40" t="s">
        <v>42</v>
      </c>
      <c r="K341" s="28" t="s">
        <v>42</v>
      </c>
      <c r="L341" s="29">
        <v>571</v>
      </c>
      <c r="M341" s="28" t="s">
        <v>43</v>
      </c>
      <c r="N341" s="41" t="s">
        <v>42</v>
      </c>
      <c r="O341" s="41" t="s">
        <v>42</v>
      </c>
      <c r="P341" s="42">
        <v>18.00262812089356</v>
      </c>
      <c r="Q341" s="42" t="str">
        <f t="shared" si="65"/>
        <v>NO</v>
      </c>
      <c r="R341" s="39" t="s">
        <v>42</v>
      </c>
      <c r="S341" s="43" t="s">
        <v>44</v>
      </c>
      <c r="T341" s="33">
        <v>3619.74094397935</v>
      </c>
      <c r="U341" s="34">
        <v>2030</v>
      </c>
      <c r="V341" s="35">
        <v>4200.362276966843</v>
      </c>
      <c r="W341" s="33">
        <v>24791.05</v>
      </c>
      <c r="X341" s="36">
        <f t="shared" si="66"/>
        <v>1</v>
      </c>
      <c r="Y341" s="36">
        <f t="shared" si="67"/>
        <v>1</v>
      </c>
      <c r="Z341" s="36" t="str">
        <f t="shared" si="72"/>
        <v>ELIGIBLE</v>
      </c>
      <c r="AA341" s="36" t="str">
        <f t="shared" si="73"/>
        <v>OKAY</v>
      </c>
      <c r="AB341" s="36">
        <f t="shared" si="68"/>
        <v>0</v>
      </c>
      <c r="AC341" s="36">
        <f t="shared" si="69"/>
        <v>1</v>
      </c>
      <c r="AD341" s="36">
        <f t="shared" si="74"/>
        <v>0</v>
      </c>
      <c r="AE341" s="36">
        <f t="shared" si="75"/>
        <v>0</v>
      </c>
      <c r="AF341" s="36">
        <f t="shared" si="76"/>
        <v>0</v>
      </c>
      <c r="AG341" s="36">
        <f t="shared" si="77"/>
        <v>0</v>
      </c>
      <c r="AH341" s="2">
        <f t="shared" si="70"/>
        <v>0</v>
      </c>
      <c r="AI341" s="2">
        <f t="shared" si="71"/>
        <v>0</v>
      </c>
    </row>
    <row r="342" spans="1:35" ht="11.25">
      <c r="A342" s="37">
        <v>1929640</v>
      </c>
      <c r="B342" s="37" t="s">
        <v>1379</v>
      </c>
      <c r="C342" s="37" t="s">
        <v>1380</v>
      </c>
      <c r="D342" s="37" t="s">
        <v>1381</v>
      </c>
      <c r="E342" s="37" t="s">
        <v>1382</v>
      </c>
      <c r="F342" s="37">
        <v>51577</v>
      </c>
      <c r="G342" s="38" t="s">
        <v>41</v>
      </c>
      <c r="H342" s="37">
        <v>7127842251</v>
      </c>
      <c r="I342" s="39">
        <v>8</v>
      </c>
      <c r="J342" s="40" t="s">
        <v>42</v>
      </c>
      <c r="K342" s="28" t="s">
        <v>42</v>
      </c>
      <c r="L342" s="29">
        <v>265</v>
      </c>
      <c r="M342" s="28" t="s">
        <v>43</v>
      </c>
      <c r="N342" s="41" t="s">
        <v>42</v>
      </c>
      <c r="O342" s="41" t="s">
        <v>42</v>
      </c>
      <c r="P342" s="42">
        <v>15.666666666666668</v>
      </c>
      <c r="Q342" s="42" t="str">
        <f t="shared" si="65"/>
        <v>NO</v>
      </c>
      <c r="R342" s="39" t="s">
        <v>42</v>
      </c>
      <c r="S342" s="43" t="s">
        <v>44</v>
      </c>
      <c r="T342" s="33">
        <v>1472.6266095761832</v>
      </c>
      <c r="U342" s="34">
        <v>915</v>
      </c>
      <c r="V342" s="35">
        <v>1940.2112952482435</v>
      </c>
      <c r="W342" s="33">
        <v>8831.75</v>
      </c>
      <c r="X342" s="36">
        <f t="shared" si="66"/>
        <v>1</v>
      </c>
      <c r="Y342" s="36">
        <f t="shared" si="67"/>
        <v>1</v>
      </c>
      <c r="Z342" s="36" t="str">
        <f t="shared" si="72"/>
        <v>ELIGIBLE</v>
      </c>
      <c r="AA342" s="36" t="str">
        <f t="shared" si="73"/>
        <v>OKAY</v>
      </c>
      <c r="AB342" s="36">
        <f t="shared" si="68"/>
        <v>0</v>
      </c>
      <c r="AC342" s="36">
        <f t="shared" si="69"/>
        <v>1</v>
      </c>
      <c r="AD342" s="36">
        <f t="shared" si="74"/>
        <v>0</v>
      </c>
      <c r="AE342" s="36">
        <f t="shared" si="75"/>
        <v>0</v>
      </c>
      <c r="AF342" s="36">
        <f t="shared" si="76"/>
        <v>0</v>
      </c>
      <c r="AG342" s="36">
        <f t="shared" si="77"/>
        <v>0</v>
      </c>
      <c r="AH342" s="2">
        <f t="shared" si="70"/>
        <v>0</v>
      </c>
      <c r="AI342" s="2">
        <f t="shared" si="71"/>
        <v>0</v>
      </c>
    </row>
    <row r="343" spans="1:35" ht="11.25">
      <c r="A343" s="37">
        <v>1929730</v>
      </c>
      <c r="B343" s="37" t="s">
        <v>1383</v>
      </c>
      <c r="C343" s="37" t="s">
        <v>1384</v>
      </c>
      <c r="D343" s="37" t="s">
        <v>1385</v>
      </c>
      <c r="E343" s="37" t="s">
        <v>1386</v>
      </c>
      <c r="F343" s="37">
        <v>52653</v>
      </c>
      <c r="G343" s="38" t="s">
        <v>41</v>
      </c>
      <c r="H343" s="37">
        <v>3195233641</v>
      </c>
      <c r="I343" s="39">
        <v>7</v>
      </c>
      <c r="J343" s="40" t="s">
        <v>42</v>
      </c>
      <c r="K343" s="28" t="s">
        <v>42</v>
      </c>
      <c r="L343" s="29">
        <v>761</v>
      </c>
      <c r="M343" s="28" t="s">
        <v>43</v>
      </c>
      <c r="N343" s="41" t="s">
        <v>44</v>
      </c>
      <c r="O343" s="41" t="s">
        <v>44</v>
      </c>
      <c r="P343" s="42">
        <v>17.543859649122805</v>
      </c>
      <c r="Q343" s="42" t="str">
        <f t="shared" si="65"/>
        <v>NO</v>
      </c>
      <c r="R343" s="39" t="s">
        <v>42</v>
      </c>
      <c r="S343" s="43" t="s">
        <v>44</v>
      </c>
      <c r="T343" s="33">
        <v>4147.975591564795</v>
      </c>
      <c r="U343" s="34">
        <v>2440</v>
      </c>
      <c r="V343" s="35">
        <v>5447.219943521268</v>
      </c>
      <c r="W343" s="33">
        <v>27475.74</v>
      </c>
      <c r="X343" s="36">
        <f t="shared" si="66"/>
        <v>1</v>
      </c>
      <c r="Y343" s="36">
        <f t="shared" si="67"/>
        <v>0</v>
      </c>
      <c r="Z343" s="36">
        <f t="shared" si="72"/>
        <v>0</v>
      </c>
      <c r="AA343" s="36">
        <f t="shared" si="73"/>
        <v>0</v>
      </c>
      <c r="AB343" s="36">
        <f t="shared" si="68"/>
        <v>0</v>
      </c>
      <c r="AC343" s="36">
        <f t="shared" si="69"/>
        <v>1</v>
      </c>
      <c r="AD343" s="36">
        <f t="shared" si="74"/>
        <v>0</v>
      </c>
      <c r="AE343" s="36">
        <f t="shared" si="75"/>
        <v>0</v>
      </c>
      <c r="AF343" s="36">
        <f t="shared" si="76"/>
        <v>0</v>
      </c>
      <c r="AG343" s="36">
        <f t="shared" si="77"/>
        <v>0</v>
      </c>
      <c r="AH343" s="2">
        <f t="shared" si="70"/>
        <v>0</v>
      </c>
      <c r="AI343" s="2">
        <f t="shared" si="71"/>
        <v>0</v>
      </c>
    </row>
    <row r="344" spans="1:35" ht="11.25">
      <c r="A344" s="37">
        <v>1929760</v>
      </c>
      <c r="B344" s="37" t="s">
        <v>1387</v>
      </c>
      <c r="C344" s="37" t="s">
        <v>1388</v>
      </c>
      <c r="D344" s="37" t="s">
        <v>1257</v>
      </c>
      <c r="E344" s="37" t="s">
        <v>1389</v>
      </c>
      <c r="F344" s="37">
        <v>50629</v>
      </c>
      <c r="G344" s="38" t="s">
        <v>41</v>
      </c>
      <c r="H344" s="37">
        <v>3196386711</v>
      </c>
      <c r="I344" s="39">
        <v>7</v>
      </c>
      <c r="J344" s="40" t="s">
        <v>42</v>
      </c>
      <c r="K344" s="28" t="s">
        <v>42</v>
      </c>
      <c r="L344" s="29">
        <v>676</v>
      </c>
      <c r="M344" s="28" t="s">
        <v>43</v>
      </c>
      <c r="N344" s="41" t="s">
        <v>44</v>
      </c>
      <c r="O344" s="41" t="s">
        <v>44</v>
      </c>
      <c r="P344" s="42">
        <v>16.033755274261605</v>
      </c>
      <c r="Q344" s="42" t="str">
        <f t="shared" si="65"/>
        <v>NO</v>
      </c>
      <c r="R344" s="39" t="s">
        <v>42</v>
      </c>
      <c r="S344" s="43" t="s">
        <v>44</v>
      </c>
      <c r="T344" s="33">
        <v>3816.0881393991194</v>
      </c>
      <c r="U344" s="34">
        <v>2614</v>
      </c>
      <c r="V344" s="35">
        <v>3807.1209046674944</v>
      </c>
      <c r="W344" s="33">
        <v>27924.99</v>
      </c>
      <c r="X344" s="36">
        <f t="shared" si="66"/>
        <v>1</v>
      </c>
      <c r="Y344" s="36">
        <f t="shared" si="67"/>
        <v>0</v>
      </c>
      <c r="Z344" s="36">
        <f t="shared" si="72"/>
        <v>0</v>
      </c>
      <c r="AA344" s="36">
        <f t="shared" si="73"/>
        <v>0</v>
      </c>
      <c r="AB344" s="36">
        <f t="shared" si="68"/>
        <v>0</v>
      </c>
      <c r="AC344" s="36">
        <f t="shared" si="69"/>
        <v>1</v>
      </c>
      <c r="AD344" s="36">
        <f t="shared" si="74"/>
        <v>0</v>
      </c>
      <c r="AE344" s="36">
        <f t="shared" si="75"/>
        <v>0</v>
      </c>
      <c r="AF344" s="36">
        <f t="shared" si="76"/>
        <v>0</v>
      </c>
      <c r="AG344" s="36">
        <f t="shared" si="77"/>
        <v>0</v>
      </c>
      <c r="AH344" s="2">
        <f t="shared" si="70"/>
        <v>0</v>
      </c>
      <c r="AI344" s="2">
        <f t="shared" si="71"/>
        <v>0</v>
      </c>
    </row>
    <row r="345" spans="1:35" ht="11.25">
      <c r="A345" s="37">
        <v>1930240</v>
      </c>
      <c r="B345" s="37" t="s">
        <v>1390</v>
      </c>
      <c r="C345" s="37" t="s">
        <v>1391</v>
      </c>
      <c r="D345" s="37" t="s">
        <v>1392</v>
      </c>
      <c r="E345" s="37" t="s">
        <v>1393</v>
      </c>
      <c r="F345" s="37">
        <v>52353</v>
      </c>
      <c r="G345" s="38" t="s">
        <v>41</v>
      </c>
      <c r="H345" s="37">
        <v>3196536543</v>
      </c>
      <c r="I345" s="39">
        <v>6</v>
      </c>
      <c r="J345" s="40" t="s">
        <v>44</v>
      </c>
      <c r="K345" s="44" t="s">
        <v>44</v>
      </c>
      <c r="L345" s="29">
        <v>1545</v>
      </c>
      <c r="M345" s="28" t="s">
        <v>43</v>
      </c>
      <c r="N345" s="41" t="s">
        <v>44</v>
      </c>
      <c r="O345" s="41" t="s">
        <v>44</v>
      </c>
      <c r="P345" s="42">
        <v>12.412060301507537</v>
      </c>
      <c r="Q345" s="42" t="str">
        <f t="shared" si="65"/>
        <v>NO</v>
      </c>
      <c r="R345" s="39" t="s">
        <v>42</v>
      </c>
      <c r="S345" s="43" t="s">
        <v>44</v>
      </c>
      <c r="T345" s="33">
        <v>9175.148679901138</v>
      </c>
      <c r="U345" s="34">
        <v>5891</v>
      </c>
      <c r="V345" s="45">
        <v>12079.215685099336</v>
      </c>
      <c r="W345" s="33">
        <v>47946.36</v>
      </c>
      <c r="X345" s="36">
        <f t="shared" si="66"/>
        <v>0</v>
      </c>
      <c r="Y345" s="36">
        <f t="shared" si="67"/>
        <v>0</v>
      </c>
      <c r="Z345" s="36">
        <f t="shared" si="72"/>
        <v>0</v>
      </c>
      <c r="AA345" s="36">
        <f t="shared" si="73"/>
        <v>0</v>
      </c>
      <c r="AB345" s="36">
        <f t="shared" si="68"/>
        <v>0</v>
      </c>
      <c r="AC345" s="36">
        <f t="shared" si="69"/>
        <v>1</v>
      </c>
      <c r="AD345" s="36">
        <f t="shared" si="74"/>
        <v>0</v>
      </c>
      <c r="AE345" s="36">
        <f t="shared" si="75"/>
        <v>0</v>
      </c>
      <c r="AF345" s="36">
        <f t="shared" si="76"/>
        <v>0</v>
      </c>
      <c r="AG345" s="36">
        <f t="shared" si="77"/>
        <v>0</v>
      </c>
      <c r="AH345" s="2">
        <f t="shared" si="70"/>
        <v>0</v>
      </c>
      <c r="AI345" s="2">
        <f t="shared" si="71"/>
        <v>0</v>
      </c>
    </row>
    <row r="346" spans="1:35" ht="11.25">
      <c r="A346" s="37">
        <v>1930480</v>
      </c>
      <c r="B346" s="37" t="s">
        <v>1394</v>
      </c>
      <c r="C346" s="37" t="s">
        <v>1395</v>
      </c>
      <c r="D346" s="37" t="s">
        <v>1396</v>
      </c>
      <c r="E346" s="37" t="s">
        <v>1397</v>
      </c>
      <c r="F346" s="37">
        <v>50702</v>
      </c>
      <c r="G346" s="38" t="s">
        <v>41</v>
      </c>
      <c r="H346" s="37">
        <v>3192914800</v>
      </c>
      <c r="I346" s="39" t="s">
        <v>476</v>
      </c>
      <c r="J346" s="40" t="s">
        <v>44</v>
      </c>
      <c r="K346" s="44" t="s">
        <v>44</v>
      </c>
      <c r="L346" s="29">
        <v>9472</v>
      </c>
      <c r="M346" s="28" t="s">
        <v>43</v>
      </c>
      <c r="N346" s="41" t="s">
        <v>44</v>
      </c>
      <c r="O346" s="41" t="s">
        <v>44</v>
      </c>
      <c r="P346" s="42">
        <v>19.089907751617787</v>
      </c>
      <c r="Q346" s="42" t="str">
        <f t="shared" si="65"/>
        <v>NO</v>
      </c>
      <c r="R346" s="39" t="s">
        <v>44</v>
      </c>
      <c r="S346" s="43" t="s">
        <v>44</v>
      </c>
      <c r="T346" s="33">
        <v>86316.71654213165</v>
      </c>
      <c r="U346" s="34">
        <v>42755</v>
      </c>
      <c r="V346" s="35">
        <v>109793.03505670081</v>
      </c>
      <c r="W346" s="33">
        <v>503231.17</v>
      </c>
      <c r="X346" s="36">
        <f t="shared" si="66"/>
        <v>0</v>
      </c>
      <c r="Y346" s="36">
        <f t="shared" si="67"/>
        <v>0</v>
      </c>
      <c r="Z346" s="36">
        <f t="shared" si="72"/>
        <v>0</v>
      </c>
      <c r="AA346" s="36">
        <f t="shared" si="73"/>
        <v>0</v>
      </c>
      <c r="AB346" s="36">
        <f t="shared" si="68"/>
        <v>0</v>
      </c>
      <c r="AC346" s="36">
        <f t="shared" si="69"/>
        <v>0</v>
      </c>
      <c r="AD346" s="36">
        <f t="shared" si="74"/>
        <v>0</v>
      </c>
      <c r="AE346" s="36">
        <f t="shared" si="75"/>
        <v>0</v>
      </c>
      <c r="AF346" s="36">
        <f t="shared" si="76"/>
        <v>0</v>
      </c>
      <c r="AG346" s="36">
        <f t="shared" si="77"/>
        <v>0</v>
      </c>
      <c r="AH346" s="2">
        <f t="shared" si="70"/>
        <v>0</v>
      </c>
      <c r="AI346" s="2">
        <f t="shared" si="71"/>
        <v>0</v>
      </c>
    </row>
    <row r="347" spans="1:35" ht="11.25">
      <c r="A347" s="37">
        <v>1930510</v>
      </c>
      <c r="B347" s="37" t="s">
        <v>1398</v>
      </c>
      <c r="C347" s="37" t="s">
        <v>1399</v>
      </c>
      <c r="D347" s="37" t="s">
        <v>1400</v>
      </c>
      <c r="E347" s="37" t="s">
        <v>1401</v>
      </c>
      <c r="F347" s="37">
        <v>50263</v>
      </c>
      <c r="G347" s="38" t="s">
        <v>41</v>
      </c>
      <c r="H347" s="37">
        <v>5159875161</v>
      </c>
      <c r="I347" s="39">
        <v>4</v>
      </c>
      <c r="J347" s="40" t="s">
        <v>44</v>
      </c>
      <c r="K347" s="44" t="s">
        <v>44</v>
      </c>
      <c r="L347" s="29">
        <v>2365</v>
      </c>
      <c r="M347" s="28" t="s">
        <v>43</v>
      </c>
      <c r="N347" s="41" t="s">
        <v>44</v>
      </c>
      <c r="O347" s="41" t="s">
        <v>44</v>
      </c>
      <c r="P347" s="42">
        <v>3.8016528925619832</v>
      </c>
      <c r="Q347" s="42" t="str">
        <f t="shared" si="65"/>
        <v>NO</v>
      </c>
      <c r="R347" s="39" t="s">
        <v>44</v>
      </c>
      <c r="S347" s="43" t="s">
        <v>44</v>
      </c>
      <c r="T347" s="33">
        <v>7954.304505828393</v>
      </c>
      <c r="U347" s="34">
        <v>8535</v>
      </c>
      <c r="V347" s="35">
        <v>12828.66421572782</v>
      </c>
      <c r="W347" s="33">
        <v>19928.57</v>
      </c>
      <c r="X347" s="36">
        <f t="shared" si="66"/>
        <v>0</v>
      </c>
      <c r="Y347" s="36">
        <f t="shared" si="67"/>
        <v>0</v>
      </c>
      <c r="Z347" s="36">
        <f t="shared" si="72"/>
        <v>0</v>
      </c>
      <c r="AA347" s="36">
        <f t="shared" si="73"/>
        <v>0</v>
      </c>
      <c r="AB347" s="36">
        <f t="shared" si="68"/>
        <v>0</v>
      </c>
      <c r="AC347" s="36">
        <f t="shared" si="69"/>
        <v>0</v>
      </c>
      <c r="AD347" s="36">
        <f t="shared" si="74"/>
        <v>0</v>
      </c>
      <c r="AE347" s="36">
        <f t="shared" si="75"/>
        <v>0</v>
      </c>
      <c r="AF347" s="36">
        <f t="shared" si="76"/>
        <v>0</v>
      </c>
      <c r="AG347" s="36">
        <f t="shared" si="77"/>
        <v>0</v>
      </c>
      <c r="AH347" s="2">
        <f t="shared" si="70"/>
        <v>0</v>
      </c>
      <c r="AI347" s="2">
        <f t="shared" si="71"/>
        <v>0</v>
      </c>
    </row>
    <row r="348" spans="1:35" ht="11.25">
      <c r="A348" s="37">
        <v>1930540</v>
      </c>
      <c r="B348" s="37" t="s">
        <v>1402</v>
      </c>
      <c r="C348" s="37" t="s">
        <v>1403</v>
      </c>
      <c r="D348" s="37" t="s">
        <v>1404</v>
      </c>
      <c r="E348" s="37" t="s">
        <v>1405</v>
      </c>
      <c r="F348" s="37">
        <v>50677</v>
      </c>
      <c r="G348" s="38" t="s">
        <v>41</v>
      </c>
      <c r="H348" s="37">
        <v>3193523630</v>
      </c>
      <c r="I348" s="39" t="s">
        <v>53</v>
      </c>
      <c r="J348" s="40" t="s">
        <v>44</v>
      </c>
      <c r="K348" s="44" t="s">
        <v>44</v>
      </c>
      <c r="L348" s="29">
        <v>1947</v>
      </c>
      <c r="M348" s="28" t="s">
        <v>43</v>
      </c>
      <c r="N348" s="41" t="s">
        <v>44</v>
      </c>
      <c r="O348" s="41" t="s">
        <v>44</v>
      </c>
      <c r="P348" s="42">
        <v>6.394849785407724</v>
      </c>
      <c r="Q348" s="42" t="str">
        <f t="shared" si="65"/>
        <v>NO</v>
      </c>
      <c r="R348" s="39" t="s">
        <v>42</v>
      </c>
      <c r="S348" s="43" t="s">
        <v>44</v>
      </c>
      <c r="T348" s="33">
        <v>9163.122860450589</v>
      </c>
      <c r="U348" s="34">
        <v>7131</v>
      </c>
      <c r="V348" s="35">
        <v>10641.174513045979</v>
      </c>
      <c r="W348" s="33">
        <v>34165.33</v>
      </c>
      <c r="X348" s="36">
        <f t="shared" si="66"/>
        <v>0</v>
      </c>
      <c r="Y348" s="36">
        <f t="shared" si="67"/>
        <v>0</v>
      </c>
      <c r="Z348" s="36">
        <f t="shared" si="72"/>
        <v>0</v>
      </c>
      <c r="AA348" s="36">
        <f t="shared" si="73"/>
        <v>0</v>
      </c>
      <c r="AB348" s="36">
        <f t="shared" si="68"/>
        <v>0</v>
      </c>
      <c r="AC348" s="36">
        <f t="shared" si="69"/>
        <v>1</v>
      </c>
      <c r="AD348" s="36">
        <f t="shared" si="74"/>
        <v>0</v>
      </c>
      <c r="AE348" s="36">
        <f t="shared" si="75"/>
        <v>0</v>
      </c>
      <c r="AF348" s="36">
        <f t="shared" si="76"/>
        <v>0</v>
      </c>
      <c r="AG348" s="36">
        <f t="shared" si="77"/>
        <v>0</v>
      </c>
      <c r="AH348" s="2">
        <f t="shared" si="70"/>
        <v>0</v>
      </c>
      <c r="AI348" s="2">
        <f t="shared" si="71"/>
        <v>0</v>
      </c>
    </row>
    <row r="349" spans="1:35" ht="11.25">
      <c r="A349" s="37">
        <v>1930560</v>
      </c>
      <c r="B349" s="37" t="s">
        <v>1406</v>
      </c>
      <c r="C349" s="37" t="s">
        <v>1407</v>
      </c>
      <c r="D349" s="37" t="s">
        <v>1408</v>
      </c>
      <c r="E349" s="37" t="s">
        <v>1409</v>
      </c>
      <c r="F349" s="37">
        <v>50060</v>
      </c>
      <c r="G349" s="38" t="s">
        <v>41</v>
      </c>
      <c r="H349" s="37">
        <v>5158721220</v>
      </c>
      <c r="I349" s="39">
        <v>7</v>
      </c>
      <c r="J349" s="40" t="s">
        <v>42</v>
      </c>
      <c r="K349" s="28" t="s">
        <v>42</v>
      </c>
      <c r="L349" s="29">
        <v>640</v>
      </c>
      <c r="M349" s="28" t="s">
        <v>43</v>
      </c>
      <c r="N349" s="41" t="s">
        <v>44</v>
      </c>
      <c r="O349" s="41" t="s">
        <v>44</v>
      </c>
      <c r="P349" s="42">
        <v>14.540059347181009</v>
      </c>
      <c r="Q349" s="42" t="str">
        <f t="shared" si="65"/>
        <v>NO</v>
      </c>
      <c r="R349" s="39" t="s">
        <v>42</v>
      </c>
      <c r="S349" s="43" t="s">
        <v>44</v>
      </c>
      <c r="T349" s="33">
        <v>4702.6245245079635</v>
      </c>
      <c r="U349" s="34">
        <v>2227</v>
      </c>
      <c r="V349" s="35">
        <v>5577.952107009472</v>
      </c>
      <c r="W349" s="33">
        <v>18853.23</v>
      </c>
      <c r="X349" s="36">
        <f t="shared" si="66"/>
        <v>1</v>
      </c>
      <c r="Y349" s="36">
        <f t="shared" si="67"/>
        <v>0</v>
      </c>
      <c r="Z349" s="36">
        <f t="shared" si="72"/>
        <v>0</v>
      </c>
      <c r="AA349" s="36">
        <f t="shared" si="73"/>
        <v>0</v>
      </c>
      <c r="AB349" s="36">
        <f t="shared" si="68"/>
        <v>0</v>
      </c>
      <c r="AC349" s="36">
        <f t="shared" si="69"/>
        <v>1</v>
      </c>
      <c r="AD349" s="36">
        <f t="shared" si="74"/>
        <v>0</v>
      </c>
      <c r="AE349" s="36">
        <f t="shared" si="75"/>
        <v>0</v>
      </c>
      <c r="AF349" s="36">
        <f t="shared" si="76"/>
        <v>0</v>
      </c>
      <c r="AG349" s="36">
        <f t="shared" si="77"/>
        <v>0</v>
      </c>
      <c r="AH349" s="2">
        <f t="shared" si="70"/>
        <v>0</v>
      </c>
      <c r="AI349" s="2">
        <f t="shared" si="71"/>
        <v>0</v>
      </c>
    </row>
    <row r="350" spans="1:35" ht="11.25">
      <c r="A350" s="37">
        <v>1930630</v>
      </c>
      <c r="B350" s="37" t="s">
        <v>1410</v>
      </c>
      <c r="C350" s="37" t="s">
        <v>1411</v>
      </c>
      <c r="D350" s="37" t="s">
        <v>1412</v>
      </c>
      <c r="E350" s="37" t="s">
        <v>1413</v>
      </c>
      <c r="F350" s="37">
        <v>50595</v>
      </c>
      <c r="G350" s="38" t="s">
        <v>41</v>
      </c>
      <c r="H350" s="37">
        <v>5158329200</v>
      </c>
      <c r="I350" s="39">
        <v>6</v>
      </c>
      <c r="J350" s="40" t="s">
        <v>44</v>
      </c>
      <c r="K350" s="44" t="s">
        <v>44</v>
      </c>
      <c r="L350" s="29">
        <v>1593</v>
      </c>
      <c r="M350" s="28" t="s">
        <v>43</v>
      </c>
      <c r="N350" s="41" t="s">
        <v>44</v>
      </c>
      <c r="O350" s="41" t="s">
        <v>44</v>
      </c>
      <c r="P350" s="42">
        <v>11.816192560175056</v>
      </c>
      <c r="Q350" s="42" t="str">
        <f t="shared" si="65"/>
        <v>NO</v>
      </c>
      <c r="R350" s="39" t="s">
        <v>42</v>
      </c>
      <c r="S350" s="43" t="s">
        <v>44</v>
      </c>
      <c r="T350" s="33">
        <v>8378.266258107891</v>
      </c>
      <c r="U350" s="34">
        <v>6045</v>
      </c>
      <c r="V350" s="45">
        <v>9095.611811151133</v>
      </c>
      <c r="W350" s="33">
        <v>43305.58</v>
      </c>
      <c r="X350" s="36">
        <f t="shared" si="66"/>
        <v>0</v>
      </c>
      <c r="Y350" s="36">
        <f t="shared" si="67"/>
        <v>0</v>
      </c>
      <c r="Z350" s="36">
        <f t="shared" si="72"/>
        <v>0</v>
      </c>
      <c r="AA350" s="36">
        <f t="shared" si="73"/>
        <v>0</v>
      </c>
      <c r="AB350" s="36">
        <f t="shared" si="68"/>
        <v>0</v>
      </c>
      <c r="AC350" s="36">
        <f t="shared" si="69"/>
        <v>1</v>
      </c>
      <c r="AD350" s="36">
        <f t="shared" si="74"/>
        <v>0</v>
      </c>
      <c r="AE350" s="36">
        <f t="shared" si="75"/>
        <v>0</v>
      </c>
      <c r="AF350" s="36">
        <f t="shared" si="76"/>
        <v>0</v>
      </c>
      <c r="AG350" s="36">
        <f t="shared" si="77"/>
        <v>0</v>
      </c>
      <c r="AH350" s="2">
        <f t="shared" si="70"/>
        <v>0</v>
      </c>
      <c r="AI350" s="2">
        <f t="shared" si="71"/>
        <v>0</v>
      </c>
    </row>
    <row r="351" spans="1:35" ht="11.25">
      <c r="A351" s="37">
        <v>1930720</v>
      </c>
      <c r="B351" s="37" t="s">
        <v>1414</v>
      </c>
      <c r="C351" s="37" t="s">
        <v>1415</v>
      </c>
      <c r="D351" s="37" t="s">
        <v>1416</v>
      </c>
      <c r="E351" s="37" t="s">
        <v>1417</v>
      </c>
      <c r="F351" s="37">
        <v>50562</v>
      </c>
      <c r="G351" s="38" t="s">
        <v>41</v>
      </c>
      <c r="H351" s="37">
        <v>7124253451</v>
      </c>
      <c r="I351" s="39">
        <v>7</v>
      </c>
      <c r="J351" s="40" t="s">
        <v>42</v>
      </c>
      <c r="K351" s="28" t="s">
        <v>42</v>
      </c>
      <c r="L351" s="29">
        <v>414</v>
      </c>
      <c r="M351" s="28" t="s">
        <v>43</v>
      </c>
      <c r="N351" s="41" t="s">
        <v>42</v>
      </c>
      <c r="O351" s="41" t="s">
        <v>42</v>
      </c>
      <c r="P351" s="42">
        <v>10.367892976588628</v>
      </c>
      <c r="Q351" s="42" t="str">
        <f t="shared" si="65"/>
        <v>NO</v>
      </c>
      <c r="R351" s="39" t="s">
        <v>42</v>
      </c>
      <c r="S351" s="43" t="s">
        <v>44</v>
      </c>
      <c r="T351" s="33">
        <v>2554.102293350923</v>
      </c>
      <c r="U351" s="34">
        <v>1683</v>
      </c>
      <c r="V351" s="45">
        <v>2528.204803099555</v>
      </c>
      <c r="W351" s="33">
        <v>12349.14</v>
      </c>
      <c r="X351" s="36">
        <f t="shared" si="66"/>
        <v>1</v>
      </c>
      <c r="Y351" s="36">
        <f t="shared" si="67"/>
        <v>1</v>
      </c>
      <c r="Z351" s="36" t="str">
        <f t="shared" si="72"/>
        <v>ELIGIBLE</v>
      </c>
      <c r="AA351" s="36" t="str">
        <f t="shared" si="73"/>
        <v>OKAY</v>
      </c>
      <c r="AB351" s="36">
        <f t="shared" si="68"/>
        <v>0</v>
      </c>
      <c r="AC351" s="36">
        <f t="shared" si="69"/>
        <v>1</v>
      </c>
      <c r="AD351" s="36">
        <f t="shared" si="74"/>
        <v>0</v>
      </c>
      <c r="AE351" s="36">
        <f t="shared" si="75"/>
        <v>0</v>
      </c>
      <c r="AF351" s="36">
        <f t="shared" si="76"/>
        <v>0</v>
      </c>
      <c r="AG351" s="36">
        <f t="shared" si="77"/>
        <v>0</v>
      </c>
      <c r="AH351" s="2">
        <f t="shared" si="70"/>
        <v>0</v>
      </c>
      <c r="AI351" s="2">
        <f t="shared" si="71"/>
        <v>0</v>
      </c>
    </row>
    <row r="352" spans="1:35" ht="11.25">
      <c r="A352" s="37">
        <v>1930750</v>
      </c>
      <c r="B352" s="37" t="s">
        <v>1418</v>
      </c>
      <c r="C352" s="37" t="s">
        <v>1419</v>
      </c>
      <c r="D352" s="37" t="s">
        <v>1420</v>
      </c>
      <c r="E352" s="37" t="s">
        <v>1421</v>
      </c>
      <c r="F352" s="37">
        <v>52358</v>
      </c>
      <c r="G352" s="38" t="s">
        <v>41</v>
      </c>
      <c r="H352" s="37">
        <v>3196437213</v>
      </c>
      <c r="I352" s="39">
        <v>7</v>
      </c>
      <c r="J352" s="40" t="s">
        <v>42</v>
      </c>
      <c r="K352" s="28" t="s">
        <v>42</v>
      </c>
      <c r="L352" s="29">
        <v>783</v>
      </c>
      <c r="M352" s="28" t="s">
        <v>43</v>
      </c>
      <c r="N352" s="41" t="s">
        <v>44</v>
      </c>
      <c r="O352" s="41" t="s">
        <v>44</v>
      </c>
      <c r="P352" s="42">
        <v>7.266009852216748</v>
      </c>
      <c r="Q352" s="42" t="str">
        <f t="shared" si="65"/>
        <v>NO</v>
      </c>
      <c r="R352" s="39" t="s">
        <v>42</v>
      </c>
      <c r="S352" s="43" t="s">
        <v>44</v>
      </c>
      <c r="T352" s="33">
        <v>2994.1993290020237</v>
      </c>
      <c r="U352" s="34">
        <v>2795</v>
      </c>
      <c r="V352" s="35">
        <v>4207.0908051578535</v>
      </c>
      <c r="W352" s="33">
        <v>13522.14</v>
      </c>
      <c r="X352" s="36">
        <f t="shared" si="66"/>
        <v>1</v>
      </c>
      <c r="Y352" s="36">
        <f t="shared" si="67"/>
        <v>0</v>
      </c>
      <c r="Z352" s="36">
        <f t="shared" si="72"/>
        <v>0</v>
      </c>
      <c r="AA352" s="36">
        <f t="shared" si="73"/>
        <v>0</v>
      </c>
      <c r="AB352" s="36">
        <f t="shared" si="68"/>
        <v>0</v>
      </c>
      <c r="AC352" s="36">
        <f t="shared" si="69"/>
        <v>1</v>
      </c>
      <c r="AD352" s="36">
        <f t="shared" si="74"/>
        <v>0</v>
      </c>
      <c r="AE352" s="36">
        <f t="shared" si="75"/>
        <v>0</v>
      </c>
      <c r="AF352" s="36">
        <f t="shared" si="76"/>
        <v>0</v>
      </c>
      <c r="AG352" s="36">
        <f t="shared" si="77"/>
        <v>0</v>
      </c>
      <c r="AH352" s="2">
        <f t="shared" si="70"/>
        <v>0</v>
      </c>
      <c r="AI352" s="2">
        <f t="shared" si="71"/>
        <v>0</v>
      </c>
    </row>
    <row r="353" spans="1:35" ht="11.25">
      <c r="A353" s="37">
        <v>1930780</v>
      </c>
      <c r="B353" s="37" t="s">
        <v>1422</v>
      </c>
      <c r="C353" s="37" t="s">
        <v>1423</v>
      </c>
      <c r="D353" s="37" t="s">
        <v>1424</v>
      </c>
      <c r="E353" s="37" t="s">
        <v>1425</v>
      </c>
      <c r="F353" s="37">
        <v>52655</v>
      </c>
      <c r="G353" s="38" t="s">
        <v>41</v>
      </c>
      <c r="H353" s="37">
        <v>3197528747</v>
      </c>
      <c r="I353" s="39">
        <v>6</v>
      </c>
      <c r="J353" s="40" t="s">
        <v>44</v>
      </c>
      <c r="K353" s="44" t="s">
        <v>44</v>
      </c>
      <c r="L353" s="29">
        <v>681</v>
      </c>
      <c r="M353" s="28" t="s">
        <v>43</v>
      </c>
      <c r="N353" s="41" t="s">
        <v>44</v>
      </c>
      <c r="O353" s="41" t="s">
        <v>44</v>
      </c>
      <c r="P353" s="42">
        <v>6.085192697768763</v>
      </c>
      <c r="Q353" s="42" t="str">
        <f t="shared" si="65"/>
        <v>NO</v>
      </c>
      <c r="R353" s="39" t="s">
        <v>42</v>
      </c>
      <c r="S353" s="43" t="s">
        <v>44</v>
      </c>
      <c r="T353" s="33">
        <v>3379.1605291373835</v>
      </c>
      <c r="U353" s="34">
        <v>2460</v>
      </c>
      <c r="V353" s="35">
        <v>3693.5492045282563</v>
      </c>
      <c r="W353" s="33">
        <v>8403.53</v>
      </c>
      <c r="X353" s="36">
        <f t="shared" si="66"/>
        <v>0</v>
      </c>
      <c r="Y353" s="36">
        <f t="shared" si="67"/>
        <v>0</v>
      </c>
      <c r="Z353" s="36">
        <f t="shared" si="72"/>
        <v>0</v>
      </c>
      <c r="AA353" s="36">
        <f t="shared" si="73"/>
        <v>0</v>
      </c>
      <c r="AB353" s="36">
        <f t="shared" si="68"/>
        <v>0</v>
      </c>
      <c r="AC353" s="36">
        <f t="shared" si="69"/>
        <v>1</v>
      </c>
      <c r="AD353" s="36">
        <f t="shared" si="74"/>
        <v>0</v>
      </c>
      <c r="AE353" s="36">
        <f t="shared" si="75"/>
        <v>0</v>
      </c>
      <c r="AF353" s="36">
        <f t="shared" si="76"/>
        <v>0</v>
      </c>
      <c r="AG353" s="36">
        <f t="shared" si="77"/>
        <v>0</v>
      </c>
      <c r="AH353" s="2">
        <f t="shared" si="70"/>
        <v>0</v>
      </c>
      <c r="AI353" s="2">
        <f t="shared" si="71"/>
        <v>0</v>
      </c>
    </row>
    <row r="354" spans="1:35" ht="11.25">
      <c r="A354" s="37">
        <v>1930870</v>
      </c>
      <c r="B354" s="37" t="s">
        <v>1426</v>
      </c>
      <c r="C354" s="37" t="s">
        <v>1427</v>
      </c>
      <c r="D354" s="37" t="s">
        <v>1428</v>
      </c>
      <c r="E354" s="37" t="s">
        <v>1429</v>
      </c>
      <c r="F354" s="37">
        <v>50655</v>
      </c>
      <c r="G354" s="38" t="s">
        <v>41</v>
      </c>
      <c r="H354" s="37">
        <v>3196372283</v>
      </c>
      <c r="I354" s="39">
        <v>7</v>
      </c>
      <c r="J354" s="40" t="s">
        <v>42</v>
      </c>
      <c r="K354" s="28" t="s">
        <v>42</v>
      </c>
      <c r="L354" s="29">
        <v>299</v>
      </c>
      <c r="M354" s="28" t="s">
        <v>43</v>
      </c>
      <c r="N354" s="41" t="s">
        <v>42</v>
      </c>
      <c r="O354" s="41" t="s">
        <v>42</v>
      </c>
      <c r="P354" s="42">
        <v>20.982142857142858</v>
      </c>
      <c r="Q354" s="42" t="str">
        <f t="shared" si="65"/>
        <v>YES</v>
      </c>
      <c r="R354" s="39" t="s">
        <v>42</v>
      </c>
      <c r="S354" s="43" t="s">
        <v>42</v>
      </c>
      <c r="T354" s="33">
        <v>1982.2638121638956</v>
      </c>
      <c r="U354" s="34">
        <v>1115</v>
      </c>
      <c r="V354" s="35">
        <v>2284.157939133441</v>
      </c>
      <c r="W354" s="33">
        <v>16600.54</v>
      </c>
      <c r="X354" s="36">
        <f t="shared" si="66"/>
        <v>1</v>
      </c>
      <c r="Y354" s="36">
        <f t="shared" si="67"/>
        <v>1</v>
      </c>
      <c r="Z354" s="36" t="str">
        <f t="shared" si="72"/>
        <v>ELIGIBLE</v>
      </c>
      <c r="AA354" s="36" t="str">
        <f t="shared" si="73"/>
        <v>OKAY</v>
      </c>
      <c r="AB354" s="36">
        <f t="shared" si="68"/>
        <v>1</v>
      </c>
      <c r="AC354" s="36">
        <f t="shared" si="69"/>
        <v>1</v>
      </c>
      <c r="AD354" s="36" t="str">
        <f t="shared" si="74"/>
        <v>CHECK</v>
      </c>
      <c r="AE354" s="36" t="str">
        <f t="shared" si="75"/>
        <v>SRSA</v>
      </c>
      <c r="AF354" s="36">
        <f t="shared" si="76"/>
        <v>0</v>
      </c>
      <c r="AG354" s="36">
        <f t="shared" si="77"/>
        <v>0</v>
      </c>
      <c r="AH354" s="2">
        <f t="shared" si="70"/>
        <v>0</v>
      </c>
      <c r="AI354" s="2">
        <f t="shared" si="71"/>
        <v>0</v>
      </c>
    </row>
    <row r="355" spans="1:35" ht="11.25">
      <c r="A355" s="37">
        <v>1930900</v>
      </c>
      <c r="B355" s="37" t="s">
        <v>1430</v>
      </c>
      <c r="C355" s="37" t="s">
        <v>1431</v>
      </c>
      <c r="D355" s="37" t="s">
        <v>1432</v>
      </c>
      <c r="E355" s="37" t="s">
        <v>1433</v>
      </c>
      <c r="F355" s="37">
        <v>52057</v>
      </c>
      <c r="G355" s="38" t="s">
        <v>41</v>
      </c>
      <c r="H355" s="37">
        <v>3199273515</v>
      </c>
      <c r="I355" s="39">
        <v>6</v>
      </c>
      <c r="J355" s="40" t="s">
        <v>44</v>
      </c>
      <c r="K355" s="44" t="s">
        <v>44</v>
      </c>
      <c r="L355" s="29">
        <v>1827</v>
      </c>
      <c r="M355" s="28" t="s">
        <v>43</v>
      </c>
      <c r="N355" s="41" t="s">
        <v>44</v>
      </c>
      <c r="O355" s="41" t="s">
        <v>44</v>
      </c>
      <c r="P355" s="42">
        <v>13.175046554934825</v>
      </c>
      <c r="Q355" s="42" t="str">
        <f t="shared" si="65"/>
        <v>NO</v>
      </c>
      <c r="R355" s="39" t="s">
        <v>42</v>
      </c>
      <c r="S355" s="43" t="s">
        <v>44</v>
      </c>
      <c r="T355" s="33">
        <v>10383.186214904797</v>
      </c>
      <c r="U355" s="34">
        <v>7042</v>
      </c>
      <c r="V355" s="35">
        <v>10507.851212882526</v>
      </c>
      <c r="W355" s="33">
        <v>55353.25</v>
      </c>
      <c r="X355" s="36">
        <f t="shared" si="66"/>
        <v>0</v>
      </c>
      <c r="Y355" s="36">
        <f t="shared" si="67"/>
        <v>0</v>
      </c>
      <c r="Z355" s="36">
        <f t="shared" si="72"/>
        <v>0</v>
      </c>
      <c r="AA355" s="36">
        <f t="shared" si="73"/>
        <v>0</v>
      </c>
      <c r="AB355" s="36">
        <f t="shared" si="68"/>
        <v>0</v>
      </c>
      <c r="AC355" s="36">
        <f t="shared" si="69"/>
        <v>1</v>
      </c>
      <c r="AD355" s="36">
        <f t="shared" si="74"/>
        <v>0</v>
      </c>
      <c r="AE355" s="36">
        <f t="shared" si="75"/>
        <v>0</v>
      </c>
      <c r="AF355" s="36">
        <f t="shared" si="76"/>
        <v>0</v>
      </c>
      <c r="AG355" s="36">
        <f t="shared" si="77"/>
        <v>0</v>
      </c>
      <c r="AH355" s="2">
        <f t="shared" si="70"/>
        <v>0</v>
      </c>
      <c r="AI355" s="2">
        <f t="shared" si="71"/>
        <v>0</v>
      </c>
    </row>
    <row r="356" spans="1:35" ht="11.25">
      <c r="A356" s="37">
        <v>1930930</v>
      </c>
      <c r="B356" s="37" t="s">
        <v>1434</v>
      </c>
      <c r="C356" s="37" t="s">
        <v>1435</v>
      </c>
      <c r="D356" s="37" t="s">
        <v>1436</v>
      </c>
      <c r="E356" s="37" t="s">
        <v>1437</v>
      </c>
      <c r="F356" s="37">
        <v>50265</v>
      </c>
      <c r="G356" s="38" t="s">
        <v>41</v>
      </c>
      <c r="H356" s="37">
        <v>5152262700</v>
      </c>
      <c r="I356" s="39">
        <v>4</v>
      </c>
      <c r="J356" s="40" t="s">
        <v>44</v>
      </c>
      <c r="K356" s="44" t="s">
        <v>44</v>
      </c>
      <c r="L356" s="29">
        <v>8301</v>
      </c>
      <c r="M356" s="28" t="s">
        <v>43</v>
      </c>
      <c r="N356" s="41" t="s">
        <v>44</v>
      </c>
      <c r="O356" s="41" t="s">
        <v>44</v>
      </c>
      <c r="P356" s="42">
        <v>3.0510204081632653</v>
      </c>
      <c r="Q356" s="42" t="str">
        <f t="shared" si="65"/>
        <v>NO</v>
      </c>
      <c r="R356" s="39" t="s">
        <v>44</v>
      </c>
      <c r="S356" s="43" t="s">
        <v>44</v>
      </c>
      <c r="T356" s="33">
        <v>31581.238806865967</v>
      </c>
      <c r="U356" s="34">
        <v>33879</v>
      </c>
      <c r="V356" s="35">
        <v>50944.31436245725</v>
      </c>
      <c r="W356" s="33">
        <v>97646.37</v>
      </c>
      <c r="X356" s="36">
        <f t="shared" si="66"/>
        <v>0</v>
      </c>
      <c r="Y356" s="36">
        <f t="shared" si="67"/>
        <v>0</v>
      </c>
      <c r="Z356" s="36">
        <f t="shared" si="72"/>
        <v>0</v>
      </c>
      <c r="AA356" s="36">
        <f t="shared" si="73"/>
        <v>0</v>
      </c>
      <c r="AB356" s="36">
        <f t="shared" si="68"/>
        <v>0</v>
      </c>
      <c r="AC356" s="36">
        <f t="shared" si="69"/>
        <v>0</v>
      </c>
      <c r="AD356" s="36">
        <f t="shared" si="74"/>
        <v>0</v>
      </c>
      <c r="AE356" s="36">
        <f t="shared" si="75"/>
        <v>0</v>
      </c>
      <c r="AF356" s="36">
        <f t="shared" si="76"/>
        <v>0</v>
      </c>
      <c r="AG356" s="36">
        <f t="shared" si="77"/>
        <v>0</v>
      </c>
      <c r="AH356" s="2">
        <f t="shared" si="70"/>
        <v>0</v>
      </c>
      <c r="AI356" s="2">
        <f t="shared" si="71"/>
        <v>0</v>
      </c>
    </row>
    <row r="357" spans="1:35" ht="11.25">
      <c r="A357" s="37">
        <v>1930960</v>
      </c>
      <c r="B357" s="37" t="s">
        <v>1438</v>
      </c>
      <c r="C357" s="37" t="s">
        <v>1439</v>
      </c>
      <c r="D357" s="37" t="s">
        <v>1440</v>
      </c>
      <c r="E357" s="37" t="s">
        <v>1441</v>
      </c>
      <c r="F357" s="37">
        <v>51557</v>
      </c>
      <c r="G357" s="38" t="s">
        <v>41</v>
      </c>
      <c r="H357" s="37">
        <v>7126462231</v>
      </c>
      <c r="I357" s="39">
        <v>7</v>
      </c>
      <c r="J357" s="40" t="s">
        <v>42</v>
      </c>
      <c r="K357" s="28" t="s">
        <v>42</v>
      </c>
      <c r="L357" s="29">
        <v>467</v>
      </c>
      <c r="M357" s="28" t="s">
        <v>43</v>
      </c>
      <c r="N357" s="41" t="s">
        <v>42</v>
      </c>
      <c r="O357" s="41" t="s">
        <v>42</v>
      </c>
      <c r="P357" s="42">
        <v>10.989010989010989</v>
      </c>
      <c r="Q357" s="42" t="str">
        <f t="shared" si="65"/>
        <v>NO</v>
      </c>
      <c r="R357" s="39" t="s">
        <v>42</v>
      </c>
      <c r="S357" s="43" t="s">
        <v>44</v>
      </c>
      <c r="T357" s="33">
        <v>2524.695975715964</v>
      </c>
      <c r="U357" s="34">
        <v>1630</v>
      </c>
      <c r="V357" s="35">
        <v>3540.7313040019153</v>
      </c>
      <c r="W357" s="33">
        <v>10357.46</v>
      </c>
      <c r="X357" s="36">
        <f t="shared" si="66"/>
        <v>1</v>
      </c>
      <c r="Y357" s="36">
        <f t="shared" si="67"/>
        <v>1</v>
      </c>
      <c r="Z357" s="36" t="str">
        <f t="shared" si="72"/>
        <v>ELIGIBLE</v>
      </c>
      <c r="AA357" s="36" t="str">
        <f t="shared" si="73"/>
        <v>OKAY</v>
      </c>
      <c r="AB357" s="36">
        <f t="shared" si="68"/>
        <v>0</v>
      </c>
      <c r="AC357" s="36">
        <f t="shared" si="69"/>
        <v>1</v>
      </c>
      <c r="AD357" s="36">
        <f t="shared" si="74"/>
        <v>0</v>
      </c>
      <c r="AE357" s="36">
        <f t="shared" si="75"/>
        <v>0</v>
      </c>
      <c r="AF357" s="36">
        <f t="shared" si="76"/>
        <v>0</v>
      </c>
      <c r="AG357" s="36">
        <f t="shared" si="77"/>
        <v>0</v>
      </c>
      <c r="AH357" s="2">
        <f t="shared" si="70"/>
        <v>0</v>
      </c>
      <c r="AI357" s="2">
        <f t="shared" si="71"/>
        <v>0</v>
      </c>
    </row>
    <row r="358" spans="1:35" ht="11.25">
      <c r="A358" s="37">
        <v>1930990</v>
      </c>
      <c r="B358" s="37" t="s">
        <v>1442</v>
      </c>
      <c r="C358" s="37" t="s">
        <v>1443</v>
      </c>
      <c r="D358" s="37" t="s">
        <v>1444</v>
      </c>
      <c r="E358" s="37" t="s">
        <v>1445</v>
      </c>
      <c r="F358" s="37">
        <v>52776</v>
      </c>
      <c r="G358" s="38" t="s">
        <v>41</v>
      </c>
      <c r="H358" s="37">
        <v>3196272116</v>
      </c>
      <c r="I358" s="39">
        <v>6</v>
      </c>
      <c r="J358" s="40" t="s">
        <v>44</v>
      </c>
      <c r="K358" s="44" t="s">
        <v>44</v>
      </c>
      <c r="L358" s="29">
        <v>1059</v>
      </c>
      <c r="M358" s="28" t="s">
        <v>43</v>
      </c>
      <c r="N358" s="41" t="s">
        <v>44</v>
      </c>
      <c r="O358" s="41" t="s">
        <v>44</v>
      </c>
      <c r="P358" s="42">
        <v>8.94308943089431</v>
      </c>
      <c r="Q358" s="42" t="str">
        <f t="shared" si="65"/>
        <v>NO</v>
      </c>
      <c r="R358" s="39" t="s">
        <v>42</v>
      </c>
      <c r="S358" s="43" t="s">
        <v>44</v>
      </c>
      <c r="T358" s="33">
        <v>6206.023523645075</v>
      </c>
      <c r="U358" s="34">
        <v>3706</v>
      </c>
      <c r="V358" s="35">
        <v>8492.454890379231</v>
      </c>
      <c r="W358" s="33">
        <v>22980.57</v>
      </c>
      <c r="X358" s="36">
        <f t="shared" si="66"/>
        <v>0</v>
      </c>
      <c r="Y358" s="36">
        <f t="shared" si="67"/>
        <v>0</v>
      </c>
      <c r="Z358" s="36">
        <f t="shared" si="72"/>
        <v>0</v>
      </c>
      <c r="AA358" s="36">
        <f t="shared" si="73"/>
        <v>0</v>
      </c>
      <c r="AB358" s="36">
        <f t="shared" si="68"/>
        <v>0</v>
      </c>
      <c r="AC358" s="36">
        <f t="shared" si="69"/>
        <v>1</v>
      </c>
      <c r="AD358" s="36">
        <f t="shared" si="74"/>
        <v>0</v>
      </c>
      <c r="AE358" s="36">
        <f t="shared" si="75"/>
        <v>0</v>
      </c>
      <c r="AF358" s="36">
        <f t="shared" si="76"/>
        <v>0</v>
      </c>
      <c r="AG358" s="36">
        <f t="shared" si="77"/>
        <v>0</v>
      </c>
      <c r="AH358" s="2">
        <f t="shared" si="70"/>
        <v>0</v>
      </c>
      <c r="AI358" s="2">
        <f t="shared" si="71"/>
        <v>0</v>
      </c>
    </row>
    <row r="359" spans="1:35" ht="11.25">
      <c r="A359" s="37">
        <v>1931020</v>
      </c>
      <c r="B359" s="37" t="s">
        <v>1446</v>
      </c>
      <c r="C359" s="37" t="s">
        <v>1447</v>
      </c>
      <c r="D359" s="37" t="s">
        <v>1448</v>
      </c>
      <c r="E359" s="37" t="s">
        <v>1449</v>
      </c>
      <c r="F359" s="37">
        <v>51240</v>
      </c>
      <c r="G359" s="38" t="s">
        <v>41</v>
      </c>
      <c r="H359" s="37">
        <v>7127534917</v>
      </c>
      <c r="I359" s="39">
        <v>7</v>
      </c>
      <c r="J359" s="40" t="s">
        <v>42</v>
      </c>
      <c r="K359" s="28" t="s">
        <v>42</v>
      </c>
      <c r="L359" s="29">
        <v>763</v>
      </c>
      <c r="M359" s="28" t="s">
        <v>43</v>
      </c>
      <c r="N359" s="41" t="s">
        <v>44</v>
      </c>
      <c r="O359" s="41" t="s">
        <v>44</v>
      </c>
      <c r="P359" s="42">
        <v>10.733944954128441</v>
      </c>
      <c r="Q359" s="42" t="str">
        <f t="shared" si="65"/>
        <v>NO</v>
      </c>
      <c r="R359" s="39" t="s">
        <v>42</v>
      </c>
      <c r="S359" s="43" t="s">
        <v>44</v>
      </c>
      <c r="T359" s="33">
        <v>4732.672630449322</v>
      </c>
      <c r="U359" s="34">
        <v>2883</v>
      </c>
      <c r="V359" s="35">
        <v>4310.786705284983</v>
      </c>
      <c r="W359" s="33">
        <v>22851.68</v>
      </c>
      <c r="X359" s="36">
        <f t="shared" si="66"/>
        <v>1</v>
      </c>
      <c r="Y359" s="36">
        <f t="shared" si="67"/>
        <v>0</v>
      </c>
      <c r="Z359" s="36">
        <f t="shared" si="72"/>
        <v>0</v>
      </c>
      <c r="AA359" s="36">
        <f t="shared" si="73"/>
        <v>0</v>
      </c>
      <c r="AB359" s="36">
        <f t="shared" si="68"/>
        <v>0</v>
      </c>
      <c r="AC359" s="36">
        <f t="shared" si="69"/>
        <v>1</v>
      </c>
      <c r="AD359" s="36">
        <f t="shared" si="74"/>
        <v>0</v>
      </c>
      <c r="AE359" s="36">
        <f t="shared" si="75"/>
        <v>0</v>
      </c>
      <c r="AF359" s="36">
        <f t="shared" si="76"/>
        <v>0</v>
      </c>
      <c r="AG359" s="36">
        <f t="shared" si="77"/>
        <v>0</v>
      </c>
      <c r="AH359" s="2">
        <f t="shared" si="70"/>
        <v>0</v>
      </c>
      <c r="AI359" s="2">
        <f t="shared" si="71"/>
        <v>0</v>
      </c>
    </row>
    <row r="360" spans="1:35" ht="11.25">
      <c r="A360" s="37">
        <v>1931080</v>
      </c>
      <c r="B360" s="37" t="s">
        <v>1450</v>
      </c>
      <c r="C360" s="37" t="s">
        <v>1451</v>
      </c>
      <c r="D360" s="37" t="s">
        <v>1452</v>
      </c>
      <c r="E360" s="37" t="s">
        <v>1453</v>
      </c>
      <c r="F360" s="37">
        <v>50247</v>
      </c>
      <c r="G360" s="38" t="s">
        <v>41</v>
      </c>
      <c r="H360" s="37">
        <v>5154832660</v>
      </c>
      <c r="I360" s="39">
        <v>7</v>
      </c>
      <c r="J360" s="40" t="s">
        <v>42</v>
      </c>
      <c r="K360" s="28" t="s">
        <v>42</v>
      </c>
      <c r="L360" s="29">
        <v>823</v>
      </c>
      <c r="M360" s="28" t="s">
        <v>43</v>
      </c>
      <c r="N360" s="41" t="s">
        <v>44</v>
      </c>
      <c r="O360" s="41" t="s">
        <v>44</v>
      </c>
      <c r="P360" s="42">
        <v>14.859926918392205</v>
      </c>
      <c r="Q360" s="42" t="str">
        <f t="shared" si="65"/>
        <v>NO</v>
      </c>
      <c r="R360" s="39" t="s">
        <v>42</v>
      </c>
      <c r="S360" s="43" t="s">
        <v>44</v>
      </c>
      <c r="T360" s="33">
        <v>3936.364212820362</v>
      </c>
      <c r="U360" s="34">
        <v>2959</v>
      </c>
      <c r="V360" s="35">
        <v>4429.296305430275</v>
      </c>
      <c r="W360" s="33">
        <v>23763.66</v>
      </c>
      <c r="X360" s="36">
        <f t="shared" si="66"/>
        <v>1</v>
      </c>
      <c r="Y360" s="36">
        <f t="shared" si="67"/>
        <v>0</v>
      </c>
      <c r="Z360" s="36">
        <f t="shared" si="72"/>
        <v>0</v>
      </c>
      <c r="AA360" s="36">
        <f t="shared" si="73"/>
        <v>0</v>
      </c>
      <c r="AB360" s="36">
        <f t="shared" si="68"/>
        <v>0</v>
      </c>
      <c r="AC360" s="36">
        <f t="shared" si="69"/>
        <v>1</v>
      </c>
      <c r="AD360" s="36">
        <f t="shared" si="74"/>
        <v>0</v>
      </c>
      <c r="AE360" s="36">
        <f t="shared" si="75"/>
        <v>0</v>
      </c>
      <c r="AF360" s="36">
        <f t="shared" si="76"/>
        <v>0</v>
      </c>
      <c r="AG360" s="36">
        <f t="shared" si="77"/>
        <v>0</v>
      </c>
      <c r="AH360" s="2">
        <f t="shared" si="70"/>
        <v>0</v>
      </c>
      <c r="AI360" s="2">
        <f t="shared" si="71"/>
        <v>0</v>
      </c>
    </row>
    <row r="361" spans="1:35" ht="11.25">
      <c r="A361" s="37">
        <v>1931110</v>
      </c>
      <c r="B361" s="37" t="s">
        <v>1454</v>
      </c>
      <c r="C361" s="37" t="s">
        <v>1455</v>
      </c>
      <c r="D361" s="37" t="s">
        <v>1456</v>
      </c>
      <c r="E361" s="37" t="s">
        <v>1457</v>
      </c>
      <c r="F361" s="37">
        <v>51040</v>
      </c>
      <c r="G361" s="38" t="s">
        <v>41</v>
      </c>
      <c r="H361" s="37">
        <v>7124232043</v>
      </c>
      <c r="I361" s="39">
        <v>6</v>
      </c>
      <c r="J361" s="40" t="s">
        <v>44</v>
      </c>
      <c r="K361" s="44" t="s">
        <v>44</v>
      </c>
      <c r="L361" s="29">
        <v>671</v>
      </c>
      <c r="M361" s="28" t="s">
        <v>43</v>
      </c>
      <c r="N361" s="41" t="s">
        <v>44</v>
      </c>
      <c r="O361" s="41" t="s">
        <v>44</v>
      </c>
      <c r="P361" s="42">
        <v>19.34156378600823</v>
      </c>
      <c r="Q361" s="42" t="str">
        <f t="shared" si="65"/>
        <v>NO</v>
      </c>
      <c r="R361" s="39" t="s">
        <v>42</v>
      </c>
      <c r="S361" s="43" t="s">
        <v>44</v>
      </c>
      <c r="T361" s="33">
        <v>3725.23194044126</v>
      </c>
      <c r="U361" s="34">
        <v>2332</v>
      </c>
      <c r="V361" s="35">
        <v>3486.1574042739962</v>
      </c>
      <c r="W361" s="33">
        <v>25859.43</v>
      </c>
      <c r="X361" s="36">
        <f t="shared" si="66"/>
        <v>0</v>
      </c>
      <c r="Y361" s="36">
        <f t="shared" si="67"/>
        <v>0</v>
      </c>
      <c r="Z361" s="36">
        <f t="shared" si="72"/>
        <v>0</v>
      </c>
      <c r="AA361" s="36">
        <f t="shared" si="73"/>
        <v>0</v>
      </c>
      <c r="AB361" s="36">
        <f t="shared" si="68"/>
        <v>0</v>
      </c>
      <c r="AC361" s="36">
        <f t="shared" si="69"/>
        <v>1</v>
      </c>
      <c r="AD361" s="36">
        <f t="shared" si="74"/>
        <v>0</v>
      </c>
      <c r="AE361" s="36">
        <f t="shared" si="75"/>
        <v>0</v>
      </c>
      <c r="AF361" s="36">
        <f t="shared" si="76"/>
        <v>0</v>
      </c>
      <c r="AG361" s="36">
        <f t="shared" si="77"/>
        <v>0</v>
      </c>
      <c r="AH361" s="2">
        <f t="shared" si="70"/>
        <v>0</v>
      </c>
      <c r="AI361" s="2">
        <f t="shared" si="71"/>
        <v>0</v>
      </c>
    </row>
    <row r="362" spans="1:35" ht="11.25">
      <c r="A362" s="37">
        <v>1931290</v>
      </c>
      <c r="B362" s="37" t="s">
        <v>1458</v>
      </c>
      <c r="C362" s="37" t="s">
        <v>1459</v>
      </c>
      <c r="D362" s="37" t="s">
        <v>1460</v>
      </c>
      <c r="E362" s="37" t="s">
        <v>1461</v>
      </c>
      <c r="F362" s="37">
        <v>51023</v>
      </c>
      <c r="G362" s="38" t="s">
        <v>41</v>
      </c>
      <c r="H362" s="37">
        <v>7125521461</v>
      </c>
      <c r="I362" s="39">
        <v>7</v>
      </c>
      <c r="J362" s="40" t="s">
        <v>42</v>
      </c>
      <c r="K362" s="28" t="s">
        <v>42</v>
      </c>
      <c r="L362" s="29">
        <v>759</v>
      </c>
      <c r="M362" s="28" t="s">
        <v>43</v>
      </c>
      <c r="N362" s="41" t="s">
        <v>44</v>
      </c>
      <c r="O362" s="41" t="s">
        <v>44</v>
      </c>
      <c r="P362" s="42">
        <v>11.582213029989658</v>
      </c>
      <c r="Q362" s="42" t="str">
        <f t="shared" si="65"/>
        <v>NO</v>
      </c>
      <c r="R362" s="39" t="s">
        <v>42</v>
      </c>
      <c r="S362" s="43" t="s">
        <v>44</v>
      </c>
      <c r="T362" s="33">
        <v>4384.961701965755</v>
      </c>
      <c r="U362" s="34">
        <v>2686</v>
      </c>
      <c r="V362" s="35">
        <v>5697.868928208813</v>
      </c>
      <c r="W362" s="33">
        <v>21779.53</v>
      </c>
      <c r="X362" s="36">
        <f t="shared" si="66"/>
        <v>1</v>
      </c>
      <c r="Y362" s="36">
        <f t="shared" si="67"/>
        <v>0</v>
      </c>
      <c r="Z362" s="36">
        <f t="shared" si="72"/>
        <v>0</v>
      </c>
      <c r="AA362" s="36">
        <f t="shared" si="73"/>
        <v>0</v>
      </c>
      <c r="AB362" s="36">
        <f t="shared" si="68"/>
        <v>0</v>
      </c>
      <c r="AC362" s="36">
        <f t="shared" si="69"/>
        <v>1</v>
      </c>
      <c r="AD362" s="36">
        <f t="shared" si="74"/>
        <v>0</v>
      </c>
      <c r="AE362" s="36">
        <f t="shared" si="75"/>
        <v>0</v>
      </c>
      <c r="AF362" s="36">
        <f t="shared" si="76"/>
        <v>0</v>
      </c>
      <c r="AG362" s="36">
        <f t="shared" si="77"/>
        <v>0</v>
      </c>
      <c r="AH362" s="2">
        <f t="shared" si="70"/>
        <v>0</v>
      </c>
      <c r="AI362" s="2">
        <f t="shared" si="71"/>
        <v>0</v>
      </c>
    </row>
    <row r="363" spans="1:35" ht="11.25">
      <c r="A363" s="37">
        <v>1931350</v>
      </c>
      <c r="B363" s="37" t="s">
        <v>1462</v>
      </c>
      <c r="C363" s="37" t="s">
        <v>1463</v>
      </c>
      <c r="D363" s="37" t="s">
        <v>1464</v>
      </c>
      <c r="E363" s="37" t="s">
        <v>1465</v>
      </c>
      <c r="F363" s="37">
        <v>52046</v>
      </c>
      <c r="G363" s="38" t="s">
        <v>41</v>
      </c>
      <c r="H363" s="37">
        <v>3197443885</v>
      </c>
      <c r="I363" s="39" t="s">
        <v>112</v>
      </c>
      <c r="J363" s="40" t="s">
        <v>44</v>
      </c>
      <c r="K363" s="44" t="s">
        <v>44</v>
      </c>
      <c r="L363" s="29">
        <v>2518</v>
      </c>
      <c r="M363" s="28" t="s">
        <v>43</v>
      </c>
      <c r="N363" s="41" t="s">
        <v>44</v>
      </c>
      <c r="O363" s="41" t="s">
        <v>44</v>
      </c>
      <c r="P363" s="42">
        <v>12.659321667746815</v>
      </c>
      <c r="Q363" s="42" t="str">
        <f t="shared" si="65"/>
        <v>NO</v>
      </c>
      <c r="R363" s="39" t="s">
        <v>44</v>
      </c>
      <c r="S363" s="43" t="s">
        <v>44</v>
      </c>
      <c r="T363" s="33">
        <v>20843.38589902509</v>
      </c>
      <c r="U363" s="34">
        <v>14760</v>
      </c>
      <c r="V363" s="35">
        <v>22190.922627205862</v>
      </c>
      <c r="W363" s="33">
        <v>115043.64</v>
      </c>
      <c r="X363" s="36">
        <f t="shared" si="66"/>
        <v>0</v>
      </c>
      <c r="Y363" s="36">
        <f t="shared" si="67"/>
        <v>0</v>
      </c>
      <c r="Z363" s="36">
        <f t="shared" si="72"/>
        <v>0</v>
      </c>
      <c r="AA363" s="36">
        <f t="shared" si="73"/>
        <v>0</v>
      </c>
      <c r="AB363" s="36">
        <f t="shared" si="68"/>
        <v>0</v>
      </c>
      <c r="AC363" s="36">
        <f t="shared" si="69"/>
        <v>0</v>
      </c>
      <c r="AD363" s="36">
        <f t="shared" si="74"/>
        <v>0</v>
      </c>
      <c r="AE363" s="36">
        <f t="shared" si="75"/>
        <v>0</v>
      </c>
      <c r="AF363" s="36">
        <f t="shared" si="76"/>
        <v>0</v>
      </c>
      <c r="AG363" s="36">
        <f t="shared" si="77"/>
        <v>0</v>
      </c>
      <c r="AH363" s="2">
        <f t="shared" si="70"/>
        <v>0</v>
      </c>
      <c r="AI363" s="2">
        <f t="shared" si="71"/>
        <v>0</v>
      </c>
    </row>
    <row r="364" spans="1:35" ht="11.25">
      <c r="A364" s="37">
        <v>1931470</v>
      </c>
      <c r="B364" s="37" t="s">
        <v>1466</v>
      </c>
      <c r="C364" s="37" t="s">
        <v>1467</v>
      </c>
      <c r="D364" s="37" t="s">
        <v>1468</v>
      </c>
      <c r="E364" s="37" t="s">
        <v>1469</v>
      </c>
      <c r="F364" s="37">
        <v>51055</v>
      </c>
      <c r="G364" s="38" t="s">
        <v>41</v>
      </c>
      <c r="H364" s="37">
        <v>7124283355</v>
      </c>
      <c r="I364" s="39">
        <v>4</v>
      </c>
      <c r="J364" s="40" t="s">
        <v>44</v>
      </c>
      <c r="K364" s="44" t="s">
        <v>44</v>
      </c>
      <c r="L364" s="29">
        <v>690</v>
      </c>
      <c r="M364" s="28" t="s">
        <v>43</v>
      </c>
      <c r="N364" s="41" t="s">
        <v>44</v>
      </c>
      <c r="O364" s="41" t="s">
        <v>44</v>
      </c>
      <c r="P364" s="42">
        <v>17.792207792207794</v>
      </c>
      <c r="Q364" s="42" t="str">
        <f t="shared" si="65"/>
        <v>NO</v>
      </c>
      <c r="R364" s="39" t="s">
        <v>44</v>
      </c>
      <c r="S364" s="43" t="s">
        <v>44</v>
      </c>
      <c r="T364" s="33">
        <v>3592.4249818899298</v>
      </c>
      <c r="U364" s="34">
        <v>2427</v>
      </c>
      <c r="V364" s="35">
        <v>5188.763854579496</v>
      </c>
      <c r="W364" s="33">
        <v>25378.36</v>
      </c>
      <c r="X364" s="36">
        <f t="shared" si="66"/>
        <v>0</v>
      </c>
      <c r="Y364" s="36">
        <f t="shared" si="67"/>
        <v>0</v>
      </c>
      <c r="Z364" s="36">
        <f t="shared" si="72"/>
        <v>0</v>
      </c>
      <c r="AA364" s="36">
        <f t="shared" si="73"/>
        <v>0</v>
      </c>
      <c r="AB364" s="36">
        <f t="shared" si="68"/>
        <v>0</v>
      </c>
      <c r="AC364" s="36">
        <f t="shared" si="69"/>
        <v>0</v>
      </c>
      <c r="AD364" s="36">
        <f t="shared" si="74"/>
        <v>0</v>
      </c>
      <c r="AE364" s="36">
        <f t="shared" si="75"/>
        <v>0</v>
      </c>
      <c r="AF364" s="36">
        <f t="shared" si="76"/>
        <v>0</v>
      </c>
      <c r="AG364" s="36">
        <f t="shared" si="77"/>
        <v>0</v>
      </c>
      <c r="AH364" s="2">
        <f t="shared" si="70"/>
        <v>0</v>
      </c>
      <c r="AI364" s="2">
        <f t="shared" si="71"/>
        <v>0</v>
      </c>
    </row>
    <row r="365" spans="1:35" ht="11.25">
      <c r="A365" s="37">
        <v>1931620</v>
      </c>
      <c r="B365" s="37" t="s">
        <v>1470</v>
      </c>
      <c r="C365" s="37" t="s">
        <v>1471</v>
      </c>
      <c r="D365" s="37" t="s">
        <v>1472</v>
      </c>
      <c r="E365" s="37" t="s">
        <v>1473</v>
      </c>
      <c r="F365" s="37">
        <v>51063</v>
      </c>
      <c r="G365" s="38" t="s">
        <v>41</v>
      </c>
      <c r="H365" s="37">
        <v>7124582468</v>
      </c>
      <c r="I365" s="39">
        <v>7</v>
      </c>
      <c r="J365" s="40" t="s">
        <v>42</v>
      </c>
      <c r="K365" s="28" t="s">
        <v>42</v>
      </c>
      <c r="L365" s="29">
        <v>239</v>
      </c>
      <c r="M365" s="28" t="s">
        <v>43</v>
      </c>
      <c r="N365" s="41" t="s">
        <v>42</v>
      </c>
      <c r="O365" s="41" t="s">
        <v>42</v>
      </c>
      <c r="P365" s="42">
        <v>7.79816513761468</v>
      </c>
      <c r="Q365" s="42" t="str">
        <f t="shared" si="65"/>
        <v>NO</v>
      </c>
      <c r="R365" s="39" t="s">
        <v>42</v>
      </c>
      <c r="S365" s="43" t="s">
        <v>44</v>
      </c>
      <c r="T365" s="33">
        <v>1194.4004663729015</v>
      </c>
      <c r="U365" s="34">
        <v>781</v>
      </c>
      <c r="V365" s="35">
        <v>1714</v>
      </c>
      <c r="W365" s="33">
        <v>3854.99</v>
      </c>
      <c r="X365" s="36">
        <f t="shared" si="66"/>
        <v>1</v>
      </c>
      <c r="Y365" s="36">
        <f t="shared" si="67"/>
        <v>1</v>
      </c>
      <c r="Z365" s="36" t="str">
        <f t="shared" si="72"/>
        <v>ELIGIBLE</v>
      </c>
      <c r="AA365" s="36" t="str">
        <f t="shared" si="73"/>
        <v>OKAY</v>
      </c>
      <c r="AB365" s="36">
        <f t="shared" si="68"/>
        <v>0</v>
      </c>
      <c r="AC365" s="36">
        <f t="shared" si="69"/>
        <v>1</v>
      </c>
      <c r="AD365" s="36">
        <f t="shared" si="74"/>
        <v>0</v>
      </c>
      <c r="AE365" s="36">
        <f t="shared" si="75"/>
        <v>0</v>
      </c>
      <c r="AF365" s="36">
        <f t="shared" si="76"/>
        <v>0</v>
      </c>
      <c r="AG365" s="36">
        <f t="shared" si="77"/>
        <v>0</v>
      </c>
      <c r="AH365" s="2">
        <f t="shared" si="70"/>
        <v>0</v>
      </c>
      <c r="AI365" s="2">
        <f t="shared" si="71"/>
        <v>0</v>
      </c>
    </row>
    <row r="366" spans="1:35" ht="11.25">
      <c r="A366" s="37">
        <v>1931680</v>
      </c>
      <c r="B366" s="37" t="s">
        <v>1474</v>
      </c>
      <c r="C366" s="37" t="s">
        <v>1475</v>
      </c>
      <c r="D366" s="37" t="s">
        <v>1476</v>
      </c>
      <c r="E366" s="37" t="s">
        <v>1477</v>
      </c>
      <c r="F366" s="37">
        <v>52361</v>
      </c>
      <c r="G366" s="38" t="s">
        <v>41</v>
      </c>
      <c r="H366" s="37">
        <v>3196681059</v>
      </c>
      <c r="I366" s="39" t="s">
        <v>75</v>
      </c>
      <c r="J366" s="40" t="s">
        <v>42</v>
      </c>
      <c r="K366" s="28" t="s">
        <v>42</v>
      </c>
      <c r="L366" s="29">
        <v>1062</v>
      </c>
      <c r="M366" s="28" t="s">
        <v>43</v>
      </c>
      <c r="N366" s="41" t="s">
        <v>44</v>
      </c>
      <c r="O366" s="41" t="s">
        <v>44</v>
      </c>
      <c r="P366" s="42">
        <v>5.014191106906338</v>
      </c>
      <c r="Q366" s="42" t="str">
        <f t="shared" si="65"/>
        <v>NO</v>
      </c>
      <c r="R366" s="39" t="s">
        <v>42</v>
      </c>
      <c r="S366" s="43" t="s">
        <v>44</v>
      </c>
      <c r="T366" s="33">
        <v>4747.566162036032</v>
      </c>
      <c r="U366" s="34">
        <v>4143</v>
      </c>
      <c r="V366" s="35">
        <v>6232</v>
      </c>
      <c r="W366" s="33">
        <v>14557.59</v>
      </c>
      <c r="X366" s="36">
        <f t="shared" si="66"/>
        <v>1</v>
      </c>
      <c r="Y366" s="36">
        <f t="shared" si="67"/>
        <v>0</v>
      </c>
      <c r="Z366" s="36">
        <f t="shared" si="72"/>
        <v>0</v>
      </c>
      <c r="AA366" s="36">
        <f t="shared" si="73"/>
        <v>0</v>
      </c>
      <c r="AB366" s="36">
        <f t="shared" si="68"/>
        <v>0</v>
      </c>
      <c r="AC366" s="36">
        <f t="shared" si="69"/>
        <v>1</v>
      </c>
      <c r="AD366" s="36">
        <f t="shared" si="74"/>
        <v>0</v>
      </c>
      <c r="AE366" s="36">
        <f t="shared" si="75"/>
        <v>0</v>
      </c>
      <c r="AF366" s="36">
        <f t="shared" si="76"/>
        <v>0</v>
      </c>
      <c r="AG366" s="36">
        <f t="shared" si="77"/>
        <v>0</v>
      </c>
      <c r="AH366" s="2">
        <f t="shared" si="70"/>
        <v>0</v>
      </c>
      <c r="AI366" s="2">
        <f t="shared" si="71"/>
        <v>0</v>
      </c>
    </row>
    <row r="367" spans="1:35" ht="11.25">
      <c r="A367" s="37">
        <v>1931800</v>
      </c>
      <c r="B367" s="37" t="s">
        <v>1478</v>
      </c>
      <c r="C367" s="37" t="s">
        <v>1479</v>
      </c>
      <c r="D367" s="37" t="s">
        <v>1480</v>
      </c>
      <c r="E367" s="37" t="s">
        <v>1481</v>
      </c>
      <c r="F367" s="37">
        <v>52778</v>
      </c>
      <c r="G367" s="38" t="s">
        <v>41</v>
      </c>
      <c r="H367" s="37">
        <v>3197322035</v>
      </c>
      <c r="I367" s="39">
        <v>6</v>
      </c>
      <c r="J367" s="40" t="s">
        <v>44</v>
      </c>
      <c r="K367" s="44" t="s">
        <v>44</v>
      </c>
      <c r="L367" s="29">
        <v>909</v>
      </c>
      <c r="M367" s="28" t="s">
        <v>43</v>
      </c>
      <c r="N367" s="41" t="s">
        <v>44</v>
      </c>
      <c r="O367" s="41" t="s">
        <v>44</v>
      </c>
      <c r="P367" s="42">
        <v>2.5396825396825395</v>
      </c>
      <c r="Q367" s="42" t="str">
        <f t="shared" si="65"/>
        <v>NO</v>
      </c>
      <c r="R367" s="39" t="s">
        <v>42</v>
      </c>
      <c r="S367" s="43" t="s">
        <v>44</v>
      </c>
      <c r="T367" s="33">
        <v>3945.4646297931486</v>
      </c>
      <c r="U367" s="34">
        <v>3293</v>
      </c>
      <c r="V367" s="35">
        <v>4932.962106047765</v>
      </c>
      <c r="W367" s="33">
        <v>8667.25</v>
      </c>
      <c r="X367" s="36">
        <f t="shared" si="66"/>
        <v>0</v>
      </c>
      <c r="Y367" s="36">
        <f t="shared" si="67"/>
        <v>0</v>
      </c>
      <c r="Z367" s="36">
        <f t="shared" si="72"/>
        <v>0</v>
      </c>
      <c r="AA367" s="36">
        <f t="shared" si="73"/>
        <v>0</v>
      </c>
      <c r="AB367" s="36">
        <f t="shared" si="68"/>
        <v>0</v>
      </c>
      <c r="AC367" s="36">
        <f t="shared" si="69"/>
        <v>1</v>
      </c>
      <c r="AD367" s="36">
        <f t="shared" si="74"/>
        <v>0</v>
      </c>
      <c r="AE367" s="36">
        <f t="shared" si="75"/>
        <v>0</v>
      </c>
      <c r="AF367" s="36">
        <f t="shared" si="76"/>
        <v>0</v>
      </c>
      <c r="AG367" s="36">
        <f t="shared" si="77"/>
        <v>0</v>
      </c>
      <c r="AH367" s="2">
        <f t="shared" si="70"/>
        <v>0</v>
      </c>
      <c r="AI367" s="2">
        <f t="shared" si="71"/>
        <v>0</v>
      </c>
    </row>
    <row r="368" spans="1:35" ht="11.25">
      <c r="A368" s="37">
        <v>1931830</v>
      </c>
      <c r="B368" s="37" t="s">
        <v>1482</v>
      </c>
      <c r="C368" s="37" t="s">
        <v>1483</v>
      </c>
      <c r="D368" s="37" t="s">
        <v>1484</v>
      </c>
      <c r="E368" s="37" t="s">
        <v>1485</v>
      </c>
      <c r="F368" s="37">
        <v>52659</v>
      </c>
      <c r="G368" s="38" t="s">
        <v>41</v>
      </c>
      <c r="H368" s="37">
        <v>3192577700</v>
      </c>
      <c r="I368" s="39">
        <v>7</v>
      </c>
      <c r="J368" s="40" t="s">
        <v>42</v>
      </c>
      <c r="K368" s="44" t="s">
        <v>42</v>
      </c>
      <c r="L368" s="29">
        <v>463</v>
      </c>
      <c r="M368" s="28" t="s">
        <v>43</v>
      </c>
      <c r="N368" s="41" t="s">
        <v>42</v>
      </c>
      <c r="O368" s="41" t="s">
        <v>42</v>
      </c>
      <c r="P368" s="42">
        <v>13.012048192771083</v>
      </c>
      <c r="Q368" s="42" t="str">
        <f t="shared" si="65"/>
        <v>NO</v>
      </c>
      <c r="R368" s="39" t="s">
        <v>42</v>
      </c>
      <c r="S368" s="43" t="s">
        <v>44</v>
      </c>
      <c r="T368" s="33">
        <v>2330.589415297016</v>
      </c>
      <c r="U368" s="34">
        <v>1637</v>
      </c>
      <c r="V368" s="35">
        <v>3382.899673417848</v>
      </c>
      <c r="W368" s="33">
        <v>10979.29</v>
      </c>
      <c r="X368" s="36">
        <f t="shared" si="66"/>
        <v>1</v>
      </c>
      <c r="Y368" s="36">
        <f t="shared" si="67"/>
        <v>1</v>
      </c>
      <c r="Z368" s="36" t="str">
        <f t="shared" si="72"/>
        <v>ELIGIBLE</v>
      </c>
      <c r="AA368" s="36" t="str">
        <f t="shared" si="73"/>
        <v>OKAY</v>
      </c>
      <c r="AB368" s="36">
        <f t="shared" si="68"/>
        <v>0</v>
      </c>
      <c r="AC368" s="36">
        <f t="shared" si="69"/>
        <v>1</v>
      </c>
      <c r="AD368" s="36">
        <f t="shared" si="74"/>
        <v>0</v>
      </c>
      <c r="AE368" s="36">
        <f t="shared" si="75"/>
        <v>0</v>
      </c>
      <c r="AF368" s="36">
        <f t="shared" si="76"/>
        <v>0</v>
      </c>
      <c r="AG368" s="36">
        <f t="shared" si="77"/>
        <v>0</v>
      </c>
      <c r="AH368" s="2">
        <f t="shared" si="70"/>
        <v>0</v>
      </c>
      <c r="AI368" s="2">
        <f t="shared" si="71"/>
        <v>0</v>
      </c>
    </row>
    <row r="369" spans="1:35" ht="11.25">
      <c r="A369" s="37">
        <v>1931860</v>
      </c>
      <c r="B369" s="37" t="s">
        <v>1486</v>
      </c>
      <c r="C369" s="37" t="s">
        <v>1487</v>
      </c>
      <c r="D369" s="37" t="s">
        <v>1488</v>
      </c>
      <c r="E369" s="37" t="s">
        <v>1489</v>
      </c>
      <c r="F369" s="37">
        <v>50273</v>
      </c>
      <c r="G369" s="38" t="s">
        <v>41</v>
      </c>
      <c r="H369" s="37">
        <v>5154622718</v>
      </c>
      <c r="I369" s="39">
        <v>6</v>
      </c>
      <c r="J369" s="40" t="s">
        <v>44</v>
      </c>
      <c r="K369" s="44" t="s">
        <v>44</v>
      </c>
      <c r="L369" s="29">
        <v>1386</v>
      </c>
      <c r="M369" s="28" t="s">
        <v>43</v>
      </c>
      <c r="N369" s="41" t="s">
        <v>44</v>
      </c>
      <c r="O369" s="41" t="s">
        <v>44</v>
      </c>
      <c r="P369" s="42">
        <v>9.971509971509972</v>
      </c>
      <c r="Q369" s="42" t="str">
        <f t="shared" si="65"/>
        <v>NO</v>
      </c>
      <c r="R369" s="39" t="s">
        <v>42</v>
      </c>
      <c r="S369" s="43" t="s">
        <v>44</v>
      </c>
      <c r="T369" s="33">
        <v>7385.0095272380295</v>
      </c>
      <c r="U369" s="34">
        <v>5455</v>
      </c>
      <c r="V369" s="35">
        <v>8196.914010049339</v>
      </c>
      <c r="W369" s="33">
        <v>35899.22</v>
      </c>
      <c r="X369" s="36">
        <f t="shared" si="66"/>
        <v>0</v>
      </c>
      <c r="Y369" s="36">
        <f t="shared" si="67"/>
        <v>0</v>
      </c>
      <c r="Z369" s="36">
        <f t="shared" si="72"/>
        <v>0</v>
      </c>
      <c r="AA369" s="36">
        <f t="shared" si="73"/>
        <v>0</v>
      </c>
      <c r="AB369" s="36">
        <f t="shared" si="68"/>
        <v>0</v>
      </c>
      <c r="AC369" s="36">
        <f t="shared" si="69"/>
        <v>1</v>
      </c>
      <c r="AD369" s="36">
        <f t="shared" si="74"/>
        <v>0</v>
      </c>
      <c r="AE369" s="36">
        <f t="shared" si="75"/>
        <v>0</v>
      </c>
      <c r="AF369" s="36">
        <f t="shared" si="76"/>
        <v>0</v>
      </c>
      <c r="AG369" s="36">
        <f t="shared" si="77"/>
        <v>0</v>
      </c>
      <c r="AH369" s="2">
        <f t="shared" si="70"/>
        <v>0</v>
      </c>
      <c r="AI369" s="2">
        <f t="shared" si="71"/>
        <v>0</v>
      </c>
    </row>
    <row r="370" spans="1:35" ht="11.25">
      <c r="A370" s="37">
        <v>1931890</v>
      </c>
      <c r="B370" s="37" t="s">
        <v>1490</v>
      </c>
      <c r="C370" s="37" t="s">
        <v>1491</v>
      </c>
      <c r="D370" s="37" t="s">
        <v>1492</v>
      </c>
      <c r="E370" s="37" t="s">
        <v>1493</v>
      </c>
      <c r="F370" s="37">
        <v>50484</v>
      </c>
      <c r="G370" s="38" t="s">
        <v>41</v>
      </c>
      <c r="H370" s="37">
        <v>5159265311</v>
      </c>
      <c r="I370" s="39">
        <v>7</v>
      </c>
      <c r="J370" s="40" t="s">
        <v>42</v>
      </c>
      <c r="K370" s="28" t="s">
        <v>42</v>
      </c>
      <c r="L370" s="29">
        <v>203</v>
      </c>
      <c r="M370" s="28" t="s">
        <v>43</v>
      </c>
      <c r="N370" s="41" t="s">
        <v>42</v>
      </c>
      <c r="O370" s="41" t="s">
        <v>42</v>
      </c>
      <c r="P370" s="42">
        <v>7.5892857142857135</v>
      </c>
      <c r="Q370" s="42" t="str">
        <f t="shared" si="65"/>
        <v>NO</v>
      </c>
      <c r="R370" s="39" t="s">
        <v>42</v>
      </c>
      <c r="S370" s="43" t="s">
        <v>44</v>
      </c>
      <c r="T370" s="33">
        <v>1111.8932871114132</v>
      </c>
      <c r="U370" s="34">
        <v>695</v>
      </c>
      <c r="V370" s="35">
        <v>1451.5403642585707</v>
      </c>
      <c r="W370" s="33">
        <v>3719.09</v>
      </c>
      <c r="X370" s="36">
        <f t="shared" si="66"/>
        <v>1</v>
      </c>
      <c r="Y370" s="36">
        <f t="shared" si="67"/>
        <v>1</v>
      </c>
      <c r="Z370" s="36" t="str">
        <f t="shared" si="72"/>
        <v>ELIGIBLE</v>
      </c>
      <c r="AA370" s="36" t="str">
        <f t="shared" si="73"/>
        <v>OKAY</v>
      </c>
      <c r="AB370" s="36">
        <f t="shared" si="68"/>
        <v>0</v>
      </c>
      <c r="AC370" s="36">
        <f t="shared" si="69"/>
        <v>1</v>
      </c>
      <c r="AD370" s="36">
        <f t="shared" si="74"/>
        <v>0</v>
      </c>
      <c r="AE370" s="36">
        <f t="shared" si="75"/>
        <v>0</v>
      </c>
      <c r="AF370" s="36">
        <f t="shared" si="76"/>
        <v>0</v>
      </c>
      <c r="AG370" s="36">
        <f t="shared" si="77"/>
        <v>0</v>
      </c>
      <c r="AH370" s="2">
        <f t="shared" si="70"/>
        <v>0</v>
      </c>
      <c r="AI370" s="2">
        <f t="shared" si="71"/>
        <v>0</v>
      </c>
    </row>
    <row r="371" spans="1:35" ht="11.25">
      <c r="A371" s="37">
        <v>1931920</v>
      </c>
      <c r="B371" s="37" t="s">
        <v>1494</v>
      </c>
      <c r="C371" s="37" t="s">
        <v>1495</v>
      </c>
      <c r="D371" s="37" t="s">
        <v>1496</v>
      </c>
      <c r="E371" s="37" t="s">
        <v>1497</v>
      </c>
      <c r="F371" s="37">
        <v>51579</v>
      </c>
      <c r="G371" s="38" t="s">
        <v>41</v>
      </c>
      <c r="H371" s="37">
        <v>7126472411</v>
      </c>
      <c r="I371" s="39">
        <v>7</v>
      </c>
      <c r="J371" s="40" t="s">
        <v>42</v>
      </c>
      <c r="K371" s="28" t="s">
        <v>42</v>
      </c>
      <c r="L371" s="29">
        <v>496</v>
      </c>
      <c r="M371" s="28" t="s">
        <v>43</v>
      </c>
      <c r="N371" s="41" t="s">
        <v>42</v>
      </c>
      <c r="O371" s="41" t="s">
        <v>42</v>
      </c>
      <c r="P371" s="42">
        <v>17.11864406779661</v>
      </c>
      <c r="Q371" s="42" t="str">
        <f t="shared" si="65"/>
        <v>NO</v>
      </c>
      <c r="R371" s="39" t="s">
        <v>42</v>
      </c>
      <c r="S371" s="43" t="s">
        <v>44</v>
      </c>
      <c r="T371" s="33">
        <v>2921.408395705514</v>
      </c>
      <c r="U371" s="34">
        <v>1814</v>
      </c>
      <c r="V371" s="35">
        <v>3826.7882330453226</v>
      </c>
      <c r="W371" s="33">
        <v>18743.21</v>
      </c>
      <c r="X371" s="36">
        <f t="shared" si="66"/>
        <v>1</v>
      </c>
      <c r="Y371" s="36">
        <f t="shared" si="67"/>
        <v>1</v>
      </c>
      <c r="Z371" s="36" t="str">
        <f t="shared" si="72"/>
        <v>ELIGIBLE</v>
      </c>
      <c r="AA371" s="36" t="str">
        <f t="shared" si="73"/>
        <v>OKAY</v>
      </c>
      <c r="AB371" s="36">
        <f t="shared" si="68"/>
        <v>0</v>
      </c>
      <c r="AC371" s="36">
        <f t="shared" si="69"/>
        <v>1</v>
      </c>
      <c r="AD371" s="36">
        <f t="shared" si="74"/>
        <v>0</v>
      </c>
      <c r="AE371" s="36">
        <f t="shared" si="75"/>
        <v>0</v>
      </c>
      <c r="AF371" s="36">
        <f t="shared" si="76"/>
        <v>0</v>
      </c>
      <c r="AG371" s="36">
        <f t="shared" si="77"/>
        <v>0</v>
      </c>
      <c r="AH371" s="2">
        <f t="shared" si="70"/>
        <v>0</v>
      </c>
      <c r="AI371" s="2">
        <f t="shared" si="71"/>
        <v>0</v>
      </c>
    </row>
    <row r="372" spans="1:35" ht="11.25">
      <c r="A372" s="37">
        <v>1931950</v>
      </c>
      <c r="B372" s="37" t="s">
        <v>1498</v>
      </c>
      <c r="C372" s="37" t="s">
        <v>1499</v>
      </c>
      <c r="D372" s="37" t="s">
        <v>1500</v>
      </c>
      <c r="E372" s="37" t="s">
        <v>1501</v>
      </c>
      <c r="F372" s="37">
        <v>51039</v>
      </c>
      <c r="G372" s="38" t="s">
        <v>41</v>
      </c>
      <c r="H372" s="37">
        <v>7128733128</v>
      </c>
      <c r="I372" s="39">
        <v>8</v>
      </c>
      <c r="J372" s="40" t="s">
        <v>42</v>
      </c>
      <c r="K372" s="28" t="s">
        <v>42</v>
      </c>
      <c r="L372" s="29">
        <v>612</v>
      </c>
      <c r="M372" s="28" t="s">
        <v>43</v>
      </c>
      <c r="N372" s="41" t="s">
        <v>44</v>
      </c>
      <c r="O372" s="41" t="s">
        <v>44</v>
      </c>
      <c r="P372" s="42">
        <v>9.584664536741213</v>
      </c>
      <c r="Q372" s="42" t="str">
        <f t="shared" si="65"/>
        <v>NO</v>
      </c>
      <c r="R372" s="39" t="s">
        <v>42</v>
      </c>
      <c r="S372" s="43" t="s">
        <v>44</v>
      </c>
      <c r="T372" s="33">
        <v>3222.181074571791</v>
      </c>
      <c r="U372" s="34">
        <v>2162</v>
      </c>
      <c r="V372" s="35">
        <v>3254.0761039894664</v>
      </c>
      <c r="W372" s="33">
        <v>12744.45</v>
      </c>
      <c r="X372" s="36">
        <f t="shared" si="66"/>
        <v>1</v>
      </c>
      <c r="Y372" s="36">
        <f t="shared" si="67"/>
        <v>0</v>
      </c>
      <c r="Z372" s="36">
        <f t="shared" si="72"/>
        <v>0</v>
      </c>
      <c r="AA372" s="36">
        <f t="shared" si="73"/>
        <v>0</v>
      </c>
      <c r="AB372" s="36">
        <f t="shared" si="68"/>
        <v>0</v>
      </c>
      <c r="AC372" s="36">
        <f t="shared" si="69"/>
        <v>1</v>
      </c>
      <c r="AD372" s="36">
        <f t="shared" si="74"/>
        <v>0</v>
      </c>
      <c r="AE372" s="36">
        <f t="shared" si="75"/>
        <v>0</v>
      </c>
      <c r="AF372" s="36">
        <f t="shared" si="76"/>
        <v>0</v>
      </c>
      <c r="AG372" s="36">
        <f t="shared" si="77"/>
        <v>0</v>
      </c>
      <c r="AH372" s="2">
        <f t="shared" si="70"/>
        <v>0</v>
      </c>
      <c r="AI372" s="2">
        <f t="shared" si="71"/>
        <v>0</v>
      </c>
    </row>
    <row r="373" spans="1:35" ht="11.25">
      <c r="A373" s="37">
        <v>1932010</v>
      </c>
      <c r="B373" s="37" t="s">
        <v>1502</v>
      </c>
      <c r="C373" s="37" t="s">
        <v>1503</v>
      </c>
      <c r="D373" s="37" t="s">
        <v>1504</v>
      </c>
      <c r="E373" s="37" t="s">
        <v>1505</v>
      </c>
      <c r="F373" s="37">
        <v>50276</v>
      </c>
      <c r="G373" s="38" t="s">
        <v>41</v>
      </c>
      <c r="H373" s="37">
        <v>5154384333</v>
      </c>
      <c r="I373" s="39" t="s">
        <v>62</v>
      </c>
      <c r="J373" s="40" t="s">
        <v>42</v>
      </c>
      <c r="K373" s="28" t="s">
        <v>42</v>
      </c>
      <c r="L373" s="29">
        <v>619</v>
      </c>
      <c r="M373" s="28" t="s">
        <v>43</v>
      </c>
      <c r="N373" s="41" t="s">
        <v>44</v>
      </c>
      <c r="O373" s="41" t="s">
        <v>44</v>
      </c>
      <c r="P373" s="42">
        <v>6.390134529147982</v>
      </c>
      <c r="Q373" s="42" t="str">
        <f t="shared" si="65"/>
        <v>NO</v>
      </c>
      <c r="R373" s="39" t="s">
        <v>42</v>
      </c>
      <c r="S373" s="43" t="s">
        <v>44</v>
      </c>
      <c r="T373" s="33">
        <v>2604.6336930665816</v>
      </c>
      <c r="U373" s="34">
        <v>2434</v>
      </c>
      <c r="V373" s="35">
        <v>3599.729104413234</v>
      </c>
      <c r="W373" s="47">
        <v>12606.92</v>
      </c>
      <c r="X373" s="36">
        <f t="shared" si="66"/>
        <v>1</v>
      </c>
      <c r="Y373" s="36">
        <f t="shared" si="67"/>
        <v>0</v>
      </c>
      <c r="Z373" s="36">
        <f t="shared" si="72"/>
        <v>0</v>
      </c>
      <c r="AA373" s="36">
        <f t="shared" si="73"/>
        <v>0</v>
      </c>
      <c r="AB373" s="36">
        <f t="shared" si="68"/>
        <v>0</v>
      </c>
      <c r="AC373" s="36">
        <f t="shared" si="69"/>
        <v>1</v>
      </c>
      <c r="AD373" s="36">
        <f t="shared" si="74"/>
        <v>0</v>
      </c>
      <c r="AE373" s="36">
        <f t="shared" si="75"/>
        <v>0</v>
      </c>
      <c r="AF373" s="36">
        <f t="shared" si="76"/>
        <v>0</v>
      </c>
      <c r="AG373" s="36">
        <f t="shared" si="77"/>
        <v>0</v>
      </c>
      <c r="AH373" s="2">
        <f t="shared" si="70"/>
        <v>0</v>
      </c>
      <c r="AI373" s="2">
        <f t="shared" si="71"/>
        <v>0</v>
      </c>
    </row>
    <row r="374" spans="1:35" ht="11.25">
      <c r="A374" s="37">
        <v>1999017</v>
      </c>
      <c r="B374" s="37" t="s">
        <v>1506</v>
      </c>
      <c r="C374" s="37" t="s">
        <v>1507</v>
      </c>
      <c r="D374" s="37" t="s">
        <v>559</v>
      </c>
      <c r="E374" s="37" t="s">
        <v>1508</v>
      </c>
      <c r="F374" s="37">
        <v>50228</v>
      </c>
      <c r="G374" s="38" t="s">
        <v>41</v>
      </c>
      <c r="H374" s="37">
        <v>5159942685</v>
      </c>
      <c r="I374" s="39">
        <v>7</v>
      </c>
      <c r="J374" s="40" t="s">
        <v>42</v>
      </c>
      <c r="K374" s="28" t="s">
        <v>42</v>
      </c>
      <c r="L374" s="29">
        <v>992</v>
      </c>
      <c r="M374" s="28" t="s">
        <v>43</v>
      </c>
      <c r="N374" s="41" t="s">
        <v>44</v>
      </c>
      <c r="O374" s="41" t="s">
        <v>44</v>
      </c>
      <c r="P374" s="42">
        <v>9.2320966350302</v>
      </c>
      <c r="Q374" s="42" t="str">
        <f t="shared" si="65"/>
        <v>NO</v>
      </c>
      <c r="R374" s="39" t="s">
        <v>42</v>
      </c>
      <c r="S374" s="43" t="s">
        <v>44</v>
      </c>
      <c r="T374" s="33">
        <v>3921.6333631747184</v>
      </c>
      <c r="U374" s="34">
        <v>3411</v>
      </c>
      <c r="V374" s="35">
        <v>5115.664406271756</v>
      </c>
      <c r="W374" s="33">
        <v>22051.88</v>
      </c>
      <c r="X374" s="36">
        <f t="shared" si="66"/>
        <v>1</v>
      </c>
      <c r="Y374" s="36">
        <f t="shared" si="67"/>
        <v>0</v>
      </c>
      <c r="Z374" s="36">
        <f t="shared" si="72"/>
        <v>0</v>
      </c>
      <c r="AA374" s="36">
        <f t="shared" si="73"/>
        <v>0</v>
      </c>
      <c r="AB374" s="36">
        <f t="shared" si="68"/>
        <v>0</v>
      </c>
      <c r="AC374" s="36">
        <f t="shared" si="69"/>
        <v>1</v>
      </c>
      <c r="AD374" s="36">
        <f t="shared" si="74"/>
        <v>0</v>
      </c>
      <c r="AE374" s="36">
        <f t="shared" si="75"/>
        <v>0</v>
      </c>
      <c r="AF374" s="36">
        <f t="shared" si="76"/>
        <v>0</v>
      </c>
      <c r="AG374" s="36">
        <f t="shared" si="77"/>
        <v>0</v>
      </c>
      <c r="AH374" s="2">
        <f t="shared" si="70"/>
        <v>0</v>
      </c>
      <c r="AI374" s="2">
        <f t="shared" si="71"/>
        <v>0</v>
      </c>
    </row>
    <row r="375" spans="1:35" ht="11.25">
      <c r="A375" s="37">
        <v>1999019</v>
      </c>
      <c r="B375" s="37" t="s">
        <v>1509</v>
      </c>
      <c r="C375" s="37" t="s">
        <v>1510</v>
      </c>
      <c r="D375" s="37" t="s">
        <v>1511</v>
      </c>
      <c r="E375" s="37" t="s">
        <v>1512</v>
      </c>
      <c r="F375" s="37">
        <v>50521</v>
      </c>
      <c r="G375" s="38" t="s">
        <v>41</v>
      </c>
      <c r="H375" s="37">
        <v>5153592235</v>
      </c>
      <c r="I375" s="39">
        <v>7</v>
      </c>
      <c r="J375" s="40" t="s">
        <v>42</v>
      </c>
      <c r="K375" s="28" t="s">
        <v>42</v>
      </c>
      <c r="L375" s="29">
        <v>500</v>
      </c>
      <c r="M375" s="28" t="s">
        <v>43</v>
      </c>
      <c r="N375" s="41" t="s">
        <v>42</v>
      </c>
      <c r="O375" s="41" t="s">
        <v>42</v>
      </c>
      <c r="P375" s="42">
        <v>14.990138067061142</v>
      </c>
      <c r="Q375" s="42" t="str">
        <f t="shared" si="65"/>
        <v>NO</v>
      </c>
      <c r="R375" s="39" t="s">
        <v>42</v>
      </c>
      <c r="S375" s="43" t="s">
        <v>44</v>
      </c>
      <c r="T375" s="33">
        <v>3029.6462471904215</v>
      </c>
      <c r="U375" s="34">
        <v>1768</v>
      </c>
      <c r="V375" s="35">
        <v>3652.4365459045243</v>
      </c>
      <c r="W375" s="33">
        <v>14688.13</v>
      </c>
      <c r="X375" s="36">
        <f t="shared" si="66"/>
        <v>1</v>
      </c>
      <c r="Y375" s="36">
        <f t="shared" si="67"/>
        <v>1</v>
      </c>
      <c r="Z375" s="36" t="str">
        <f t="shared" si="72"/>
        <v>ELIGIBLE</v>
      </c>
      <c r="AA375" s="36" t="str">
        <f t="shared" si="73"/>
        <v>OKAY</v>
      </c>
      <c r="AB375" s="36">
        <f t="shared" si="68"/>
        <v>0</v>
      </c>
      <c r="AC375" s="36">
        <f t="shared" si="69"/>
        <v>1</v>
      </c>
      <c r="AD375" s="36">
        <f t="shared" si="74"/>
        <v>0</v>
      </c>
      <c r="AE375" s="36">
        <f t="shared" si="75"/>
        <v>0</v>
      </c>
      <c r="AF375" s="36">
        <f t="shared" si="76"/>
        <v>0</v>
      </c>
      <c r="AG375" s="36">
        <f t="shared" si="77"/>
        <v>0</v>
      </c>
      <c r="AH375" s="2">
        <f t="shared" si="70"/>
        <v>0</v>
      </c>
      <c r="AI375" s="2">
        <f t="shared" si="71"/>
        <v>0</v>
      </c>
    </row>
    <row r="376" spans="11:23" ht="11.25">
      <c r="K376" s="48"/>
      <c r="M376" s="48"/>
      <c r="N376" s="49"/>
      <c r="P376" s="50"/>
      <c r="Q376" s="50"/>
      <c r="V376" s="35"/>
      <c r="W376" s="33"/>
    </row>
    <row r="377" spans="11:23" ht="11.25">
      <c r="K377" s="48"/>
      <c r="P377" s="50"/>
      <c r="Q377" s="50"/>
      <c r="V377" s="35"/>
      <c r="W377" s="51"/>
    </row>
    <row r="378" spans="16:23" ht="11.25">
      <c r="P378" s="50"/>
      <c r="Q378" s="50"/>
      <c r="V378" s="35"/>
      <c r="W378" s="51"/>
    </row>
    <row r="379" spans="16:23" ht="11.25">
      <c r="P379" s="50"/>
      <c r="Q379" s="50"/>
      <c r="V379" s="35"/>
      <c r="W379" s="51"/>
    </row>
    <row r="380" spans="16:23" ht="11.25">
      <c r="P380" s="50"/>
      <c r="Q380" s="50"/>
      <c r="V380" s="35"/>
      <c r="W380" s="51"/>
    </row>
    <row r="381" spans="16:23" ht="11.25">
      <c r="P381" s="50"/>
      <c r="Q381" s="50"/>
      <c r="V381" s="35"/>
      <c r="W381" s="51"/>
    </row>
    <row r="382" spans="16:23" ht="11.25">
      <c r="P382" s="50"/>
      <c r="Q382" s="50"/>
      <c r="V382" s="35"/>
      <c r="W382" s="51"/>
    </row>
    <row r="383" spans="16:23" ht="11.25">
      <c r="P383" s="50"/>
      <c r="Q383" s="50"/>
      <c r="V383" s="35"/>
      <c r="W383" s="51"/>
    </row>
    <row r="384" spans="16:23" ht="11.25">
      <c r="P384" s="50"/>
      <c r="Q384" s="50"/>
      <c r="V384" s="35"/>
      <c r="W384" s="51"/>
    </row>
    <row r="385" spans="16:23" ht="11.25">
      <c r="P385" s="50"/>
      <c r="Q385" s="50"/>
      <c r="V385" s="35"/>
      <c r="W385" s="51"/>
    </row>
    <row r="386" spans="16:23" ht="11.25">
      <c r="P386" s="50"/>
      <c r="Q386" s="50"/>
      <c r="V386" s="35"/>
      <c r="W386" s="51"/>
    </row>
    <row r="387" spans="16:23" ht="11.25">
      <c r="P387" s="50"/>
      <c r="Q387" s="50"/>
      <c r="V387" s="45"/>
      <c r="W387" s="51"/>
    </row>
    <row r="388" spans="16:23" ht="11.25">
      <c r="P388" s="50"/>
      <c r="Q388" s="50"/>
      <c r="V388" s="35"/>
      <c r="W388" s="51"/>
    </row>
    <row r="389" spans="16:23" ht="11.25">
      <c r="P389" s="50"/>
      <c r="Q389" s="50"/>
      <c r="V389" s="35"/>
      <c r="W389" s="51"/>
    </row>
    <row r="390" spans="16:23" ht="11.25">
      <c r="P390" s="50"/>
      <c r="Q390" s="50"/>
      <c r="V390" s="35"/>
      <c r="W390" s="51"/>
    </row>
    <row r="391" spans="16:23" ht="11.25">
      <c r="P391" s="50"/>
      <c r="Q391" s="50"/>
      <c r="V391" s="35"/>
      <c r="W391" s="51"/>
    </row>
    <row r="392" spans="16:23" ht="11.25">
      <c r="P392" s="50"/>
      <c r="Q392" s="50"/>
      <c r="V392" s="35"/>
      <c r="W392" s="51"/>
    </row>
    <row r="393" spans="16:23" ht="11.25">
      <c r="P393" s="50"/>
      <c r="Q393" s="50"/>
      <c r="V393" s="35"/>
      <c r="W393" s="51"/>
    </row>
    <row r="394" spans="16:23" ht="11.25">
      <c r="P394" s="50"/>
      <c r="Q394" s="50"/>
      <c r="V394" s="35"/>
      <c r="W394" s="51"/>
    </row>
    <row r="395" spans="16:23" ht="11.25">
      <c r="P395" s="50"/>
      <c r="Q395" s="50"/>
      <c r="V395" s="35"/>
      <c r="W395" s="51"/>
    </row>
    <row r="396" spans="16:23" ht="11.25">
      <c r="P396" s="50"/>
      <c r="Q396" s="50"/>
      <c r="V396" s="35"/>
      <c r="W396" s="51"/>
    </row>
    <row r="397" spans="16:23" ht="11.25">
      <c r="P397" s="50"/>
      <c r="Q397" s="50"/>
      <c r="V397" s="35"/>
      <c r="W397" s="51"/>
    </row>
    <row r="398" spans="16:23" ht="11.25">
      <c r="P398" s="50"/>
      <c r="Q398" s="50"/>
      <c r="V398" s="35"/>
      <c r="W398" s="51"/>
    </row>
    <row r="399" spans="16:23" ht="11.25">
      <c r="P399" s="50"/>
      <c r="Q399" s="50"/>
      <c r="V399" s="35"/>
      <c r="W399" s="51"/>
    </row>
    <row r="400" spans="16:23" ht="11.25">
      <c r="P400" s="50"/>
      <c r="Q400" s="50"/>
      <c r="V400" s="35"/>
      <c r="W400" s="51"/>
    </row>
    <row r="401" spans="16:23" ht="11.25">
      <c r="P401" s="50"/>
      <c r="Q401" s="50"/>
      <c r="V401" s="35"/>
      <c r="W401" s="51"/>
    </row>
    <row r="402" spans="16:23" ht="11.25">
      <c r="P402" s="50"/>
      <c r="Q402" s="50"/>
      <c r="V402" s="35"/>
      <c r="W402" s="51"/>
    </row>
    <row r="403" spans="16:23" ht="11.25">
      <c r="P403" s="50"/>
      <c r="Q403" s="50"/>
      <c r="V403" s="35"/>
      <c r="W403" s="51"/>
    </row>
    <row r="404" spans="16:23" ht="11.25">
      <c r="P404" s="50"/>
      <c r="Q404" s="50"/>
      <c r="V404" s="35"/>
      <c r="W404" s="51"/>
    </row>
    <row r="405" spans="16:23" ht="11.25">
      <c r="P405" s="50"/>
      <c r="Q405" s="50"/>
      <c r="V405" s="45"/>
      <c r="W405" s="51"/>
    </row>
    <row r="406" spans="16:23" ht="11.25">
      <c r="P406" s="50"/>
      <c r="Q406" s="50"/>
      <c r="V406" s="35"/>
      <c r="W406" s="51"/>
    </row>
    <row r="407" spans="16:23" ht="11.25">
      <c r="P407" s="50"/>
      <c r="Q407" s="50"/>
      <c r="V407" s="35"/>
      <c r="W407" s="51"/>
    </row>
    <row r="408" spans="16:23" ht="11.25">
      <c r="P408" s="50"/>
      <c r="Q408" s="50"/>
      <c r="V408" s="35"/>
      <c r="W408" s="51"/>
    </row>
    <row r="409" spans="16:23" ht="11.25">
      <c r="P409" s="50"/>
      <c r="Q409" s="50"/>
      <c r="V409" s="35"/>
      <c r="W409" s="51"/>
    </row>
    <row r="410" spans="16:23" ht="11.25">
      <c r="P410" s="50"/>
      <c r="Q410" s="50"/>
      <c r="V410" s="35"/>
      <c r="W410" s="51"/>
    </row>
    <row r="411" spans="16:23" ht="11.25">
      <c r="P411" s="50"/>
      <c r="Q411" s="50"/>
      <c r="V411" s="35"/>
      <c r="W411" s="51"/>
    </row>
    <row r="412" spans="16:23" ht="11.25">
      <c r="P412" s="50"/>
      <c r="Q412" s="50"/>
      <c r="V412" s="35"/>
      <c r="W412" s="51"/>
    </row>
    <row r="413" spans="16:23" ht="11.25">
      <c r="P413" s="50"/>
      <c r="Q413" s="50"/>
      <c r="V413" s="35"/>
      <c r="W413" s="51"/>
    </row>
    <row r="414" spans="16:23" ht="11.25">
      <c r="P414" s="50"/>
      <c r="Q414" s="50"/>
      <c r="V414" s="35"/>
      <c r="W414" s="51"/>
    </row>
    <row r="415" spans="16:23" ht="11.25">
      <c r="P415" s="50"/>
      <c r="Q415" s="50"/>
      <c r="V415" s="35"/>
      <c r="W415" s="52"/>
    </row>
    <row r="416" spans="16:23" ht="11.25">
      <c r="P416" s="50"/>
      <c r="Q416" s="50"/>
      <c r="V416" s="35"/>
      <c r="W416" s="51"/>
    </row>
    <row r="417" spans="16:22" ht="11.25">
      <c r="P417" s="50"/>
      <c r="Q417" s="50"/>
      <c r="V417" s="35"/>
    </row>
    <row r="418" spans="16:22" ht="11.25">
      <c r="P418" s="50"/>
      <c r="Q418" s="50"/>
      <c r="V418" s="35"/>
    </row>
    <row r="419" spans="16:22" ht="11.25">
      <c r="P419" s="50"/>
      <c r="Q419" s="50"/>
      <c r="V419" s="35"/>
    </row>
    <row r="420" spans="16:22" ht="11.25">
      <c r="P420" s="50"/>
      <c r="Q420" s="50"/>
      <c r="V420" s="35"/>
    </row>
    <row r="421" spans="16:22" ht="11.25">
      <c r="P421" s="50"/>
      <c r="Q421" s="50"/>
      <c r="V421" s="35"/>
    </row>
    <row r="422" spans="16:22" ht="11.25">
      <c r="P422" s="50"/>
      <c r="Q422" s="50"/>
      <c r="V422" s="35"/>
    </row>
    <row r="423" spans="16:22" ht="11.25">
      <c r="P423" s="50"/>
      <c r="Q423" s="50"/>
      <c r="V423" s="35"/>
    </row>
    <row r="424" spans="16:22" ht="11.25">
      <c r="P424" s="50"/>
      <c r="Q424" s="50"/>
      <c r="V424" s="35"/>
    </row>
    <row r="425" spans="16:22" ht="11.25">
      <c r="P425" s="50"/>
      <c r="Q425" s="50"/>
      <c r="V425" s="45"/>
    </row>
    <row r="426" spans="16:22" ht="11.25">
      <c r="P426" s="50"/>
      <c r="Q426" s="50"/>
      <c r="V426" s="35"/>
    </row>
    <row r="427" spans="16:22" ht="11.25">
      <c r="P427" s="50"/>
      <c r="Q427" s="50"/>
      <c r="V427" s="35"/>
    </row>
    <row r="428" spans="16:22" ht="11.25">
      <c r="P428" s="50"/>
      <c r="Q428" s="50"/>
      <c r="V428" s="35"/>
    </row>
    <row r="429" spans="16:22" ht="11.25">
      <c r="P429" s="50"/>
      <c r="Q429" s="50"/>
      <c r="V429" s="35"/>
    </row>
    <row r="430" spans="16:22" ht="11.25">
      <c r="P430" s="50"/>
      <c r="Q430" s="50"/>
      <c r="V430" s="35"/>
    </row>
    <row r="431" spans="16:22" ht="11.25">
      <c r="P431" s="50"/>
      <c r="Q431" s="50"/>
      <c r="V431" s="35"/>
    </row>
    <row r="432" spans="16:22" ht="11.25">
      <c r="P432" s="50"/>
      <c r="Q432" s="50"/>
      <c r="V432" s="35"/>
    </row>
    <row r="433" spans="16:22" ht="11.25">
      <c r="P433" s="50"/>
      <c r="Q433" s="50"/>
      <c r="V433" s="35"/>
    </row>
    <row r="434" spans="16:22" ht="11.25">
      <c r="P434" s="50"/>
      <c r="Q434" s="50"/>
      <c r="V434" s="35"/>
    </row>
    <row r="435" spans="16:22" ht="11.25">
      <c r="P435" s="50"/>
      <c r="Q435" s="50"/>
      <c r="V435" s="35"/>
    </row>
    <row r="436" spans="16:22" ht="11.25">
      <c r="P436" s="50"/>
      <c r="Q436" s="50"/>
      <c r="V436" s="35"/>
    </row>
    <row r="437" spans="16:22" ht="11.25">
      <c r="P437" s="50"/>
      <c r="Q437" s="50"/>
      <c r="V437" s="35"/>
    </row>
    <row r="438" spans="16:22" ht="11.25">
      <c r="P438" s="50"/>
      <c r="Q438" s="50"/>
      <c r="V438" s="45"/>
    </row>
    <row r="439" spans="16:22" ht="11.25">
      <c r="P439" s="50"/>
      <c r="Q439" s="50"/>
      <c r="V439" s="35"/>
    </row>
    <row r="440" spans="16:22" ht="11.25">
      <c r="P440" s="50"/>
      <c r="Q440" s="50"/>
      <c r="V440" s="35"/>
    </row>
    <row r="441" spans="16:22" ht="11.25">
      <c r="P441" s="50"/>
      <c r="Q441" s="50"/>
      <c r="V441" s="35"/>
    </row>
    <row r="442" spans="16:22" ht="11.25">
      <c r="P442" s="50"/>
      <c r="Q442" s="50"/>
      <c r="V442" s="35"/>
    </row>
    <row r="443" spans="16:22" ht="11.25">
      <c r="P443" s="50"/>
      <c r="Q443" s="50"/>
      <c r="V443" s="35"/>
    </row>
    <row r="444" spans="16:22" ht="11.25">
      <c r="P444" s="50"/>
      <c r="Q444" s="50"/>
      <c r="V444" s="35"/>
    </row>
    <row r="445" spans="16:22" ht="11.25">
      <c r="P445" s="50"/>
      <c r="Q445" s="50"/>
      <c r="V445" s="45"/>
    </row>
    <row r="446" spans="16:22" ht="11.25">
      <c r="P446" s="50"/>
      <c r="Q446" s="50"/>
      <c r="V446" s="35"/>
    </row>
    <row r="447" spans="16:22" ht="11.25">
      <c r="P447" s="50"/>
      <c r="Q447" s="50"/>
      <c r="V447" s="35"/>
    </row>
    <row r="448" spans="16:22" ht="11.25">
      <c r="P448" s="50"/>
      <c r="Q448" s="50"/>
      <c r="V448" s="35"/>
    </row>
    <row r="449" spans="16:22" ht="11.25">
      <c r="P449" s="50"/>
      <c r="Q449" s="50"/>
      <c r="V449" s="35"/>
    </row>
    <row r="450" spans="16:22" ht="11.25">
      <c r="P450" s="50"/>
      <c r="Q450" s="50"/>
      <c r="V450" s="35"/>
    </row>
    <row r="451" spans="16:22" ht="11.25">
      <c r="P451" s="50"/>
      <c r="Q451" s="50"/>
      <c r="V451" s="35"/>
    </row>
    <row r="452" spans="16:22" ht="11.25">
      <c r="P452" s="50"/>
      <c r="Q452" s="50"/>
      <c r="V452" s="35"/>
    </row>
    <row r="453" spans="16:22" ht="11.25">
      <c r="P453" s="50"/>
      <c r="Q453" s="50"/>
      <c r="V453" s="35"/>
    </row>
    <row r="454" spans="16:22" ht="11.25">
      <c r="P454" s="50"/>
      <c r="Q454" s="50"/>
      <c r="V454" s="35"/>
    </row>
    <row r="455" spans="16:22" ht="11.25">
      <c r="P455" s="50"/>
      <c r="Q455" s="50"/>
      <c r="V455" s="35"/>
    </row>
    <row r="456" spans="16:22" ht="11.25">
      <c r="P456" s="50"/>
      <c r="Q456" s="50"/>
      <c r="V456" s="35"/>
    </row>
    <row r="457" spans="16:22" ht="11.25">
      <c r="P457" s="50"/>
      <c r="Q457" s="50"/>
      <c r="V457" s="35"/>
    </row>
    <row r="458" spans="16:22" ht="11.25">
      <c r="P458" s="50"/>
      <c r="Q458" s="50"/>
      <c r="V458" s="35"/>
    </row>
    <row r="459" spans="16:22" ht="11.25">
      <c r="P459" s="50"/>
      <c r="Q459" s="50"/>
      <c r="V459" s="35"/>
    </row>
    <row r="460" spans="16:22" ht="11.25">
      <c r="P460" s="50"/>
      <c r="Q460" s="50"/>
      <c r="V460" s="35"/>
    </row>
    <row r="461" spans="16:22" ht="11.25">
      <c r="P461" s="50"/>
      <c r="Q461" s="50"/>
      <c r="V461" s="35"/>
    </row>
    <row r="462" spans="16:22" ht="11.25">
      <c r="P462" s="50"/>
      <c r="Q462" s="50"/>
      <c r="V462" s="45"/>
    </row>
    <row r="463" spans="16:22" ht="11.25">
      <c r="P463" s="50"/>
      <c r="Q463" s="50"/>
      <c r="V463" s="35"/>
    </row>
    <row r="464" spans="16:22" ht="11.25">
      <c r="P464" s="50"/>
      <c r="Q464" s="50"/>
      <c r="V464" s="35"/>
    </row>
    <row r="465" spans="16:22" ht="11.25">
      <c r="P465" s="50"/>
      <c r="Q465" s="50"/>
      <c r="V465" s="35"/>
    </row>
    <row r="466" spans="16:22" ht="11.25">
      <c r="P466" s="50"/>
      <c r="Q466" s="50"/>
      <c r="V466" s="35"/>
    </row>
    <row r="467" spans="16:22" ht="11.25">
      <c r="P467" s="50"/>
      <c r="Q467" s="50"/>
      <c r="V467" s="45"/>
    </row>
    <row r="468" spans="16:22" ht="11.25">
      <c r="P468" s="50"/>
      <c r="Q468" s="50"/>
      <c r="V468" s="35"/>
    </row>
    <row r="469" spans="16:22" ht="11.25">
      <c r="P469" s="50"/>
      <c r="Q469" s="50"/>
      <c r="V469" s="35"/>
    </row>
    <row r="470" spans="16:22" ht="11.25">
      <c r="P470" s="50"/>
      <c r="Q470" s="50"/>
      <c r="V470" s="35"/>
    </row>
    <row r="471" spans="16:22" ht="11.25">
      <c r="P471" s="50"/>
      <c r="Q471" s="50"/>
      <c r="V471" s="35"/>
    </row>
    <row r="472" spans="16:22" ht="11.25">
      <c r="P472" s="50"/>
      <c r="Q472" s="50"/>
      <c r="V472" s="35"/>
    </row>
    <row r="473" spans="16:22" ht="11.25">
      <c r="P473" s="50"/>
      <c r="Q473" s="50"/>
      <c r="V473" s="45"/>
    </row>
    <row r="474" spans="16:22" ht="11.25">
      <c r="P474" s="50"/>
      <c r="Q474" s="50"/>
      <c r="V474" s="35"/>
    </row>
    <row r="475" spans="16:22" ht="11.25">
      <c r="P475" s="50"/>
      <c r="Q475" s="50"/>
      <c r="V475" s="35"/>
    </row>
    <row r="476" spans="16:22" ht="11.25">
      <c r="P476" s="50"/>
      <c r="Q476" s="50"/>
      <c r="V476" s="35"/>
    </row>
    <row r="477" spans="16:22" ht="11.25">
      <c r="P477" s="50"/>
      <c r="Q477" s="50"/>
      <c r="V477" s="35"/>
    </row>
    <row r="478" spans="16:22" ht="11.25">
      <c r="P478" s="50"/>
      <c r="Q478" s="50"/>
      <c r="V478" s="35"/>
    </row>
    <row r="479" spans="16:22" ht="11.25">
      <c r="P479" s="50"/>
      <c r="Q479" s="50"/>
      <c r="V479" s="35"/>
    </row>
    <row r="480" spans="16:22" ht="11.25">
      <c r="P480" s="50"/>
      <c r="Q480" s="50"/>
      <c r="V480" s="35"/>
    </row>
    <row r="481" spans="16:22" ht="11.25">
      <c r="P481" s="50"/>
      <c r="Q481" s="50"/>
      <c r="V481" s="35"/>
    </row>
    <row r="482" spans="16:22" ht="11.25">
      <c r="P482" s="50"/>
      <c r="Q482" s="50"/>
      <c r="V482" s="35"/>
    </row>
    <row r="483" spans="16:22" ht="11.25">
      <c r="P483" s="50"/>
      <c r="Q483" s="50"/>
      <c r="V483" s="35"/>
    </row>
    <row r="484" spans="16:22" ht="11.25">
      <c r="P484" s="50"/>
      <c r="Q484" s="50"/>
      <c r="V484" s="35"/>
    </row>
    <row r="485" spans="16:22" ht="11.25">
      <c r="P485" s="50"/>
      <c r="Q485" s="50"/>
      <c r="V485" s="35"/>
    </row>
    <row r="486" spans="16:22" ht="11.25">
      <c r="P486" s="50"/>
      <c r="Q486" s="50"/>
      <c r="V486" s="35"/>
    </row>
    <row r="487" spans="16:22" ht="11.25">
      <c r="P487" s="50"/>
      <c r="Q487" s="50"/>
      <c r="V487" s="45"/>
    </row>
    <row r="488" spans="16:22" ht="11.25">
      <c r="P488" s="50"/>
      <c r="Q488" s="50"/>
      <c r="V488" s="35"/>
    </row>
    <row r="489" spans="16:22" ht="11.25">
      <c r="P489" s="50"/>
      <c r="Q489" s="50"/>
      <c r="V489" s="35"/>
    </row>
    <row r="490" spans="16:22" ht="11.25">
      <c r="P490" s="50"/>
      <c r="Q490" s="50"/>
      <c r="V490" s="35"/>
    </row>
    <row r="491" spans="16:22" ht="11.25">
      <c r="P491" s="50"/>
      <c r="Q491" s="50"/>
      <c r="V491" s="35"/>
    </row>
    <row r="492" spans="16:22" ht="11.25">
      <c r="P492" s="50"/>
      <c r="Q492" s="50"/>
      <c r="V492" s="35"/>
    </row>
    <row r="493" spans="16:22" ht="11.25">
      <c r="P493" s="50"/>
      <c r="Q493" s="50"/>
      <c r="V493" s="35"/>
    </row>
    <row r="494" spans="16:22" ht="11.25">
      <c r="P494" s="50"/>
      <c r="Q494" s="50"/>
      <c r="V494" s="35"/>
    </row>
    <row r="495" spans="16:22" ht="11.25">
      <c r="P495" s="50"/>
      <c r="Q495" s="50"/>
      <c r="V495" s="35"/>
    </row>
    <row r="496" spans="16:22" ht="11.25">
      <c r="P496" s="50"/>
      <c r="Q496" s="50"/>
      <c r="V496" s="35"/>
    </row>
    <row r="497" spans="16:22" ht="11.25">
      <c r="P497" s="50"/>
      <c r="Q497" s="50"/>
      <c r="V497" s="45"/>
    </row>
    <row r="498" spans="16:22" ht="11.25">
      <c r="P498" s="50"/>
      <c r="Q498" s="50"/>
      <c r="V498" s="35"/>
    </row>
    <row r="499" spans="16:22" ht="11.25">
      <c r="P499" s="50"/>
      <c r="Q499" s="50"/>
      <c r="V499" s="35"/>
    </row>
    <row r="500" spans="16:22" ht="11.25">
      <c r="P500" s="50"/>
      <c r="Q500" s="50"/>
      <c r="V500" s="35"/>
    </row>
    <row r="501" spans="16:22" ht="11.25">
      <c r="P501" s="50"/>
      <c r="Q501" s="50"/>
      <c r="V501" s="35"/>
    </row>
    <row r="502" spans="16:22" ht="11.25">
      <c r="P502" s="50"/>
      <c r="Q502" s="50"/>
      <c r="V502" s="35"/>
    </row>
    <row r="503" spans="16:22" ht="11.25">
      <c r="P503" s="50"/>
      <c r="Q503" s="50"/>
      <c r="V503" s="35"/>
    </row>
    <row r="504" spans="16:22" ht="11.25">
      <c r="P504" s="50"/>
      <c r="Q504" s="50"/>
      <c r="V504" s="35"/>
    </row>
    <row r="505" spans="16:22" ht="11.25">
      <c r="P505" s="50"/>
      <c r="Q505" s="50"/>
      <c r="V505" s="35"/>
    </row>
    <row r="506" spans="16:22" ht="11.25">
      <c r="P506" s="50"/>
      <c r="Q506" s="50"/>
      <c r="V506" s="35"/>
    </row>
    <row r="507" spans="16:22" ht="11.25">
      <c r="P507" s="50"/>
      <c r="Q507" s="50"/>
      <c r="V507" s="35"/>
    </row>
    <row r="508" spans="16:22" ht="11.25">
      <c r="P508" s="50"/>
      <c r="Q508" s="50"/>
      <c r="V508" s="35"/>
    </row>
    <row r="509" spans="16:22" ht="11.25">
      <c r="P509" s="50"/>
      <c r="Q509" s="50"/>
      <c r="V509" s="35"/>
    </row>
    <row r="510" spans="16:22" ht="11.25">
      <c r="P510" s="50"/>
      <c r="Q510" s="50"/>
      <c r="V510" s="45"/>
    </row>
    <row r="511" spans="16:22" ht="11.25">
      <c r="P511" s="50"/>
      <c r="Q511" s="50"/>
      <c r="V511" s="35"/>
    </row>
    <row r="512" spans="16:22" ht="11.25">
      <c r="P512" s="50"/>
      <c r="Q512" s="50"/>
      <c r="V512" s="35"/>
    </row>
    <row r="513" spans="16:22" ht="11.25">
      <c r="P513" s="50"/>
      <c r="Q513" s="50"/>
      <c r="V513" s="35"/>
    </row>
    <row r="514" spans="16:22" ht="11.25">
      <c r="P514" s="50"/>
      <c r="Q514" s="50"/>
      <c r="V514" s="35"/>
    </row>
    <row r="515" spans="16:22" ht="11.25">
      <c r="P515" s="50"/>
      <c r="Q515" s="50"/>
      <c r="V515" s="45"/>
    </row>
    <row r="516" spans="16:22" ht="11.25">
      <c r="P516" s="50"/>
      <c r="Q516" s="50"/>
      <c r="V516" s="35"/>
    </row>
    <row r="517" spans="16:22" ht="11.25">
      <c r="P517" s="50"/>
      <c r="Q517" s="50"/>
      <c r="V517" s="35"/>
    </row>
    <row r="518" spans="16:22" ht="11.25">
      <c r="P518" s="50"/>
      <c r="Q518" s="50"/>
      <c r="V518" s="35"/>
    </row>
    <row r="519" spans="16:22" ht="11.25">
      <c r="P519" s="50"/>
      <c r="Q519" s="50"/>
      <c r="V519" s="35"/>
    </row>
    <row r="520" spans="16:22" ht="11.25">
      <c r="P520" s="50"/>
      <c r="Q520" s="50"/>
      <c r="V520" s="35"/>
    </row>
    <row r="521" spans="16:22" ht="11.25">
      <c r="P521" s="50"/>
      <c r="Q521" s="50"/>
      <c r="V521" s="35"/>
    </row>
    <row r="522" spans="16:22" ht="11.25">
      <c r="P522" s="50"/>
      <c r="Q522" s="50"/>
      <c r="V522" s="35"/>
    </row>
    <row r="523" spans="16:22" ht="11.25">
      <c r="P523" s="50"/>
      <c r="Q523" s="50"/>
      <c r="V523" s="35"/>
    </row>
    <row r="524" spans="16:22" ht="11.25">
      <c r="P524" s="50"/>
      <c r="Q524" s="50"/>
      <c r="V524" s="35"/>
    </row>
    <row r="525" spans="16:22" ht="11.25">
      <c r="P525" s="50"/>
      <c r="Q525" s="50"/>
      <c r="V525" s="35"/>
    </row>
    <row r="526" spans="16:22" ht="11.25">
      <c r="P526" s="50"/>
      <c r="Q526" s="50"/>
      <c r="V526" s="35"/>
    </row>
    <row r="527" spans="16:22" ht="11.25">
      <c r="P527" s="50"/>
      <c r="Q527" s="50"/>
      <c r="V527" s="35"/>
    </row>
    <row r="528" spans="16:22" ht="11.25">
      <c r="P528" s="50"/>
      <c r="Q528" s="50"/>
      <c r="V528" s="35"/>
    </row>
    <row r="529" spans="16:22" ht="11.25">
      <c r="P529" s="50"/>
      <c r="Q529" s="50"/>
      <c r="V529" s="35"/>
    </row>
    <row r="530" spans="16:22" ht="11.25">
      <c r="P530" s="50"/>
      <c r="Q530" s="50"/>
      <c r="V530" s="35"/>
    </row>
    <row r="531" spans="16:22" ht="11.25">
      <c r="P531" s="50"/>
      <c r="Q531" s="50"/>
      <c r="V531" s="35"/>
    </row>
    <row r="532" spans="16:22" ht="11.25">
      <c r="P532" s="50"/>
      <c r="Q532" s="50"/>
      <c r="V532" s="35"/>
    </row>
    <row r="533" spans="16:22" ht="11.25">
      <c r="P533" s="50"/>
      <c r="Q533" s="50"/>
      <c r="V533" s="35"/>
    </row>
    <row r="534" spans="16:22" ht="11.25">
      <c r="P534" s="50"/>
      <c r="Q534" s="50"/>
      <c r="V534" s="35"/>
    </row>
    <row r="535" spans="16:22" ht="11.25">
      <c r="P535" s="50"/>
      <c r="Q535" s="50"/>
      <c r="V535" s="35"/>
    </row>
    <row r="536" spans="16:22" ht="11.25">
      <c r="P536" s="50"/>
      <c r="Q536" s="50"/>
      <c r="V536" s="35"/>
    </row>
    <row r="537" spans="16:22" ht="11.25">
      <c r="P537" s="50"/>
      <c r="Q537" s="50"/>
      <c r="V537" s="45"/>
    </row>
    <row r="538" spans="16:22" ht="11.25">
      <c r="P538" s="50"/>
      <c r="Q538" s="50"/>
      <c r="V538" s="35"/>
    </row>
    <row r="539" spans="16:22" ht="11.25">
      <c r="P539" s="50"/>
      <c r="Q539" s="50"/>
      <c r="V539" s="35"/>
    </row>
    <row r="540" spans="16:22" ht="11.25">
      <c r="P540" s="50"/>
      <c r="Q540" s="50"/>
      <c r="V540" s="35"/>
    </row>
    <row r="541" spans="16:22" ht="11.25">
      <c r="P541" s="50"/>
      <c r="Q541" s="50"/>
      <c r="V541" s="35"/>
    </row>
    <row r="542" spans="16:22" ht="11.25">
      <c r="P542" s="50"/>
      <c r="Q542" s="50"/>
      <c r="V542" s="35"/>
    </row>
    <row r="543" spans="16:22" ht="11.25">
      <c r="P543" s="50"/>
      <c r="Q543" s="50"/>
      <c r="V543" s="35"/>
    </row>
    <row r="544" spans="16:22" ht="11.25">
      <c r="P544" s="50"/>
      <c r="Q544" s="50"/>
      <c r="V544" s="35"/>
    </row>
    <row r="545" spans="16:22" ht="11.25">
      <c r="P545" s="50"/>
      <c r="Q545" s="50"/>
      <c r="V545" s="35"/>
    </row>
    <row r="546" spans="16:22" ht="11.25">
      <c r="P546" s="50"/>
      <c r="Q546" s="50"/>
      <c r="V546" s="35"/>
    </row>
    <row r="547" spans="16:22" ht="11.25">
      <c r="P547" s="50"/>
      <c r="Q547" s="50"/>
      <c r="V547" s="35"/>
    </row>
    <row r="548" spans="16:22" ht="11.25">
      <c r="P548" s="50"/>
      <c r="Q548" s="50"/>
      <c r="V548" s="35"/>
    </row>
    <row r="549" spans="16:22" ht="11.25">
      <c r="P549" s="50"/>
      <c r="Q549" s="50"/>
      <c r="V549" s="45"/>
    </row>
    <row r="550" spans="16:22" ht="11.25">
      <c r="P550" s="50"/>
      <c r="Q550" s="50"/>
      <c r="V550" s="45"/>
    </row>
    <row r="551" spans="16:22" ht="11.25">
      <c r="P551" s="50"/>
      <c r="Q551" s="50"/>
      <c r="V551" s="45"/>
    </row>
    <row r="552" spans="16:22" ht="11.25">
      <c r="P552" s="50"/>
      <c r="Q552" s="50"/>
      <c r="V552" s="35"/>
    </row>
    <row r="553" spans="16:22" ht="11.25">
      <c r="P553" s="50"/>
      <c r="Q553" s="50"/>
      <c r="V553" s="35"/>
    </row>
    <row r="554" spans="16:22" ht="11.25">
      <c r="P554" s="50"/>
      <c r="Q554" s="50"/>
      <c r="V554" s="35"/>
    </row>
    <row r="555" spans="16:22" ht="11.25">
      <c r="P555" s="50"/>
      <c r="Q555" s="50"/>
      <c r="V555" s="35"/>
    </row>
    <row r="556" spans="16:22" ht="11.25">
      <c r="P556" s="50"/>
      <c r="Q556" s="50"/>
      <c r="V556" s="35"/>
    </row>
    <row r="557" spans="16:22" ht="11.25">
      <c r="P557" s="50"/>
      <c r="Q557" s="50"/>
      <c r="V557" s="35"/>
    </row>
    <row r="558" spans="16:22" ht="11.25">
      <c r="P558" s="50"/>
      <c r="Q558" s="50"/>
      <c r="V558" s="35"/>
    </row>
    <row r="559" spans="16:22" ht="11.25">
      <c r="P559" s="50"/>
      <c r="Q559" s="50"/>
      <c r="V559" s="35"/>
    </row>
    <row r="560" spans="16:22" ht="11.25">
      <c r="P560" s="50"/>
      <c r="Q560" s="50"/>
      <c r="V560" s="35"/>
    </row>
    <row r="561" spans="16:22" ht="11.25">
      <c r="P561" s="50"/>
      <c r="Q561" s="50"/>
      <c r="V561" s="35"/>
    </row>
    <row r="562" spans="16:22" ht="11.25">
      <c r="P562" s="50"/>
      <c r="Q562" s="50"/>
      <c r="V562" s="35"/>
    </row>
    <row r="563" spans="16:22" ht="11.25">
      <c r="P563" s="50"/>
      <c r="Q563" s="50"/>
      <c r="V563" s="35"/>
    </row>
    <row r="564" spans="16:22" ht="11.25">
      <c r="P564" s="50"/>
      <c r="Q564" s="50"/>
      <c r="V564" s="35"/>
    </row>
    <row r="565" spans="16:22" ht="11.25">
      <c r="P565" s="50"/>
      <c r="Q565" s="50"/>
      <c r="V565" s="35"/>
    </row>
    <row r="566" spans="16:22" ht="11.25">
      <c r="P566" s="50"/>
      <c r="Q566" s="50"/>
      <c r="V566" s="35"/>
    </row>
    <row r="567" spans="16:22" ht="11.25">
      <c r="P567" s="50"/>
      <c r="Q567" s="50"/>
      <c r="V567" s="35"/>
    </row>
    <row r="568" spans="16:22" ht="11.25">
      <c r="P568" s="50"/>
      <c r="Q568" s="50"/>
      <c r="V568" s="45"/>
    </row>
    <row r="569" spans="16:22" ht="11.25">
      <c r="P569" s="50"/>
      <c r="Q569" s="50"/>
      <c r="V569" s="35"/>
    </row>
    <row r="570" spans="16:22" ht="11.25">
      <c r="P570" s="50"/>
      <c r="Q570" s="50"/>
      <c r="V570" s="35"/>
    </row>
    <row r="571" spans="16:22" ht="11.25">
      <c r="P571" s="50"/>
      <c r="Q571" s="50"/>
      <c r="V571" s="35"/>
    </row>
    <row r="572" spans="16:22" ht="11.25">
      <c r="P572" s="50"/>
      <c r="Q572" s="50"/>
      <c r="V572" s="45"/>
    </row>
    <row r="573" spans="16:22" ht="11.25">
      <c r="P573" s="50"/>
      <c r="Q573" s="50"/>
      <c r="V573" s="45"/>
    </row>
    <row r="574" spans="16:22" ht="11.25">
      <c r="P574" s="50"/>
      <c r="Q574" s="50"/>
      <c r="V574" s="35"/>
    </row>
    <row r="575" spans="16:22" ht="11.25">
      <c r="P575" s="50"/>
      <c r="Q575" s="50"/>
      <c r="V575" s="35"/>
    </row>
    <row r="576" spans="16:22" ht="11.25">
      <c r="P576" s="50"/>
      <c r="Q576" s="50"/>
      <c r="V576" s="35"/>
    </row>
    <row r="577" spans="16:22" ht="11.25">
      <c r="P577" s="50"/>
      <c r="Q577" s="50"/>
      <c r="V577" s="35"/>
    </row>
    <row r="578" spans="16:22" ht="11.25">
      <c r="P578" s="50"/>
      <c r="Q578" s="50"/>
      <c r="V578" s="35"/>
    </row>
    <row r="579" spans="16:22" ht="11.25">
      <c r="P579" s="50"/>
      <c r="Q579" s="50"/>
      <c r="V579" s="35"/>
    </row>
    <row r="580" spans="16:22" ht="11.25">
      <c r="P580" s="50"/>
      <c r="Q580" s="50"/>
      <c r="V580" s="45"/>
    </row>
    <row r="581" spans="16:22" ht="11.25">
      <c r="P581" s="50"/>
      <c r="Q581" s="50"/>
      <c r="V581" s="35"/>
    </row>
    <row r="582" spans="16:22" ht="11.25">
      <c r="P582" s="50"/>
      <c r="Q582" s="50"/>
      <c r="V582" s="35"/>
    </row>
    <row r="583" spans="16:22" ht="11.25">
      <c r="P583" s="50"/>
      <c r="Q583" s="50"/>
      <c r="V583" s="35"/>
    </row>
    <row r="584" spans="16:22" ht="11.25">
      <c r="P584" s="50"/>
      <c r="Q584" s="50"/>
      <c r="V584" s="35"/>
    </row>
    <row r="585" spans="16:22" ht="11.25">
      <c r="P585" s="50"/>
      <c r="Q585" s="50"/>
      <c r="V585" s="35"/>
    </row>
    <row r="586" spans="16:22" ht="11.25">
      <c r="P586" s="50"/>
      <c r="Q586" s="50"/>
      <c r="V586" s="35"/>
    </row>
    <row r="587" spans="16:22" ht="11.25">
      <c r="P587" s="50"/>
      <c r="Q587" s="50"/>
      <c r="V587" s="35"/>
    </row>
    <row r="588" spans="16:22" ht="11.25">
      <c r="P588" s="50"/>
      <c r="Q588" s="50"/>
      <c r="V588" s="35"/>
    </row>
    <row r="589" spans="16:22" ht="11.25">
      <c r="P589" s="50"/>
      <c r="Q589" s="50"/>
      <c r="V589" s="35"/>
    </row>
    <row r="590" spans="16:22" ht="11.25">
      <c r="P590" s="50"/>
      <c r="Q590" s="50"/>
      <c r="V590" s="35"/>
    </row>
    <row r="591" spans="16:22" ht="11.25">
      <c r="P591" s="50"/>
      <c r="Q591" s="50"/>
      <c r="V591" s="45"/>
    </row>
    <row r="592" spans="16:22" ht="11.25">
      <c r="P592" s="50"/>
      <c r="Q592" s="50"/>
      <c r="V592" s="35"/>
    </row>
    <row r="593" spans="16:22" ht="11.25">
      <c r="P593" s="50"/>
      <c r="Q593" s="50"/>
      <c r="V593" s="35"/>
    </row>
    <row r="594" spans="16:22" ht="11.25">
      <c r="P594" s="50"/>
      <c r="Q594" s="50"/>
      <c r="V594" s="35"/>
    </row>
    <row r="595" spans="16:22" ht="11.25">
      <c r="P595" s="50"/>
      <c r="Q595" s="50"/>
      <c r="V595" s="35"/>
    </row>
    <row r="596" spans="16:22" ht="11.25">
      <c r="P596" s="50"/>
      <c r="Q596" s="50"/>
      <c r="V596" s="35"/>
    </row>
    <row r="597" spans="16:22" ht="11.25">
      <c r="P597" s="50"/>
      <c r="Q597" s="50"/>
      <c r="V597" s="35"/>
    </row>
    <row r="598" spans="16:22" ht="11.25">
      <c r="P598" s="50"/>
      <c r="Q598" s="50"/>
      <c r="V598" s="35"/>
    </row>
    <row r="599" spans="16:22" ht="11.25">
      <c r="P599" s="50"/>
      <c r="Q599" s="50"/>
      <c r="V599" s="35"/>
    </row>
    <row r="600" spans="16:22" ht="11.25">
      <c r="P600" s="50"/>
      <c r="Q600" s="50"/>
      <c r="V600" s="35"/>
    </row>
    <row r="601" spans="16:22" ht="11.25">
      <c r="P601" s="50"/>
      <c r="Q601" s="50"/>
      <c r="V601" s="35"/>
    </row>
    <row r="602" spans="16:22" ht="11.25">
      <c r="P602" s="50"/>
      <c r="Q602" s="50"/>
      <c r="V602" s="35"/>
    </row>
    <row r="603" spans="16:22" ht="11.25">
      <c r="P603" s="50"/>
      <c r="Q603" s="50"/>
      <c r="V603" s="35"/>
    </row>
    <row r="604" spans="16:22" ht="11.25">
      <c r="P604" s="50"/>
      <c r="Q604" s="50"/>
      <c r="V604" s="35"/>
    </row>
    <row r="605" spans="16:22" ht="11.25">
      <c r="P605" s="50"/>
      <c r="Q605" s="50"/>
      <c r="V605" s="35"/>
    </row>
    <row r="606" spans="16:22" ht="11.25">
      <c r="P606" s="50"/>
      <c r="Q606" s="50"/>
      <c r="V606" s="35"/>
    </row>
    <row r="607" spans="16:22" ht="11.25">
      <c r="P607" s="50"/>
      <c r="Q607" s="50"/>
      <c r="V607" s="35"/>
    </row>
    <row r="608" spans="16:22" ht="11.25">
      <c r="P608" s="50"/>
      <c r="Q608" s="50"/>
      <c r="V608" s="35"/>
    </row>
    <row r="609" spans="16:22" ht="11.25">
      <c r="P609" s="50"/>
      <c r="Q609" s="50"/>
      <c r="V609" s="35"/>
    </row>
    <row r="610" spans="16:22" ht="11.25">
      <c r="P610" s="50"/>
      <c r="Q610" s="50"/>
      <c r="V610" s="35"/>
    </row>
    <row r="611" spans="16:22" ht="11.25">
      <c r="P611" s="50"/>
      <c r="Q611" s="50"/>
      <c r="V611" s="35"/>
    </row>
    <row r="612" spans="16:22" ht="11.25">
      <c r="P612" s="50"/>
      <c r="Q612" s="50"/>
      <c r="V612" s="35"/>
    </row>
    <row r="613" spans="16:22" ht="11.25">
      <c r="P613" s="50"/>
      <c r="Q613" s="50"/>
      <c r="V613" s="35"/>
    </row>
    <row r="614" spans="16:22" ht="11.25">
      <c r="P614" s="50"/>
      <c r="Q614" s="50"/>
      <c r="V614" s="35"/>
    </row>
    <row r="615" spans="16:22" ht="11.25">
      <c r="P615" s="50"/>
      <c r="Q615" s="50"/>
      <c r="V615" s="45"/>
    </row>
    <row r="616" spans="16:22" ht="11.25">
      <c r="P616" s="50"/>
      <c r="Q616" s="50"/>
      <c r="V616" s="35"/>
    </row>
    <row r="617" spans="16:22" ht="11.25">
      <c r="P617" s="50"/>
      <c r="Q617" s="50"/>
      <c r="V617" s="35"/>
    </row>
    <row r="618" spans="16:22" ht="11.25">
      <c r="P618" s="50"/>
      <c r="Q618" s="50"/>
      <c r="V618" s="35"/>
    </row>
    <row r="619" spans="16:22" ht="11.25">
      <c r="P619" s="50"/>
      <c r="Q619" s="50"/>
      <c r="V619" s="35"/>
    </row>
    <row r="620" spans="16:22" ht="11.25">
      <c r="P620" s="50"/>
      <c r="Q620" s="50"/>
      <c r="V620" s="35"/>
    </row>
    <row r="621" spans="16:22" ht="11.25">
      <c r="P621" s="50"/>
      <c r="Q621" s="50"/>
      <c r="V621" s="45"/>
    </row>
    <row r="622" spans="16:22" ht="11.25">
      <c r="P622" s="50"/>
      <c r="Q622" s="50"/>
      <c r="V622" s="35"/>
    </row>
    <row r="623" spans="16:22" ht="11.25">
      <c r="P623" s="50"/>
      <c r="Q623" s="50"/>
      <c r="V623" s="35"/>
    </row>
    <row r="624" spans="16:22" ht="11.25">
      <c r="P624" s="50"/>
      <c r="Q624" s="50"/>
      <c r="V624" s="35"/>
    </row>
    <row r="625" spans="16:22" ht="11.25">
      <c r="P625" s="50"/>
      <c r="Q625" s="50"/>
      <c r="V625" s="35"/>
    </row>
    <row r="626" spans="16:22" ht="11.25">
      <c r="P626" s="50"/>
      <c r="Q626" s="50"/>
      <c r="V626" s="35"/>
    </row>
    <row r="627" spans="16:22" ht="11.25">
      <c r="P627" s="50"/>
      <c r="Q627" s="50"/>
      <c r="V627" s="45"/>
    </row>
    <row r="628" spans="16:22" ht="11.25">
      <c r="P628" s="50"/>
      <c r="Q628" s="50"/>
      <c r="V628" s="35"/>
    </row>
    <row r="629" spans="16:22" ht="11.25">
      <c r="P629" s="50"/>
      <c r="Q629" s="50"/>
      <c r="V629" s="35"/>
    </row>
    <row r="630" spans="16:22" ht="11.25">
      <c r="P630" s="50"/>
      <c r="Q630" s="50"/>
      <c r="V630" s="35"/>
    </row>
    <row r="631" spans="16:22" ht="11.25">
      <c r="P631" s="50"/>
      <c r="Q631" s="50"/>
      <c r="V631" s="45"/>
    </row>
    <row r="632" spans="16:22" ht="11.25">
      <c r="P632" s="50"/>
      <c r="Q632" s="50"/>
      <c r="V632" s="35"/>
    </row>
    <row r="633" spans="16:22" ht="11.25">
      <c r="P633" s="50"/>
      <c r="Q633" s="50"/>
      <c r="V633" s="35"/>
    </row>
    <row r="634" spans="16:22" ht="11.25">
      <c r="P634" s="50"/>
      <c r="Q634" s="50"/>
      <c r="V634" s="35"/>
    </row>
    <row r="635" spans="16:22" ht="11.25">
      <c r="P635" s="50"/>
      <c r="Q635" s="50"/>
      <c r="V635" s="35"/>
    </row>
    <row r="636" spans="16:22" ht="11.25">
      <c r="P636" s="50"/>
      <c r="Q636" s="50"/>
      <c r="V636" s="35"/>
    </row>
    <row r="637" spans="16:22" ht="11.25">
      <c r="P637" s="50"/>
      <c r="Q637" s="50"/>
      <c r="V637" s="35"/>
    </row>
    <row r="638" spans="16:22" ht="11.25">
      <c r="P638" s="50"/>
      <c r="Q638" s="50"/>
      <c r="V638" s="35"/>
    </row>
    <row r="639" spans="16:22" ht="11.25">
      <c r="P639" s="50"/>
      <c r="Q639" s="50"/>
      <c r="V639" s="35"/>
    </row>
    <row r="640" spans="16:22" ht="11.25">
      <c r="P640" s="50"/>
      <c r="Q640" s="50"/>
      <c r="V640" s="35"/>
    </row>
    <row r="641" spans="16:22" ht="11.25">
      <c r="P641" s="50"/>
      <c r="Q641" s="50"/>
      <c r="V641" s="35"/>
    </row>
    <row r="642" spans="16:22" ht="11.25">
      <c r="P642" s="50"/>
      <c r="Q642" s="50"/>
      <c r="V642" s="35"/>
    </row>
    <row r="643" spans="16:22" ht="11.25">
      <c r="P643" s="50"/>
      <c r="Q643" s="50"/>
      <c r="V643" s="35"/>
    </row>
    <row r="644" spans="16:22" ht="11.25">
      <c r="P644" s="50"/>
      <c r="Q644" s="50"/>
      <c r="V644" s="35"/>
    </row>
    <row r="645" spans="16:22" ht="11.25">
      <c r="P645" s="50"/>
      <c r="Q645" s="50"/>
      <c r="V645" s="35"/>
    </row>
    <row r="646" spans="16:22" ht="11.25">
      <c r="P646" s="50"/>
      <c r="Q646" s="50"/>
      <c r="V646" s="35"/>
    </row>
    <row r="647" spans="16:22" ht="11.25">
      <c r="P647" s="50"/>
      <c r="Q647" s="50"/>
      <c r="V647" s="35"/>
    </row>
    <row r="648" spans="16:22" ht="11.25">
      <c r="P648" s="50"/>
      <c r="Q648" s="50"/>
      <c r="V648" s="35"/>
    </row>
    <row r="649" spans="16:22" ht="11.25">
      <c r="P649" s="50"/>
      <c r="Q649" s="50"/>
      <c r="V649" s="35"/>
    </row>
    <row r="650" spans="16:22" ht="11.25">
      <c r="P650" s="50"/>
      <c r="Q650" s="50"/>
      <c r="V650" s="35"/>
    </row>
    <row r="651" spans="16:22" ht="11.25">
      <c r="P651" s="50"/>
      <c r="Q651" s="50"/>
      <c r="V651" s="35"/>
    </row>
    <row r="652" spans="16:22" ht="11.25">
      <c r="P652" s="50"/>
      <c r="Q652" s="50"/>
      <c r="V652" s="35"/>
    </row>
    <row r="653" spans="16:22" ht="11.25">
      <c r="P653" s="50"/>
      <c r="Q653" s="50"/>
      <c r="V653" s="35"/>
    </row>
    <row r="654" spans="16:22" ht="11.25">
      <c r="P654" s="50"/>
      <c r="Q654" s="50"/>
      <c r="V654" s="35"/>
    </row>
    <row r="655" spans="16:22" ht="11.25">
      <c r="P655" s="50"/>
      <c r="Q655" s="50"/>
      <c r="V655" s="45"/>
    </row>
    <row r="656" spans="16:22" ht="11.25">
      <c r="P656" s="50"/>
      <c r="Q656" s="50"/>
      <c r="V656" s="35"/>
    </row>
    <row r="657" spans="16:22" ht="11.25">
      <c r="P657" s="50"/>
      <c r="Q657" s="50"/>
      <c r="V657" s="35"/>
    </row>
    <row r="658" spans="16:22" ht="11.25">
      <c r="P658" s="50"/>
      <c r="Q658" s="50"/>
      <c r="V658" s="35"/>
    </row>
    <row r="659" spans="16:22" ht="11.25">
      <c r="P659" s="50"/>
      <c r="Q659" s="50"/>
      <c r="V659" s="35"/>
    </row>
    <row r="660" spans="16:22" ht="11.25">
      <c r="P660" s="50"/>
      <c r="Q660" s="50"/>
      <c r="V660" s="35"/>
    </row>
    <row r="661" spans="16:22" ht="11.25">
      <c r="P661" s="50"/>
      <c r="Q661" s="50"/>
      <c r="V661" s="35"/>
    </row>
    <row r="662" spans="16:22" ht="11.25">
      <c r="P662" s="50"/>
      <c r="Q662" s="50"/>
      <c r="V662" s="35"/>
    </row>
    <row r="663" spans="16:22" ht="11.25">
      <c r="P663" s="50"/>
      <c r="Q663" s="50"/>
      <c r="V663" s="35"/>
    </row>
    <row r="664" spans="16:22" ht="11.25">
      <c r="P664" s="50"/>
      <c r="Q664" s="50"/>
      <c r="V664" s="35"/>
    </row>
    <row r="665" spans="16:22" ht="11.25">
      <c r="P665" s="50"/>
      <c r="Q665" s="50"/>
      <c r="V665" s="35"/>
    </row>
    <row r="666" spans="16:22" ht="11.25">
      <c r="P666" s="50"/>
      <c r="Q666" s="50"/>
      <c r="V666" s="35"/>
    </row>
    <row r="667" spans="16:22" ht="11.25">
      <c r="P667" s="50"/>
      <c r="Q667" s="50"/>
      <c r="V667" s="35"/>
    </row>
    <row r="668" spans="16:22" ht="11.25">
      <c r="P668" s="50"/>
      <c r="Q668" s="50"/>
      <c r="V668" s="35"/>
    </row>
    <row r="669" spans="16:22" ht="11.25">
      <c r="P669" s="50"/>
      <c r="Q669" s="50"/>
      <c r="V669" s="35"/>
    </row>
    <row r="670" spans="16:22" ht="11.25">
      <c r="P670" s="50"/>
      <c r="Q670" s="50"/>
      <c r="V670" s="35"/>
    </row>
    <row r="671" spans="16:22" ht="11.25">
      <c r="P671" s="50"/>
      <c r="Q671" s="50"/>
      <c r="V671" s="45"/>
    </row>
    <row r="672" spans="16:22" ht="11.25">
      <c r="P672" s="50"/>
      <c r="Q672" s="50"/>
      <c r="V672" s="45"/>
    </row>
    <row r="673" spans="16:22" ht="11.25">
      <c r="P673" s="50"/>
      <c r="Q673" s="50"/>
      <c r="V673" s="45"/>
    </row>
    <row r="674" spans="16:22" ht="11.25">
      <c r="P674" s="50"/>
      <c r="Q674" s="50"/>
      <c r="V674" s="35"/>
    </row>
    <row r="675" spans="16:22" ht="11.25">
      <c r="P675" s="50"/>
      <c r="Q675" s="50"/>
      <c r="V675" s="35"/>
    </row>
    <row r="676" spans="16:22" ht="11.25">
      <c r="P676" s="50"/>
      <c r="Q676" s="50"/>
      <c r="V676" s="35"/>
    </row>
    <row r="677" spans="16:22" ht="11.25">
      <c r="P677" s="50"/>
      <c r="Q677" s="50"/>
      <c r="V677" s="35"/>
    </row>
    <row r="678" spans="16:22" ht="11.25">
      <c r="P678" s="50"/>
      <c r="Q678" s="50"/>
      <c r="V678" s="35"/>
    </row>
    <row r="679" spans="16:22" ht="11.25">
      <c r="P679" s="50"/>
      <c r="Q679" s="50"/>
      <c r="V679" s="35"/>
    </row>
    <row r="680" spans="16:22" ht="11.25">
      <c r="P680" s="50"/>
      <c r="Q680" s="50"/>
      <c r="V680" s="35"/>
    </row>
    <row r="681" spans="16:22" ht="11.25">
      <c r="P681" s="50"/>
      <c r="Q681" s="50"/>
      <c r="V681" s="35"/>
    </row>
    <row r="682" spans="16:22" ht="11.25">
      <c r="P682" s="50"/>
      <c r="Q682" s="50"/>
      <c r="V682" s="35"/>
    </row>
    <row r="683" spans="16:22" ht="11.25">
      <c r="P683" s="50"/>
      <c r="Q683" s="50"/>
      <c r="V683" s="35"/>
    </row>
    <row r="684" spans="16:22" ht="11.25">
      <c r="P684" s="50"/>
      <c r="Q684" s="50"/>
      <c r="V684" s="45"/>
    </row>
    <row r="685" spans="16:22" ht="11.25">
      <c r="P685" s="50"/>
      <c r="Q685" s="50"/>
      <c r="V685" s="35"/>
    </row>
    <row r="686" spans="16:22" ht="11.25">
      <c r="P686" s="50"/>
      <c r="Q686" s="50"/>
      <c r="V686" s="45"/>
    </row>
    <row r="687" spans="16:22" ht="11.25">
      <c r="P687" s="50"/>
      <c r="Q687" s="50"/>
      <c r="V687" s="35"/>
    </row>
    <row r="688" spans="16:22" ht="11.25">
      <c r="P688" s="50"/>
      <c r="Q688" s="50"/>
      <c r="V688" s="35"/>
    </row>
    <row r="689" spans="16:22" ht="11.25">
      <c r="P689" s="50"/>
      <c r="Q689" s="50"/>
      <c r="V689" s="35"/>
    </row>
    <row r="690" spans="16:22" ht="11.25">
      <c r="P690" s="50"/>
      <c r="Q690" s="50"/>
      <c r="V690" s="35"/>
    </row>
    <row r="691" spans="16:22" ht="11.25">
      <c r="P691" s="50"/>
      <c r="Q691" s="50"/>
      <c r="V691" s="35"/>
    </row>
    <row r="692" spans="16:22" ht="11.25">
      <c r="P692" s="50"/>
      <c r="Q692" s="50"/>
      <c r="V692" s="35"/>
    </row>
    <row r="693" spans="16:22" ht="11.25">
      <c r="P693" s="50"/>
      <c r="Q693" s="50"/>
      <c r="V693" s="35"/>
    </row>
    <row r="694" spans="16:22" ht="11.25">
      <c r="P694" s="50"/>
      <c r="Q694" s="50"/>
      <c r="V694" s="35"/>
    </row>
    <row r="695" spans="16:22" ht="11.25">
      <c r="P695" s="50"/>
      <c r="Q695" s="50"/>
      <c r="V695" s="35"/>
    </row>
    <row r="696" spans="16:22" ht="11.25">
      <c r="P696" s="50"/>
      <c r="Q696" s="50"/>
      <c r="V696" s="35"/>
    </row>
    <row r="697" spans="16:22" ht="11.25">
      <c r="P697" s="50"/>
      <c r="Q697" s="50"/>
      <c r="V697" s="35"/>
    </row>
    <row r="698" spans="16:22" ht="11.25">
      <c r="P698" s="50"/>
      <c r="Q698" s="50"/>
      <c r="V698" s="35"/>
    </row>
    <row r="699" spans="16:22" ht="11.25">
      <c r="P699" s="50"/>
      <c r="Q699" s="50"/>
      <c r="V699" s="35"/>
    </row>
    <row r="700" spans="16:22" ht="11.25">
      <c r="P700" s="50"/>
      <c r="Q700" s="50"/>
      <c r="V700" s="35"/>
    </row>
    <row r="701" spans="16:22" ht="11.25">
      <c r="P701" s="50"/>
      <c r="Q701" s="50"/>
      <c r="V701" s="35"/>
    </row>
    <row r="702" spans="16:22" ht="11.25">
      <c r="P702" s="50"/>
      <c r="Q702" s="50"/>
      <c r="V702" s="35"/>
    </row>
    <row r="703" spans="16:22" ht="11.25">
      <c r="P703" s="50"/>
      <c r="Q703" s="50"/>
      <c r="V703" s="45"/>
    </row>
    <row r="704" spans="16:22" ht="11.25">
      <c r="P704" s="50"/>
      <c r="Q704" s="50"/>
      <c r="V704" s="35"/>
    </row>
    <row r="705" spans="16:22" ht="11.25">
      <c r="P705" s="50"/>
      <c r="Q705" s="50"/>
      <c r="V705" s="35"/>
    </row>
    <row r="706" spans="16:22" ht="11.25">
      <c r="P706" s="50"/>
      <c r="Q706" s="50"/>
      <c r="V706" s="35"/>
    </row>
    <row r="707" spans="16:22" ht="11.25">
      <c r="P707" s="50"/>
      <c r="Q707" s="50"/>
      <c r="V707" s="35"/>
    </row>
    <row r="708" spans="16:22" ht="11.25">
      <c r="P708" s="50"/>
      <c r="Q708" s="50"/>
      <c r="V708" s="35"/>
    </row>
    <row r="709" spans="16:22" ht="11.25">
      <c r="P709" s="50"/>
      <c r="Q709" s="50"/>
      <c r="V709" s="35"/>
    </row>
    <row r="710" spans="16:22" ht="11.25">
      <c r="P710" s="50"/>
      <c r="Q710" s="50"/>
      <c r="V710" s="45"/>
    </row>
    <row r="711" spans="16:22" ht="11.25">
      <c r="P711" s="50"/>
      <c r="Q711" s="50"/>
      <c r="V711" s="35"/>
    </row>
    <row r="712" spans="16:22" ht="11.25">
      <c r="P712" s="50"/>
      <c r="Q712" s="50"/>
      <c r="V712" s="35"/>
    </row>
    <row r="713" spans="16:22" ht="11.25">
      <c r="P713" s="50"/>
      <c r="Q713" s="50"/>
      <c r="V713" s="35"/>
    </row>
    <row r="714" spans="16:22" ht="11.25">
      <c r="P714" s="50"/>
      <c r="Q714" s="50"/>
      <c r="V714" s="35"/>
    </row>
    <row r="715" spans="16:22" ht="11.25">
      <c r="P715" s="50"/>
      <c r="Q715" s="50"/>
      <c r="V715" s="45"/>
    </row>
    <row r="716" spans="16:22" ht="11.25">
      <c r="P716" s="50"/>
      <c r="Q716" s="50"/>
      <c r="V716" s="45"/>
    </row>
    <row r="717" spans="16:22" ht="11.25">
      <c r="P717" s="50"/>
      <c r="Q717" s="50"/>
      <c r="V717" s="35"/>
    </row>
    <row r="718" spans="16:22" ht="11.25">
      <c r="P718" s="50"/>
      <c r="Q718" s="50"/>
      <c r="V718" s="35"/>
    </row>
    <row r="719" spans="16:22" ht="11.25">
      <c r="P719" s="50"/>
      <c r="Q719" s="50"/>
      <c r="V719" s="35"/>
    </row>
    <row r="720" spans="16:22" ht="11.25">
      <c r="P720" s="50"/>
      <c r="Q720" s="50"/>
      <c r="V720" s="35"/>
    </row>
    <row r="721" spans="16:22" ht="11.25">
      <c r="P721" s="50"/>
      <c r="Q721" s="50"/>
      <c r="V721" s="35"/>
    </row>
    <row r="722" spans="16:22" ht="11.25">
      <c r="P722" s="50"/>
      <c r="Q722" s="50"/>
      <c r="V722" s="35"/>
    </row>
    <row r="723" spans="16:22" ht="11.25">
      <c r="P723" s="50"/>
      <c r="Q723" s="50"/>
      <c r="V723" s="35"/>
    </row>
    <row r="724" spans="16:22" ht="11.25">
      <c r="P724" s="50"/>
      <c r="Q724" s="50"/>
      <c r="V724" s="35"/>
    </row>
    <row r="725" spans="16:22" ht="11.25">
      <c r="P725" s="50"/>
      <c r="Q725" s="50"/>
      <c r="V725" s="35"/>
    </row>
    <row r="726" spans="16:22" ht="11.25">
      <c r="P726" s="50"/>
      <c r="Q726" s="50"/>
      <c r="V726" s="35"/>
    </row>
    <row r="727" spans="16:22" ht="11.25">
      <c r="P727" s="50"/>
      <c r="Q727" s="50"/>
      <c r="V727" s="35"/>
    </row>
    <row r="728" spans="16:22" ht="11.25">
      <c r="P728" s="50"/>
      <c r="Q728" s="50"/>
      <c r="V728" s="35"/>
    </row>
    <row r="729" spans="16:22" ht="11.25">
      <c r="P729" s="50"/>
      <c r="Q729" s="50"/>
      <c r="V729" s="35"/>
    </row>
    <row r="730" spans="16:22" ht="11.25">
      <c r="P730" s="50"/>
      <c r="Q730" s="50"/>
      <c r="V730" s="35"/>
    </row>
    <row r="731" spans="16:22" ht="11.25">
      <c r="P731" s="50"/>
      <c r="Q731" s="50"/>
      <c r="V731" s="35"/>
    </row>
    <row r="732" spans="16:22" ht="11.25">
      <c r="P732" s="50"/>
      <c r="Q732" s="50"/>
      <c r="V732" s="35"/>
    </row>
    <row r="733" spans="16:22" ht="11.25">
      <c r="P733" s="50"/>
      <c r="Q733" s="50"/>
      <c r="V733" s="35"/>
    </row>
    <row r="734" spans="16:22" ht="11.25">
      <c r="P734" s="50"/>
      <c r="Q734" s="50"/>
      <c r="V734" s="35"/>
    </row>
    <row r="735" spans="16:22" ht="11.25">
      <c r="P735" s="50"/>
      <c r="Q735" s="50"/>
      <c r="V735" s="35"/>
    </row>
    <row r="736" spans="16:22" ht="11.25">
      <c r="P736" s="50"/>
      <c r="Q736" s="50"/>
      <c r="V736" s="35"/>
    </row>
    <row r="737" spans="16:22" ht="11.25">
      <c r="P737" s="50"/>
      <c r="Q737" s="50"/>
      <c r="V737" s="35"/>
    </row>
    <row r="738" spans="16:22" ht="11.25">
      <c r="P738" s="50"/>
      <c r="Q738" s="50"/>
      <c r="V738" s="35"/>
    </row>
    <row r="739" spans="16:17" ht="11.25">
      <c r="P739" s="50"/>
      <c r="Q739" s="50"/>
    </row>
    <row r="740" spans="16:17" ht="11.25">
      <c r="P740" s="50"/>
      <c r="Q740" s="50"/>
    </row>
    <row r="741" spans="16:17" ht="11.25">
      <c r="P741" s="50"/>
      <c r="Q741" s="50"/>
    </row>
    <row r="742" spans="16:17" ht="11.25">
      <c r="P742" s="50"/>
      <c r="Q742" s="50"/>
    </row>
    <row r="743" spans="16:17" ht="11.25">
      <c r="P743" s="50"/>
      <c r="Q743" s="50"/>
    </row>
    <row r="744" spans="16:17" ht="11.25">
      <c r="P744" s="50"/>
      <c r="Q744" s="50"/>
    </row>
    <row r="745" spans="16:17" ht="11.25">
      <c r="P745" s="50"/>
      <c r="Q745" s="50"/>
    </row>
    <row r="746" spans="16:17" ht="11.25">
      <c r="P746" s="50"/>
      <c r="Q746" s="50"/>
    </row>
    <row r="747" spans="16:17" ht="11.25">
      <c r="P747" s="50"/>
      <c r="Q747" s="50"/>
    </row>
    <row r="748" spans="16:17" ht="11.25">
      <c r="P748" s="50"/>
      <c r="Q748" s="50"/>
    </row>
    <row r="749" spans="16:17" ht="11.25">
      <c r="P749" s="50"/>
      <c r="Q749" s="50"/>
    </row>
    <row r="750" spans="16:17" ht="11.25">
      <c r="P750" s="50"/>
      <c r="Q750" s="50"/>
    </row>
    <row r="751" spans="16:17" ht="11.25">
      <c r="P751" s="50"/>
      <c r="Q751" s="50"/>
    </row>
    <row r="752" spans="16:17" ht="11.25">
      <c r="P752" s="50"/>
      <c r="Q752" s="50"/>
    </row>
    <row r="753" spans="16:17" ht="11.25">
      <c r="P753" s="50"/>
      <c r="Q753" s="50"/>
    </row>
    <row r="754" spans="16:17" ht="11.25">
      <c r="P754" s="50"/>
      <c r="Q754" s="50"/>
    </row>
    <row r="755" spans="16:17" ht="11.25">
      <c r="P755" s="50"/>
      <c r="Q755" s="50"/>
    </row>
    <row r="756" spans="16:17" ht="11.25">
      <c r="P756" s="50"/>
      <c r="Q756" s="50"/>
    </row>
    <row r="757" spans="16:17" ht="11.25">
      <c r="P757" s="50"/>
      <c r="Q757" s="50"/>
    </row>
    <row r="758" spans="16:17" ht="11.25">
      <c r="P758" s="50"/>
      <c r="Q758" s="50"/>
    </row>
    <row r="759" spans="16:17" ht="11.25">
      <c r="P759" s="50"/>
      <c r="Q759" s="50"/>
    </row>
    <row r="760" spans="16:17" ht="11.25">
      <c r="P760" s="50"/>
      <c r="Q760" s="50"/>
    </row>
    <row r="761" spans="16:17" ht="11.25">
      <c r="P761" s="50"/>
      <c r="Q761" s="50"/>
    </row>
    <row r="762" spans="16:17" ht="11.25">
      <c r="P762" s="50"/>
      <c r="Q762" s="50"/>
    </row>
    <row r="763" spans="16:17" ht="11.25">
      <c r="P763" s="50"/>
      <c r="Q763" s="50"/>
    </row>
    <row r="764" spans="16:17" ht="11.25">
      <c r="P764" s="50"/>
      <c r="Q764" s="50"/>
    </row>
    <row r="765" spans="16:17" ht="11.25">
      <c r="P765" s="50"/>
      <c r="Q765" s="50"/>
    </row>
    <row r="766" spans="16:17" ht="11.25">
      <c r="P766" s="50"/>
      <c r="Q766" s="50"/>
    </row>
    <row r="767" spans="16:17" ht="11.25">
      <c r="P767" s="50"/>
      <c r="Q767" s="50"/>
    </row>
    <row r="768" spans="16:17" ht="11.25">
      <c r="P768" s="50"/>
      <c r="Q768" s="50"/>
    </row>
    <row r="769" spans="16:17" ht="11.25">
      <c r="P769" s="50"/>
      <c r="Q769" s="50"/>
    </row>
    <row r="770" spans="16:17" ht="11.25">
      <c r="P770" s="50"/>
      <c r="Q770" s="50"/>
    </row>
    <row r="771" spans="16:17" ht="11.25">
      <c r="P771" s="50"/>
      <c r="Q771" s="50"/>
    </row>
    <row r="772" spans="16:17" ht="11.25">
      <c r="P772" s="50"/>
      <c r="Q772" s="50"/>
    </row>
    <row r="773" spans="16:17" ht="11.25">
      <c r="P773" s="50"/>
      <c r="Q773" s="50"/>
    </row>
    <row r="774" spans="16:17" ht="11.25">
      <c r="P774" s="50"/>
      <c r="Q774" s="50"/>
    </row>
    <row r="775" spans="16:17" ht="11.25">
      <c r="P775" s="50"/>
      <c r="Q775" s="50"/>
    </row>
    <row r="776" spans="16:17" ht="11.25">
      <c r="P776" s="50"/>
      <c r="Q776" s="50"/>
    </row>
    <row r="777" spans="16:17" ht="11.25">
      <c r="P777" s="50"/>
      <c r="Q777" s="50"/>
    </row>
    <row r="778" spans="16:17" ht="11.25">
      <c r="P778" s="50"/>
      <c r="Q778" s="50"/>
    </row>
    <row r="779" spans="16:17" ht="11.25">
      <c r="P779" s="50"/>
      <c r="Q779" s="50"/>
    </row>
    <row r="780" spans="16:17" ht="11.25">
      <c r="P780" s="50"/>
      <c r="Q780" s="50"/>
    </row>
    <row r="781" spans="16:17" ht="11.25">
      <c r="P781" s="50"/>
      <c r="Q781" s="50"/>
    </row>
    <row r="782" spans="16:17" ht="11.25">
      <c r="P782" s="50"/>
      <c r="Q782" s="50"/>
    </row>
    <row r="783" spans="16:17" ht="11.25">
      <c r="P783" s="50"/>
      <c r="Q783" s="50"/>
    </row>
    <row r="784" spans="16:17" ht="11.25">
      <c r="P784" s="50"/>
      <c r="Q784" s="50"/>
    </row>
    <row r="785" spans="16:17" ht="11.25">
      <c r="P785" s="50"/>
      <c r="Q785" s="50"/>
    </row>
    <row r="786" spans="16:17" ht="11.25">
      <c r="P786" s="50"/>
      <c r="Q786" s="50"/>
    </row>
    <row r="787" spans="16:17" ht="11.25">
      <c r="P787" s="50"/>
      <c r="Q787" s="50"/>
    </row>
    <row r="788" spans="16:17" ht="11.25">
      <c r="P788" s="50"/>
      <c r="Q788" s="50"/>
    </row>
    <row r="789" spans="16:17" ht="11.25">
      <c r="P789" s="50"/>
      <c r="Q789" s="50"/>
    </row>
    <row r="790" spans="16:17" ht="11.25">
      <c r="P790" s="50"/>
      <c r="Q790" s="50"/>
    </row>
    <row r="791" spans="16:17" ht="11.25">
      <c r="P791" s="50"/>
      <c r="Q791" s="50"/>
    </row>
    <row r="792" spans="16:17" ht="11.25">
      <c r="P792" s="50"/>
      <c r="Q792" s="50"/>
    </row>
    <row r="793" spans="16:17" ht="11.25">
      <c r="P793" s="50"/>
      <c r="Q793" s="50"/>
    </row>
    <row r="794" spans="16:17" ht="11.25">
      <c r="P794" s="50"/>
      <c r="Q794" s="50"/>
    </row>
    <row r="795" spans="16:17" ht="11.25">
      <c r="P795" s="50"/>
      <c r="Q795" s="50"/>
    </row>
    <row r="796" spans="16:17" ht="11.25">
      <c r="P796" s="50"/>
      <c r="Q796" s="50"/>
    </row>
    <row r="797" spans="16:17" ht="11.25">
      <c r="P797" s="50"/>
      <c r="Q797" s="50"/>
    </row>
    <row r="798" spans="16:17" ht="11.25">
      <c r="P798" s="50"/>
      <c r="Q798" s="50"/>
    </row>
    <row r="799" spans="16:17" ht="11.25">
      <c r="P799" s="50"/>
      <c r="Q799" s="50"/>
    </row>
    <row r="800" spans="16:17" ht="11.25">
      <c r="P800" s="50"/>
      <c r="Q800" s="50"/>
    </row>
    <row r="801" spans="16:17" ht="11.25">
      <c r="P801" s="50"/>
      <c r="Q801" s="50"/>
    </row>
    <row r="802" spans="16:17" ht="11.25">
      <c r="P802" s="50"/>
      <c r="Q802" s="50"/>
    </row>
    <row r="803" spans="16:17" ht="11.25">
      <c r="P803" s="50"/>
      <c r="Q803" s="50"/>
    </row>
    <row r="804" spans="16:17" ht="11.25">
      <c r="P804" s="50"/>
      <c r="Q804" s="50"/>
    </row>
    <row r="805" spans="16:17" ht="11.25">
      <c r="P805" s="50"/>
      <c r="Q805" s="50"/>
    </row>
    <row r="806" spans="16:17" ht="11.25">
      <c r="P806" s="50"/>
      <c r="Q806" s="50"/>
    </row>
    <row r="807" spans="16:17" ht="11.25">
      <c r="P807" s="50"/>
      <c r="Q807" s="50"/>
    </row>
    <row r="808" spans="16:17" ht="11.25">
      <c r="P808" s="50"/>
      <c r="Q808" s="50"/>
    </row>
    <row r="809" spans="16:17" ht="11.25">
      <c r="P809" s="50"/>
      <c r="Q809" s="50"/>
    </row>
    <row r="810" spans="16:17" ht="11.25">
      <c r="P810" s="50"/>
      <c r="Q810" s="50"/>
    </row>
    <row r="811" spans="16:17" ht="11.25">
      <c r="P811" s="50"/>
      <c r="Q811" s="50"/>
    </row>
    <row r="812" spans="16:17" ht="11.25">
      <c r="P812" s="50"/>
      <c r="Q812" s="50"/>
    </row>
    <row r="813" spans="16:17" ht="11.25">
      <c r="P813" s="50"/>
      <c r="Q813" s="50"/>
    </row>
    <row r="814" spans="16:17" ht="11.25">
      <c r="P814" s="50"/>
      <c r="Q814" s="50"/>
    </row>
    <row r="815" spans="16:17" ht="11.25">
      <c r="P815" s="50"/>
      <c r="Q815" s="50"/>
    </row>
    <row r="816" spans="16:17" ht="11.25">
      <c r="P816" s="50"/>
      <c r="Q816" s="50"/>
    </row>
    <row r="817" spans="16:17" ht="11.25">
      <c r="P817" s="50"/>
      <c r="Q817" s="50"/>
    </row>
    <row r="818" spans="16:17" ht="11.25">
      <c r="P818" s="50"/>
      <c r="Q818" s="50"/>
    </row>
    <row r="819" spans="16:17" ht="11.25">
      <c r="P819" s="50"/>
      <c r="Q819" s="50"/>
    </row>
    <row r="820" spans="16:17" ht="11.25">
      <c r="P820" s="50"/>
      <c r="Q820" s="50"/>
    </row>
    <row r="821" spans="16:17" ht="11.25">
      <c r="P821" s="50"/>
      <c r="Q821" s="50"/>
    </row>
    <row r="822" spans="16:17" ht="11.25">
      <c r="P822" s="50"/>
      <c r="Q822" s="50"/>
    </row>
    <row r="823" spans="16:17" ht="11.25">
      <c r="P823" s="50"/>
      <c r="Q823" s="50"/>
    </row>
    <row r="824" spans="16:17" ht="11.25">
      <c r="P824" s="50"/>
      <c r="Q824" s="50"/>
    </row>
    <row r="825" spans="16:17" ht="11.25">
      <c r="P825" s="50"/>
      <c r="Q825" s="50"/>
    </row>
    <row r="826" spans="16:17" ht="11.25">
      <c r="P826" s="50"/>
      <c r="Q826" s="50"/>
    </row>
    <row r="827" spans="16:17" ht="11.25">
      <c r="P827" s="50"/>
      <c r="Q827" s="50"/>
    </row>
    <row r="828" spans="16:17" ht="11.25">
      <c r="P828" s="50"/>
      <c r="Q828" s="50"/>
    </row>
    <row r="829" spans="16:17" ht="11.25">
      <c r="P829" s="50"/>
      <c r="Q829" s="50"/>
    </row>
    <row r="830" spans="16:17" ht="11.25">
      <c r="P830" s="50"/>
      <c r="Q830" s="50"/>
    </row>
    <row r="831" spans="16:17" ht="11.25">
      <c r="P831" s="50"/>
      <c r="Q831" s="50"/>
    </row>
    <row r="832" spans="16:17" ht="11.25">
      <c r="P832" s="50"/>
      <c r="Q832" s="50"/>
    </row>
    <row r="833" spans="16:17" ht="11.25">
      <c r="P833" s="50"/>
      <c r="Q833" s="50"/>
    </row>
    <row r="834" spans="16:17" ht="11.25">
      <c r="P834" s="50"/>
      <c r="Q834" s="50"/>
    </row>
    <row r="835" spans="16:17" ht="11.25">
      <c r="P835" s="50"/>
      <c r="Q835" s="50"/>
    </row>
    <row r="836" spans="16:17" ht="11.25">
      <c r="P836" s="50"/>
      <c r="Q836" s="50"/>
    </row>
    <row r="837" spans="16:17" ht="11.25">
      <c r="P837" s="50"/>
      <c r="Q837" s="50"/>
    </row>
    <row r="838" spans="16:17" ht="11.25">
      <c r="P838" s="50"/>
      <c r="Q838" s="50"/>
    </row>
    <row r="839" spans="16:17" ht="11.25">
      <c r="P839" s="50"/>
      <c r="Q839" s="50"/>
    </row>
    <row r="840" spans="16:17" ht="11.25">
      <c r="P840" s="50"/>
      <c r="Q840" s="50"/>
    </row>
    <row r="841" spans="16:17" ht="11.25">
      <c r="P841" s="50"/>
      <c r="Q841" s="50"/>
    </row>
    <row r="842" spans="16:17" ht="11.25">
      <c r="P842" s="50"/>
      <c r="Q842" s="50"/>
    </row>
    <row r="843" spans="16:17" ht="11.25">
      <c r="P843" s="50"/>
      <c r="Q843" s="50"/>
    </row>
    <row r="844" spans="16:17" ht="11.25">
      <c r="P844" s="50"/>
      <c r="Q844" s="50"/>
    </row>
    <row r="845" spans="16:17" ht="11.25">
      <c r="P845" s="50"/>
      <c r="Q845" s="50"/>
    </row>
    <row r="846" spans="16:17" ht="11.25">
      <c r="P846" s="50"/>
      <c r="Q846" s="50"/>
    </row>
    <row r="847" spans="16:17" ht="11.25">
      <c r="P847" s="50"/>
      <c r="Q847" s="50"/>
    </row>
    <row r="848" spans="16:17" ht="11.25">
      <c r="P848" s="50"/>
      <c r="Q848" s="50"/>
    </row>
    <row r="849" spans="16:17" ht="11.25">
      <c r="P849" s="50"/>
      <c r="Q849" s="50"/>
    </row>
    <row r="850" spans="16:17" ht="11.25">
      <c r="P850" s="50"/>
      <c r="Q850" s="50"/>
    </row>
    <row r="851" spans="16:17" ht="11.25">
      <c r="P851" s="50"/>
      <c r="Q851" s="50"/>
    </row>
    <row r="852" spans="16:17" ht="11.25">
      <c r="P852" s="50"/>
      <c r="Q852" s="50"/>
    </row>
    <row r="853" spans="16:17" ht="11.25">
      <c r="P853" s="50"/>
      <c r="Q853" s="50"/>
    </row>
    <row r="854" spans="16:17" ht="11.25">
      <c r="P854" s="50"/>
      <c r="Q854" s="50"/>
    </row>
    <row r="855" spans="16:17" ht="11.25">
      <c r="P855" s="50"/>
      <c r="Q855" s="50"/>
    </row>
    <row r="856" spans="16:17" ht="11.25">
      <c r="P856" s="50"/>
      <c r="Q856" s="50"/>
    </row>
    <row r="857" spans="16:17" ht="11.25">
      <c r="P857" s="50"/>
      <c r="Q857" s="50"/>
    </row>
    <row r="858" spans="16:17" ht="11.25">
      <c r="P858" s="50"/>
      <c r="Q858" s="50"/>
    </row>
    <row r="859" spans="16:17" ht="11.25">
      <c r="P859" s="50"/>
      <c r="Q859" s="50"/>
    </row>
    <row r="860" spans="16:17" ht="11.25">
      <c r="P860" s="50"/>
      <c r="Q860" s="50"/>
    </row>
    <row r="861" spans="16:17" ht="11.25">
      <c r="P861" s="50"/>
      <c r="Q861" s="50"/>
    </row>
    <row r="862" spans="16:17" ht="11.25">
      <c r="P862" s="50"/>
      <c r="Q862" s="50"/>
    </row>
    <row r="863" spans="16:17" ht="11.25">
      <c r="P863" s="50"/>
      <c r="Q863" s="50"/>
    </row>
    <row r="864" spans="16:17" ht="11.25">
      <c r="P864" s="50"/>
      <c r="Q864" s="50"/>
    </row>
    <row r="865" spans="16:17" ht="11.25">
      <c r="P865" s="50"/>
      <c r="Q865" s="50"/>
    </row>
    <row r="866" spans="16:17" ht="11.25">
      <c r="P866" s="50"/>
      <c r="Q866" s="50"/>
    </row>
    <row r="867" spans="16:17" ht="11.25">
      <c r="P867" s="50"/>
      <c r="Q867" s="50"/>
    </row>
    <row r="868" spans="16:17" ht="11.25">
      <c r="P868" s="50"/>
      <c r="Q868" s="50"/>
    </row>
    <row r="869" spans="16:17" ht="11.25">
      <c r="P869" s="50"/>
      <c r="Q869" s="50"/>
    </row>
    <row r="870" spans="16:17" ht="11.25">
      <c r="P870" s="50"/>
      <c r="Q870" s="50"/>
    </row>
    <row r="871" spans="16:17" ht="11.25">
      <c r="P871" s="50"/>
      <c r="Q871" s="50"/>
    </row>
    <row r="872" spans="16:17" ht="11.25">
      <c r="P872" s="50"/>
      <c r="Q872" s="50"/>
    </row>
    <row r="873" spans="16:17" ht="11.25">
      <c r="P873" s="50"/>
      <c r="Q873" s="50"/>
    </row>
    <row r="874" spans="16:17" ht="11.25">
      <c r="P874" s="50"/>
      <c r="Q874" s="50"/>
    </row>
    <row r="875" spans="16:17" ht="11.25">
      <c r="P875" s="50"/>
      <c r="Q875" s="50"/>
    </row>
    <row r="876" spans="16:17" ht="11.25">
      <c r="P876" s="50"/>
      <c r="Q876" s="50"/>
    </row>
    <row r="877" spans="16:17" ht="11.25">
      <c r="P877" s="50"/>
      <c r="Q877" s="50"/>
    </row>
    <row r="878" spans="16:17" ht="11.25">
      <c r="P878" s="50"/>
      <c r="Q878" s="50"/>
    </row>
    <row r="879" spans="16:17" ht="11.25">
      <c r="P879" s="50"/>
      <c r="Q879" s="50"/>
    </row>
    <row r="880" spans="16:17" ht="11.25">
      <c r="P880" s="50"/>
      <c r="Q880" s="50"/>
    </row>
    <row r="881" spans="16:17" ht="11.25">
      <c r="P881" s="50"/>
      <c r="Q881" s="50"/>
    </row>
    <row r="882" spans="16:17" ht="11.25">
      <c r="P882" s="50"/>
      <c r="Q882" s="50"/>
    </row>
    <row r="883" spans="16:17" ht="11.25">
      <c r="P883" s="50"/>
      <c r="Q883" s="50"/>
    </row>
    <row r="884" spans="16:17" ht="11.25">
      <c r="P884" s="50"/>
      <c r="Q884" s="50"/>
    </row>
    <row r="885" spans="16:17" ht="11.25">
      <c r="P885" s="50"/>
      <c r="Q885" s="50"/>
    </row>
    <row r="886" spans="16:17" ht="11.25">
      <c r="P886" s="50"/>
      <c r="Q886" s="50"/>
    </row>
    <row r="887" spans="16:17" ht="11.25">
      <c r="P887" s="50"/>
      <c r="Q887" s="50"/>
    </row>
    <row r="888" spans="16:17" ht="11.25">
      <c r="P888" s="50"/>
      <c r="Q888" s="50"/>
    </row>
    <row r="889" spans="16:17" ht="11.25">
      <c r="P889" s="50"/>
      <c r="Q889" s="50"/>
    </row>
    <row r="890" spans="16:17" ht="11.25">
      <c r="P890" s="50"/>
      <c r="Q890" s="50"/>
    </row>
    <row r="891" spans="16:17" ht="11.25">
      <c r="P891" s="50"/>
      <c r="Q891" s="50"/>
    </row>
    <row r="892" spans="16:17" ht="11.25">
      <c r="P892" s="50"/>
      <c r="Q892" s="50"/>
    </row>
    <row r="893" spans="16:17" ht="11.25">
      <c r="P893" s="50"/>
      <c r="Q893" s="50"/>
    </row>
    <row r="894" spans="16:17" ht="11.25">
      <c r="P894" s="50"/>
      <c r="Q894" s="50"/>
    </row>
    <row r="895" spans="16:17" ht="11.25">
      <c r="P895" s="50"/>
      <c r="Q895" s="50"/>
    </row>
    <row r="896" spans="16:17" ht="11.25">
      <c r="P896" s="50"/>
      <c r="Q896" s="50"/>
    </row>
    <row r="897" spans="16:17" ht="11.25">
      <c r="P897" s="50"/>
      <c r="Q897" s="50"/>
    </row>
    <row r="898" spans="16:17" ht="11.25">
      <c r="P898" s="50"/>
      <c r="Q898" s="50"/>
    </row>
    <row r="899" spans="16:17" ht="11.25">
      <c r="P899" s="50"/>
      <c r="Q899" s="50"/>
    </row>
    <row r="900" spans="16:17" ht="11.25">
      <c r="P900" s="50"/>
      <c r="Q900" s="50"/>
    </row>
    <row r="901" spans="16:17" ht="11.25">
      <c r="P901" s="50"/>
      <c r="Q901" s="50"/>
    </row>
    <row r="902" spans="16:17" ht="11.25">
      <c r="P902" s="50"/>
      <c r="Q902" s="50"/>
    </row>
    <row r="903" spans="16:17" ht="11.25">
      <c r="P903" s="50"/>
      <c r="Q903" s="50"/>
    </row>
    <row r="904" spans="16:17" ht="11.25">
      <c r="P904" s="50"/>
      <c r="Q904" s="50"/>
    </row>
    <row r="905" spans="16:17" ht="11.25">
      <c r="P905" s="50"/>
      <c r="Q905" s="50"/>
    </row>
    <row r="906" spans="16:17" ht="11.25">
      <c r="P906" s="50"/>
      <c r="Q906" s="50"/>
    </row>
    <row r="907" spans="16:17" ht="11.25">
      <c r="P907" s="50"/>
      <c r="Q907" s="50"/>
    </row>
    <row r="908" spans="16:17" ht="11.25">
      <c r="P908" s="50"/>
      <c r="Q908" s="50"/>
    </row>
    <row r="909" spans="16:17" ht="11.25">
      <c r="P909" s="50"/>
      <c r="Q909" s="50"/>
    </row>
    <row r="910" spans="16:17" ht="11.25">
      <c r="P910" s="50"/>
      <c r="Q910" s="50"/>
    </row>
    <row r="911" spans="16:17" ht="11.25">
      <c r="P911" s="50"/>
      <c r="Q911" s="50"/>
    </row>
    <row r="912" spans="16:17" ht="11.25">
      <c r="P912" s="50"/>
      <c r="Q912" s="50"/>
    </row>
    <row r="913" spans="16:17" ht="11.25">
      <c r="P913" s="50"/>
      <c r="Q913" s="50"/>
    </row>
    <row r="914" spans="16:17" ht="11.25">
      <c r="P914" s="50"/>
      <c r="Q914" s="50"/>
    </row>
    <row r="915" spans="16:17" ht="11.25">
      <c r="P915" s="50"/>
      <c r="Q915" s="50"/>
    </row>
    <row r="916" spans="16:17" ht="11.25">
      <c r="P916" s="50"/>
      <c r="Q916" s="50"/>
    </row>
    <row r="917" spans="16:17" ht="11.25">
      <c r="P917" s="50"/>
      <c r="Q917" s="50"/>
    </row>
    <row r="918" spans="16:17" ht="11.25">
      <c r="P918" s="50"/>
      <c r="Q918" s="50"/>
    </row>
    <row r="919" spans="16:17" ht="11.25">
      <c r="P919" s="50"/>
      <c r="Q919" s="50"/>
    </row>
    <row r="920" spans="16:17" ht="11.25">
      <c r="P920" s="50"/>
      <c r="Q920" s="50"/>
    </row>
    <row r="921" spans="16:17" ht="11.25">
      <c r="P921" s="50"/>
      <c r="Q921" s="50"/>
    </row>
    <row r="922" spans="16:17" ht="11.25">
      <c r="P922" s="50"/>
      <c r="Q922" s="50"/>
    </row>
    <row r="923" spans="16:17" ht="11.25">
      <c r="P923" s="50"/>
      <c r="Q923" s="50"/>
    </row>
    <row r="924" spans="16:17" ht="11.25">
      <c r="P924" s="50"/>
      <c r="Q924" s="50"/>
    </row>
    <row r="925" spans="16:17" ht="11.25">
      <c r="P925" s="50"/>
      <c r="Q925" s="50"/>
    </row>
    <row r="926" spans="16:17" ht="11.25">
      <c r="P926" s="50"/>
      <c r="Q926" s="50"/>
    </row>
    <row r="927" spans="16:17" ht="11.25">
      <c r="P927" s="50"/>
      <c r="Q927" s="50"/>
    </row>
    <row r="928" spans="16:17" ht="11.25">
      <c r="P928" s="50"/>
      <c r="Q928" s="50"/>
    </row>
    <row r="929" spans="16:17" ht="11.25">
      <c r="P929" s="50"/>
      <c r="Q929" s="50"/>
    </row>
    <row r="930" spans="16:17" ht="11.25">
      <c r="P930" s="50"/>
      <c r="Q930" s="50"/>
    </row>
    <row r="931" spans="16:17" ht="11.25">
      <c r="P931" s="50"/>
      <c r="Q931" s="50"/>
    </row>
    <row r="932" spans="16:17" ht="11.25">
      <c r="P932" s="50"/>
      <c r="Q932" s="50"/>
    </row>
    <row r="933" spans="16:17" ht="11.25">
      <c r="P933" s="50"/>
      <c r="Q933" s="50"/>
    </row>
    <row r="934" spans="16:17" ht="11.25">
      <c r="P934" s="50"/>
      <c r="Q934" s="50"/>
    </row>
    <row r="935" spans="16:17" ht="11.25">
      <c r="P935" s="50"/>
      <c r="Q935" s="50"/>
    </row>
    <row r="936" spans="16:17" ht="11.25">
      <c r="P936" s="50"/>
      <c r="Q936" s="50"/>
    </row>
    <row r="937" spans="16:17" ht="11.25">
      <c r="P937" s="50"/>
      <c r="Q937" s="50"/>
    </row>
    <row r="938" spans="16:17" ht="11.25">
      <c r="P938" s="50"/>
      <c r="Q938" s="50"/>
    </row>
    <row r="939" spans="16:17" ht="11.25">
      <c r="P939" s="50"/>
      <c r="Q939" s="50"/>
    </row>
    <row r="940" spans="16:17" ht="11.25">
      <c r="P940" s="50"/>
      <c r="Q940" s="50"/>
    </row>
    <row r="941" spans="16:17" ht="11.25">
      <c r="P941" s="50"/>
      <c r="Q941" s="50"/>
    </row>
    <row r="942" spans="16:17" ht="11.25">
      <c r="P942" s="50"/>
      <c r="Q942" s="50"/>
    </row>
    <row r="943" spans="16:17" ht="11.25">
      <c r="P943" s="50"/>
      <c r="Q943" s="50"/>
    </row>
    <row r="944" spans="16:17" ht="11.25">
      <c r="P944" s="50"/>
      <c r="Q944" s="50"/>
    </row>
    <row r="945" spans="16:17" ht="11.25">
      <c r="P945" s="50"/>
      <c r="Q945" s="50"/>
    </row>
    <row r="946" spans="16:17" ht="11.25">
      <c r="P946" s="50"/>
      <c r="Q946" s="50"/>
    </row>
    <row r="947" spans="16:17" ht="11.25">
      <c r="P947" s="50"/>
      <c r="Q947" s="50"/>
    </row>
    <row r="948" spans="16:17" ht="11.25">
      <c r="P948" s="50"/>
      <c r="Q948" s="50"/>
    </row>
    <row r="949" spans="16:17" ht="11.25">
      <c r="P949" s="50"/>
      <c r="Q949" s="50"/>
    </row>
    <row r="950" spans="16:17" ht="11.25">
      <c r="P950" s="50"/>
      <c r="Q950" s="50"/>
    </row>
    <row r="951" spans="16:17" ht="11.25">
      <c r="P951" s="50"/>
      <c r="Q951" s="50"/>
    </row>
    <row r="952" spans="16:17" ht="11.25">
      <c r="P952" s="50"/>
      <c r="Q952" s="50"/>
    </row>
    <row r="953" spans="16:17" ht="11.25">
      <c r="P953" s="50"/>
      <c r="Q953" s="50"/>
    </row>
    <row r="954" spans="16:17" ht="11.25">
      <c r="P954" s="50"/>
      <c r="Q954" s="50"/>
    </row>
    <row r="955" spans="16:17" ht="11.25">
      <c r="P955" s="50"/>
      <c r="Q955" s="50"/>
    </row>
    <row r="956" spans="16:17" ht="11.25">
      <c r="P956" s="50"/>
      <c r="Q956" s="50"/>
    </row>
    <row r="957" spans="16:17" ht="11.25">
      <c r="P957" s="50"/>
      <c r="Q957" s="50"/>
    </row>
    <row r="958" spans="16:17" ht="11.25">
      <c r="P958" s="50"/>
      <c r="Q958" s="50"/>
    </row>
    <row r="959" spans="16:17" ht="11.25">
      <c r="P959" s="50"/>
      <c r="Q959" s="50"/>
    </row>
    <row r="960" spans="16:17" ht="11.25">
      <c r="P960" s="50"/>
      <c r="Q960" s="50"/>
    </row>
    <row r="961" spans="16:17" ht="11.25">
      <c r="P961" s="50"/>
      <c r="Q961" s="50"/>
    </row>
    <row r="962" spans="16:17" ht="11.25">
      <c r="P962" s="50"/>
      <c r="Q962" s="50"/>
    </row>
    <row r="963" spans="16:17" ht="11.25">
      <c r="P963" s="50"/>
      <c r="Q963" s="50"/>
    </row>
    <row r="964" spans="16:17" ht="11.25">
      <c r="P964" s="50"/>
      <c r="Q964" s="50"/>
    </row>
    <row r="965" spans="16:17" ht="11.25">
      <c r="P965" s="50"/>
      <c r="Q965" s="50"/>
    </row>
    <row r="966" spans="16:17" ht="11.25">
      <c r="P966" s="50"/>
      <c r="Q966" s="50"/>
    </row>
    <row r="967" spans="16:17" ht="11.25">
      <c r="P967" s="50"/>
      <c r="Q967" s="50"/>
    </row>
    <row r="968" spans="16:17" ht="11.25">
      <c r="P968" s="50"/>
      <c r="Q968" s="50"/>
    </row>
    <row r="969" spans="16:17" ht="11.25">
      <c r="P969" s="50"/>
      <c r="Q969" s="50"/>
    </row>
    <row r="970" spans="16:17" ht="11.25">
      <c r="P970" s="50"/>
      <c r="Q970" s="50"/>
    </row>
    <row r="971" spans="16:17" ht="11.25">
      <c r="P971" s="50"/>
      <c r="Q971" s="50"/>
    </row>
    <row r="972" spans="16:17" ht="11.25">
      <c r="P972" s="50"/>
      <c r="Q972" s="50"/>
    </row>
    <row r="973" spans="16:17" ht="11.25">
      <c r="P973" s="50"/>
      <c r="Q973" s="50"/>
    </row>
    <row r="974" spans="16:17" ht="11.25">
      <c r="P974" s="50"/>
      <c r="Q974" s="50"/>
    </row>
    <row r="975" spans="16:17" ht="11.25">
      <c r="P975" s="50"/>
      <c r="Q975" s="50"/>
    </row>
    <row r="976" spans="16:17" ht="11.25">
      <c r="P976" s="50"/>
      <c r="Q976" s="50"/>
    </row>
    <row r="977" spans="16:17" ht="11.25">
      <c r="P977" s="50"/>
      <c r="Q977" s="50"/>
    </row>
    <row r="978" spans="16:17" ht="11.25">
      <c r="P978" s="50"/>
      <c r="Q978" s="50"/>
    </row>
    <row r="979" spans="16:17" ht="11.25">
      <c r="P979" s="50"/>
      <c r="Q979" s="50"/>
    </row>
    <row r="980" spans="16:17" ht="11.25">
      <c r="P980" s="50"/>
      <c r="Q980" s="50"/>
    </row>
    <row r="981" spans="16:17" ht="11.25">
      <c r="P981" s="50"/>
      <c r="Q981" s="50"/>
    </row>
    <row r="982" spans="16:17" ht="11.25">
      <c r="P982" s="50"/>
      <c r="Q982" s="50"/>
    </row>
    <row r="983" spans="16:17" ht="11.25">
      <c r="P983" s="50"/>
      <c r="Q983" s="50"/>
    </row>
    <row r="984" spans="16:17" ht="11.25">
      <c r="P984" s="50"/>
      <c r="Q984" s="50"/>
    </row>
    <row r="985" spans="16:17" ht="11.25">
      <c r="P985" s="50"/>
      <c r="Q985" s="50"/>
    </row>
    <row r="986" spans="16:17" ht="11.25">
      <c r="P986" s="50"/>
      <c r="Q986" s="50"/>
    </row>
    <row r="987" spans="16:17" ht="11.25">
      <c r="P987" s="50"/>
      <c r="Q987" s="50"/>
    </row>
    <row r="988" spans="16:17" ht="11.25">
      <c r="P988" s="50"/>
      <c r="Q988" s="50"/>
    </row>
    <row r="989" spans="16:17" ht="11.25">
      <c r="P989" s="50"/>
      <c r="Q989" s="50"/>
    </row>
    <row r="990" spans="16:17" ht="11.25">
      <c r="P990" s="50"/>
      <c r="Q990" s="50"/>
    </row>
    <row r="991" spans="16:17" ht="11.25">
      <c r="P991" s="50"/>
      <c r="Q991" s="50"/>
    </row>
    <row r="992" spans="16:17" ht="11.25">
      <c r="P992" s="50"/>
      <c r="Q992" s="50"/>
    </row>
    <row r="993" spans="16:17" ht="11.25">
      <c r="P993" s="50"/>
      <c r="Q993" s="50"/>
    </row>
    <row r="994" spans="16:17" ht="11.25">
      <c r="P994" s="50"/>
      <c r="Q994" s="50"/>
    </row>
    <row r="995" spans="16:17" ht="11.25">
      <c r="P995" s="50"/>
      <c r="Q995" s="50"/>
    </row>
    <row r="996" spans="16:17" ht="11.25">
      <c r="P996" s="50"/>
      <c r="Q996" s="50"/>
    </row>
    <row r="997" spans="16:17" ht="11.25">
      <c r="P997" s="50"/>
      <c r="Q997" s="50"/>
    </row>
    <row r="998" spans="16:17" ht="11.25">
      <c r="P998" s="50"/>
      <c r="Q998" s="50"/>
    </row>
    <row r="999" spans="16:17" ht="11.25">
      <c r="P999" s="50"/>
      <c r="Q999" s="50"/>
    </row>
    <row r="1000" spans="16:17" ht="11.25">
      <c r="P1000" s="50"/>
      <c r="Q1000" s="50"/>
    </row>
    <row r="1001" spans="16:17" ht="11.25">
      <c r="P1001" s="50"/>
      <c r="Q1001" s="50"/>
    </row>
    <row r="1002" spans="16:17" ht="11.25">
      <c r="P1002" s="50"/>
      <c r="Q1002" s="50"/>
    </row>
    <row r="1003" spans="16:17" ht="11.25">
      <c r="P1003" s="50"/>
      <c r="Q1003" s="50"/>
    </row>
    <row r="1004" spans="16:17" ht="11.25">
      <c r="P1004" s="50"/>
      <c r="Q1004" s="50"/>
    </row>
    <row r="1005" spans="16:17" ht="11.25">
      <c r="P1005" s="50"/>
      <c r="Q1005" s="50"/>
    </row>
    <row r="1006" spans="16:17" ht="11.25">
      <c r="P1006" s="50"/>
      <c r="Q1006" s="50"/>
    </row>
    <row r="1007" spans="16:17" ht="11.25">
      <c r="P1007" s="50"/>
      <c r="Q1007" s="50"/>
    </row>
    <row r="1008" spans="16:17" ht="11.25">
      <c r="P1008" s="50"/>
      <c r="Q1008" s="50"/>
    </row>
    <row r="1009" spans="16:17" ht="11.25">
      <c r="P1009" s="50"/>
      <c r="Q1009" s="50"/>
    </row>
    <row r="1010" spans="16:17" ht="11.25">
      <c r="P1010" s="50"/>
      <c r="Q1010" s="50"/>
    </row>
    <row r="1011" spans="16:17" ht="11.25">
      <c r="P1011" s="50"/>
      <c r="Q1011" s="50"/>
    </row>
    <row r="1012" spans="16:17" ht="11.25">
      <c r="P1012" s="50"/>
      <c r="Q1012" s="50"/>
    </row>
    <row r="1013" spans="16:17" ht="11.25">
      <c r="P1013" s="50"/>
      <c r="Q1013" s="50"/>
    </row>
    <row r="1014" spans="16:17" ht="11.25">
      <c r="P1014" s="50"/>
      <c r="Q1014" s="50"/>
    </row>
    <row r="1015" spans="16:17" ht="11.25">
      <c r="P1015" s="50"/>
      <c r="Q1015" s="50"/>
    </row>
    <row r="1016" spans="16:17" ht="11.25">
      <c r="P1016" s="50"/>
      <c r="Q1016" s="50"/>
    </row>
    <row r="1017" spans="16:17" ht="11.25">
      <c r="P1017" s="50"/>
      <c r="Q1017" s="50"/>
    </row>
    <row r="1018" spans="16:17" ht="11.25">
      <c r="P1018" s="50"/>
      <c r="Q1018" s="50"/>
    </row>
    <row r="1019" spans="16:17" ht="11.25">
      <c r="P1019" s="50"/>
      <c r="Q1019" s="50"/>
    </row>
    <row r="1020" spans="16:17" ht="11.25">
      <c r="P1020" s="50"/>
      <c r="Q1020" s="50"/>
    </row>
    <row r="1021" spans="16:17" ht="11.25">
      <c r="P1021" s="50"/>
      <c r="Q1021" s="50"/>
    </row>
    <row r="1022" spans="16:17" ht="11.25">
      <c r="P1022" s="50"/>
      <c r="Q1022" s="50"/>
    </row>
    <row r="1023" spans="16:17" ht="11.25">
      <c r="P1023" s="50"/>
      <c r="Q1023" s="50"/>
    </row>
    <row r="1024" spans="16:17" ht="11.25">
      <c r="P1024" s="50"/>
      <c r="Q1024" s="50"/>
    </row>
    <row r="1025" spans="16:17" ht="11.25">
      <c r="P1025" s="50"/>
      <c r="Q1025" s="50"/>
    </row>
    <row r="1026" spans="16:17" ht="11.25">
      <c r="P1026" s="50"/>
      <c r="Q1026" s="50"/>
    </row>
    <row r="1027" spans="16:17" ht="11.25">
      <c r="P1027" s="50"/>
      <c r="Q1027" s="50"/>
    </row>
    <row r="1028" spans="16:17" ht="11.25">
      <c r="P1028" s="50"/>
      <c r="Q1028" s="50"/>
    </row>
    <row r="1029" spans="16:17" ht="11.25">
      <c r="P1029" s="50"/>
      <c r="Q1029" s="50"/>
    </row>
    <row r="1030" spans="16:17" ht="11.25">
      <c r="P1030" s="50"/>
      <c r="Q1030" s="50"/>
    </row>
    <row r="1031" spans="16:17" ht="11.25">
      <c r="P1031" s="50"/>
      <c r="Q1031" s="50"/>
    </row>
    <row r="1032" spans="16:17" ht="11.25">
      <c r="P1032" s="50"/>
      <c r="Q1032" s="50"/>
    </row>
    <row r="1033" spans="16:17" ht="11.25">
      <c r="P1033" s="50"/>
      <c r="Q1033" s="50"/>
    </row>
    <row r="1034" spans="16:17" ht="11.25">
      <c r="P1034" s="50"/>
      <c r="Q1034" s="50"/>
    </row>
    <row r="1035" spans="16:17" ht="11.25">
      <c r="P1035" s="50"/>
      <c r="Q1035" s="50"/>
    </row>
    <row r="1036" spans="16:17" ht="11.25">
      <c r="P1036" s="50"/>
      <c r="Q1036" s="50"/>
    </row>
    <row r="1037" spans="16:17" ht="11.25">
      <c r="P1037" s="50"/>
      <c r="Q1037" s="50"/>
    </row>
    <row r="1038" spans="16:17" ht="11.25">
      <c r="P1038" s="50"/>
      <c r="Q1038" s="50"/>
    </row>
    <row r="1039" spans="16:17" ht="11.25">
      <c r="P1039" s="50"/>
      <c r="Q1039" s="50"/>
    </row>
    <row r="1040" spans="16:17" ht="11.25">
      <c r="P1040" s="50"/>
      <c r="Q1040" s="50"/>
    </row>
    <row r="1041" spans="16:17" ht="11.25">
      <c r="P1041" s="50"/>
      <c r="Q1041" s="50"/>
    </row>
    <row r="1042" spans="16:17" ht="11.25">
      <c r="P1042" s="50"/>
      <c r="Q1042" s="50"/>
    </row>
    <row r="1043" spans="16:17" ht="11.25">
      <c r="P1043" s="50"/>
      <c r="Q1043" s="50"/>
    </row>
    <row r="1044" spans="16:17" ht="11.25">
      <c r="P1044" s="50"/>
      <c r="Q1044" s="50"/>
    </row>
    <row r="1045" spans="16:17" ht="11.25">
      <c r="P1045" s="50"/>
      <c r="Q1045" s="50"/>
    </row>
    <row r="1046" spans="16:17" ht="11.25">
      <c r="P1046" s="50"/>
      <c r="Q1046" s="50"/>
    </row>
    <row r="1047" spans="16:17" ht="11.25">
      <c r="P1047" s="50"/>
      <c r="Q1047" s="50"/>
    </row>
    <row r="1048" spans="16:17" ht="11.25">
      <c r="P1048" s="50"/>
      <c r="Q1048" s="50"/>
    </row>
    <row r="1049" spans="16:17" ht="11.25">
      <c r="P1049" s="50"/>
      <c r="Q1049" s="50"/>
    </row>
    <row r="1050" spans="16:17" ht="11.25">
      <c r="P1050" s="50"/>
      <c r="Q1050" s="50"/>
    </row>
    <row r="1051" spans="16:17" ht="11.25">
      <c r="P1051" s="50"/>
      <c r="Q1051" s="50"/>
    </row>
    <row r="1052" spans="16:17" ht="11.25">
      <c r="P1052" s="50"/>
      <c r="Q1052" s="50"/>
    </row>
    <row r="1053" spans="16:17" ht="11.25">
      <c r="P1053" s="50"/>
      <c r="Q1053" s="50"/>
    </row>
    <row r="1054" spans="16:17" ht="11.25">
      <c r="P1054" s="50"/>
      <c r="Q1054" s="50"/>
    </row>
    <row r="1055" spans="16:17" ht="11.25">
      <c r="P1055" s="50"/>
      <c r="Q1055" s="50"/>
    </row>
    <row r="1056" spans="16:17" ht="11.25">
      <c r="P1056" s="50"/>
      <c r="Q1056" s="50"/>
    </row>
    <row r="1057" spans="16:17" ht="11.25">
      <c r="P1057" s="50"/>
      <c r="Q1057" s="50"/>
    </row>
    <row r="1058" spans="16:17" ht="11.25">
      <c r="P1058" s="50"/>
      <c r="Q1058" s="50"/>
    </row>
    <row r="1059" spans="16:17" ht="11.25">
      <c r="P1059" s="50"/>
      <c r="Q1059" s="50"/>
    </row>
    <row r="1060" spans="16:17" ht="11.25">
      <c r="P1060" s="50"/>
      <c r="Q1060" s="50"/>
    </row>
    <row r="1061" spans="16:17" ht="11.25">
      <c r="P1061" s="50"/>
      <c r="Q1061" s="50"/>
    </row>
    <row r="1062" spans="16:17" ht="11.25">
      <c r="P1062" s="50"/>
      <c r="Q1062" s="50"/>
    </row>
    <row r="1063" spans="16:17" ht="11.25">
      <c r="P1063" s="50"/>
      <c r="Q1063" s="50"/>
    </row>
    <row r="1064" spans="16:17" ht="11.25">
      <c r="P1064" s="50"/>
      <c r="Q1064" s="50"/>
    </row>
    <row r="1065" spans="16:17" ht="11.25">
      <c r="P1065" s="50"/>
      <c r="Q1065" s="50"/>
    </row>
    <row r="1066" spans="16:17" ht="11.25">
      <c r="P1066" s="50"/>
      <c r="Q1066" s="50"/>
    </row>
    <row r="1067" spans="16:17" ht="11.25">
      <c r="P1067" s="50"/>
      <c r="Q1067" s="50"/>
    </row>
    <row r="1068" spans="16:17" ht="11.25">
      <c r="P1068" s="50"/>
      <c r="Q1068" s="50"/>
    </row>
    <row r="1069" spans="16:17" ht="11.25">
      <c r="P1069" s="50"/>
      <c r="Q1069" s="50"/>
    </row>
    <row r="1070" spans="16:17" ht="11.25">
      <c r="P1070" s="50"/>
      <c r="Q1070" s="50"/>
    </row>
    <row r="1071" spans="16:17" ht="11.25">
      <c r="P1071" s="50"/>
      <c r="Q1071" s="50"/>
    </row>
    <row r="1072" spans="16:17" ht="11.25">
      <c r="P1072" s="50"/>
      <c r="Q1072" s="50"/>
    </row>
    <row r="1073" spans="16:17" ht="11.25">
      <c r="P1073" s="50"/>
      <c r="Q1073" s="50"/>
    </row>
    <row r="1074" spans="16:17" ht="11.25">
      <c r="P1074" s="50"/>
      <c r="Q1074" s="50"/>
    </row>
    <row r="1075" spans="16:17" ht="11.25">
      <c r="P1075" s="50"/>
      <c r="Q1075" s="50"/>
    </row>
    <row r="1076" spans="16:17" ht="11.25">
      <c r="P1076" s="50"/>
      <c r="Q1076" s="50"/>
    </row>
    <row r="1077" spans="16:17" ht="11.25">
      <c r="P1077" s="50"/>
      <c r="Q1077" s="50"/>
    </row>
    <row r="1078" spans="16:17" ht="11.25">
      <c r="P1078" s="50"/>
      <c r="Q1078" s="50"/>
    </row>
    <row r="1079" spans="16:17" ht="11.25">
      <c r="P1079" s="50"/>
      <c r="Q1079" s="50"/>
    </row>
    <row r="1080" spans="16:17" ht="11.25">
      <c r="P1080" s="50"/>
      <c r="Q1080" s="50"/>
    </row>
    <row r="1081" spans="16:17" ht="11.25">
      <c r="P1081" s="50"/>
      <c r="Q1081" s="50"/>
    </row>
    <row r="1082" spans="16:17" ht="11.25">
      <c r="P1082" s="50"/>
      <c r="Q1082" s="50"/>
    </row>
    <row r="1083" spans="16:17" ht="11.25">
      <c r="P1083" s="50"/>
      <c r="Q1083" s="50"/>
    </row>
    <row r="1084" spans="16:17" ht="11.25">
      <c r="P1084" s="50"/>
      <c r="Q1084" s="50"/>
    </row>
    <row r="1085" spans="16:17" ht="11.25">
      <c r="P1085" s="50"/>
      <c r="Q1085" s="50"/>
    </row>
    <row r="1086" spans="16:17" ht="11.25">
      <c r="P1086" s="50"/>
      <c r="Q1086" s="50"/>
    </row>
    <row r="1087" spans="16:17" ht="11.25">
      <c r="P1087" s="50"/>
      <c r="Q1087" s="50"/>
    </row>
    <row r="1088" spans="16:17" ht="11.25">
      <c r="P1088" s="50"/>
      <c r="Q1088" s="50"/>
    </row>
    <row r="1089" spans="16:17" ht="11.25">
      <c r="P1089" s="50"/>
      <c r="Q1089" s="50"/>
    </row>
    <row r="1090" spans="16:17" ht="11.25">
      <c r="P1090" s="50"/>
      <c r="Q1090" s="50"/>
    </row>
    <row r="1091" spans="16:17" ht="11.25">
      <c r="P1091" s="50"/>
      <c r="Q1091" s="50"/>
    </row>
    <row r="1092" spans="16:17" ht="11.25">
      <c r="P1092" s="50"/>
      <c r="Q1092" s="50"/>
    </row>
    <row r="1093" spans="16:17" ht="11.25">
      <c r="P1093" s="50"/>
      <c r="Q1093" s="50"/>
    </row>
    <row r="1094" spans="16:17" ht="11.25">
      <c r="P1094" s="50"/>
      <c r="Q1094" s="50"/>
    </row>
    <row r="1095" spans="16:17" ht="11.25">
      <c r="P1095" s="50"/>
      <c r="Q1095" s="50"/>
    </row>
    <row r="1096" spans="16:17" ht="11.25">
      <c r="P1096" s="50"/>
      <c r="Q1096" s="50"/>
    </row>
    <row r="1097" spans="16:17" ht="11.25">
      <c r="P1097" s="50"/>
      <c r="Q1097" s="50"/>
    </row>
    <row r="1098" spans="16:17" ht="11.25">
      <c r="P1098" s="50"/>
      <c r="Q1098" s="50"/>
    </row>
    <row r="1099" spans="16:17" ht="11.25">
      <c r="P1099" s="50"/>
      <c r="Q1099" s="50"/>
    </row>
    <row r="1100" spans="16:17" ht="11.25">
      <c r="P1100" s="50"/>
      <c r="Q1100" s="50"/>
    </row>
    <row r="1101" spans="16:17" ht="11.25">
      <c r="P1101" s="50"/>
      <c r="Q1101" s="50"/>
    </row>
    <row r="1102" spans="16:17" ht="11.25">
      <c r="P1102" s="50"/>
      <c r="Q1102" s="50"/>
    </row>
    <row r="1103" spans="16:17" ht="11.25">
      <c r="P1103" s="50"/>
      <c r="Q1103" s="50"/>
    </row>
    <row r="1104" spans="16:17" ht="11.25">
      <c r="P1104" s="50"/>
      <c r="Q1104" s="50"/>
    </row>
    <row r="1105" spans="16:17" ht="11.25">
      <c r="P1105" s="50"/>
      <c r="Q1105" s="50"/>
    </row>
    <row r="1106" spans="16:17" ht="11.25">
      <c r="P1106" s="50"/>
      <c r="Q1106" s="50"/>
    </row>
    <row r="1107" spans="16:17" ht="11.25">
      <c r="P1107" s="50"/>
      <c r="Q1107" s="50"/>
    </row>
    <row r="1108" spans="16:17" ht="11.25">
      <c r="P1108" s="50"/>
      <c r="Q1108" s="50"/>
    </row>
    <row r="1109" spans="16:17" ht="11.25">
      <c r="P1109" s="50"/>
      <c r="Q1109" s="50"/>
    </row>
    <row r="1110" spans="16:17" ht="11.25">
      <c r="P1110" s="50"/>
      <c r="Q1110" s="50"/>
    </row>
    <row r="1111" spans="16:17" ht="11.25">
      <c r="P1111" s="50"/>
      <c r="Q1111" s="50"/>
    </row>
    <row r="1112" spans="16:17" ht="11.25">
      <c r="P1112" s="50"/>
      <c r="Q1112" s="50"/>
    </row>
    <row r="1113" spans="16:17" ht="11.25">
      <c r="P1113" s="50"/>
      <c r="Q1113" s="50"/>
    </row>
    <row r="1114" spans="16:17" ht="11.25">
      <c r="P1114" s="50"/>
      <c r="Q1114" s="50"/>
    </row>
    <row r="1115" spans="16:17" ht="11.25">
      <c r="P1115" s="50"/>
      <c r="Q1115" s="50"/>
    </row>
    <row r="1116" spans="16:17" ht="11.25">
      <c r="P1116" s="50"/>
      <c r="Q1116" s="50"/>
    </row>
    <row r="1117" spans="16:17" ht="11.25">
      <c r="P1117" s="50"/>
      <c r="Q1117" s="50"/>
    </row>
    <row r="1118" spans="16:17" ht="11.25">
      <c r="P1118" s="50"/>
      <c r="Q1118" s="50"/>
    </row>
    <row r="1119" spans="16:17" ht="11.25">
      <c r="P1119" s="50"/>
      <c r="Q1119" s="50"/>
    </row>
    <row r="1120" spans="16:17" ht="11.25">
      <c r="P1120" s="50"/>
      <c r="Q1120" s="50"/>
    </row>
    <row r="1121" spans="16:17" ht="11.25">
      <c r="P1121" s="50"/>
      <c r="Q1121" s="50"/>
    </row>
    <row r="1122" spans="16:17" ht="11.25">
      <c r="P1122" s="50"/>
      <c r="Q1122" s="50"/>
    </row>
    <row r="1123" spans="16:17" ht="11.25">
      <c r="P1123" s="50"/>
      <c r="Q1123" s="50"/>
    </row>
    <row r="1124" spans="16:17" ht="11.25">
      <c r="P1124" s="50"/>
      <c r="Q1124" s="50"/>
    </row>
    <row r="1125" spans="16:17" ht="11.25">
      <c r="P1125" s="50"/>
      <c r="Q1125" s="50"/>
    </row>
    <row r="1126" spans="16:17" ht="11.25">
      <c r="P1126" s="50"/>
      <c r="Q1126" s="50"/>
    </row>
    <row r="1127" spans="16:17" ht="11.25">
      <c r="P1127" s="50"/>
      <c r="Q1127" s="50"/>
    </row>
    <row r="1128" spans="16:17" ht="11.25">
      <c r="P1128" s="50"/>
      <c r="Q1128" s="50"/>
    </row>
    <row r="1129" spans="16:17" ht="11.25">
      <c r="P1129" s="50"/>
      <c r="Q1129" s="50"/>
    </row>
    <row r="1130" spans="16:17" ht="11.25">
      <c r="P1130" s="50"/>
      <c r="Q1130" s="50"/>
    </row>
    <row r="1131" spans="16:17" ht="11.25">
      <c r="P1131" s="50"/>
      <c r="Q1131" s="50"/>
    </row>
    <row r="1132" spans="16:17" ht="11.25">
      <c r="P1132" s="50"/>
      <c r="Q1132" s="50"/>
    </row>
    <row r="1133" spans="16:17" ht="11.25">
      <c r="P1133" s="50"/>
      <c r="Q1133" s="50"/>
    </row>
    <row r="1134" spans="16:17" ht="11.25">
      <c r="P1134" s="50"/>
      <c r="Q1134" s="50"/>
    </row>
    <row r="1135" spans="16:17" ht="11.25">
      <c r="P1135" s="50"/>
      <c r="Q1135" s="50"/>
    </row>
    <row r="1136" spans="16:17" ht="11.25">
      <c r="P1136" s="50"/>
      <c r="Q1136" s="50"/>
    </row>
    <row r="1137" spans="16:17" ht="11.25">
      <c r="P1137" s="50"/>
      <c r="Q1137" s="50"/>
    </row>
    <row r="1138" spans="16:17" ht="11.25">
      <c r="P1138" s="50"/>
      <c r="Q1138" s="50"/>
    </row>
    <row r="1139" spans="16:17" ht="11.25">
      <c r="P1139" s="50"/>
      <c r="Q1139" s="50"/>
    </row>
    <row r="1140" spans="16:17" ht="11.25">
      <c r="P1140" s="50"/>
      <c r="Q1140" s="50"/>
    </row>
    <row r="1141" spans="16:17" ht="11.25">
      <c r="P1141" s="50"/>
      <c r="Q1141" s="50"/>
    </row>
    <row r="1142" spans="16:17" ht="11.25">
      <c r="P1142" s="50"/>
      <c r="Q1142" s="50"/>
    </row>
    <row r="1143" spans="16:17" ht="11.25">
      <c r="P1143" s="50"/>
      <c r="Q1143" s="50"/>
    </row>
    <row r="1144" spans="16:17" ht="11.25">
      <c r="P1144" s="50"/>
      <c r="Q1144" s="50"/>
    </row>
    <row r="1145" spans="16:17" ht="11.25">
      <c r="P1145" s="50"/>
      <c r="Q1145" s="50"/>
    </row>
    <row r="1146" spans="16:17" ht="11.25">
      <c r="P1146" s="50"/>
      <c r="Q1146" s="50"/>
    </row>
    <row r="1147" spans="16:17" ht="11.25">
      <c r="P1147" s="50"/>
      <c r="Q1147" s="50"/>
    </row>
    <row r="1148" spans="16:17" ht="11.25">
      <c r="P1148" s="50"/>
      <c r="Q1148" s="50"/>
    </row>
    <row r="1149" spans="16:17" ht="11.25">
      <c r="P1149" s="50"/>
      <c r="Q1149" s="50"/>
    </row>
    <row r="1150" spans="16:17" ht="11.25">
      <c r="P1150" s="50"/>
      <c r="Q1150" s="50"/>
    </row>
    <row r="1151" spans="16:17" ht="11.25">
      <c r="P1151" s="50"/>
      <c r="Q1151" s="50"/>
    </row>
    <row r="1152" spans="16:17" ht="11.25">
      <c r="P1152" s="50"/>
      <c r="Q1152" s="50"/>
    </row>
    <row r="1153" spans="16:17" ht="11.25">
      <c r="P1153" s="50"/>
      <c r="Q1153" s="50"/>
    </row>
    <row r="1154" spans="16:17" ht="11.25">
      <c r="P1154" s="50"/>
      <c r="Q1154" s="50"/>
    </row>
    <row r="1155" spans="16:17" ht="11.25">
      <c r="P1155" s="50"/>
      <c r="Q1155" s="50"/>
    </row>
    <row r="1156" spans="16:17" ht="11.25">
      <c r="P1156" s="50"/>
      <c r="Q1156" s="50"/>
    </row>
    <row r="1157" spans="16:17" ht="11.25">
      <c r="P1157" s="50"/>
      <c r="Q1157" s="50"/>
    </row>
    <row r="1158" spans="16:17" ht="11.25">
      <c r="P1158" s="50"/>
      <c r="Q1158" s="50"/>
    </row>
    <row r="1159" spans="16:17" ht="11.25">
      <c r="P1159" s="50"/>
      <c r="Q1159" s="50"/>
    </row>
    <row r="1160" spans="16:17" ht="11.25">
      <c r="P1160" s="50"/>
      <c r="Q1160" s="50"/>
    </row>
    <row r="1161" spans="16:17" ht="11.25">
      <c r="P1161" s="50"/>
      <c r="Q1161" s="50"/>
    </row>
    <row r="1162" spans="16:17" ht="11.25">
      <c r="P1162" s="50"/>
      <c r="Q1162" s="50"/>
    </row>
    <row r="1163" spans="16:17" ht="11.25">
      <c r="P1163" s="50"/>
      <c r="Q1163" s="50"/>
    </row>
    <row r="1164" spans="16:17" ht="11.25">
      <c r="P1164" s="50"/>
      <c r="Q1164" s="50"/>
    </row>
    <row r="1165" spans="16:17" ht="11.25">
      <c r="P1165" s="50"/>
      <c r="Q1165" s="50"/>
    </row>
    <row r="1166" spans="16:17" ht="11.25">
      <c r="P1166" s="50"/>
      <c r="Q1166" s="50"/>
    </row>
    <row r="1167" spans="16:17" ht="11.25">
      <c r="P1167" s="50"/>
      <c r="Q1167" s="50"/>
    </row>
    <row r="1168" spans="16:17" ht="11.25">
      <c r="P1168" s="50"/>
      <c r="Q1168" s="50"/>
    </row>
    <row r="1169" spans="16:17" ht="11.25">
      <c r="P1169" s="50"/>
      <c r="Q1169" s="50"/>
    </row>
    <row r="1170" spans="16:17" ht="11.25">
      <c r="P1170" s="50"/>
      <c r="Q1170" s="50"/>
    </row>
    <row r="1171" spans="16:17" ht="11.25">
      <c r="P1171" s="50"/>
      <c r="Q1171" s="50"/>
    </row>
    <row r="1172" spans="16:17" ht="11.25">
      <c r="P1172" s="50"/>
      <c r="Q1172" s="50"/>
    </row>
    <row r="1173" spans="16:17" ht="11.25">
      <c r="P1173" s="50"/>
      <c r="Q1173" s="50"/>
    </row>
    <row r="1174" spans="16:17" ht="11.25">
      <c r="P1174" s="50"/>
      <c r="Q1174" s="50"/>
    </row>
    <row r="1175" spans="16:17" ht="11.25">
      <c r="P1175" s="50"/>
      <c r="Q1175" s="50"/>
    </row>
    <row r="1176" spans="16:17" ht="11.25">
      <c r="P1176" s="50"/>
      <c r="Q1176" s="50"/>
    </row>
    <row r="1177" spans="16:17" ht="11.25">
      <c r="P1177" s="50"/>
      <c r="Q1177" s="50"/>
    </row>
    <row r="1178" spans="16:17" ht="11.25">
      <c r="P1178" s="50"/>
      <c r="Q1178" s="50"/>
    </row>
    <row r="1179" spans="16:17" ht="11.25">
      <c r="P1179" s="50"/>
      <c r="Q1179" s="50"/>
    </row>
    <row r="1180" spans="16:17" ht="11.25">
      <c r="P1180" s="50"/>
      <c r="Q1180" s="50"/>
    </row>
    <row r="1181" spans="16:17" ht="11.25">
      <c r="P1181" s="50"/>
      <c r="Q1181" s="50"/>
    </row>
    <row r="1182" spans="16:17" ht="11.25">
      <c r="P1182" s="50"/>
      <c r="Q1182" s="50"/>
    </row>
    <row r="1183" spans="16:17" ht="11.25">
      <c r="P1183" s="50"/>
      <c r="Q1183" s="50"/>
    </row>
    <row r="1184" spans="16:17" ht="11.25">
      <c r="P1184" s="50"/>
      <c r="Q1184" s="50"/>
    </row>
    <row r="1185" spans="16:17" ht="11.25">
      <c r="P1185" s="50"/>
      <c r="Q1185" s="50"/>
    </row>
    <row r="1186" spans="16:17" ht="11.25">
      <c r="P1186" s="50"/>
      <c r="Q1186" s="50"/>
    </row>
    <row r="1187" spans="16:17" ht="11.25">
      <c r="P1187" s="50"/>
      <c r="Q1187" s="50"/>
    </row>
    <row r="1188" spans="16:17" ht="11.25">
      <c r="P1188" s="50"/>
      <c r="Q1188" s="50"/>
    </row>
    <row r="1189" spans="16:17" ht="11.25">
      <c r="P1189" s="50"/>
      <c r="Q1189" s="50"/>
    </row>
    <row r="1190" spans="16:17" ht="11.25">
      <c r="P1190" s="50"/>
      <c r="Q1190" s="50"/>
    </row>
    <row r="1191" spans="16:17" ht="11.25">
      <c r="P1191" s="50"/>
      <c r="Q1191" s="50"/>
    </row>
    <row r="1192" spans="16:17" ht="11.25">
      <c r="P1192" s="50"/>
      <c r="Q1192" s="50"/>
    </row>
    <row r="1193" spans="16:17" ht="11.25">
      <c r="P1193" s="50"/>
      <c r="Q1193" s="50"/>
    </row>
    <row r="1194" spans="16:17" ht="11.25">
      <c r="P1194" s="50"/>
      <c r="Q1194" s="50"/>
    </row>
    <row r="1195" spans="16:17" ht="11.25">
      <c r="P1195" s="50"/>
      <c r="Q1195" s="50"/>
    </row>
    <row r="1196" spans="16:17" ht="11.25">
      <c r="P1196" s="50"/>
      <c r="Q1196" s="50"/>
    </row>
    <row r="1197" spans="16:17" ht="11.25">
      <c r="P1197" s="50"/>
      <c r="Q1197" s="50"/>
    </row>
    <row r="1198" spans="16:17" ht="11.25">
      <c r="P1198" s="50"/>
      <c r="Q1198" s="50"/>
    </row>
    <row r="1199" spans="16:17" ht="11.25">
      <c r="P1199" s="50"/>
      <c r="Q1199" s="50"/>
    </row>
    <row r="1200" spans="16:17" ht="11.25">
      <c r="P1200" s="50"/>
      <c r="Q1200" s="50"/>
    </row>
    <row r="1201" spans="16:17" ht="11.25">
      <c r="P1201" s="50"/>
      <c r="Q1201" s="50"/>
    </row>
    <row r="1202" spans="16:17" ht="11.25">
      <c r="P1202" s="50"/>
      <c r="Q1202" s="50"/>
    </row>
    <row r="1203" spans="16:17" ht="11.25">
      <c r="P1203" s="50"/>
      <c r="Q1203" s="50"/>
    </row>
    <row r="1204" spans="16:17" ht="11.25">
      <c r="P1204" s="50"/>
      <c r="Q1204" s="50"/>
    </row>
    <row r="1205" spans="16:17" ht="11.25">
      <c r="P1205" s="50"/>
      <c r="Q1205" s="50"/>
    </row>
    <row r="1206" spans="16:17" ht="11.25">
      <c r="P1206" s="50"/>
      <c r="Q1206" s="50"/>
    </row>
    <row r="1207" spans="16:17" ht="11.25">
      <c r="P1207" s="50"/>
      <c r="Q1207" s="50"/>
    </row>
    <row r="1208" spans="16:17" ht="11.25">
      <c r="P1208" s="50"/>
      <c r="Q1208" s="50"/>
    </row>
    <row r="1209" spans="16:17" ht="11.25">
      <c r="P1209" s="50"/>
      <c r="Q1209" s="50"/>
    </row>
    <row r="1210" spans="16:17" ht="11.25">
      <c r="P1210" s="50"/>
      <c r="Q1210" s="50"/>
    </row>
    <row r="1211" spans="16:17" ht="11.25">
      <c r="P1211" s="50"/>
      <c r="Q1211" s="50"/>
    </row>
    <row r="1212" spans="16:17" ht="11.25">
      <c r="P1212" s="50"/>
      <c r="Q1212" s="50"/>
    </row>
    <row r="1213" spans="16:17" ht="11.25">
      <c r="P1213" s="50"/>
      <c r="Q1213" s="50"/>
    </row>
    <row r="1214" spans="16:17" ht="11.25">
      <c r="P1214" s="50"/>
      <c r="Q1214" s="50"/>
    </row>
    <row r="1215" spans="16:17" ht="11.25">
      <c r="P1215" s="50"/>
      <c r="Q1215" s="50"/>
    </row>
    <row r="1216" spans="16:17" ht="11.25">
      <c r="P1216" s="50"/>
      <c r="Q1216" s="50"/>
    </row>
    <row r="1217" spans="16:17" ht="11.25">
      <c r="P1217" s="50"/>
      <c r="Q1217" s="50"/>
    </row>
    <row r="1218" spans="16:17" ht="11.25">
      <c r="P1218" s="50"/>
      <c r="Q1218" s="50"/>
    </row>
    <row r="1219" spans="16:17" ht="11.25">
      <c r="P1219" s="50"/>
      <c r="Q1219" s="50"/>
    </row>
    <row r="1220" spans="16:17" ht="11.25">
      <c r="P1220" s="50"/>
      <c r="Q1220" s="50"/>
    </row>
    <row r="1221" spans="16:17" ht="11.25">
      <c r="P1221" s="50"/>
      <c r="Q1221" s="50"/>
    </row>
    <row r="1222" spans="16:17" ht="11.25">
      <c r="P1222" s="50"/>
      <c r="Q1222" s="50"/>
    </row>
    <row r="1223" spans="16:17" ht="11.25">
      <c r="P1223" s="50"/>
      <c r="Q1223" s="50"/>
    </row>
    <row r="1224" spans="16:17" ht="11.25">
      <c r="P1224" s="50"/>
      <c r="Q1224" s="50"/>
    </row>
    <row r="1225" spans="16:17" ht="11.25">
      <c r="P1225" s="50"/>
      <c r="Q1225" s="50"/>
    </row>
    <row r="1226" spans="16:17" ht="11.25">
      <c r="P1226" s="50"/>
      <c r="Q1226" s="50"/>
    </row>
    <row r="1227" spans="16:17" ht="11.25">
      <c r="P1227" s="50"/>
      <c r="Q1227" s="50"/>
    </row>
    <row r="1228" spans="16:17" ht="11.25">
      <c r="P1228" s="50"/>
      <c r="Q1228" s="50"/>
    </row>
    <row r="1229" spans="16:17" ht="11.25">
      <c r="P1229" s="50"/>
      <c r="Q1229" s="50"/>
    </row>
    <row r="1230" spans="16:17" ht="11.25">
      <c r="P1230" s="50"/>
      <c r="Q1230" s="50"/>
    </row>
    <row r="1231" spans="16:17" ht="11.25">
      <c r="P1231" s="50"/>
      <c r="Q1231" s="50"/>
    </row>
    <row r="1232" spans="16:17" ht="11.25">
      <c r="P1232" s="50"/>
      <c r="Q1232" s="50"/>
    </row>
    <row r="1233" spans="16:17" ht="11.25">
      <c r="P1233" s="50"/>
      <c r="Q1233" s="50"/>
    </row>
    <row r="1234" spans="16:17" ht="11.25">
      <c r="P1234" s="50"/>
      <c r="Q1234" s="50"/>
    </row>
    <row r="1235" spans="16:17" ht="11.25">
      <c r="P1235" s="50"/>
      <c r="Q1235" s="50"/>
    </row>
    <row r="1236" spans="16:17" ht="11.25">
      <c r="P1236" s="50"/>
      <c r="Q1236" s="50"/>
    </row>
    <row r="1237" spans="16:17" ht="11.25">
      <c r="P1237" s="50"/>
      <c r="Q1237" s="50"/>
    </row>
    <row r="1238" spans="16:17" ht="11.25">
      <c r="P1238" s="50"/>
      <c r="Q1238" s="50"/>
    </row>
    <row r="1239" spans="16:17" ht="11.25">
      <c r="P1239" s="50"/>
      <c r="Q1239" s="50"/>
    </row>
    <row r="1240" spans="16:17" ht="11.25">
      <c r="P1240" s="50"/>
      <c r="Q1240" s="50"/>
    </row>
    <row r="1241" spans="16:17" ht="11.25">
      <c r="P1241" s="50"/>
      <c r="Q1241" s="50"/>
    </row>
    <row r="1242" spans="16:17" ht="11.25">
      <c r="P1242" s="50"/>
      <c r="Q1242" s="50"/>
    </row>
    <row r="1243" spans="16:17" ht="11.25">
      <c r="P1243" s="50"/>
      <c r="Q1243" s="50"/>
    </row>
    <row r="1244" spans="16:17" ht="11.25">
      <c r="P1244" s="50"/>
      <c r="Q1244" s="50"/>
    </row>
    <row r="1245" spans="16:17" ht="11.25">
      <c r="P1245" s="50"/>
      <c r="Q1245" s="50"/>
    </row>
    <row r="1246" spans="16:17" ht="11.25">
      <c r="P1246" s="50"/>
      <c r="Q1246" s="50"/>
    </row>
    <row r="1247" spans="16:17" ht="11.25">
      <c r="P1247" s="50"/>
      <c r="Q1247" s="50"/>
    </row>
    <row r="1248" spans="16:17" ht="11.25">
      <c r="P1248" s="50"/>
      <c r="Q1248" s="50"/>
    </row>
    <row r="1249" spans="16:17" ht="11.25">
      <c r="P1249" s="50"/>
      <c r="Q1249" s="50"/>
    </row>
    <row r="1250" spans="16:17" ht="11.25">
      <c r="P1250" s="50"/>
      <c r="Q1250" s="50"/>
    </row>
    <row r="1251" spans="16:17" ht="11.25">
      <c r="P1251" s="50"/>
      <c r="Q1251" s="50"/>
    </row>
    <row r="1252" spans="16:17" ht="11.25">
      <c r="P1252" s="50"/>
      <c r="Q1252" s="50"/>
    </row>
    <row r="1253" spans="16:17" ht="11.25">
      <c r="P1253" s="50"/>
      <c r="Q1253" s="50"/>
    </row>
    <row r="1254" spans="16:17" ht="11.25">
      <c r="P1254" s="50"/>
      <c r="Q1254" s="50"/>
    </row>
    <row r="1255" spans="16:17" ht="11.25">
      <c r="P1255" s="50"/>
      <c r="Q1255" s="50"/>
    </row>
    <row r="1256" spans="16:17" ht="11.25">
      <c r="P1256" s="50"/>
      <c r="Q1256" s="50"/>
    </row>
    <row r="1257" spans="16:17" ht="11.25">
      <c r="P1257" s="50"/>
      <c r="Q1257" s="50"/>
    </row>
    <row r="1258" spans="16:17" ht="11.25">
      <c r="P1258" s="50"/>
      <c r="Q1258" s="50"/>
    </row>
    <row r="1259" spans="16:17" ht="11.25">
      <c r="P1259" s="50"/>
      <c r="Q1259" s="50"/>
    </row>
    <row r="1260" spans="16:17" ht="11.25">
      <c r="P1260" s="50"/>
      <c r="Q1260" s="50"/>
    </row>
    <row r="1261" spans="16:17" ht="11.25">
      <c r="P1261" s="50"/>
      <c r="Q1261" s="50"/>
    </row>
    <row r="1262" spans="16:17" ht="11.25">
      <c r="P1262" s="50"/>
      <c r="Q1262" s="50"/>
    </row>
    <row r="1263" spans="16:17" ht="11.25">
      <c r="P1263" s="50"/>
      <c r="Q1263" s="50"/>
    </row>
    <row r="1264" spans="16:17" ht="11.25">
      <c r="P1264" s="50"/>
      <c r="Q1264" s="50"/>
    </row>
    <row r="1265" spans="16:17" ht="11.25">
      <c r="P1265" s="50"/>
      <c r="Q1265" s="50"/>
    </row>
    <row r="1266" spans="16:17" ht="11.25">
      <c r="P1266" s="50"/>
      <c r="Q1266" s="50"/>
    </row>
    <row r="1267" spans="16:17" ht="11.25">
      <c r="P1267" s="50"/>
      <c r="Q1267" s="50"/>
    </row>
    <row r="1268" spans="16:17" ht="11.25">
      <c r="P1268" s="50"/>
      <c r="Q1268" s="50"/>
    </row>
    <row r="1269" spans="16:17" ht="11.25">
      <c r="P1269" s="50"/>
      <c r="Q1269" s="50"/>
    </row>
    <row r="1270" spans="16:17" ht="11.25">
      <c r="P1270" s="50"/>
      <c r="Q1270" s="50"/>
    </row>
    <row r="1271" spans="16:17" ht="11.25">
      <c r="P1271" s="50"/>
      <c r="Q1271" s="50"/>
    </row>
    <row r="1272" spans="16:17" ht="11.25">
      <c r="P1272" s="50"/>
      <c r="Q1272" s="50"/>
    </row>
    <row r="1273" spans="16:17" ht="11.25">
      <c r="P1273" s="50"/>
      <c r="Q1273" s="50"/>
    </row>
    <row r="1274" spans="16:17" ht="11.25">
      <c r="P1274" s="50"/>
      <c r="Q1274" s="50"/>
    </row>
    <row r="1275" spans="16:17" ht="11.25">
      <c r="P1275" s="50"/>
      <c r="Q1275" s="50"/>
    </row>
    <row r="1276" spans="16:17" ht="11.25">
      <c r="P1276" s="50"/>
      <c r="Q1276" s="50"/>
    </row>
    <row r="1277" spans="16:17" ht="11.25">
      <c r="P1277" s="50"/>
      <c r="Q1277" s="50"/>
    </row>
    <row r="1278" spans="16:17" ht="11.25">
      <c r="P1278" s="50"/>
      <c r="Q1278" s="50"/>
    </row>
    <row r="1279" spans="16:17" ht="11.25">
      <c r="P1279" s="50"/>
      <c r="Q1279" s="50"/>
    </row>
    <row r="1280" spans="16:17" ht="11.25">
      <c r="P1280" s="50"/>
      <c r="Q1280" s="50"/>
    </row>
    <row r="1281" spans="16:17" ht="11.25">
      <c r="P1281" s="50"/>
      <c r="Q1281" s="50"/>
    </row>
    <row r="1282" spans="16:17" ht="11.25">
      <c r="P1282" s="50"/>
      <c r="Q1282" s="50"/>
    </row>
    <row r="1283" spans="16:17" ht="11.25">
      <c r="P1283" s="50"/>
      <c r="Q1283" s="50"/>
    </row>
    <row r="1284" spans="16:17" ht="11.25">
      <c r="P1284" s="50"/>
      <c r="Q1284" s="50"/>
    </row>
    <row r="1285" spans="16:17" ht="11.25">
      <c r="P1285" s="50"/>
      <c r="Q1285" s="50"/>
    </row>
    <row r="1286" spans="16:17" ht="11.25">
      <c r="P1286" s="50"/>
      <c r="Q1286" s="50"/>
    </row>
    <row r="1287" spans="16:17" ht="11.25">
      <c r="P1287" s="50"/>
      <c r="Q1287" s="50"/>
    </row>
    <row r="1288" spans="16:17" ht="11.25">
      <c r="P1288" s="50"/>
      <c r="Q1288" s="50"/>
    </row>
    <row r="1289" spans="16:17" ht="11.25">
      <c r="P1289" s="50"/>
      <c r="Q1289" s="50"/>
    </row>
    <row r="1290" spans="16:17" ht="11.25">
      <c r="P1290" s="50"/>
      <c r="Q1290" s="50"/>
    </row>
    <row r="1291" spans="16:17" ht="11.25">
      <c r="P1291" s="50"/>
      <c r="Q1291" s="50"/>
    </row>
    <row r="1292" spans="16:17" ht="11.25">
      <c r="P1292" s="50"/>
      <c r="Q1292" s="50"/>
    </row>
    <row r="1293" spans="16:17" ht="11.25">
      <c r="P1293" s="50"/>
      <c r="Q1293" s="50"/>
    </row>
    <row r="1294" spans="16:17" ht="11.25">
      <c r="P1294" s="50"/>
      <c r="Q1294" s="50"/>
    </row>
    <row r="1295" spans="16:17" ht="11.25">
      <c r="P1295" s="50"/>
      <c r="Q1295" s="50"/>
    </row>
    <row r="1296" spans="16:17" ht="11.25">
      <c r="P1296" s="50"/>
      <c r="Q1296" s="50"/>
    </row>
    <row r="1297" spans="16:17" ht="11.25">
      <c r="P1297" s="50"/>
      <c r="Q1297" s="50"/>
    </row>
    <row r="1298" spans="16:17" ht="11.25">
      <c r="P1298" s="50"/>
      <c r="Q1298" s="50"/>
    </row>
    <row r="1299" spans="16:17" ht="11.25">
      <c r="P1299" s="50"/>
      <c r="Q1299" s="50"/>
    </row>
    <row r="1300" spans="16:17" ht="11.25">
      <c r="P1300" s="50"/>
      <c r="Q1300" s="50"/>
    </row>
    <row r="1301" spans="16:17" ht="11.25">
      <c r="P1301" s="50"/>
      <c r="Q1301" s="50"/>
    </row>
    <row r="1302" spans="16:17" ht="11.25">
      <c r="P1302" s="50"/>
      <c r="Q1302" s="50"/>
    </row>
    <row r="1303" spans="16:17" ht="11.25">
      <c r="P1303" s="50"/>
      <c r="Q1303" s="50"/>
    </row>
    <row r="1304" spans="16:17" ht="11.25">
      <c r="P1304" s="50"/>
      <c r="Q1304" s="50"/>
    </row>
    <row r="1305" spans="16:17" ht="11.25">
      <c r="P1305" s="50"/>
      <c r="Q1305" s="50"/>
    </row>
    <row r="1306" spans="16:17" ht="11.25">
      <c r="P1306" s="50"/>
      <c r="Q1306" s="50"/>
    </row>
    <row r="1307" spans="16:17" ht="11.25">
      <c r="P1307" s="50"/>
      <c r="Q1307" s="50"/>
    </row>
    <row r="1308" spans="16:17" ht="11.25">
      <c r="P1308" s="50"/>
      <c r="Q1308" s="50"/>
    </row>
    <row r="1309" spans="16:17" ht="11.25">
      <c r="P1309" s="50"/>
      <c r="Q1309" s="50"/>
    </row>
    <row r="1310" spans="16:17" ht="11.25">
      <c r="P1310" s="50"/>
      <c r="Q1310" s="50"/>
    </row>
    <row r="1311" spans="16:17" ht="11.25">
      <c r="P1311" s="50"/>
      <c r="Q1311" s="50"/>
    </row>
    <row r="1312" spans="16:17" ht="11.25">
      <c r="P1312" s="50"/>
      <c r="Q1312" s="50"/>
    </row>
    <row r="1313" spans="16:17" ht="11.25">
      <c r="P1313" s="50"/>
      <c r="Q1313" s="50"/>
    </row>
    <row r="1314" spans="16:17" ht="11.25">
      <c r="P1314" s="50"/>
      <c r="Q1314" s="50"/>
    </row>
    <row r="1315" spans="16:17" ht="11.25">
      <c r="P1315" s="50"/>
      <c r="Q1315" s="50"/>
    </row>
    <row r="1316" spans="16:17" ht="11.25">
      <c r="P1316" s="50"/>
      <c r="Q1316" s="50"/>
    </row>
    <row r="1317" spans="16:17" ht="11.25">
      <c r="P1317" s="50"/>
      <c r="Q1317" s="50"/>
    </row>
    <row r="1318" spans="16:17" ht="11.25">
      <c r="P1318" s="50"/>
      <c r="Q1318" s="50"/>
    </row>
    <row r="1319" spans="16:17" ht="11.25">
      <c r="P1319" s="50"/>
      <c r="Q1319" s="50"/>
    </row>
    <row r="1320" spans="16:17" ht="11.25">
      <c r="P1320" s="50"/>
      <c r="Q1320" s="50"/>
    </row>
    <row r="1321" spans="16:17" ht="11.25">
      <c r="P1321" s="50"/>
      <c r="Q1321" s="50"/>
    </row>
    <row r="1322" spans="16:17" ht="11.25">
      <c r="P1322" s="50"/>
      <c r="Q1322" s="50"/>
    </row>
    <row r="1323" spans="16:17" ht="11.25">
      <c r="P1323" s="50"/>
      <c r="Q1323" s="50"/>
    </row>
    <row r="1324" spans="16:17" ht="11.25">
      <c r="P1324" s="50"/>
      <c r="Q1324" s="50"/>
    </row>
    <row r="1325" spans="16:17" ht="11.25">
      <c r="P1325" s="50"/>
      <c r="Q1325" s="50"/>
    </row>
    <row r="1326" spans="16:17" ht="11.25">
      <c r="P1326" s="50"/>
      <c r="Q1326" s="50"/>
    </row>
    <row r="1327" spans="16:17" ht="11.25">
      <c r="P1327" s="50"/>
      <c r="Q1327" s="50"/>
    </row>
    <row r="1328" spans="16:17" ht="11.25">
      <c r="P1328" s="50"/>
      <c r="Q1328" s="50"/>
    </row>
    <row r="1329" spans="16:17" ht="11.25">
      <c r="P1329" s="50"/>
      <c r="Q1329" s="50"/>
    </row>
    <row r="1330" spans="16:17" ht="11.25">
      <c r="P1330" s="50"/>
      <c r="Q1330" s="50"/>
    </row>
    <row r="1331" spans="16:17" ht="11.25">
      <c r="P1331" s="50"/>
      <c r="Q1331" s="50"/>
    </row>
    <row r="1332" spans="16:17" ht="11.25">
      <c r="P1332" s="50"/>
      <c r="Q1332" s="50"/>
    </row>
    <row r="1333" spans="16:17" ht="11.25">
      <c r="P1333" s="50"/>
      <c r="Q1333" s="50"/>
    </row>
    <row r="1334" spans="16:17" ht="11.25">
      <c r="P1334" s="50"/>
      <c r="Q1334" s="50"/>
    </row>
    <row r="1335" spans="16:17" ht="11.25">
      <c r="P1335" s="50"/>
      <c r="Q1335" s="50"/>
    </row>
    <row r="1336" spans="16:17" ht="11.25">
      <c r="P1336" s="50"/>
      <c r="Q1336" s="50"/>
    </row>
    <row r="1337" spans="16:17" ht="11.25">
      <c r="P1337" s="50"/>
      <c r="Q1337" s="50"/>
    </row>
    <row r="1338" spans="16:17" ht="11.25">
      <c r="P1338" s="50"/>
      <c r="Q1338" s="50"/>
    </row>
    <row r="1339" spans="16:17" ht="11.25">
      <c r="P1339" s="50"/>
      <c r="Q1339" s="50"/>
    </row>
    <row r="1340" spans="16:17" ht="11.25">
      <c r="P1340" s="50"/>
      <c r="Q1340" s="50"/>
    </row>
    <row r="1341" spans="16:17" ht="11.25">
      <c r="P1341" s="50"/>
      <c r="Q1341" s="50"/>
    </row>
    <row r="1342" spans="16:17" ht="11.25">
      <c r="P1342" s="50"/>
      <c r="Q1342" s="50"/>
    </row>
    <row r="1343" spans="16:17" ht="11.25">
      <c r="P1343" s="50"/>
      <c r="Q1343" s="50"/>
    </row>
    <row r="1344" spans="16:17" ht="11.25">
      <c r="P1344" s="50"/>
      <c r="Q1344" s="50"/>
    </row>
    <row r="1345" spans="16:17" ht="11.25">
      <c r="P1345" s="50"/>
      <c r="Q1345" s="50"/>
    </row>
    <row r="1346" spans="16:17" ht="11.25">
      <c r="P1346" s="50"/>
      <c r="Q1346" s="50"/>
    </row>
    <row r="1347" spans="16:17" ht="11.25">
      <c r="P1347" s="50"/>
      <c r="Q1347" s="50"/>
    </row>
    <row r="1348" spans="16:17" ht="11.25">
      <c r="P1348" s="50"/>
      <c r="Q1348" s="50"/>
    </row>
    <row r="1349" spans="16:17" ht="11.25">
      <c r="P1349" s="50"/>
      <c r="Q1349" s="50"/>
    </row>
    <row r="1350" spans="16:17" ht="11.25">
      <c r="P1350" s="50"/>
      <c r="Q1350" s="50"/>
    </row>
    <row r="1351" spans="16:17" ht="11.25">
      <c r="P1351" s="50"/>
      <c r="Q1351" s="50"/>
    </row>
    <row r="1352" spans="16:17" ht="11.25">
      <c r="P1352" s="50"/>
      <c r="Q1352" s="50"/>
    </row>
    <row r="1353" spans="16:17" ht="11.25">
      <c r="P1353" s="50"/>
      <c r="Q1353" s="50"/>
    </row>
    <row r="1354" spans="16:17" ht="11.25">
      <c r="P1354" s="50"/>
      <c r="Q1354" s="50"/>
    </row>
    <row r="1355" spans="16:17" ht="11.25">
      <c r="P1355" s="50"/>
      <c r="Q1355" s="50"/>
    </row>
    <row r="1356" spans="16:17" ht="11.25">
      <c r="P1356" s="50"/>
      <c r="Q1356" s="50"/>
    </row>
    <row r="1357" spans="16:17" ht="11.25">
      <c r="P1357" s="50"/>
      <c r="Q1357" s="50"/>
    </row>
    <row r="1358" spans="16:17" ht="11.25">
      <c r="P1358" s="50"/>
      <c r="Q1358" s="50"/>
    </row>
    <row r="1359" spans="16:17" ht="11.25">
      <c r="P1359" s="50"/>
      <c r="Q1359" s="50"/>
    </row>
    <row r="1360" spans="16:17" ht="11.25">
      <c r="P1360" s="50"/>
      <c r="Q1360" s="50"/>
    </row>
    <row r="1361" spans="16:17" ht="11.25">
      <c r="P1361" s="50"/>
      <c r="Q1361" s="50"/>
    </row>
    <row r="1362" spans="16:17" ht="11.25">
      <c r="P1362" s="50"/>
      <c r="Q1362" s="50"/>
    </row>
    <row r="1363" spans="16:17" ht="11.25">
      <c r="P1363" s="50"/>
      <c r="Q1363" s="50"/>
    </row>
    <row r="1364" spans="16:17" ht="11.25">
      <c r="P1364" s="50"/>
      <c r="Q1364" s="50"/>
    </row>
    <row r="1365" spans="16:17" ht="11.25">
      <c r="P1365" s="50"/>
      <c r="Q1365" s="50"/>
    </row>
    <row r="1366" spans="16:17" ht="11.25">
      <c r="P1366" s="50"/>
      <c r="Q1366" s="50"/>
    </row>
    <row r="1367" spans="16:17" ht="11.25">
      <c r="P1367" s="50"/>
      <c r="Q1367" s="50"/>
    </row>
    <row r="1368" spans="16:17" ht="11.25">
      <c r="P1368" s="50"/>
      <c r="Q1368" s="50"/>
    </row>
    <row r="1369" spans="16:17" ht="11.25">
      <c r="P1369" s="50"/>
      <c r="Q1369" s="50"/>
    </row>
    <row r="1370" spans="16:17" ht="11.25">
      <c r="P1370" s="50"/>
      <c r="Q1370" s="50"/>
    </row>
    <row r="1371" spans="16:17" ht="11.25">
      <c r="P1371" s="50"/>
      <c r="Q1371" s="50"/>
    </row>
    <row r="1372" spans="16:17" ht="11.25">
      <c r="P1372" s="50"/>
      <c r="Q1372" s="50"/>
    </row>
    <row r="1373" spans="16:17" ht="11.25">
      <c r="P1373" s="50"/>
      <c r="Q1373" s="50"/>
    </row>
    <row r="1374" spans="16:17" ht="11.25">
      <c r="P1374" s="50"/>
      <c r="Q1374" s="50"/>
    </row>
    <row r="1375" spans="16:17" ht="11.25">
      <c r="P1375" s="50"/>
      <c r="Q1375" s="50"/>
    </row>
    <row r="1376" spans="16:17" ht="11.25">
      <c r="P1376" s="50"/>
      <c r="Q1376" s="50"/>
    </row>
    <row r="1377" spans="16:17" ht="11.25">
      <c r="P1377" s="50"/>
      <c r="Q1377" s="50"/>
    </row>
    <row r="1378" spans="16:17" ht="11.25">
      <c r="P1378" s="50"/>
      <c r="Q1378" s="50"/>
    </row>
    <row r="1379" spans="16:17" ht="11.25">
      <c r="P1379" s="50"/>
      <c r="Q1379" s="50"/>
    </row>
    <row r="1380" spans="16:17" ht="11.25">
      <c r="P1380" s="50"/>
      <c r="Q1380" s="50"/>
    </row>
    <row r="1381" spans="16:17" ht="11.25">
      <c r="P1381" s="50"/>
      <c r="Q1381" s="50"/>
    </row>
    <row r="1382" spans="16:17" ht="11.25">
      <c r="P1382" s="50"/>
      <c r="Q1382" s="50"/>
    </row>
    <row r="1383" spans="16:17" ht="11.25">
      <c r="P1383" s="50"/>
      <c r="Q1383" s="50"/>
    </row>
    <row r="1384" spans="16:17" ht="11.25">
      <c r="P1384" s="50"/>
      <c r="Q1384" s="50"/>
    </row>
    <row r="1385" spans="16:17" ht="11.25">
      <c r="P1385" s="50"/>
      <c r="Q1385" s="50"/>
    </row>
    <row r="1386" spans="16:17" ht="11.25">
      <c r="P1386" s="50"/>
      <c r="Q1386" s="50"/>
    </row>
    <row r="1387" spans="16:17" ht="11.25">
      <c r="P1387" s="50"/>
      <c r="Q1387" s="50"/>
    </row>
    <row r="1388" spans="16:17" ht="11.25">
      <c r="P1388" s="50"/>
      <c r="Q1388" s="50"/>
    </row>
    <row r="1389" spans="16:17" ht="11.25">
      <c r="P1389" s="50"/>
      <c r="Q1389" s="50"/>
    </row>
    <row r="1390" spans="16:17" ht="11.25">
      <c r="P1390" s="50"/>
      <c r="Q1390" s="50"/>
    </row>
    <row r="1391" spans="16:17" ht="11.25">
      <c r="P1391" s="50"/>
      <c r="Q1391" s="50"/>
    </row>
    <row r="1392" spans="16:17" ht="11.25">
      <c r="P1392" s="50"/>
      <c r="Q1392" s="50"/>
    </row>
    <row r="1393" spans="16:17" ht="11.25">
      <c r="P1393" s="50"/>
      <c r="Q1393" s="50"/>
    </row>
    <row r="1394" spans="16:17" ht="11.25">
      <c r="P1394" s="50"/>
      <c r="Q1394" s="50"/>
    </row>
    <row r="1395" spans="16:17" ht="11.25">
      <c r="P1395" s="50"/>
      <c r="Q1395" s="50"/>
    </row>
    <row r="1396" spans="16:17" ht="11.25">
      <c r="P1396" s="50"/>
      <c r="Q1396" s="50"/>
    </row>
    <row r="1397" spans="16:17" ht="11.25">
      <c r="P1397" s="50"/>
      <c r="Q1397" s="50"/>
    </row>
    <row r="1398" spans="16:17" ht="11.25">
      <c r="P1398" s="50"/>
      <c r="Q1398" s="50"/>
    </row>
    <row r="1399" spans="16:17" ht="11.25">
      <c r="P1399" s="50"/>
      <c r="Q1399" s="50"/>
    </row>
    <row r="1400" spans="16:17" ht="11.25">
      <c r="P1400" s="50"/>
      <c r="Q1400" s="50"/>
    </row>
    <row r="1401" spans="16:17" ht="11.25">
      <c r="P1401" s="50"/>
      <c r="Q1401" s="50"/>
    </row>
    <row r="1402" spans="16:17" ht="11.25">
      <c r="P1402" s="50"/>
      <c r="Q1402" s="50"/>
    </row>
    <row r="1403" spans="16:17" ht="11.25">
      <c r="P1403" s="50"/>
      <c r="Q1403" s="50"/>
    </row>
    <row r="1404" spans="16:17" ht="11.25">
      <c r="P1404" s="50"/>
      <c r="Q1404" s="50"/>
    </row>
    <row r="1405" spans="16:17" ht="11.25">
      <c r="P1405" s="50"/>
      <c r="Q1405" s="50"/>
    </row>
    <row r="1406" spans="16:17" ht="11.25">
      <c r="P1406" s="50"/>
      <c r="Q1406" s="50"/>
    </row>
    <row r="1407" spans="16:17" ht="11.25">
      <c r="P1407" s="50"/>
      <c r="Q1407" s="50"/>
    </row>
    <row r="1408" spans="16:17" ht="11.25">
      <c r="P1408" s="50"/>
      <c r="Q1408" s="50"/>
    </row>
    <row r="1409" spans="16:17" ht="11.25">
      <c r="P1409" s="50"/>
      <c r="Q1409" s="50"/>
    </row>
    <row r="1410" spans="16:17" ht="11.25">
      <c r="P1410" s="50"/>
      <c r="Q1410" s="50"/>
    </row>
    <row r="1411" spans="16:17" ht="11.25">
      <c r="P1411" s="50"/>
      <c r="Q1411" s="50"/>
    </row>
    <row r="1412" spans="16:17" ht="11.25">
      <c r="P1412" s="50"/>
      <c r="Q1412" s="50"/>
    </row>
    <row r="1413" spans="16:17" ht="11.25">
      <c r="P1413" s="50"/>
      <c r="Q1413" s="50"/>
    </row>
    <row r="1414" spans="16:17" ht="11.25">
      <c r="P1414" s="50"/>
      <c r="Q1414" s="50"/>
    </row>
    <row r="1415" spans="16:17" ht="11.25">
      <c r="P1415" s="50"/>
      <c r="Q1415" s="50"/>
    </row>
    <row r="1416" spans="16:17" ht="11.25">
      <c r="P1416" s="50"/>
      <c r="Q1416" s="50"/>
    </row>
    <row r="1417" spans="16:17" ht="11.25">
      <c r="P1417" s="50"/>
      <c r="Q1417" s="50"/>
    </row>
    <row r="1418" spans="16:17" ht="11.25">
      <c r="P1418" s="50"/>
      <c r="Q1418" s="50"/>
    </row>
    <row r="1419" spans="16:17" ht="11.25">
      <c r="P1419" s="50"/>
      <c r="Q1419" s="50"/>
    </row>
    <row r="1420" spans="16:17" ht="11.25">
      <c r="P1420" s="50"/>
      <c r="Q1420" s="50"/>
    </row>
    <row r="1421" spans="16:17" ht="11.25">
      <c r="P1421" s="50"/>
      <c r="Q1421" s="50"/>
    </row>
    <row r="1422" spans="16:17" ht="11.25">
      <c r="P1422" s="50"/>
      <c r="Q1422" s="50"/>
    </row>
    <row r="1423" spans="16:17" ht="11.25">
      <c r="P1423" s="50"/>
      <c r="Q1423" s="50"/>
    </row>
    <row r="1424" spans="16:17" ht="11.25">
      <c r="P1424" s="50"/>
      <c r="Q1424" s="50"/>
    </row>
    <row r="1425" spans="16:17" ht="11.25">
      <c r="P1425" s="50"/>
      <c r="Q1425" s="50"/>
    </row>
    <row r="1426" spans="16:17" ht="11.25">
      <c r="P1426" s="50"/>
      <c r="Q1426" s="50"/>
    </row>
    <row r="1427" spans="16:17" ht="11.25">
      <c r="P1427" s="50"/>
      <c r="Q1427" s="50"/>
    </row>
    <row r="1428" spans="16:17" ht="11.25">
      <c r="P1428" s="50"/>
      <c r="Q1428" s="50"/>
    </row>
    <row r="1429" spans="16:17" ht="11.25">
      <c r="P1429" s="50"/>
      <c r="Q1429" s="50"/>
    </row>
    <row r="1430" spans="16:17" ht="11.25">
      <c r="P1430" s="50"/>
      <c r="Q1430" s="50"/>
    </row>
    <row r="1431" spans="16:17" ht="11.25">
      <c r="P1431" s="50"/>
      <c r="Q1431" s="50"/>
    </row>
    <row r="1432" spans="16:17" ht="11.25">
      <c r="P1432" s="50"/>
      <c r="Q1432" s="50"/>
    </row>
    <row r="1433" spans="16:17" ht="11.25">
      <c r="P1433" s="50"/>
      <c r="Q1433" s="50"/>
    </row>
    <row r="1434" spans="16:17" ht="11.25">
      <c r="P1434" s="50"/>
      <c r="Q1434" s="50"/>
    </row>
    <row r="1435" spans="16:17" ht="11.25">
      <c r="P1435" s="50"/>
      <c r="Q1435" s="50"/>
    </row>
    <row r="1436" spans="16:17" ht="11.25">
      <c r="P1436" s="50"/>
      <c r="Q1436" s="50"/>
    </row>
    <row r="1437" spans="16:17" ht="11.25">
      <c r="P1437" s="50"/>
      <c r="Q1437" s="50"/>
    </row>
    <row r="1438" spans="16:17" ht="11.25">
      <c r="P1438" s="50"/>
      <c r="Q1438" s="50"/>
    </row>
    <row r="1439" spans="16:17" ht="11.25">
      <c r="P1439" s="50"/>
      <c r="Q1439" s="50"/>
    </row>
    <row r="1440" spans="16:17" ht="11.25">
      <c r="P1440" s="50"/>
      <c r="Q1440" s="50"/>
    </row>
    <row r="1441" spans="16:17" ht="11.25">
      <c r="P1441" s="50"/>
      <c r="Q1441" s="50"/>
    </row>
    <row r="1442" spans="16:17" ht="11.25">
      <c r="P1442" s="50"/>
      <c r="Q1442" s="50"/>
    </row>
    <row r="1443" spans="16:17" ht="11.25">
      <c r="P1443" s="50"/>
      <c r="Q1443" s="50"/>
    </row>
    <row r="1444" spans="16:17" ht="11.25">
      <c r="P1444" s="50"/>
      <c r="Q1444" s="50"/>
    </row>
    <row r="1445" spans="16:17" ht="11.25">
      <c r="P1445" s="50"/>
      <c r="Q1445" s="50"/>
    </row>
    <row r="1446" spans="16:17" ht="11.25">
      <c r="P1446" s="50"/>
      <c r="Q1446" s="50"/>
    </row>
    <row r="1447" spans="16:17" ht="11.25">
      <c r="P1447" s="50"/>
      <c r="Q1447" s="50"/>
    </row>
    <row r="1448" spans="16:17" ht="11.25">
      <c r="P1448" s="50"/>
      <c r="Q1448" s="50"/>
    </row>
    <row r="1449" spans="16:17" ht="11.25">
      <c r="P1449" s="50"/>
      <c r="Q1449" s="50"/>
    </row>
    <row r="1450" spans="16:17" ht="11.25">
      <c r="P1450" s="50"/>
      <c r="Q1450" s="50"/>
    </row>
    <row r="1451" spans="16:17" ht="11.25">
      <c r="P1451" s="50"/>
      <c r="Q1451" s="50"/>
    </row>
    <row r="1452" spans="16:17" ht="11.25">
      <c r="P1452" s="50"/>
      <c r="Q1452" s="50"/>
    </row>
    <row r="1453" spans="16:17" ht="11.25">
      <c r="P1453" s="50"/>
      <c r="Q1453" s="50"/>
    </row>
    <row r="1454" spans="16:17" ht="11.25">
      <c r="P1454" s="50"/>
      <c r="Q1454" s="50"/>
    </row>
    <row r="1455" spans="16:17" ht="11.25">
      <c r="P1455" s="50"/>
      <c r="Q1455" s="50"/>
    </row>
    <row r="1456" spans="16:17" ht="11.25">
      <c r="P1456" s="50"/>
      <c r="Q1456" s="50"/>
    </row>
    <row r="1457" spans="16:17" ht="11.25">
      <c r="P1457" s="50"/>
      <c r="Q1457" s="50"/>
    </row>
    <row r="1458" spans="16:17" ht="11.25">
      <c r="P1458" s="50"/>
      <c r="Q1458" s="50"/>
    </row>
    <row r="1459" spans="16:17" ht="11.25">
      <c r="P1459" s="50"/>
      <c r="Q1459" s="50"/>
    </row>
    <row r="1460" spans="16:17" ht="11.25">
      <c r="P1460" s="50"/>
      <c r="Q1460" s="50"/>
    </row>
    <row r="1461" spans="16:17" ht="11.25">
      <c r="P1461" s="50"/>
      <c r="Q1461" s="50"/>
    </row>
    <row r="1462" spans="16:17" ht="11.25">
      <c r="P1462" s="50"/>
      <c r="Q1462" s="50"/>
    </row>
    <row r="1463" spans="16:17" ht="11.25">
      <c r="P1463" s="50"/>
      <c r="Q1463" s="50"/>
    </row>
    <row r="1464" spans="16:17" ht="11.25">
      <c r="P1464" s="50"/>
      <c r="Q1464" s="50"/>
    </row>
    <row r="1465" spans="16:17" ht="11.25">
      <c r="P1465" s="50"/>
      <c r="Q1465" s="50"/>
    </row>
    <row r="1466" spans="16:17" ht="11.25">
      <c r="P1466" s="50"/>
      <c r="Q1466" s="50"/>
    </row>
    <row r="1467" spans="16:17" ht="11.25">
      <c r="P1467" s="50"/>
      <c r="Q1467" s="50"/>
    </row>
    <row r="1468" spans="16:17" ht="11.25">
      <c r="P1468" s="50"/>
      <c r="Q1468" s="50"/>
    </row>
    <row r="1469" spans="16:17" ht="11.25">
      <c r="P1469" s="50"/>
      <c r="Q1469" s="50"/>
    </row>
    <row r="1470" spans="16:17" ht="11.25">
      <c r="P1470" s="50"/>
      <c r="Q1470" s="50"/>
    </row>
    <row r="1471" spans="16:17" ht="11.25">
      <c r="P1471" s="50"/>
      <c r="Q1471" s="50"/>
    </row>
    <row r="1472" spans="16:17" ht="11.25">
      <c r="P1472" s="50"/>
      <c r="Q1472" s="50"/>
    </row>
    <row r="1473" spans="16:17" ht="11.25">
      <c r="P1473" s="50"/>
      <c r="Q1473" s="50"/>
    </row>
    <row r="1474" spans="16:17" ht="11.25">
      <c r="P1474" s="50"/>
      <c r="Q1474" s="50"/>
    </row>
    <row r="1475" spans="16:17" ht="11.25">
      <c r="P1475" s="50"/>
      <c r="Q1475" s="50"/>
    </row>
    <row r="1476" spans="16:17" ht="11.25">
      <c r="P1476" s="50"/>
      <c r="Q1476" s="50"/>
    </row>
    <row r="1477" spans="16:17" ht="11.25">
      <c r="P1477" s="50"/>
      <c r="Q1477" s="50"/>
    </row>
    <row r="1478" spans="16:17" ht="11.25">
      <c r="P1478" s="50"/>
      <c r="Q1478" s="50"/>
    </row>
    <row r="1479" spans="16:17" ht="11.25">
      <c r="P1479" s="50"/>
      <c r="Q1479" s="50"/>
    </row>
    <row r="1480" spans="16:17" ht="11.25">
      <c r="P1480" s="50"/>
      <c r="Q1480" s="50"/>
    </row>
    <row r="1481" spans="16:17" ht="11.25">
      <c r="P1481" s="50"/>
      <c r="Q1481" s="50"/>
    </row>
    <row r="1482" spans="16:17" ht="11.25">
      <c r="P1482" s="50"/>
      <c r="Q1482" s="50"/>
    </row>
    <row r="1483" spans="16:17" ht="11.25">
      <c r="P1483" s="50"/>
      <c r="Q1483" s="50"/>
    </row>
    <row r="1484" spans="16:17" ht="11.25">
      <c r="P1484" s="50"/>
      <c r="Q1484" s="50"/>
    </row>
    <row r="1485" spans="16:17" ht="11.25">
      <c r="P1485" s="50"/>
      <c r="Q1485" s="50"/>
    </row>
    <row r="1486" spans="16:17" ht="11.25">
      <c r="P1486" s="50"/>
      <c r="Q1486" s="50"/>
    </row>
    <row r="1487" spans="16:17" ht="11.25">
      <c r="P1487" s="50"/>
      <c r="Q1487" s="50"/>
    </row>
    <row r="1488" spans="16:17" ht="11.25">
      <c r="P1488" s="50"/>
      <c r="Q1488" s="50"/>
    </row>
    <row r="1489" spans="16:17" ht="11.25">
      <c r="P1489" s="50"/>
      <c r="Q1489" s="50"/>
    </row>
    <row r="1490" spans="16:17" ht="11.25">
      <c r="P1490" s="50"/>
      <c r="Q1490" s="50"/>
    </row>
    <row r="1491" spans="16:17" ht="11.25">
      <c r="P1491" s="50"/>
      <c r="Q1491" s="50"/>
    </row>
    <row r="1492" spans="16:17" ht="11.25">
      <c r="P1492" s="50"/>
      <c r="Q1492" s="50"/>
    </row>
    <row r="1493" spans="16:17" ht="11.25">
      <c r="P1493" s="50"/>
      <c r="Q1493" s="50"/>
    </row>
    <row r="1494" spans="16:17" ht="11.25">
      <c r="P1494" s="50"/>
      <c r="Q1494" s="50"/>
    </row>
    <row r="1495" spans="16:17" ht="11.25">
      <c r="P1495" s="50"/>
      <c r="Q1495" s="50"/>
    </row>
    <row r="1496" spans="16:17" ht="11.25">
      <c r="P1496" s="50"/>
      <c r="Q1496" s="50"/>
    </row>
    <row r="1497" spans="16:17" ht="11.25">
      <c r="P1497" s="50"/>
      <c r="Q1497" s="50"/>
    </row>
    <row r="1498" spans="16:17" ht="11.25">
      <c r="P1498" s="50"/>
      <c r="Q1498" s="50"/>
    </row>
    <row r="1499" spans="16:17" ht="11.25">
      <c r="P1499" s="50"/>
      <c r="Q1499" s="50"/>
    </row>
    <row r="1500" spans="16:17" ht="11.25">
      <c r="P1500" s="50"/>
      <c r="Q1500" s="50"/>
    </row>
    <row r="1501" spans="16:17" ht="11.25">
      <c r="P1501" s="50"/>
      <c r="Q1501" s="50"/>
    </row>
    <row r="1502" spans="16:17" ht="11.25">
      <c r="P1502" s="50"/>
      <c r="Q1502" s="50"/>
    </row>
    <row r="1503" spans="16:17" ht="11.25">
      <c r="P1503" s="50"/>
      <c r="Q1503" s="50"/>
    </row>
    <row r="1504" spans="16:17" ht="11.25">
      <c r="P1504" s="50"/>
      <c r="Q1504" s="50"/>
    </row>
    <row r="1505" spans="16:17" ht="11.25">
      <c r="P1505" s="50"/>
      <c r="Q1505" s="50"/>
    </row>
    <row r="1506" spans="16:17" ht="11.25">
      <c r="P1506" s="50"/>
      <c r="Q1506" s="50"/>
    </row>
    <row r="1507" spans="16:17" ht="11.25">
      <c r="P1507" s="50"/>
      <c r="Q1507" s="50"/>
    </row>
    <row r="1508" spans="16:17" ht="11.25">
      <c r="P1508" s="50"/>
      <c r="Q1508" s="50"/>
    </row>
    <row r="1509" spans="16:17" ht="11.25">
      <c r="P1509" s="50"/>
      <c r="Q1509" s="50"/>
    </row>
    <row r="1510" spans="16:17" ht="11.25">
      <c r="P1510" s="50"/>
      <c r="Q1510" s="50"/>
    </row>
    <row r="1511" spans="16:17" ht="11.25">
      <c r="P1511" s="50"/>
      <c r="Q1511" s="50"/>
    </row>
    <row r="1512" spans="16:17" ht="11.25">
      <c r="P1512" s="50"/>
      <c r="Q1512" s="50"/>
    </row>
    <row r="1513" spans="16:17" ht="11.25">
      <c r="P1513" s="50"/>
      <c r="Q1513" s="50"/>
    </row>
    <row r="1514" spans="16:17" ht="11.25">
      <c r="P1514" s="50"/>
      <c r="Q1514" s="50"/>
    </row>
    <row r="1515" spans="16:17" ht="11.25">
      <c r="P1515" s="50"/>
      <c r="Q1515" s="50"/>
    </row>
    <row r="1516" spans="16:17" ht="11.25">
      <c r="P1516" s="50"/>
      <c r="Q1516" s="50"/>
    </row>
    <row r="1517" spans="16:17" ht="11.25">
      <c r="P1517" s="50"/>
      <c r="Q1517" s="50"/>
    </row>
    <row r="1518" spans="16:17" ht="11.25">
      <c r="P1518" s="50"/>
      <c r="Q1518" s="50"/>
    </row>
    <row r="1519" spans="16:17" ht="11.25">
      <c r="P1519" s="50"/>
      <c r="Q1519" s="50"/>
    </row>
    <row r="1520" spans="16:17" ht="11.25">
      <c r="P1520" s="50"/>
      <c r="Q1520" s="50"/>
    </row>
    <row r="1521" spans="16:17" ht="11.25">
      <c r="P1521" s="50"/>
      <c r="Q1521" s="50"/>
    </row>
    <row r="1522" spans="16:17" ht="11.25">
      <c r="P1522" s="50"/>
      <c r="Q1522" s="50"/>
    </row>
    <row r="1523" spans="16:17" ht="11.25">
      <c r="P1523" s="50"/>
      <c r="Q1523" s="50"/>
    </row>
    <row r="1524" spans="16:17" ht="11.25">
      <c r="P1524" s="50"/>
      <c r="Q1524" s="50"/>
    </row>
    <row r="1525" spans="16:17" ht="11.25">
      <c r="P1525" s="50"/>
      <c r="Q1525" s="50"/>
    </row>
    <row r="1526" spans="16:17" ht="11.25">
      <c r="P1526" s="50"/>
      <c r="Q1526" s="50"/>
    </row>
    <row r="1527" spans="16:17" ht="11.25">
      <c r="P1527" s="50"/>
      <c r="Q1527" s="50"/>
    </row>
    <row r="1528" spans="16:17" ht="11.25">
      <c r="P1528" s="50"/>
      <c r="Q1528" s="50"/>
    </row>
    <row r="1529" spans="16:17" ht="11.25">
      <c r="P1529" s="50"/>
      <c r="Q1529" s="50"/>
    </row>
    <row r="1530" spans="16:17" ht="11.25">
      <c r="P1530" s="50"/>
      <c r="Q1530" s="50"/>
    </row>
    <row r="1531" spans="16:17" ht="11.25">
      <c r="P1531" s="50"/>
      <c r="Q1531" s="50"/>
    </row>
    <row r="1532" spans="16:17" ht="11.25">
      <c r="P1532" s="50"/>
      <c r="Q1532" s="50"/>
    </row>
    <row r="1533" spans="16:17" ht="11.25">
      <c r="P1533" s="50"/>
      <c r="Q1533" s="50"/>
    </row>
    <row r="1534" spans="16:17" ht="11.25">
      <c r="P1534" s="50"/>
      <c r="Q1534" s="50"/>
    </row>
    <row r="1535" spans="16:17" ht="11.25">
      <c r="P1535" s="50"/>
      <c r="Q1535" s="50"/>
    </row>
    <row r="1536" spans="16:17" ht="11.25">
      <c r="P1536" s="50"/>
      <c r="Q1536" s="50"/>
    </row>
    <row r="1537" spans="16:17" ht="11.25">
      <c r="P1537" s="50"/>
      <c r="Q1537" s="50"/>
    </row>
    <row r="1538" spans="16:17" ht="11.25">
      <c r="P1538" s="50"/>
      <c r="Q1538" s="50"/>
    </row>
    <row r="1539" spans="16:17" ht="11.25">
      <c r="P1539" s="50"/>
      <c r="Q1539" s="50"/>
    </row>
    <row r="1540" spans="16:17" ht="11.25">
      <c r="P1540" s="50"/>
      <c r="Q1540" s="50"/>
    </row>
    <row r="1541" spans="16:17" ht="11.25">
      <c r="P1541" s="50"/>
      <c r="Q1541" s="50"/>
    </row>
    <row r="1542" spans="16:17" ht="11.25">
      <c r="P1542" s="50"/>
      <c r="Q1542" s="50"/>
    </row>
    <row r="1543" spans="16:17" ht="11.25">
      <c r="P1543" s="50"/>
      <c r="Q1543" s="50"/>
    </row>
    <row r="1544" spans="16:17" ht="11.25">
      <c r="P1544" s="50"/>
      <c r="Q1544" s="50"/>
    </row>
    <row r="1545" spans="16:17" ht="11.25">
      <c r="P1545" s="50"/>
      <c r="Q1545" s="50"/>
    </row>
    <row r="1546" spans="16:17" ht="11.25">
      <c r="P1546" s="50"/>
      <c r="Q1546" s="50"/>
    </row>
    <row r="1547" spans="16:17" ht="11.25">
      <c r="P1547" s="50"/>
      <c r="Q1547" s="50"/>
    </row>
    <row r="1548" spans="16:17" ht="11.25">
      <c r="P1548" s="50"/>
      <c r="Q1548" s="50"/>
    </row>
    <row r="1549" spans="16:17" ht="11.25">
      <c r="P1549" s="50"/>
      <c r="Q1549" s="50"/>
    </row>
    <row r="1550" spans="16:17" ht="11.25">
      <c r="P1550" s="50"/>
      <c r="Q1550" s="50"/>
    </row>
    <row r="1551" spans="16:17" ht="11.25">
      <c r="P1551" s="50"/>
      <c r="Q1551" s="50"/>
    </row>
    <row r="1552" spans="16:17" ht="11.25">
      <c r="P1552" s="50"/>
      <c r="Q1552" s="50"/>
    </row>
    <row r="1553" spans="16:17" ht="11.25">
      <c r="P1553" s="50"/>
      <c r="Q1553" s="50"/>
    </row>
    <row r="1554" spans="16:17" ht="11.25">
      <c r="P1554" s="50"/>
      <c r="Q1554" s="50"/>
    </row>
    <row r="1555" spans="16:17" ht="11.25">
      <c r="P1555" s="50"/>
      <c r="Q1555" s="50"/>
    </row>
    <row r="1556" spans="16:17" ht="11.25">
      <c r="P1556" s="50"/>
      <c r="Q1556" s="50"/>
    </row>
    <row r="1557" spans="16:17" ht="11.25">
      <c r="P1557" s="50"/>
      <c r="Q1557" s="50"/>
    </row>
    <row r="1558" spans="16:17" ht="11.25">
      <c r="P1558" s="50"/>
      <c r="Q1558" s="50"/>
    </row>
    <row r="1559" spans="16:17" ht="11.25">
      <c r="P1559" s="50"/>
      <c r="Q1559" s="50"/>
    </row>
    <row r="1560" spans="16:17" ht="11.25">
      <c r="P1560" s="50"/>
      <c r="Q1560" s="50"/>
    </row>
    <row r="1561" spans="16:17" ht="11.25">
      <c r="P1561" s="50"/>
      <c r="Q1561" s="50"/>
    </row>
    <row r="1562" spans="16:17" ht="11.25">
      <c r="P1562" s="50"/>
      <c r="Q1562" s="50"/>
    </row>
    <row r="1563" spans="16:17" ht="11.25">
      <c r="P1563" s="50"/>
      <c r="Q1563" s="50"/>
    </row>
    <row r="1564" spans="16:17" ht="11.25">
      <c r="P1564" s="50"/>
      <c r="Q1564" s="50"/>
    </row>
    <row r="1565" spans="16:17" ht="11.25">
      <c r="P1565" s="50"/>
      <c r="Q1565" s="50"/>
    </row>
    <row r="1566" spans="16:17" ht="11.25">
      <c r="P1566" s="50"/>
      <c r="Q1566" s="50"/>
    </row>
    <row r="1567" spans="16:17" ht="11.25">
      <c r="P1567" s="50"/>
      <c r="Q1567" s="50"/>
    </row>
    <row r="1568" spans="16:17" ht="11.25">
      <c r="P1568" s="50"/>
      <c r="Q1568" s="50"/>
    </row>
    <row r="1569" spans="16:17" ht="11.25">
      <c r="P1569" s="50"/>
      <c r="Q1569" s="50"/>
    </row>
    <row r="1570" spans="16:17" ht="11.25">
      <c r="P1570" s="50"/>
      <c r="Q1570" s="50"/>
    </row>
    <row r="1571" spans="16:17" ht="11.25">
      <c r="P1571" s="50"/>
      <c r="Q1571" s="50"/>
    </row>
    <row r="1572" spans="16:17" ht="11.25">
      <c r="P1572" s="50"/>
      <c r="Q1572" s="50"/>
    </row>
    <row r="1573" spans="16:17" ht="11.25">
      <c r="P1573" s="50"/>
      <c r="Q1573" s="50"/>
    </row>
    <row r="1574" spans="16:17" ht="11.25">
      <c r="P1574" s="50"/>
      <c r="Q1574" s="50"/>
    </row>
    <row r="1575" spans="16:17" ht="11.25">
      <c r="P1575" s="50"/>
      <c r="Q1575" s="50"/>
    </row>
    <row r="1576" spans="16:17" ht="11.25">
      <c r="P1576" s="50"/>
      <c r="Q1576" s="50"/>
    </row>
    <row r="1577" spans="16:17" ht="11.25">
      <c r="P1577" s="50"/>
      <c r="Q1577" s="50"/>
    </row>
    <row r="1578" spans="16:17" ht="11.25">
      <c r="P1578" s="50"/>
      <c r="Q1578" s="50"/>
    </row>
    <row r="1579" spans="16:17" ht="11.25">
      <c r="P1579" s="50"/>
      <c r="Q1579" s="50"/>
    </row>
    <row r="1580" spans="16:17" ht="11.25">
      <c r="P1580" s="50"/>
      <c r="Q1580" s="50"/>
    </row>
    <row r="1581" spans="16:17" ht="11.25">
      <c r="P1581" s="50"/>
      <c r="Q1581" s="50"/>
    </row>
    <row r="1582" spans="16:17" ht="11.25">
      <c r="P1582" s="50"/>
      <c r="Q1582" s="50"/>
    </row>
    <row r="1583" spans="16:17" ht="11.25">
      <c r="P1583" s="50"/>
      <c r="Q1583" s="50"/>
    </row>
    <row r="1584" spans="16:17" ht="11.25">
      <c r="P1584" s="50"/>
      <c r="Q1584" s="50"/>
    </row>
    <row r="1585" spans="16:17" ht="11.25">
      <c r="P1585" s="50"/>
      <c r="Q1585" s="50"/>
    </row>
    <row r="1586" spans="16:17" ht="11.25">
      <c r="P1586" s="50"/>
      <c r="Q1586" s="50"/>
    </row>
    <row r="1587" spans="16:17" ht="11.25">
      <c r="P1587" s="50"/>
      <c r="Q1587" s="50"/>
    </row>
    <row r="1588" spans="16:17" ht="11.25">
      <c r="P1588" s="50"/>
      <c r="Q1588" s="50"/>
    </row>
    <row r="1589" spans="16:17" ht="11.25">
      <c r="P1589" s="50"/>
      <c r="Q1589" s="50"/>
    </row>
    <row r="1590" spans="16:17" ht="11.25">
      <c r="P1590" s="50"/>
      <c r="Q1590" s="50"/>
    </row>
    <row r="1591" spans="16:17" ht="11.25">
      <c r="P1591" s="50"/>
      <c r="Q1591" s="50"/>
    </row>
    <row r="1592" spans="16:17" ht="11.25">
      <c r="P1592" s="50"/>
      <c r="Q1592" s="50"/>
    </row>
    <row r="1593" spans="16:17" ht="11.25">
      <c r="P1593" s="50"/>
      <c r="Q1593" s="50"/>
    </row>
    <row r="1594" spans="16:17" ht="11.25">
      <c r="P1594" s="50"/>
      <c r="Q1594" s="50"/>
    </row>
    <row r="1595" spans="16:17" ht="11.25">
      <c r="P1595" s="50"/>
      <c r="Q1595" s="50"/>
    </row>
    <row r="1596" spans="16:17" ht="11.25">
      <c r="P1596" s="50"/>
      <c r="Q1596" s="50"/>
    </row>
    <row r="1597" spans="16:17" ht="11.25">
      <c r="P1597" s="50"/>
      <c r="Q1597" s="50"/>
    </row>
    <row r="1598" spans="16:17" ht="11.25">
      <c r="P1598" s="50"/>
      <c r="Q1598" s="50"/>
    </row>
    <row r="1599" spans="16:17" ht="11.25">
      <c r="P1599" s="50"/>
      <c r="Q1599" s="50"/>
    </row>
    <row r="1600" spans="16:17" ht="11.25">
      <c r="P1600" s="50"/>
      <c r="Q1600" s="50"/>
    </row>
    <row r="1601" spans="16:17" ht="11.25">
      <c r="P1601" s="50"/>
      <c r="Q1601" s="50"/>
    </row>
    <row r="1602" spans="16:17" ht="11.25">
      <c r="P1602" s="50"/>
      <c r="Q1602" s="50"/>
    </row>
    <row r="1603" spans="16:17" ht="11.25">
      <c r="P1603" s="50"/>
      <c r="Q1603" s="50"/>
    </row>
    <row r="1604" spans="16:17" ht="11.25">
      <c r="P1604" s="50"/>
      <c r="Q1604" s="50"/>
    </row>
    <row r="1605" spans="16:17" ht="11.25">
      <c r="P1605" s="50"/>
      <c r="Q1605" s="50"/>
    </row>
    <row r="1606" spans="16:17" ht="11.25">
      <c r="P1606" s="50"/>
      <c r="Q1606" s="50"/>
    </row>
    <row r="1607" spans="16:17" ht="11.25">
      <c r="P1607" s="50"/>
      <c r="Q1607" s="50"/>
    </row>
    <row r="1608" spans="16:17" ht="11.25">
      <c r="P1608" s="50"/>
      <c r="Q1608" s="50"/>
    </row>
    <row r="1609" spans="16:17" ht="11.25">
      <c r="P1609" s="50"/>
      <c r="Q1609" s="50"/>
    </row>
    <row r="1610" spans="16:17" ht="11.25">
      <c r="P1610" s="50"/>
      <c r="Q1610" s="50"/>
    </row>
    <row r="1611" spans="16:17" ht="11.25">
      <c r="P1611" s="50"/>
      <c r="Q1611" s="50"/>
    </row>
    <row r="1612" spans="16:17" ht="11.25">
      <c r="P1612" s="50"/>
      <c r="Q1612" s="50"/>
    </row>
    <row r="1613" spans="16:17" ht="11.25">
      <c r="P1613" s="50"/>
      <c r="Q1613" s="50"/>
    </row>
    <row r="1614" spans="16:17" ht="11.25">
      <c r="P1614" s="50"/>
      <c r="Q1614" s="50"/>
    </row>
    <row r="1615" spans="16:17" ht="11.25">
      <c r="P1615" s="50"/>
      <c r="Q1615" s="50"/>
    </row>
    <row r="1616" spans="16:17" ht="11.25">
      <c r="P1616" s="50"/>
      <c r="Q1616" s="50"/>
    </row>
    <row r="1617" spans="16:17" ht="11.25">
      <c r="P1617" s="50"/>
      <c r="Q1617" s="50"/>
    </row>
    <row r="1618" spans="16:17" ht="11.25">
      <c r="P1618" s="50"/>
      <c r="Q1618" s="50"/>
    </row>
    <row r="1619" spans="16:17" ht="11.25">
      <c r="P1619" s="50"/>
      <c r="Q1619" s="50"/>
    </row>
    <row r="1620" spans="16:17" ht="11.25">
      <c r="P1620" s="50"/>
      <c r="Q1620" s="50"/>
    </row>
    <row r="1621" spans="16:17" ht="11.25">
      <c r="P1621" s="50"/>
      <c r="Q1621" s="50"/>
    </row>
    <row r="1622" spans="16:17" ht="11.25">
      <c r="P1622" s="50"/>
      <c r="Q1622" s="50"/>
    </row>
    <row r="1623" spans="16:17" ht="11.25">
      <c r="P1623" s="50"/>
      <c r="Q1623" s="50"/>
    </row>
    <row r="1624" spans="16:17" ht="11.25">
      <c r="P1624" s="50"/>
      <c r="Q1624" s="50"/>
    </row>
    <row r="1625" spans="16:17" ht="11.25">
      <c r="P1625" s="50"/>
      <c r="Q1625" s="50"/>
    </row>
    <row r="1626" spans="16:17" ht="11.25">
      <c r="P1626" s="50"/>
      <c r="Q1626" s="50"/>
    </row>
    <row r="1627" spans="16:17" ht="11.25">
      <c r="P1627" s="50"/>
      <c r="Q1627" s="50"/>
    </row>
    <row r="1628" spans="16:17" ht="11.25">
      <c r="P1628" s="50"/>
      <c r="Q1628" s="50"/>
    </row>
    <row r="1629" spans="16:17" ht="11.25">
      <c r="P1629" s="50"/>
      <c r="Q1629" s="50"/>
    </row>
    <row r="1630" spans="16:17" ht="11.25">
      <c r="P1630" s="50"/>
      <c r="Q1630" s="50"/>
    </row>
    <row r="1631" spans="16:17" ht="11.25">
      <c r="P1631" s="50"/>
      <c r="Q1631" s="50"/>
    </row>
    <row r="1632" spans="16:17" ht="11.25">
      <c r="P1632" s="50"/>
      <c r="Q1632" s="50"/>
    </row>
    <row r="1633" spans="16:17" ht="11.25">
      <c r="P1633" s="50"/>
      <c r="Q1633" s="50"/>
    </row>
    <row r="1634" spans="16:17" ht="11.25">
      <c r="P1634" s="50"/>
      <c r="Q1634" s="50"/>
    </row>
    <row r="1635" spans="16:17" ht="11.25">
      <c r="P1635" s="50"/>
      <c r="Q1635" s="50"/>
    </row>
    <row r="1636" spans="16:17" ht="11.25">
      <c r="P1636" s="50"/>
      <c r="Q1636" s="50"/>
    </row>
    <row r="1637" spans="16:17" ht="11.25">
      <c r="P1637" s="50"/>
      <c r="Q1637" s="50"/>
    </row>
    <row r="1638" spans="16:17" ht="11.25">
      <c r="P1638" s="50"/>
      <c r="Q1638" s="50"/>
    </row>
    <row r="1639" spans="16:17" ht="11.25">
      <c r="P1639" s="50"/>
      <c r="Q1639" s="50"/>
    </row>
    <row r="1640" spans="16:17" ht="11.25">
      <c r="P1640" s="50"/>
      <c r="Q1640" s="50"/>
    </row>
    <row r="1641" spans="16:17" ht="11.25">
      <c r="P1641" s="50"/>
      <c r="Q1641" s="50"/>
    </row>
    <row r="1642" spans="16:17" ht="11.25">
      <c r="P1642" s="50"/>
      <c r="Q1642" s="50"/>
    </row>
    <row r="1643" spans="16:17" ht="11.25">
      <c r="P1643" s="50"/>
      <c r="Q1643" s="50"/>
    </row>
    <row r="1644" spans="16:17" ht="11.25">
      <c r="P1644" s="50"/>
      <c r="Q1644" s="50"/>
    </row>
    <row r="1645" spans="16:17" ht="11.25">
      <c r="P1645" s="50"/>
      <c r="Q1645" s="50"/>
    </row>
    <row r="1646" spans="16:17" ht="11.25">
      <c r="P1646" s="50"/>
      <c r="Q1646" s="50"/>
    </row>
    <row r="1647" spans="16:17" ht="11.25">
      <c r="P1647" s="50"/>
      <c r="Q1647" s="50"/>
    </row>
    <row r="1648" spans="16:17" ht="11.25">
      <c r="P1648" s="50"/>
      <c r="Q1648" s="50"/>
    </row>
    <row r="1649" spans="16:17" ht="11.25">
      <c r="P1649" s="50"/>
      <c r="Q1649" s="50"/>
    </row>
    <row r="1650" spans="16:17" ht="11.25">
      <c r="P1650" s="50"/>
      <c r="Q1650" s="50"/>
    </row>
    <row r="1651" spans="16:17" ht="11.25">
      <c r="P1651" s="50"/>
      <c r="Q1651" s="50"/>
    </row>
    <row r="1652" spans="16:17" ht="11.25">
      <c r="P1652" s="50"/>
      <c r="Q1652" s="50"/>
    </row>
    <row r="1653" spans="16:17" ht="11.25">
      <c r="P1653" s="50"/>
      <c r="Q1653" s="50"/>
    </row>
    <row r="1654" spans="16:17" ht="11.25">
      <c r="P1654" s="50"/>
      <c r="Q1654" s="50"/>
    </row>
    <row r="1655" spans="16:17" ht="11.25">
      <c r="P1655" s="50"/>
      <c r="Q1655" s="50"/>
    </row>
    <row r="1656" spans="16:17" ht="11.25">
      <c r="P1656" s="50"/>
      <c r="Q1656" s="50"/>
    </row>
    <row r="1657" spans="16:17" ht="11.25">
      <c r="P1657" s="50"/>
      <c r="Q1657" s="50"/>
    </row>
    <row r="1658" spans="16:17" ht="11.25">
      <c r="P1658" s="50"/>
      <c r="Q1658" s="50"/>
    </row>
    <row r="1659" spans="16:17" ht="11.25">
      <c r="P1659" s="50"/>
      <c r="Q1659" s="50"/>
    </row>
    <row r="1660" spans="16:17" ht="11.25">
      <c r="P1660" s="50"/>
      <c r="Q1660" s="50"/>
    </row>
    <row r="1661" spans="16:17" ht="11.25">
      <c r="P1661" s="50"/>
      <c r="Q1661" s="50"/>
    </row>
    <row r="1662" spans="16:17" ht="11.25">
      <c r="P1662" s="50"/>
      <c r="Q1662" s="50"/>
    </row>
    <row r="1663" spans="16:17" ht="11.25">
      <c r="P1663" s="50"/>
      <c r="Q1663" s="50"/>
    </row>
    <row r="1664" spans="16:17" ht="11.25">
      <c r="P1664" s="50"/>
      <c r="Q1664" s="50"/>
    </row>
    <row r="1665" spans="16:17" ht="11.25">
      <c r="P1665" s="50"/>
      <c r="Q1665" s="50"/>
    </row>
    <row r="1666" spans="16:17" ht="11.25">
      <c r="P1666" s="50"/>
      <c r="Q1666" s="50"/>
    </row>
    <row r="1667" spans="16:17" ht="11.25">
      <c r="P1667" s="50"/>
      <c r="Q1667" s="50"/>
    </row>
    <row r="1668" spans="16:17" ht="11.25">
      <c r="P1668" s="50"/>
      <c r="Q1668" s="50"/>
    </row>
    <row r="1669" spans="16:17" ht="11.25">
      <c r="P1669" s="50"/>
      <c r="Q1669" s="50"/>
    </row>
    <row r="1670" spans="16:17" ht="11.25">
      <c r="P1670" s="50"/>
      <c r="Q1670" s="50"/>
    </row>
    <row r="1671" spans="16:17" ht="11.25">
      <c r="P1671" s="50"/>
      <c r="Q1671" s="50"/>
    </row>
    <row r="1672" spans="16:17" ht="11.25">
      <c r="P1672" s="50"/>
      <c r="Q1672" s="50"/>
    </row>
    <row r="1673" spans="16:17" ht="11.25">
      <c r="P1673" s="50"/>
      <c r="Q1673" s="50"/>
    </row>
    <row r="1674" spans="16:17" ht="11.25">
      <c r="P1674" s="50"/>
      <c r="Q1674" s="50"/>
    </row>
    <row r="1675" spans="16:17" ht="11.25">
      <c r="P1675" s="50"/>
      <c r="Q1675" s="50"/>
    </row>
    <row r="1676" spans="16:17" ht="11.25">
      <c r="P1676" s="50"/>
      <c r="Q1676" s="50"/>
    </row>
    <row r="1677" spans="16:17" ht="11.25">
      <c r="P1677" s="50"/>
      <c r="Q1677" s="50"/>
    </row>
    <row r="1678" spans="16:17" ht="11.25">
      <c r="P1678" s="50"/>
      <c r="Q1678" s="50"/>
    </row>
    <row r="1679" spans="16:17" ht="11.25">
      <c r="P1679" s="50"/>
      <c r="Q1679" s="50"/>
    </row>
    <row r="1680" spans="16:17" ht="11.25">
      <c r="P1680" s="50"/>
      <c r="Q1680" s="50"/>
    </row>
    <row r="1681" spans="16:17" ht="11.25">
      <c r="P1681" s="50"/>
      <c r="Q1681" s="50"/>
    </row>
    <row r="1682" spans="16:17" ht="11.25">
      <c r="P1682" s="50"/>
      <c r="Q1682" s="50"/>
    </row>
    <row r="1683" spans="16:17" ht="11.25">
      <c r="P1683" s="50"/>
      <c r="Q1683" s="50"/>
    </row>
    <row r="1684" spans="16:17" ht="11.25">
      <c r="P1684" s="50"/>
      <c r="Q1684" s="50"/>
    </row>
    <row r="1685" spans="16:17" ht="11.25">
      <c r="P1685" s="50"/>
      <c r="Q1685" s="50"/>
    </row>
    <row r="1686" spans="16:17" ht="11.25">
      <c r="P1686" s="50"/>
      <c r="Q1686" s="50"/>
    </row>
    <row r="1687" spans="16:17" ht="11.25">
      <c r="P1687" s="50"/>
      <c r="Q1687" s="50"/>
    </row>
    <row r="1688" spans="16:17" ht="11.25">
      <c r="P1688" s="50"/>
      <c r="Q1688" s="50"/>
    </row>
    <row r="1689" spans="16:17" ht="11.25">
      <c r="P1689" s="50"/>
      <c r="Q1689" s="50"/>
    </row>
    <row r="1690" spans="16:17" ht="11.25">
      <c r="P1690" s="50"/>
      <c r="Q1690" s="50"/>
    </row>
    <row r="1691" spans="16:17" ht="11.25">
      <c r="P1691" s="50"/>
      <c r="Q1691" s="50"/>
    </row>
    <row r="1692" spans="16:17" ht="11.25">
      <c r="P1692" s="50"/>
      <c r="Q1692" s="50"/>
    </row>
    <row r="1693" spans="16:17" ht="11.25">
      <c r="P1693" s="50"/>
      <c r="Q1693" s="50"/>
    </row>
    <row r="1694" spans="16:17" ht="11.25">
      <c r="P1694" s="50"/>
      <c r="Q1694" s="50"/>
    </row>
    <row r="1695" spans="16:17" ht="11.25">
      <c r="P1695" s="50"/>
      <c r="Q1695" s="50"/>
    </row>
    <row r="1696" spans="16:17" ht="11.25">
      <c r="P1696" s="50"/>
      <c r="Q1696" s="50"/>
    </row>
    <row r="1697" spans="16:17" ht="11.25">
      <c r="P1697" s="50"/>
      <c r="Q1697" s="50"/>
    </row>
    <row r="1698" spans="16:17" ht="11.25">
      <c r="P1698" s="50"/>
      <c r="Q1698" s="50"/>
    </row>
    <row r="1699" spans="16:17" ht="11.25">
      <c r="P1699" s="50"/>
      <c r="Q1699" s="50"/>
    </row>
    <row r="1700" spans="16:17" ht="11.25">
      <c r="P1700" s="50"/>
      <c r="Q1700" s="50"/>
    </row>
    <row r="1701" spans="16:17" ht="11.25">
      <c r="P1701" s="50"/>
      <c r="Q1701" s="50"/>
    </row>
    <row r="1702" spans="16:17" ht="11.25">
      <c r="P1702" s="50"/>
      <c r="Q1702" s="50"/>
    </row>
    <row r="1703" spans="16:17" ht="11.25">
      <c r="P1703" s="50"/>
      <c r="Q1703" s="50"/>
    </row>
    <row r="1704" spans="16:17" ht="11.25">
      <c r="P1704" s="50"/>
      <c r="Q1704" s="50"/>
    </row>
    <row r="1705" spans="16:17" ht="11.25">
      <c r="P1705" s="50"/>
      <c r="Q1705" s="50"/>
    </row>
    <row r="1706" spans="16:17" ht="11.25">
      <c r="P1706" s="50"/>
      <c r="Q1706" s="50"/>
    </row>
    <row r="1707" spans="16:17" ht="11.25">
      <c r="P1707" s="50"/>
      <c r="Q1707" s="50"/>
    </row>
    <row r="1708" spans="16:17" ht="11.25">
      <c r="P1708" s="50"/>
      <c r="Q1708" s="50"/>
    </row>
    <row r="1709" spans="16:17" ht="11.25">
      <c r="P1709" s="50"/>
      <c r="Q1709" s="50"/>
    </row>
    <row r="1710" spans="16:17" ht="11.25">
      <c r="P1710" s="50"/>
      <c r="Q1710" s="50"/>
    </row>
    <row r="1711" spans="16:17" ht="11.25">
      <c r="P1711" s="50"/>
      <c r="Q1711" s="50"/>
    </row>
    <row r="1712" spans="16:17" ht="11.25">
      <c r="P1712" s="50"/>
      <c r="Q1712" s="50"/>
    </row>
    <row r="1713" spans="16:17" ht="11.25">
      <c r="P1713" s="50"/>
      <c r="Q1713" s="50"/>
    </row>
    <row r="1714" spans="16:17" ht="11.25">
      <c r="P1714" s="50"/>
      <c r="Q1714" s="50"/>
    </row>
    <row r="1715" spans="16:17" ht="11.25">
      <c r="P1715" s="50"/>
      <c r="Q1715" s="50"/>
    </row>
    <row r="1716" spans="16:17" ht="11.25">
      <c r="P1716" s="50"/>
      <c r="Q1716" s="50"/>
    </row>
    <row r="1717" spans="16:17" ht="11.25">
      <c r="P1717" s="50"/>
      <c r="Q1717" s="50"/>
    </row>
    <row r="1718" spans="16:17" ht="11.25">
      <c r="P1718" s="50"/>
      <c r="Q1718" s="50"/>
    </row>
    <row r="1719" spans="16:17" ht="11.25">
      <c r="P1719" s="50"/>
      <c r="Q1719" s="50"/>
    </row>
    <row r="1720" spans="16:17" ht="11.25">
      <c r="P1720" s="50"/>
      <c r="Q1720" s="50"/>
    </row>
    <row r="1721" spans="16:17" ht="11.25">
      <c r="P1721" s="50"/>
      <c r="Q1721" s="50"/>
    </row>
    <row r="1722" spans="16:17" ht="11.25">
      <c r="P1722" s="50"/>
      <c r="Q1722" s="50"/>
    </row>
    <row r="1723" spans="16:17" ht="11.25">
      <c r="P1723" s="50"/>
      <c r="Q1723" s="50"/>
    </row>
    <row r="1724" spans="16:17" ht="11.25">
      <c r="P1724" s="50"/>
      <c r="Q1724" s="50"/>
    </row>
    <row r="1725" spans="16:17" ht="11.25">
      <c r="P1725" s="50"/>
      <c r="Q1725" s="50"/>
    </row>
    <row r="1726" spans="16:17" ht="11.25">
      <c r="P1726" s="50"/>
      <c r="Q1726" s="50"/>
    </row>
    <row r="1727" spans="16:17" ht="11.25">
      <c r="P1727" s="50"/>
      <c r="Q1727" s="50"/>
    </row>
    <row r="1728" spans="16:17" ht="11.25">
      <c r="P1728" s="50"/>
      <c r="Q1728" s="50"/>
    </row>
    <row r="1729" spans="16:17" ht="11.25">
      <c r="P1729" s="50"/>
      <c r="Q1729" s="50"/>
    </row>
    <row r="1730" spans="16:17" ht="11.25">
      <c r="P1730" s="50"/>
      <c r="Q1730" s="50"/>
    </row>
    <row r="1731" spans="16:17" ht="11.25">
      <c r="P1731" s="50"/>
      <c r="Q1731" s="50"/>
    </row>
    <row r="1732" spans="16:17" ht="11.25">
      <c r="P1732" s="50"/>
      <c r="Q1732" s="50"/>
    </row>
    <row r="1733" spans="16:17" ht="11.25">
      <c r="P1733" s="50"/>
      <c r="Q1733" s="50"/>
    </row>
    <row r="1734" spans="16:17" ht="11.25">
      <c r="P1734" s="50"/>
      <c r="Q1734" s="50"/>
    </row>
    <row r="1735" spans="16:17" ht="11.25">
      <c r="P1735" s="50"/>
      <c r="Q1735" s="50"/>
    </row>
    <row r="1736" spans="16:17" ht="11.25">
      <c r="P1736" s="50"/>
      <c r="Q1736" s="50"/>
    </row>
    <row r="1737" spans="16:17" ht="11.25">
      <c r="P1737" s="50"/>
      <c r="Q1737" s="50"/>
    </row>
    <row r="1738" spans="16:17" ht="11.25">
      <c r="P1738" s="50"/>
      <c r="Q1738" s="50"/>
    </row>
    <row r="1739" spans="16:17" ht="11.25">
      <c r="P1739" s="50"/>
      <c r="Q1739" s="50"/>
    </row>
    <row r="1740" spans="16:17" ht="11.25">
      <c r="P1740" s="50"/>
      <c r="Q1740" s="50"/>
    </row>
    <row r="1741" spans="16:17" ht="11.25">
      <c r="P1741" s="50"/>
      <c r="Q1741" s="50"/>
    </row>
    <row r="1742" spans="16:17" ht="11.25">
      <c r="P1742" s="50"/>
      <c r="Q1742" s="50"/>
    </row>
    <row r="1743" spans="16:17" ht="11.25">
      <c r="P1743" s="50"/>
      <c r="Q1743" s="50"/>
    </row>
    <row r="1744" spans="16:17" ht="11.25">
      <c r="P1744" s="50"/>
      <c r="Q1744" s="50"/>
    </row>
    <row r="1745" spans="16:17" ht="11.25">
      <c r="P1745" s="50"/>
      <c r="Q1745" s="50"/>
    </row>
    <row r="1746" spans="16:17" ht="11.25">
      <c r="P1746" s="50"/>
      <c r="Q1746" s="50"/>
    </row>
    <row r="1747" spans="16:17" ht="11.25">
      <c r="P1747" s="50"/>
      <c r="Q1747" s="50"/>
    </row>
    <row r="1748" spans="16:17" ht="11.25">
      <c r="P1748" s="50"/>
      <c r="Q1748" s="50"/>
    </row>
    <row r="1749" spans="16:17" ht="11.25">
      <c r="P1749" s="50"/>
      <c r="Q1749" s="50"/>
    </row>
    <row r="1750" spans="16:17" ht="11.25">
      <c r="P1750" s="50"/>
      <c r="Q1750" s="50"/>
    </row>
    <row r="1751" spans="16:17" ht="11.25">
      <c r="P1751" s="50"/>
      <c r="Q1751" s="50"/>
    </row>
    <row r="1752" spans="16:17" ht="11.25">
      <c r="P1752" s="50"/>
      <c r="Q1752" s="50"/>
    </row>
    <row r="1753" spans="16:17" ht="11.25">
      <c r="P1753" s="50"/>
      <c r="Q1753" s="50"/>
    </row>
    <row r="1754" spans="16:17" ht="11.25">
      <c r="P1754" s="50"/>
      <c r="Q1754" s="50"/>
    </row>
    <row r="1755" spans="16:17" ht="11.25">
      <c r="P1755" s="50"/>
      <c r="Q1755" s="50"/>
    </row>
    <row r="1756" spans="16:17" ht="11.25">
      <c r="P1756" s="50"/>
      <c r="Q1756" s="50"/>
    </row>
    <row r="1757" spans="16:17" ht="11.25">
      <c r="P1757" s="50"/>
      <c r="Q1757" s="50"/>
    </row>
    <row r="1758" spans="16:17" ht="11.25">
      <c r="P1758" s="50"/>
      <c r="Q1758" s="50"/>
    </row>
    <row r="1759" spans="16:17" ht="11.25">
      <c r="P1759" s="50"/>
      <c r="Q1759" s="50"/>
    </row>
    <row r="1760" spans="16:17" ht="11.25">
      <c r="P1760" s="50"/>
      <c r="Q1760" s="50"/>
    </row>
    <row r="1761" spans="16:17" ht="11.25">
      <c r="P1761" s="50"/>
      <c r="Q1761" s="50"/>
    </row>
    <row r="1762" spans="16:17" ht="11.25">
      <c r="P1762" s="50"/>
      <c r="Q1762" s="50"/>
    </row>
    <row r="1763" spans="16:17" ht="11.25">
      <c r="P1763" s="50"/>
      <c r="Q1763" s="50"/>
    </row>
    <row r="1764" spans="16:17" ht="11.25">
      <c r="P1764" s="50"/>
      <c r="Q1764" s="50"/>
    </row>
    <row r="1765" spans="16:17" ht="11.25">
      <c r="P1765" s="50"/>
      <c r="Q1765" s="50"/>
    </row>
    <row r="1766" spans="16:17" ht="11.25">
      <c r="P1766" s="50"/>
      <c r="Q1766" s="50"/>
    </row>
    <row r="1767" spans="16:17" ht="11.25">
      <c r="P1767" s="50"/>
      <c r="Q1767" s="50"/>
    </row>
    <row r="1768" spans="16:17" ht="11.25">
      <c r="P1768" s="50"/>
      <c r="Q1768" s="50"/>
    </row>
    <row r="1769" spans="16:17" ht="11.25">
      <c r="P1769" s="50"/>
      <c r="Q1769" s="50"/>
    </row>
    <row r="1770" spans="16:17" ht="11.25">
      <c r="P1770" s="50"/>
      <c r="Q1770" s="50"/>
    </row>
    <row r="1771" spans="16:17" ht="11.25">
      <c r="P1771" s="50"/>
      <c r="Q1771" s="50"/>
    </row>
    <row r="1772" spans="16:17" ht="11.25">
      <c r="P1772" s="50"/>
      <c r="Q1772" s="50"/>
    </row>
    <row r="1773" spans="16:17" ht="11.25">
      <c r="P1773" s="50"/>
      <c r="Q1773" s="50"/>
    </row>
    <row r="1774" spans="16:17" ht="11.25">
      <c r="P1774" s="50"/>
      <c r="Q1774" s="50"/>
    </row>
    <row r="1775" spans="16:17" ht="11.25">
      <c r="P1775" s="50"/>
      <c r="Q1775" s="50"/>
    </row>
    <row r="1776" spans="16:17" ht="11.25">
      <c r="P1776" s="50"/>
      <c r="Q1776" s="50"/>
    </row>
    <row r="1777" spans="16:17" ht="11.25">
      <c r="P1777" s="50"/>
      <c r="Q1777" s="50"/>
    </row>
    <row r="1778" spans="16:17" ht="11.25">
      <c r="P1778" s="50"/>
      <c r="Q1778" s="50"/>
    </row>
    <row r="1779" spans="16:17" ht="11.25">
      <c r="P1779" s="50"/>
      <c r="Q1779" s="50"/>
    </row>
    <row r="1780" spans="16:17" ht="11.25">
      <c r="P1780" s="50"/>
      <c r="Q1780" s="50"/>
    </row>
    <row r="1781" spans="16:17" ht="11.25">
      <c r="P1781" s="50"/>
      <c r="Q1781" s="50"/>
    </row>
    <row r="1782" spans="16:17" ht="11.25">
      <c r="P1782" s="50"/>
      <c r="Q1782" s="50"/>
    </row>
    <row r="1783" spans="16:17" ht="11.25">
      <c r="P1783" s="50"/>
      <c r="Q1783" s="50"/>
    </row>
    <row r="1784" spans="16:17" ht="11.25">
      <c r="P1784" s="50"/>
      <c r="Q1784" s="50"/>
    </row>
    <row r="1785" spans="16:17" ht="11.25">
      <c r="P1785" s="50"/>
      <c r="Q1785" s="50"/>
    </row>
    <row r="1786" spans="16:17" ht="11.25">
      <c r="P1786" s="50"/>
      <c r="Q1786" s="50"/>
    </row>
    <row r="1787" spans="16:17" ht="11.25">
      <c r="P1787" s="50"/>
      <c r="Q1787" s="50"/>
    </row>
    <row r="1788" spans="16:17" ht="11.25">
      <c r="P1788" s="50"/>
      <c r="Q1788" s="50"/>
    </row>
    <row r="1789" spans="16:17" ht="11.25">
      <c r="P1789" s="50"/>
      <c r="Q1789" s="50"/>
    </row>
    <row r="1790" spans="16:17" ht="11.25">
      <c r="P1790" s="50"/>
      <c r="Q1790" s="50"/>
    </row>
    <row r="1791" spans="16:17" ht="11.25">
      <c r="P1791" s="50"/>
      <c r="Q1791" s="50"/>
    </row>
    <row r="1792" spans="16:17" ht="11.25">
      <c r="P1792" s="50"/>
      <c r="Q1792" s="50"/>
    </row>
    <row r="1793" spans="16:17" ht="11.25">
      <c r="P1793" s="50"/>
      <c r="Q1793" s="50"/>
    </row>
    <row r="1794" spans="16:17" ht="11.25">
      <c r="P1794" s="50"/>
      <c r="Q1794" s="50"/>
    </row>
    <row r="1795" spans="16:17" ht="11.25">
      <c r="P1795" s="50"/>
      <c r="Q1795" s="50"/>
    </row>
    <row r="1796" spans="16:17" ht="11.25">
      <c r="P1796" s="50"/>
      <c r="Q1796" s="50"/>
    </row>
    <row r="1797" spans="16:17" ht="11.25">
      <c r="P1797" s="50"/>
      <c r="Q1797" s="50"/>
    </row>
    <row r="1798" spans="16:17" ht="11.25">
      <c r="P1798" s="50"/>
      <c r="Q1798" s="50"/>
    </row>
    <row r="1799" spans="16:17" ht="11.25">
      <c r="P1799" s="50"/>
      <c r="Q1799" s="50"/>
    </row>
    <row r="1800" spans="16:17" ht="11.25">
      <c r="P1800" s="50"/>
      <c r="Q1800" s="50"/>
    </row>
    <row r="1801" spans="16:17" ht="11.25">
      <c r="P1801" s="50"/>
      <c r="Q1801" s="50"/>
    </row>
    <row r="1802" spans="16:17" ht="11.25">
      <c r="P1802" s="50"/>
      <c r="Q1802" s="50"/>
    </row>
    <row r="1803" spans="16:17" ht="11.25">
      <c r="P1803" s="50"/>
      <c r="Q1803" s="50"/>
    </row>
    <row r="1804" spans="16:17" ht="11.25">
      <c r="P1804" s="50"/>
      <c r="Q1804" s="50"/>
    </row>
    <row r="1805" spans="16:17" ht="11.25">
      <c r="P1805" s="50"/>
      <c r="Q1805" s="50"/>
    </row>
    <row r="1806" spans="16:17" ht="11.25">
      <c r="P1806" s="50"/>
      <c r="Q1806" s="50"/>
    </row>
    <row r="1807" spans="16:17" ht="11.25">
      <c r="P1807" s="50"/>
      <c r="Q1807" s="50"/>
    </row>
    <row r="1808" spans="16:17" ht="11.25">
      <c r="P1808" s="50"/>
      <c r="Q1808" s="50"/>
    </row>
    <row r="1809" spans="16:17" ht="11.25">
      <c r="P1809" s="50"/>
      <c r="Q1809" s="50"/>
    </row>
    <row r="1810" spans="16:17" ht="11.25">
      <c r="P1810" s="50"/>
      <c r="Q1810" s="50"/>
    </row>
    <row r="1811" spans="16:17" ht="11.25">
      <c r="P1811" s="50"/>
      <c r="Q1811" s="50"/>
    </row>
    <row r="1812" spans="16:17" ht="11.25">
      <c r="P1812" s="50"/>
      <c r="Q1812" s="50"/>
    </row>
    <row r="1813" spans="16:17" ht="11.25">
      <c r="P1813" s="50"/>
      <c r="Q1813" s="50"/>
    </row>
    <row r="1814" spans="16:17" ht="11.25">
      <c r="P1814" s="50"/>
      <c r="Q1814" s="50"/>
    </row>
    <row r="1815" spans="16:17" ht="11.25">
      <c r="P1815" s="50"/>
      <c r="Q1815" s="50"/>
    </row>
    <row r="1816" spans="16:17" ht="11.25">
      <c r="P1816" s="50"/>
      <c r="Q1816" s="50"/>
    </row>
    <row r="1817" spans="16:17" ht="11.25">
      <c r="P1817" s="50"/>
      <c r="Q1817" s="50"/>
    </row>
    <row r="1818" spans="16:17" ht="11.25">
      <c r="P1818" s="50"/>
      <c r="Q1818" s="50"/>
    </row>
    <row r="1819" spans="16:17" ht="11.25">
      <c r="P1819" s="50"/>
      <c r="Q1819" s="50"/>
    </row>
    <row r="1820" spans="16:17" ht="11.25">
      <c r="P1820" s="50"/>
      <c r="Q1820" s="50"/>
    </row>
    <row r="1821" spans="16:17" ht="11.25">
      <c r="P1821" s="50"/>
      <c r="Q1821" s="50"/>
    </row>
    <row r="1822" spans="16:17" ht="11.25">
      <c r="P1822" s="50"/>
      <c r="Q1822" s="50"/>
    </row>
    <row r="1823" spans="16:17" ht="11.25">
      <c r="P1823" s="50"/>
      <c r="Q1823" s="50"/>
    </row>
    <row r="1824" spans="16:17" ht="11.25">
      <c r="P1824" s="50"/>
      <c r="Q1824" s="50"/>
    </row>
    <row r="1825" spans="16:17" ht="11.25">
      <c r="P1825" s="50"/>
      <c r="Q1825" s="50"/>
    </row>
    <row r="1826" spans="16:17" ht="11.25">
      <c r="P1826" s="50"/>
      <c r="Q1826" s="50"/>
    </row>
    <row r="1827" spans="16:17" ht="11.25">
      <c r="P1827" s="50"/>
      <c r="Q1827" s="50"/>
    </row>
    <row r="1828" spans="16:17" ht="11.25">
      <c r="P1828" s="50"/>
      <c r="Q1828" s="50"/>
    </row>
    <row r="1829" spans="16:17" ht="11.25">
      <c r="P1829" s="50"/>
      <c r="Q1829" s="50"/>
    </row>
    <row r="1830" spans="16:17" ht="11.25">
      <c r="P1830" s="50"/>
      <c r="Q1830" s="50"/>
    </row>
    <row r="1831" spans="16:17" ht="11.25">
      <c r="P1831" s="50"/>
      <c r="Q1831" s="50"/>
    </row>
    <row r="1832" spans="16:17" ht="11.25">
      <c r="P1832" s="50"/>
      <c r="Q1832" s="50"/>
    </row>
    <row r="1833" spans="16:17" ht="11.25">
      <c r="P1833" s="50"/>
      <c r="Q1833" s="50"/>
    </row>
    <row r="1834" spans="16:17" ht="11.25">
      <c r="P1834" s="50"/>
      <c r="Q1834" s="50"/>
    </row>
    <row r="1835" spans="16:17" ht="11.25">
      <c r="P1835" s="50"/>
      <c r="Q1835" s="50"/>
    </row>
    <row r="1836" spans="16:17" ht="11.25">
      <c r="P1836" s="50"/>
      <c r="Q1836" s="50"/>
    </row>
    <row r="1837" spans="16:17" ht="11.25">
      <c r="P1837" s="50"/>
      <c r="Q1837" s="50"/>
    </row>
    <row r="1838" spans="16:17" ht="11.25">
      <c r="P1838" s="50"/>
      <c r="Q1838" s="50"/>
    </row>
    <row r="1839" spans="16:17" ht="11.25">
      <c r="P1839" s="50"/>
      <c r="Q1839" s="50"/>
    </row>
    <row r="1840" spans="16:17" ht="11.25">
      <c r="P1840" s="50"/>
      <c r="Q1840" s="50"/>
    </row>
    <row r="1841" spans="16:17" ht="11.25">
      <c r="P1841" s="50"/>
      <c r="Q1841" s="50"/>
    </row>
    <row r="1842" spans="16:17" ht="11.25">
      <c r="P1842" s="50"/>
      <c r="Q1842" s="50"/>
    </row>
    <row r="1843" spans="16:17" ht="11.25">
      <c r="P1843" s="50"/>
      <c r="Q1843" s="50"/>
    </row>
    <row r="1844" spans="16:17" ht="11.25">
      <c r="P1844" s="50"/>
      <c r="Q1844" s="50"/>
    </row>
    <row r="1845" spans="16:17" ht="11.25">
      <c r="P1845" s="50"/>
      <c r="Q1845" s="50"/>
    </row>
    <row r="1846" spans="16:17" ht="11.25">
      <c r="P1846" s="50"/>
      <c r="Q1846" s="50"/>
    </row>
    <row r="1847" spans="16:17" ht="11.25">
      <c r="P1847" s="50"/>
      <c r="Q1847" s="50"/>
    </row>
    <row r="1848" spans="16:17" ht="11.25">
      <c r="P1848" s="50"/>
      <c r="Q1848" s="50"/>
    </row>
    <row r="1849" spans="16:17" ht="11.25">
      <c r="P1849" s="50"/>
      <c r="Q1849" s="50"/>
    </row>
    <row r="1850" spans="16:17" ht="11.25">
      <c r="P1850" s="50"/>
      <c r="Q1850" s="50"/>
    </row>
    <row r="1851" spans="16:17" ht="11.25">
      <c r="P1851" s="50"/>
      <c r="Q1851" s="50"/>
    </row>
    <row r="1852" spans="16:17" ht="11.25">
      <c r="P1852" s="50"/>
      <c r="Q1852" s="50"/>
    </row>
    <row r="1853" spans="16:17" ht="11.25">
      <c r="P1853" s="50"/>
      <c r="Q1853" s="50"/>
    </row>
    <row r="1854" spans="16:17" ht="11.25">
      <c r="P1854" s="50"/>
      <c r="Q1854" s="50"/>
    </row>
    <row r="1855" spans="16:17" ht="11.25">
      <c r="P1855" s="50"/>
      <c r="Q1855" s="50"/>
    </row>
    <row r="1856" spans="16:17" ht="11.25">
      <c r="P1856" s="50"/>
      <c r="Q1856" s="50"/>
    </row>
    <row r="1857" spans="16:17" ht="11.25">
      <c r="P1857" s="50"/>
      <c r="Q1857" s="50"/>
    </row>
    <row r="1858" spans="16:17" ht="11.25">
      <c r="P1858" s="50"/>
      <c r="Q1858" s="50"/>
    </row>
    <row r="1859" spans="16:17" ht="11.25">
      <c r="P1859" s="50"/>
      <c r="Q1859" s="50"/>
    </row>
    <row r="1860" spans="16:17" ht="11.25">
      <c r="P1860" s="50"/>
      <c r="Q1860" s="50"/>
    </row>
    <row r="1861" spans="16:17" ht="11.25">
      <c r="P1861" s="50"/>
      <c r="Q1861" s="50"/>
    </row>
    <row r="1862" spans="16:17" ht="11.25">
      <c r="P1862" s="50"/>
      <c r="Q1862" s="50"/>
    </row>
    <row r="1863" spans="16:17" ht="11.25">
      <c r="P1863" s="50"/>
      <c r="Q1863" s="50"/>
    </row>
    <row r="1864" spans="16:17" ht="11.25">
      <c r="P1864" s="50"/>
      <c r="Q1864" s="50"/>
    </row>
    <row r="1865" spans="16:17" ht="11.25">
      <c r="P1865" s="50"/>
      <c r="Q1865" s="50"/>
    </row>
    <row r="1866" spans="16:17" ht="11.25">
      <c r="P1866" s="50"/>
      <c r="Q1866" s="50"/>
    </row>
    <row r="1867" spans="16:17" ht="11.25">
      <c r="P1867" s="50"/>
      <c r="Q1867" s="50"/>
    </row>
    <row r="1868" spans="16:17" ht="11.25">
      <c r="P1868" s="50"/>
      <c r="Q1868" s="50"/>
    </row>
    <row r="1869" spans="16:17" ht="11.25">
      <c r="P1869" s="50"/>
      <c r="Q1869" s="50"/>
    </row>
    <row r="1870" spans="16:17" ht="11.25">
      <c r="P1870" s="50"/>
      <c r="Q1870" s="50"/>
    </row>
    <row r="1871" spans="16:17" ht="11.25">
      <c r="P1871" s="50"/>
      <c r="Q1871" s="50"/>
    </row>
    <row r="1872" spans="16:17" ht="11.25">
      <c r="P1872" s="50"/>
      <c r="Q1872" s="50"/>
    </row>
    <row r="1873" spans="16:17" ht="11.25">
      <c r="P1873" s="50"/>
      <c r="Q1873" s="50"/>
    </row>
    <row r="1874" spans="16:17" ht="11.25">
      <c r="P1874" s="50"/>
      <c r="Q1874" s="50"/>
    </row>
    <row r="1875" spans="16:17" ht="11.25">
      <c r="P1875" s="50"/>
      <c r="Q1875" s="50"/>
    </row>
    <row r="1876" spans="16:17" ht="11.25">
      <c r="P1876" s="50"/>
      <c r="Q1876" s="50"/>
    </row>
    <row r="1877" spans="16:17" ht="11.25">
      <c r="P1877" s="50"/>
      <c r="Q1877" s="50"/>
    </row>
    <row r="1878" spans="16:17" ht="11.25">
      <c r="P1878" s="50"/>
      <c r="Q1878" s="50"/>
    </row>
    <row r="1879" spans="16:17" ht="11.25">
      <c r="P1879" s="50"/>
      <c r="Q1879" s="50"/>
    </row>
    <row r="1880" spans="16:17" ht="11.25">
      <c r="P1880" s="50"/>
      <c r="Q1880" s="50"/>
    </row>
    <row r="1881" spans="16:17" ht="11.25">
      <c r="P1881" s="50"/>
      <c r="Q1881" s="50"/>
    </row>
    <row r="1882" spans="16:17" ht="11.25">
      <c r="P1882" s="50"/>
      <c r="Q1882" s="50"/>
    </row>
    <row r="1883" spans="16:17" ht="11.25">
      <c r="P1883" s="50"/>
      <c r="Q1883" s="50"/>
    </row>
    <row r="1884" spans="16:17" ht="11.25">
      <c r="P1884" s="50"/>
      <c r="Q1884" s="50"/>
    </row>
    <row r="1885" spans="16:17" ht="11.25">
      <c r="P1885" s="50"/>
      <c r="Q1885" s="50"/>
    </row>
    <row r="1886" spans="16:17" ht="11.25">
      <c r="P1886" s="50"/>
      <c r="Q1886" s="50"/>
    </row>
    <row r="1887" spans="16:17" ht="11.25">
      <c r="P1887" s="50"/>
      <c r="Q1887" s="50"/>
    </row>
    <row r="1888" spans="16:17" ht="11.25">
      <c r="P1888" s="50"/>
      <c r="Q1888" s="50"/>
    </row>
    <row r="1889" spans="16:17" ht="11.25">
      <c r="P1889" s="50"/>
      <c r="Q1889" s="50"/>
    </row>
    <row r="1890" spans="16:17" ht="11.25">
      <c r="P1890" s="50"/>
      <c r="Q1890" s="50"/>
    </row>
    <row r="1891" spans="16:17" ht="11.25">
      <c r="P1891" s="50"/>
      <c r="Q1891" s="50"/>
    </row>
    <row r="1892" spans="16:17" ht="11.25">
      <c r="P1892" s="50"/>
      <c r="Q1892" s="50"/>
    </row>
    <row r="1893" spans="16:17" ht="11.25">
      <c r="P1893" s="50"/>
      <c r="Q1893" s="50"/>
    </row>
    <row r="1894" spans="16:17" ht="11.25">
      <c r="P1894" s="50"/>
      <c r="Q1894" s="50"/>
    </row>
    <row r="1895" spans="16:17" ht="11.25">
      <c r="P1895" s="50"/>
      <c r="Q1895" s="50"/>
    </row>
    <row r="1896" spans="16:17" ht="11.25">
      <c r="P1896" s="50"/>
      <c r="Q1896" s="50"/>
    </row>
    <row r="1897" spans="16:17" ht="11.25">
      <c r="P1897" s="50"/>
      <c r="Q1897" s="50"/>
    </row>
    <row r="1898" spans="16:17" ht="11.25">
      <c r="P1898" s="50"/>
      <c r="Q1898" s="50"/>
    </row>
    <row r="1899" spans="16:17" ht="11.25">
      <c r="P1899" s="50"/>
      <c r="Q1899" s="50"/>
    </row>
    <row r="1900" spans="16:17" ht="11.25">
      <c r="P1900" s="50"/>
      <c r="Q1900" s="50"/>
    </row>
    <row r="1901" spans="16:17" ht="11.25">
      <c r="P1901" s="50"/>
      <c r="Q1901" s="50"/>
    </row>
    <row r="1902" spans="16:17" ht="11.25">
      <c r="P1902" s="50"/>
      <c r="Q1902" s="50"/>
    </row>
    <row r="1903" spans="16:17" ht="11.25">
      <c r="P1903" s="50"/>
      <c r="Q1903" s="50"/>
    </row>
    <row r="1904" spans="16:17" ht="11.25">
      <c r="P1904" s="50"/>
      <c r="Q1904" s="50"/>
    </row>
    <row r="1905" spans="16:17" ht="11.25">
      <c r="P1905" s="50"/>
      <c r="Q1905" s="50"/>
    </row>
    <row r="1906" spans="16:17" ht="11.25">
      <c r="P1906" s="50"/>
      <c r="Q1906" s="50"/>
    </row>
    <row r="1907" spans="16:17" ht="11.25">
      <c r="P1907" s="50"/>
      <c r="Q1907" s="50"/>
    </row>
    <row r="1908" spans="16:17" ht="11.25">
      <c r="P1908" s="50"/>
      <c r="Q1908" s="50"/>
    </row>
    <row r="1909" spans="16:17" ht="11.25">
      <c r="P1909" s="50"/>
      <c r="Q1909" s="50"/>
    </row>
    <row r="1910" spans="16:17" ht="11.25">
      <c r="P1910" s="50"/>
      <c r="Q1910" s="50"/>
    </row>
    <row r="1911" spans="16:17" ht="11.25">
      <c r="P1911" s="50"/>
      <c r="Q1911" s="50"/>
    </row>
    <row r="1912" spans="16:17" ht="11.25">
      <c r="P1912" s="50"/>
      <c r="Q1912" s="50"/>
    </row>
    <row r="1913" spans="16:17" ht="11.25">
      <c r="P1913" s="50"/>
      <c r="Q1913" s="50"/>
    </row>
    <row r="1914" spans="16:17" ht="11.25">
      <c r="P1914" s="50"/>
      <c r="Q1914" s="50"/>
    </row>
    <row r="1915" spans="16:17" ht="11.25">
      <c r="P1915" s="50"/>
      <c r="Q1915" s="50"/>
    </row>
    <row r="1916" spans="16:17" ht="11.25">
      <c r="P1916" s="50"/>
      <c r="Q1916" s="50"/>
    </row>
    <row r="1917" spans="16:17" ht="11.25">
      <c r="P1917" s="50"/>
      <c r="Q1917" s="50"/>
    </row>
    <row r="1918" spans="16:17" ht="11.25">
      <c r="P1918" s="50"/>
      <c r="Q1918" s="50"/>
    </row>
    <row r="1919" spans="16:17" ht="11.25">
      <c r="P1919" s="50"/>
      <c r="Q1919" s="50"/>
    </row>
    <row r="1920" spans="16:17" ht="11.25">
      <c r="P1920" s="50"/>
      <c r="Q1920" s="50"/>
    </row>
    <row r="1921" spans="16:17" ht="11.25">
      <c r="P1921" s="50"/>
      <c r="Q1921" s="50"/>
    </row>
    <row r="1922" spans="16:17" ht="11.25">
      <c r="P1922" s="50"/>
      <c r="Q1922" s="50"/>
    </row>
    <row r="1923" spans="16:17" ht="11.25">
      <c r="P1923" s="50"/>
      <c r="Q1923" s="50"/>
    </row>
    <row r="1924" spans="16:17" ht="11.25">
      <c r="P1924" s="50"/>
      <c r="Q1924" s="50"/>
    </row>
    <row r="1925" spans="16:17" ht="11.25">
      <c r="P1925" s="50"/>
      <c r="Q1925" s="50"/>
    </row>
    <row r="1926" spans="16:17" ht="11.25">
      <c r="P1926" s="50"/>
      <c r="Q1926" s="50"/>
    </row>
    <row r="1927" spans="16:17" ht="11.25">
      <c r="P1927" s="50"/>
      <c r="Q1927" s="50"/>
    </row>
    <row r="1928" spans="16:17" ht="11.25">
      <c r="P1928" s="50"/>
      <c r="Q1928" s="50"/>
    </row>
    <row r="1929" spans="16:17" ht="11.25">
      <c r="P1929" s="50"/>
      <c r="Q1929" s="50"/>
    </row>
    <row r="1930" spans="16:17" ht="11.25">
      <c r="P1930" s="50"/>
      <c r="Q1930" s="50"/>
    </row>
    <row r="1931" spans="16:17" ht="11.25">
      <c r="P1931" s="50"/>
      <c r="Q1931" s="50"/>
    </row>
    <row r="1932" spans="16:17" ht="11.25">
      <c r="P1932" s="50"/>
      <c r="Q1932" s="50"/>
    </row>
    <row r="1933" spans="16:17" ht="11.25">
      <c r="P1933" s="50"/>
      <c r="Q1933" s="50"/>
    </row>
    <row r="1934" spans="16:17" ht="11.25">
      <c r="P1934" s="50"/>
      <c r="Q1934" s="50"/>
    </row>
    <row r="1935" spans="16:17" ht="11.25">
      <c r="P1935" s="50"/>
      <c r="Q1935" s="50"/>
    </row>
    <row r="1936" spans="16:17" ht="11.25">
      <c r="P1936" s="50"/>
      <c r="Q1936" s="50"/>
    </row>
    <row r="1937" spans="16:17" ht="11.25">
      <c r="P1937" s="50"/>
      <c r="Q1937" s="50"/>
    </row>
    <row r="1938" spans="16:17" ht="11.25">
      <c r="P1938" s="50"/>
      <c r="Q1938" s="50"/>
    </row>
    <row r="1939" spans="16:17" ht="11.25">
      <c r="P1939" s="50"/>
      <c r="Q1939" s="50"/>
    </row>
    <row r="1940" spans="16:17" ht="11.25">
      <c r="P1940" s="50"/>
      <c r="Q1940" s="50"/>
    </row>
    <row r="1941" spans="16:17" ht="11.25">
      <c r="P1941" s="50"/>
      <c r="Q1941" s="50"/>
    </row>
    <row r="1942" spans="16:17" ht="11.25">
      <c r="P1942" s="50"/>
      <c r="Q1942" s="50"/>
    </row>
    <row r="1943" spans="16:17" ht="11.25">
      <c r="P1943" s="50"/>
      <c r="Q1943" s="50"/>
    </row>
    <row r="1944" spans="16:17" ht="11.25">
      <c r="P1944" s="50"/>
      <c r="Q1944" s="50"/>
    </row>
    <row r="1945" spans="16:17" ht="11.25">
      <c r="P1945" s="50"/>
      <c r="Q1945" s="50"/>
    </row>
    <row r="1946" spans="16:17" ht="11.25">
      <c r="P1946" s="50"/>
      <c r="Q1946" s="50"/>
    </row>
    <row r="1947" spans="16:17" ht="11.25">
      <c r="P1947" s="50"/>
      <c r="Q1947" s="50"/>
    </row>
    <row r="1948" spans="16:17" ht="11.25">
      <c r="P1948" s="50"/>
      <c r="Q1948" s="50"/>
    </row>
    <row r="1949" spans="16:17" ht="11.25">
      <c r="P1949" s="50"/>
      <c r="Q1949" s="50"/>
    </row>
    <row r="1950" spans="16:17" ht="11.25">
      <c r="P1950" s="50"/>
      <c r="Q1950" s="50"/>
    </row>
    <row r="1951" spans="16:17" ht="11.25">
      <c r="P1951" s="50"/>
      <c r="Q1951" s="50"/>
    </row>
    <row r="1952" spans="16:17" ht="11.25">
      <c r="P1952" s="50"/>
      <c r="Q1952" s="50"/>
    </row>
    <row r="1953" spans="16:17" ht="11.25">
      <c r="P1953" s="50"/>
      <c r="Q1953" s="50"/>
    </row>
    <row r="1954" spans="16:17" ht="11.25">
      <c r="P1954" s="50"/>
      <c r="Q1954" s="50"/>
    </row>
    <row r="1955" spans="16:17" ht="11.25">
      <c r="P1955" s="50"/>
      <c r="Q1955" s="50"/>
    </row>
    <row r="1956" spans="16:17" ht="11.25">
      <c r="P1956" s="50"/>
      <c r="Q1956" s="50"/>
    </row>
    <row r="1957" spans="16:17" ht="11.25">
      <c r="P1957" s="50"/>
      <c r="Q1957" s="50"/>
    </row>
    <row r="1958" spans="16:17" ht="11.25">
      <c r="P1958" s="50"/>
      <c r="Q1958" s="50"/>
    </row>
    <row r="1959" spans="16:17" ht="11.25">
      <c r="P1959" s="50"/>
      <c r="Q1959" s="50"/>
    </row>
    <row r="1960" spans="16:17" ht="11.25">
      <c r="P1960" s="50"/>
      <c r="Q1960" s="50"/>
    </row>
    <row r="1961" spans="16:17" ht="11.25">
      <c r="P1961" s="50"/>
      <c r="Q1961" s="50"/>
    </row>
    <row r="1962" spans="16:17" ht="11.25">
      <c r="P1962" s="50"/>
      <c r="Q1962" s="50"/>
    </row>
    <row r="1963" spans="16:17" ht="11.25">
      <c r="P1963" s="50"/>
      <c r="Q1963" s="50"/>
    </row>
    <row r="1964" spans="16:17" ht="11.25">
      <c r="P1964" s="50"/>
      <c r="Q1964" s="50"/>
    </row>
    <row r="1965" spans="16:17" ht="11.25">
      <c r="P1965" s="50"/>
      <c r="Q1965" s="50"/>
    </row>
    <row r="1966" spans="16:17" ht="11.25">
      <c r="P1966" s="50"/>
      <c r="Q1966" s="50"/>
    </row>
    <row r="1967" spans="16:17" ht="11.25">
      <c r="P1967" s="50"/>
      <c r="Q1967" s="50"/>
    </row>
    <row r="1968" spans="16:17" ht="11.25">
      <c r="P1968" s="50"/>
      <c r="Q1968" s="50"/>
    </row>
    <row r="1969" spans="16:17" ht="11.25">
      <c r="P1969" s="50"/>
      <c r="Q1969" s="50"/>
    </row>
    <row r="1970" spans="16:17" ht="11.25">
      <c r="P1970" s="50"/>
      <c r="Q1970" s="50"/>
    </row>
    <row r="1971" spans="16:17" ht="11.25">
      <c r="P1971" s="50"/>
      <c r="Q1971" s="50"/>
    </row>
    <row r="1972" spans="16:17" ht="11.25">
      <c r="P1972" s="50"/>
      <c r="Q1972" s="50"/>
    </row>
    <row r="1973" spans="16:17" ht="11.25">
      <c r="P1973" s="50"/>
      <c r="Q1973" s="50"/>
    </row>
    <row r="1974" spans="16:17" ht="11.25">
      <c r="P1974" s="50"/>
      <c r="Q1974" s="50"/>
    </row>
    <row r="1975" spans="16:17" ht="11.25">
      <c r="P1975" s="50"/>
      <c r="Q1975" s="50"/>
    </row>
    <row r="1976" spans="16:17" ht="11.25">
      <c r="P1976" s="50"/>
      <c r="Q1976" s="50"/>
    </row>
    <row r="1977" spans="16:17" ht="11.25">
      <c r="P1977" s="50"/>
      <c r="Q1977" s="50"/>
    </row>
    <row r="1978" spans="16:17" ht="11.25">
      <c r="P1978" s="50"/>
      <c r="Q1978" s="50"/>
    </row>
    <row r="1979" spans="16:17" ht="11.25">
      <c r="P1979" s="50"/>
      <c r="Q1979" s="50"/>
    </row>
    <row r="1980" spans="16:17" ht="11.25">
      <c r="P1980" s="50"/>
      <c r="Q1980" s="50"/>
    </row>
    <row r="1981" spans="16:17" ht="11.25">
      <c r="P1981" s="50"/>
      <c r="Q1981" s="50"/>
    </row>
    <row r="1982" spans="16:17" ht="11.25">
      <c r="P1982" s="50"/>
      <c r="Q1982" s="50"/>
    </row>
    <row r="1983" spans="16:17" ht="11.25">
      <c r="P1983" s="50"/>
      <c r="Q1983" s="50"/>
    </row>
    <row r="1984" spans="16:17" ht="11.25">
      <c r="P1984" s="50"/>
      <c r="Q1984" s="50"/>
    </row>
    <row r="1985" spans="16:17" ht="11.25">
      <c r="P1985" s="50"/>
      <c r="Q1985" s="50"/>
    </row>
    <row r="1986" spans="16:17" ht="11.25">
      <c r="P1986" s="50"/>
      <c r="Q1986" s="50"/>
    </row>
    <row r="1987" spans="16:17" ht="11.25">
      <c r="P1987" s="50"/>
      <c r="Q1987" s="50"/>
    </row>
    <row r="1988" spans="16:17" ht="11.25">
      <c r="P1988" s="50"/>
      <c r="Q1988" s="50"/>
    </row>
    <row r="1989" spans="16:17" ht="11.25">
      <c r="P1989" s="50"/>
      <c r="Q1989" s="50"/>
    </row>
    <row r="1990" spans="16:17" ht="11.25">
      <c r="P1990" s="50"/>
      <c r="Q1990" s="50"/>
    </row>
    <row r="1991" spans="16:17" ht="11.25">
      <c r="P1991" s="50"/>
      <c r="Q1991" s="50"/>
    </row>
    <row r="1992" spans="16:17" ht="11.25">
      <c r="P1992" s="50"/>
      <c r="Q1992" s="50"/>
    </row>
    <row r="1993" spans="16:17" ht="11.25">
      <c r="P1993" s="50"/>
      <c r="Q1993" s="50"/>
    </row>
    <row r="1994" spans="16:17" ht="11.25">
      <c r="P1994" s="50"/>
      <c r="Q1994" s="50"/>
    </row>
    <row r="1995" spans="16:17" ht="11.25">
      <c r="P1995" s="50"/>
      <c r="Q1995" s="50"/>
    </row>
    <row r="1996" spans="16:17" ht="11.25">
      <c r="P1996" s="50"/>
      <c r="Q1996" s="50"/>
    </row>
    <row r="1997" spans="16:17" ht="11.25">
      <c r="P1997" s="50"/>
      <c r="Q1997" s="50"/>
    </row>
    <row r="1998" spans="16:17" ht="11.25">
      <c r="P1998" s="50"/>
      <c r="Q1998" s="50"/>
    </row>
    <row r="1999" spans="16:17" ht="11.25">
      <c r="P1999" s="50"/>
      <c r="Q1999" s="50"/>
    </row>
    <row r="2000" spans="16:17" ht="11.25">
      <c r="P2000" s="50"/>
      <c r="Q2000" s="50"/>
    </row>
    <row r="2001" spans="16:17" ht="11.25">
      <c r="P2001" s="50"/>
      <c r="Q2001" s="50"/>
    </row>
    <row r="2002" spans="16:17" ht="11.25">
      <c r="P2002" s="50"/>
      <c r="Q2002" s="50"/>
    </row>
    <row r="2003" spans="16:17" ht="11.25">
      <c r="P2003" s="50"/>
      <c r="Q2003" s="50"/>
    </row>
    <row r="2004" spans="16:17" ht="11.25">
      <c r="P2004" s="50"/>
      <c r="Q2004" s="50"/>
    </row>
    <row r="2005" spans="16:17" ht="11.25">
      <c r="P2005" s="50"/>
      <c r="Q2005" s="50"/>
    </row>
    <row r="2006" spans="16:17" ht="11.25">
      <c r="P2006" s="50"/>
      <c r="Q2006" s="50"/>
    </row>
    <row r="2007" spans="16:17" ht="11.25">
      <c r="P2007" s="50"/>
      <c r="Q2007" s="50"/>
    </row>
    <row r="2008" spans="16:17" ht="11.25">
      <c r="P2008" s="50"/>
      <c r="Q2008" s="50"/>
    </row>
    <row r="2009" spans="16:17" ht="11.25">
      <c r="P2009" s="50"/>
      <c r="Q2009" s="50"/>
    </row>
    <row r="2010" spans="16:17" ht="11.25">
      <c r="P2010" s="50"/>
      <c r="Q2010" s="50"/>
    </row>
    <row r="2011" spans="16:17" ht="11.25">
      <c r="P2011" s="50"/>
      <c r="Q2011" s="50"/>
    </row>
    <row r="2012" spans="16:17" ht="11.25">
      <c r="P2012" s="50"/>
      <c r="Q2012" s="50"/>
    </row>
    <row r="2013" spans="16:17" ht="11.25">
      <c r="P2013" s="50"/>
      <c r="Q2013" s="50"/>
    </row>
    <row r="2014" spans="16:17" ht="11.25">
      <c r="P2014" s="50"/>
      <c r="Q2014" s="50"/>
    </row>
    <row r="2015" spans="16:17" ht="11.25">
      <c r="P2015" s="50"/>
      <c r="Q2015" s="50"/>
    </row>
    <row r="2016" spans="16:17" ht="11.25">
      <c r="P2016" s="50"/>
      <c r="Q2016" s="50"/>
    </row>
    <row r="2017" spans="16:17" ht="11.25">
      <c r="P2017" s="50"/>
      <c r="Q2017" s="50"/>
    </row>
    <row r="2018" spans="16:17" ht="11.25">
      <c r="P2018" s="50"/>
      <c r="Q2018" s="50"/>
    </row>
    <row r="2019" spans="16:17" ht="11.25">
      <c r="P2019" s="50"/>
      <c r="Q2019" s="50"/>
    </row>
    <row r="2020" spans="16:17" ht="11.25">
      <c r="P2020" s="50"/>
      <c r="Q2020" s="50"/>
    </row>
    <row r="2021" spans="16:17" ht="11.25">
      <c r="P2021" s="50"/>
      <c r="Q2021" s="50"/>
    </row>
    <row r="2022" spans="16:17" ht="11.25">
      <c r="P2022" s="50"/>
      <c r="Q2022" s="50"/>
    </row>
    <row r="2023" spans="16:17" ht="11.25">
      <c r="P2023" s="50"/>
      <c r="Q2023" s="50"/>
    </row>
    <row r="2024" spans="16:17" ht="11.25">
      <c r="P2024" s="50"/>
      <c r="Q2024" s="50"/>
    </row>
    <row r="2025" spans="16:17" ht="11.25">
      <c r="P2025" s="50"/>
      <c r="Q2025" s="50"/>
    </row>
    <row r="2026" spans="16:17" ht="11.25">
      <c r="P2026" s="50"/>
      <c r="Q2026" s="50"/>
    </row>
    <row r="2027" spans="16:17" ht="11.25">
      <c r="P2027" s="50"/>
      <c r="Q2027" s="50"/>
    </row>
    <row r="2028" spans="16:17" ht="11.25">
      <c r="P2028" s="50"/>
      <c r="Q2028" s="50"/>
    </row>
    <row r="2029" spans="16:17" ht="11.25">
      <c r="P2029" s="50"/>
      <c r="Q2029" s="50"/>
    </row>
    <row r="2030" spans="16:17" ht="11.25">
      <c r="P2030" s="50"/>
      <c r="Q2030" s="50"/>
    </row>
    <row r="2031" spans="16:17" ht="11.25">
      <c r="P2031" s="50"/>
      <c r="Q2031" s="50"/>
    </row>
    <row r="2032" spans="16:17" ht="11.25">
      <c r="P2032" s="50"/>
      <c r="Q2032" s="50"/>
    </row>
    <row r="2033" spans="16:17" ht="11.25">
      <c r="P2033" s="50"/>
      <c r="Q2033" s="50"/>
    </row>
    <row r="2034" spans="16:17" ht="11.25">
      <c r="P2034" s="50"/>
      <c r="Q2034" s="50"/>
    </row>
    <row r="2035" spans="16:17" ht="11.25">
      <c r="P2035" s="50"/>
      <c r="Q2035" s="50"/>
    </row>
    <row r="2036" spans="16:17" ht="11.25">
      <c r="P2036" s="50"/>
      <c r="Q2036" s="50"/>
    </row>
    <row r="2037" spans="16:17" ht="11.25">
      <c r="P2037" s="50"/>
      <c r="Q2037" s="50"/>
    </row>
    <row r="2038" spans="16:17" ht="11.25">
      <c r="P2038" s="50"/>
      <c r="Q2038" s="50"/>
    </row>
    <row r="2039" spans="16:17" ht="11.25">
      <c r="P2039" s="50"/>
      <c r="Q2039" s="50"/>
    </row>
    <row r="2040" spans="16:17" ht="11.25">
      <c r="P2040" s="50"/>
      <c r="Q2040" s="50"/>
    </row>
    <row r="2041" spans="16:17" ht="11.25">
      <c r="P2041" s="50"/>
      <c r="Q2041" s="50"/>
    </row>
    <row r="2042" spans="16:17" ht="11.25">
      <c r="P2042" s="50"/>
      <c r="Q2042" s="50"/>
    </row>
    <row r="2043" spans="16:17" ht="11.25">
      <c r="P2043" s="50"/>
      <c r="Q2043" s="50"/>
    </row>
    <row r="2044" spans="16:17" ht="11.25">
      <c r="P2044" s="50"/>
      <c r="Q2044" s="50"/>
    </row>
    <row r="2045" spans="16:17" ht="11.25">
      <c r="P2045" s="50"/>
      <c r="Q2045" s="50"/>
    </row>
    <row r="2046" spans="16:17" ht="11.25">
      <c r="P2046" s="50"/>
      <c r="Q2046" s="50"/>
    </row>
    <row r="2047" spans="16:17" ht="11.25">
      <c r="P2047" s="50"/>
      <c r="Q2047" s="50"/>
    </row>
    <row r="2048" spans="16:17" ht="11.25">
      <c r="P2048" s="50"/>
      <c r="Q2048" s="50"/>
    </row>
    <row r="2049" spans="16:17" ht="11.25">
      <c r="P2049" s="50"/>
      <c r="Q2049" s="50"/>
    </row>
    <row r="2050" spans="16:17" ht="11.25">
      <c r="P2050" s="50"/>
      <c r="Q2050" s="50"/>
    </row>
    <row r="2051" spans="16:17" ht="11.25">
      <c r="P2051" s="50"/>
      <c r="Q2051" s="50"/>
    </row>
    <row r="2052" spans="16:17" ht="11.25">
      <c r="P2052" s="50"/>
      <c r="Q2052" s="50"/>
    </row>
    <row r="2053" spans="16:17" ht="11.25">
      <c r="P2053" s="50"/>
      <c r="Q2053" s="50"/>
    </row>
    <row r="2054" spans="16:17" ht="11.25">
      <c r="P2054" s="50"/>
      <c r="Q2054" s="50"/>
    </row>
    <row r="2055" spans="16:17" ht="11.25">
      <c r="P2055" s="50"/>
      <c r="Q2055" s="50"/>
    </row>
    <row r="2056" spans="16:17" ht="11.25">
      <c r="P2056" s="50"/>
      <c r="Q2056" s="50"/>
    </row>
    <row r="2057" spans="16:17" ht="11.25">
      <c r="P2057" s="50"/>
      <c r="Q2057" s="50"/>
    </row>
    <row r="2058" spans="16:17" ht="11.25">
      <c r="P2058" s="50"/>
      <c r="Q2058" s="50"/>
    </row>
    <row r="2059" spans="16:17" ht="11.25">
      <c r="P2059" s="50"/>
      <c r="Q2059" s="50"/>
    </row>
    <row r="2060" spans="16:17" ht="11.25">
      <c r="P2060" s="50"/>
      <c r="Q2060" s="50"/>
    </row>
    <row r="2061" spans="16:17" ht="11.25">
      <c r="P2061" s="50"/>
      <c r="Q2061" s="50"/>
    </row>
    <row r="2062" spans="16:17" ht="11.25">
      <c r="P2062" s="50"/>
      <c r="Q2062" s="50"/>
    </row>
    <row r="2063" spans="16:17" ht="11.25">
      <c r="P2063" s="50"/>
      <c r="Q2063" s="50"/>
    </row>
    <row r="2064" spans="16:17" ht="11.25">
      <c r="P2064" s="50"/>
      <c r="Q2064" s="50"/>
    </row>
    <row r="2065" spans="16:17" ht="11.25">
      <c r="P2065" s="50"/>
      <c r="Q2065" s="50"/>
    </row>
    <row r="2066" spans="16:17" ht="11.25">
      <c r="P2066" s="50"/>
      <c r="Q2066" s="50"/>
    </row>
    <row r="2067" spans="16:17" ht="11.25">
      <c r="P2067" s="50"/>
      <c r="Q2067" s="50"/>
    </row>
    <row r="2068" spans="16:17" ht="11.25">
      <c r="P2068" s="50"/>
      <c r="Q2068" s="50"/>
    </row>
    <row r="2069" spans="16:17" ht="11.25">
      <c r="P2069" s="50"/>
      <c r="Q2069" s="50"/>
    </row>
    <row r="2070" spans="16:17" ht="11.25">
      <c r="P2070" s="50"/>
      <c r="Q2070" s="50"/>
    </row>
    <row r="2071" spans="16:17" ht="11.25">
      <c r="P2071" s="50"/>
      <c r="Q2071" s="50"/>
    </row>
    <row r="2072" spans="16:17" ht="11.25">
      <c r="P2072" s="50"/>
      <c r="Q2072" s="50"/>
    </row>
    <row r="2073" spans="16:17" ht="11.25">
      <c r="P2073" s="50"/>
      <c r="Q2073" s="50"/>
    </row>
    <row r="2074" spans="16:17" ht="11.25">
      <c r="P2074" s="50"/>
      <c r="Q2074" s="50"/>
    </row>
    <row r="2075" spans="16:17" ht="11.25">
      <c r="P2075" s="50"/>
      <c r="Q2075" s="50"/>
    </row>
    <row r="2076" spans="16:17" ht="11.25">
      <c r="P2076" s="50"/>
      <c r="Q2076" s="50"/>
    </row>
    <row r="2077" spans="16:17" ht="11.25">
      <c r="P2077" s="50"/>
      <c r="Q2077" s="50"/>
    </row>
    <row r="2078" spans="16:17" ht="11.25">
      <c r="P2078" s="50"/>
      <c r="Q2078" s="50"/>
    </row>
    <row r="2079" spans="16:17" ht="11.25">
      <c r="P2079" s="50"/>
      <c r="Q2079" s="50"/>
    </row>
    <row r="2080" spans="16:17" ht="11.25">
      <c r="P2080" s="50"/>
      <c r="Q2080" s="50"/>
    </row>
    <row r="2081" spans="16:17" ht="11.25">
      <c r="P2081" s="50"/>
      <c r="Q2081" s="50"/>
    </row>
    <row r="2082" spans="16:17" ht="11.25">
      <c r="P2082" s="50"/>
      <c r="Q2082" s="50"/>
    </row>
    <row r="2083" spans="16:17" ht="11.25">
      <c r="P2083" s="50"/>
      <c r="Q2083" s="50"/>
    </row>
    <row r="2084" spans="16:17" ht="11.25">
      <c r="P2084" s="50"/>
      <c r="Q2084" s="50"/>
    </row>
    <row r="2085" spans="16:17" ht="11.25">
      <c r="P2085" s="50"/>
      <c r="Q2085" s="50"/>
    </row>
    <row r="2086" spans="16:17" ht="11.25">
      <c r="P2086" s="50"/>
      <c r="Q2086" s="50"/>
    </row>
    <row r="2087" spans="16:17" ht="11.25">
      <c r="P2087" s="50"/>
      <c r="Q2087" s="50"/>
    </row>
    <row r="2088" spans="16:17" ht="11.25">
      <c r="P2088" s="50"/>
      <c r="Q2088" s="50"/>
    </row>
    <row r="2089" spans="16:17" ht="11.25">
      <c r="P2089" s="50"/>
      <c r="Q2089" s="50"/>
    </row>
    <row r="2090" spans="16:17" ht="11.25">
      <c r="P2090" s="50"/>
      <c r="Q2090" s="50"/>
    </row>
    <row r="2091" spans="16:17" ht="11.25">
      <c r="P2091" s="50"/>
      <c r="Q2091" s="50"/>
    </row>
    <row r="2092" spans="16:17" ht="11.25">
      <c r="P2092" s="50"/>
      <c r="Q2092" s="50"/>
    </row>
    <row r="2093" spans="16:17" ht="11.25">
      <c r="P2093" s="50"/>
      <c r="Q2093" s="50"/>
    </row>
    <row r="2094" spans="16:17" ht="11.25">
      <c r="P2094" s="50"/>
      <c r="Q2094" s="50"/>
    </row>
    <row r="2095" spans="16:17" ht="11.25">
      <c r="P2095" s="50"/>
      <c r="Q2095" s="50"/>
    </row>
    <row r="2096" spans="16:17" ht="11.25">
      <c r="P2096" s="50"/>
      <c r="Q2096" s="50"/>
    </row>
    <row r="2097" spans="16:17" ht="11.25">
      <c r="P2097" s="50"/>
      <c r="Q2097" s="50"/>
    </row>
    <row r="2098" spans="16:17" ht="11.25">
      <c r="P2098" s="50"/>
      <c r="Q2098" s="50"/>
    </row>
    <row r="2099" spans="16:17" ht="11.25">
      <c r="P2099" s="50"/>
      <c r="Q2099" s="50"/>
    </row>
    <row r="2100" spans="16:17" ht="11.25">
      <c r="P2100" s="50"/>
      <c r="Q2100" s="50"/>
    </row>
    <row r="2101" spans="16:17" ht="11.25">
      <c r="P2101" s="50"/>
      <c r="Q2101" s="50"/>
    </row>
    <row r="2102" spans="16:17" ht="11.25">
      <c r="P2102" s="50"/>
      <c r="Q2102" s="50"/>
    </row>
    <row r="2103" spans="16:17" ht="11.25">
      <c r="P2103" s="50"/>
      <c r="Q2103" s="50"/>
    </row>
    <row r="2104" spans="16:17" ht="11.25">
      <c r="P2104" s="50"/>
      <c r="Q2104" s="50"/>
    </row>
    <row r="2105" spans="16:17" ht="11.25">
      <c r="P2105" s="50"/>
      <c r="Q2105" s="50"/>
    </row>
    <row r="2106" spans="16:17" ht="11.25">
      <c r="P2106" s="50"/>
      <c r="Q2106" s="50"/>
    </row>
    <row r="2107" spans="16:17" ht="11.25">
      <c r="P2107" s="50"/>
      <c r="Q2107" s="50"/>
    </row>
    <row r="2108" spans="16:17" ht="11.25">
      <c r="P2108" s="50"/>
      <c r="Q2108" s="50"/>
    </row>
    <row r="2109" spans="16:17" ht="11.25">
      <c r="P2109" s="50"/>
      <c r="Q2109" s="50"/>
    </row>
    <row r="2110" spans="16:17" ht="11.25">
      <c r="P2110" s="50"/>
      <c r="Q2110" s="50"/>
    </row>
    <row r="2111" spans="16:17" ht="11.25">
      <c r="P2111" s="50"/>
      <c r="Q2111" s="50"/>
    </row>
    <row r="2112" spans="16:17" ht="11.25">
      <c r="P2112" s="50"/>
      <c r="Q2112" s="50"/>
    </row>
    <row r="2113" spans="16:17" ht="11.25">
      <c r="P2113" s="50"/>
      <c r="Q2113" s="50"/>
    </row>
    <row r="2114" spans="16:17" ht="11.25">
      <c r="P2114" s="50"/>
      <c r="Q2114" s="50"/>
    </row>
    <row r="2115" spans="16:17" ht="11.25">
      <c r="P2115" s="50"/>
      <c r="Q2115" s="50"/>
    </row>
    <row r="2116" spans="16:17" ht="11.25">
      <c r="P2116" s="50"/>
      <c r="Q2116" s="50"/>
    </row>
    <row r="2117" spans="16:17" ht="11.25">
      <c r="P2117" s="50"/>
      <c r="Q2117" s="50"/>
    </row>
    <row r="2118" spans="16:17" ht="11.25">
      <c r="P2118" s="50"/>
      <c r="Q2118" s="50"/>
    </row>
    <row r="2119" spans="16:17" ht="11.25">
      <c r="P2119" s="50"/>
      <c r="Q2119" s="50"/>
    </row>
    <row r="2120" spans="16:17" ht="11.25">
      <c r="P2120" s="50"/>
      <c r="Q2120" s="50"/>
    </row>
    <row r="2121" spans="16:17" ht="11.25">
      <c r="P2121" s="50"/>
      <c r="Q2121" s="50"/>
    </row>
    <row r="2122" spans="16:17" ht="11.25">
      <c r="P2122" s="50"/>
      <c r="Q2122" s="50"/>
    </row>
    <row r="2123" spans="16:17" ht="11.25">
      <c r="P2123" s="50"/>
      <c r="Q2123" s="50"/>
    </row>
    <row r="2124" spans="16:17" ht="11.25">
      <c r="P2124" s="50"/>
      <c r="Q2124" s="50"/>
    </row>
    <row r="2125" spans="16:17" ht="11.25">
      <c r="P2125" s="50"/>
      <c r="Q2125" s="50"/>
    </row>
    <row r="2126" spans="16:17" ht="11.25">
      <c r="P2126" s="50"/>
      <c r="Q2126" s="50"/>
    </row>
    <row r="2127" spans="16:17" ht="11.25">
      <c r="P2127" s="50"/>
      <c r="Q2127" s="50"/>
    </row>
    <row r="2128" spans="16:17" ht="11.25">
      <c r="P2128" s="50"/>
      <c r="Q2128" s="50"/>
    </row>
    <row r="2129" spans="16:17" ht="11.25">
      <c r="P2129" s="50"/>
      <c r="Q2129" s="50"/>
    </row>
    <row r="2130" spans="16:17" ht="11.25">
      <c r="P2130" s="50"/>
      <c r="Q2130" s="50"/>
    </row>
    <row r="2131" spans="16:17" ht="11.25">
      <c r="P2131" s="50"/>
      <c r="Q2131" s="50"/>
    </row>
    <row r="2132" spans="16:17" ht="11.25">
      <c r="P2132" s="50"/>
      <c r="Q2132" s="50"/>
    </row>
    <row r="2133" spans="16:17" ht="11.25">
      <c r="P2133" s="50"/>
      <c r="Q2133" s="50"/>
    </row>
    <row r="2134" spans="16:17" ht="11.25">
      <c r="P2134" s="50"/>
      <c r="Q2134" s="50"/>
    </row>
    <row r="2135" spans="16:17" ht="11.25">
      <c r="P2135" s="50"/>
      <c r="Q2135" s="50"/>
    </row>
    <row r="2136" spans="16:17" ht="11.25">
      <c r="P2136" s="50"/>
      <c r="Q2136" s="50"/>
    </row>
    <row r="2137" spans="16:17" ht="11.25">
      <c r="P2137" s="50"/>
      <c r="Q2137" s="50"/>
    </row>
    <row r="2138" spans="16:17" ht="11.25">
      <c r="P2138" s="50"/>
      <c r="Q2138" s="50"/>
    </row>
    <row r="2139" spans="16:17" ht="11.25">
      <c r="P2139" s="50"/>
      <c r="Q2139" s="50"/>
    </row>
    <row r="2140" spans="16:17" ht="11.25">
      <c r="P2140" s="50"/>
      <c r="Q2140" s="50"/>
    </row>
    <row r="2141" spans="16:17" ht="11.25">
      <c r="P2141" s="50"/>
      <c r="Q2141" s="50"/>
    </row>
    <row r="2142" spans="16:17" ht="11.25">
      <c r="P2142" s="50"/>
      <c r="Q2142" s="50"/>
    </row>
    <row r="2143" spans="16:17" ht="11.25">
      <c r="P2143" s="50"/>
      <c r="Q2143" s="50"/>
    </row>
    <row r="2144" spans="16:17" ht="11.25">
      <c r="P2144" s="50"/>
      <c r="Q2144" s="50"/>
    </row>
    <row r="2145" spans="16:17" ht="11.25">
      <c r="P2145" s="50"/>
      <c r="Q2145" s="50"/>
    </row>
    <row r="2146" spans="16:17" ht="11.25">
      <c r="P2146" s="50"/>
      <c r="Q2146" s="50"/>
    </row>
    <row r="2147" spans="16:17" ht="11.25">
      <c r="P2147" s="50"/>
      <c r="Q2147" s="50"/>
    </row>
    <row r="2148" spans="16:17" ht="11.25">
      <c r="P2148" s="50"/>
      <c r="Q2148" s="50"/>
    </row>
    <row r="2149" spans="16:17" ht="11.25">
      <c r="P2149" s="50"/>
      <c r="Q2149" s="50"/>
    </row>
    <row r="2150" spans="16:17" ht="11.25">
      <c r="P2150" s="50"/>
      <c r="Q2150" s="50"/>
    </row>
    <row r="2151" spans="16:17" ht="11.25">
      <c r="P2151" s="50"/>
      <c r="Q2151" s="50"/>
    </row>
    <row r="2152" spans="16:17" ht="11.25">
      <c r="P2152" s="50"/>
      <c r="Q2152" s="50"/>
    </row>
    <row r="2153" spans="16:17" ht="11.25">
      <c r="P2153" s="50"/>
      <c r="Q2153" s="50"/>
    </row>
    <row r="2154" spans="16:17" ht="11.25">
      <c r="P2154" s="50"/>
      <c r="Q2154" s="50"/>
    </row>
    <row r="2155" spans="16:17" ht="11.25">
      <c r="P2155" s="50"/>
      <c r="Q2155" s="50"/>
    </row>
    <row r="2156" spans="16:17" ht="11.25">
      <c r="P2156" s="50"/>
      <c r="Q2156" s="50"/>
    </row>
    <row r="2157" spans="16:17" ht="11.25">
      <c r="P2157" s="50"/>
      <c r="Q2157" s="50"/>
    </row>
    <row r="2158" spans="16:17" ht="11.25">
      <c r="P2158" s="50"/>
      <c r="Q2158" s="50"/>
    </row>
    <row r="2159" spans="16:17" ht="11.25">
      <c r="P2159" s="50"/>
      <c r="Q2159" s="50"/>
    </row>
    <row r="2160" spans="16:17" ht="11.25">
      <c r="P2160" s="50"/>
      <c r="Q2160" s="50"/>
    </row>
    <row r="2161" spans="16:17" ht="11.25">
      <c r="P2161" s="50"/>
      <c r="Q2161" s="50"/>
    </row>
    <row r="2162" spans="16:17" ht="11.25">
      <c r="P2162" s="50"/>
      <c r="Q2162" s="50"/>
    </row>
    <row r="2163" spans="16:17" ht="11.25">
      <c r="P2163" s="50"/>
      <c r="Q2163" s="50"/>
    </row>
    <row r="2164" spans="16:17" ht="11.25">
      <c r="P2164" s="50"/>
      <c r="Q2164" s="50"/>
    </row>
    <row r="2165" spans="16:17" ht="11.25">
      <c r="P2165" s="50"/>
      <c r="Q2165" s="50"/>
    </row>
    <row r="2166" spans="16:17" ht="11.25">
      <c r="P2166" s="50"/>
      <c r="Q2166" s="50"/>
    </row>
    <row r="2167" spans="16:17" ht="11.25">
      <c r="P2167" s="50"/>
      <c r="Q2167" s="50"/>
    </row>
    <row r="2168" spans="16:17" ht="11.25">
      <c r="P2168" s="50"/>
      <c r="Q2168" s="50"/>
    </row>
    <row r="2169" spans="16:17" ht="11.25">
      <c r="P2169" s="50"/>
      <c r="Q2169" s="50"/>
    </row>
    <row r="2170" spans="16:17" ht="11.25">
      <c r="P2170" s="50"/>
      <c r="Q2170" s="50"/>
    </row>
    <row r="2171" spans="16:17" ht="11.25">
      <c r="P2171" s="50"/>
      <c r="Q2171" s="50"/>
    </row>
    <row r="2172" spans="16:17" ht="11.25">
      <c r="P2172" s="50"/>
      <c r="Q2172" s="50"/>
    </row>
    <row r="2173" spans="16:17" ht="11.25">
      <c r="P2173" s="50"/>
      <c r="Q2173" s="50"/>
    </row>
    <row r="2174" spans="16:17" ht="11.25">
      <c r="P2174" s="50"/>
      <c r="Q2174" s="50"/>
    </row>
    <row r="2175" spans="16:17" ht="11.25">
      <c r="P2175" s="50"/>
      <c r="Q2175" s="50"/>
    </row>
    <row r="2176" spans="16:17" ht="11.25">
      <c r="P2176" s="50"/>
      <c r="Q2176" s="50"/>
    </row>
    <row r="2177" spans="16:17" ht="11.25">
      <c r="P2177" s="50"/>
      <c r="Q2177" s="50"/>
    </row>
    <row r="2178" spans="16:17" ht="11.25">
      <c r="P2178" s="50"/>
      <c r="Q2178" s="50"/>
    </row>
    <row r="2179" spans="16:17" ht="11.25">
      <c r="P2179" s="50"/>
      <c r="Q2179" s="50"/>
    </row>
    <row r="2180" spans="16:17" ht="11.25">
      <c r="P2180" s="50"/>
      <c r="Q2180" s="50"/>
    </row>
    <row r="2181" spans="16:17" ht="11.25">
      <c r="P2181" s="50"/>
      <c r="Q2181" s="50"/>
    </row>
    <row r="2182" spans="16:17" ht="11.25">
      <c r="P2182" s="50"/>
      <c r="Q2182" s="50"/>
    </row>
    <row r="2183" spans="16:17" ht="11.25">
      <c r="P2183" s="50"/>
      <c r="Q2183" s="50"/>
    </row>
    <row r="2184" spans="16:17" ht="11.25">
      <c r="P2184" s="50"/>
      <c r="Q2184" s="50"/>
    </row>
    <row r="2185" spans="16:17" ht="11.25">
      <c r="P2185" s="50"/>
      <c r="Q2185" s="50"/>
    </row>
    <row r="2186" spans="16:17" ht="11.25">
      <c r="P2186" s="50"/>
      <c r="Q2186" s="50"/>
    </row>
    <row r="2187" spans="16:17" ht="11.25">
      <c r="P2187" s="50"/>
      <c r="Q2187" s="50"/>
    </row>
    <row r="2188" spans="16:17" ht="11.25">
      <c r="P2188" s="50"/>
      <c r="Q2188" s="50"/>
    </row>
    <row r="2189" spans="16:17" ht="11.25">
      <c r="P2189" s="50"/>
      <c r="Q2189" s="50"/>
    </row>
    <row r="2190" spans="16:17" ht="11.25">
      <c r="P2190" s="50"/>
      <c r="Q2190" s="50"/>
    </row>
    <row r="2191" spans="16:17" ht="11.25">
      <c r="P2191" s="50"/>
      <c r="Q2191" s="50"/>
    </row>
    <row r="2192" spans="16:17" ht="11.25">
      <c r="P2192" s="50"/>
      <c r="Q2192" s="50"/>
    </row>
    <row r="2193" spans="16:17" ht="11.25">
      <c r="P2193" s="50"/>
      <c r="Q2193" s="50"/>
    </row>
    <row r="2194" spans="16:17" ht="11.25">
      <c r="P2194" s="50"/>
      <c r="Q2194" s="50"/>
    </row>
    <row r="2195" spans="16:17" ht="11.25">
      <c r="P2195" s="50"/>
      <c r="Q2195" s="50"/>
    </row>
    <row r="2196" spans="16:17" ht="11.25">
      <c r="P2196" s="50"/>
      <c r="Q2196" s="50"/>
    </row>
    <row r="2197" spans="16:17" ht="11.25">
      <c r="P2197" s="50"/>
      <c r="Q2197" s="50"/>
    </row>
    <row r="2198" spans="16:17" ht="11.25">
      <c r="P2198" s="50"/>
      <c r="Q2198" s="50"/>
    </row>
    <row r="2199" spans="16:17" ht="11.25">
      <c r="P2199" s="50"/>
      <c r="Q2199" s="50"/>
    </row>
    <row r="2200" spans="16:17" ht="11.25">
      <c r="P2200" s="50"/>
      <c r="Q2200" s="50"/>
    </row>
    <row r="2201" spans="16:17" ht="11.25">
      <c r="P2201" s="50"/>
      <c r="Q2201" s="50"/>
    </row>
    <row r="2202" spans="16:17" ht="11.25">
      <c r="P2202" s="50"/>
      <c r="Q2202" s="50"/>
    </row>
    <row r="2203" spans="16:17" ht="11.25">
      <c r="P2203" s="50"/>
      <c r="Q2203" s="50"/>
    </row>
    <row r="2204" spans="16:17" ht="11.25">
      <c r="P2204" s="50"/>
      <c r="Q2204" s="50"/>
    </row>
    <row r="2205" spans="16:17" ht="11.25">
      <c r="P2205" s="50"/>
      <c r="Q2205" s="50"/>
    </row>
    <row r="2206" spans="16:17" ht="11.25">
      <c r="P2206" s="50"/>
      <c r="Q2206" s="50"/>
    </row>
    <row r="2207" spans="16:17" ht="11.25">
      <c r="P2207" s="50"/>
      <c r="Q2207" s="50"/>
    </row>
    <row r="2208" spans="16:17" ht="11.25">
      <c r="P2208" s="50"/>
      <c r="Q2208" s="50"/>
    </row>
    <row r="2209" spans="16:17" ht="11.25">
      <c r="P2209" s="50"/>
      <c r="Q2209" s="50"/>
    </row>
    <row r="2210" spans="16:17" ht="11.25">
      <c r="P2210" s="50"/>
      <c r="Q2210" s="50"/>
    </row>
    <row r="2211" spans="16:17" ht="11.25">
      <c r="P2211" s="50"/>
      <c r="Q2211" s="50"/>
    </row>
    <row r="2212" spans="16:17" ht="11.25">
      <c r="P2212" s="50"/>
      <c r="Q2212" s="50"/>
    </row>
    <row r="2213" spans="16:17" ht="11.25">
      <c r="P2213" s="50"/>
      <c r="Q2213" s="50"/>
    </row>
    <row r="2214" spans="16:17" ht="11.25">
      <c r="P2214" s="50"/>
      <c r="Q2214" s="50"/>
    </row>
    <row r="2215" spans="16:17" ht="11.25">
      <c r="P2215" s="50"/>
      <c r="Q2215" s="50"/>
    </row>
    <row r="2216" spans="16:17" ht="11.25">
      <c r="P2216" s="50"/>
      <c r="Q2216" s="50"/>
    </row>
    <row r="2217" spans="16:17" ht="11.25">
      <c r="P2217" s="50"/>
      <c r="Q2217" s="50"/>
    </row>
    <row r="2218" spans="16:17" ht="11.25">
      <c r="P2218" s="50"/>
      <c r="Q2218" s="50"/>
    </row>
    <row r="2219" spans="16:17" ht="11.25">
      <c r="P2219" s="50"/>
      <c r="Q2219" s="50"/>
    </row>
    <row r="2220" spans="16:17" ht="11.25">
      <c r="P2220" s="50"/>
      <c r="Q2220" s="50"/>
    </row>
    <row r="2221" spans="16:17" ht="11.25">
      <c r="P2221" s="50"/>
      <c r="Q2221" s="50"/>
    </row>
    <row r="2222" spans="16:17" ht="11.25">
      <c r="P2222" s="50"/>
      <c r="Q2222" s="50"/>
    </row>
    <row r="2223" spans="16:17" ht="11.25">
      <c r="P2223" s="50"/>
      <c r="Q2223" s="50"/>
    </row>
    <row r="2224" spans="16:17" ht="11.25">
      <c r="P2224" s="50"/>
      <c r="Q2224" s="50"/>
    </row>
    <row r="2225" spans="16:17" ht="11.25">
      <c r="P2225" s="50"/>
      <c r="Q2225" s="50"/>
    </row>
    <row r="2226" spans="16:17" ht="11.25">
      <c r="P2226" s="50"/>
      <c r="Q2226" s="50"/>
    </row>
    <row r="2227" spans="16:17" ht="11.25">
      <c r="P2227" s="50"/>
      <c r="Q2227" s="50"/>
    </row>
    <row r="2228" spans="16:17" ht="11.25">
      <c r="P2228" s="50"/>
      <c r="Q2228" s="50"/>
    </row>
    <row r="2229" spans="16:17" ht="11.25">
      <c r="P2229" s="50"/>
      <c r="Q2229" s="50"/>
    </row>
    <row r="2230" spans="16:17" ht="11.25">
      <c r="P2230" s="50"/>
      <c r="Q2230" s="50"/>
    </row>
    <row r="2231" spans="16:17" ht="11.25">
      <c r="P2231" s="50"/>
      <c r="Q2231" s="50"/>
    </row>
    <row r="2232" spans="16:17" ht="11.25">
      <c r="P2232" s="50"/>
      <c r="Q2232" s="50"/>
    </row>
    <row r="2233" spans="16:17" ht="11.25">
      <c r="P2233" s="50"/>
      <c r="Q2233" s="50"/>
    </row>
    <row r="2234" spans="16:17" ht="11.25">
      <c r="P2234" s="50"/>
      <c r="Q2234" s="50"/>
    </row>
    <row r="2235" spans="16:17" ht="11.25">
      <c r="P2235" s="50"/>
      <c r="Q2235" s="50"/>
    </row>
    <row r="2236" spans="16:17" ht="11.25">
      <c r="P2236" s="50"/>
      <c r="Q2236" s="50"/>
    </row>
    <row r="2237" spans="16:17" ht="11.25">
      <c r="P2237" s="50"/>
      <c r="Q2237" s="50"/>
    </row>
    <row r="2238" spans="16:17" ht="11.25">
      <c r="P2238" s="50"/>
      <c r="Q2238" s="50"/>
    </row>
    <row r="2239" spans="16:17" ht="11.25">
      <c r="P2239" s="50"/>
      <c r="Q2239" s="50"/>
    </row>
    <row r="2240" spans="16:17" ht="11.25">
      <c r="P2240" s="50"/>
      <c r="Q2240" s="50"/>
    </row>
    <row r="2241" spans="16:17" ht="11.25">
      <c r="P2241" s="50"/>
      <c r="Q2241" s="50"/>
    </row>
    <row r="2242" spans="16:17" ht="11.25">
      <c r="P2242" s="50"/>
      <c r="Q2242" s="50"/>
    </row>
    <row r="2243" spans="16:17" ht="11.25">
      <c r="P2243" s="50"/>
      <c r="Q2243" s="50"/>
    </row>
    <row r="2244" spans="16:17" ht="11.25">
      <c r="P2244" s="50"/>
      <c r="Q2244" s="50"/>
    </row>
    <row r="2245" spans="16:17" ht="11.25">
      <c r="P2245" s="50"/>
      <c r="Q2245" s="50"/>
    </row>
    <row r="2246" spans="16:17" ht="11.25">
      <c r="P2246" s="50"/>
      <c r="Q2246" s="50"/>
    </row>
    <row r="2247" spans="16:17" ht="11.25">
      <c r="P2247" s="50"/>
      <c r="Q2247" s="50"/>
    </row>
    <row r="2248" spans="16:17" ht="11.25">
      <c r="P2248" s="50"/>
      <c r="Q2248" s="50"/>
    </row>
    <row r="2249" spans="16:17" ht="11.25">
      <c r="P2249" s="50"/>
      <c r="Q2249" s="50"/>
    </row>
    <row r="2250" spans="16:17" ht="11.25">
      <c r="P2250" s="50"/>
      <c r="Q2250" s="50"/>
    </row>
    <row r="2251" spans="16:17" ht="11.25">
      <c r="P2251" s="50"/>
      <c r="Q2251" s="50"/>
    </row>
    <row r="2252" spans="16:17" ht="11.25">
      <c r="P2252" s="50"/>
      <c r="Q2252" s="50"/>
    </row>
    <row r="2253" spans="16:17" ht="11.25">
      <c r="P2253" s="50"/>
      <c r="Q2253" s="50"/>
    </row>
    <row r="2254" spans="16:17" ht="11.25">
      <c r="P2254" s="50"/>
      <c r="Q2254" s="50"/>
    </row>
    <row r="2255" spans="16:17" ht="11.25">
      <c r="P2255" s="50"/>
      <c r="Q2255" s="50"/>
    </row>
    <row r="2256" spans="16:17" ht="11.25">
      <c r="P2256" s="50"/>
      <c r="Q2256" s="50"/>
    </row>
    <row r="2257" spans="16:17" ht="11.25">
      <c r="P2257" s="50"/>
      <c r="Q2257" s="50"/>
    </row>
    <row r="2258" spans="16:17" ht="11.25">
      <c r="P2258" s="50"/>
      <c r="Q2258" s="50"/>
    </row>
    <row r="2259" spans="16:17" ht="11.25">
      <c r="P2259" s="50"/>
      <c r="Q2259" s="50"/>
    </row>
    <row r="2260" spans="16:17" ht="11.25">
      <c r="P2260" s="50"/>
      <c r="Q2260" s="50"/>
    </row>
    <row r="2261" spans="16:17" ht="11.25">
      <c r="P2261" s="50"/>
      <c r="Q2261" s="50"/>
    </row>
    <row r="2262" spans="16:17" ht="11.25">
      <c r="P2262" s="50"/>
      <c r="Q2262" s="50"/>
    </row>
    <row r="2263" spans="16:17" ht="11.25">
      <c r="P2263" s="50"/>
      <c r="Q2263" s="50"/>
    </row>
    <row r="2264" spans="16:17" ht="11.25">
      <c r="P2264" s="50"/>
      <c r="Q2264" s="50"/>
    </row>
    <row r="2265" spans="16:17" ht="11.25">
      <c r="P2265" s="50"/>
      <c r="Q2265" s="50"/>
    </row>
    <row r="2266" spans="16:17" ht="11.25">
      <c r="P2266" s="50"/>
      <c r="Q2266" s="50"/>
    </row>
    <row r="2267" spans="16:17" ht="11.25">
      <c r="P2267" s="50"/>
      <c r="Q2267" s="50"/>
    </row>
    <row r="2268" spans="16:17" ht="11.25">
      <c r="P2268" s="50"/>
      <c r="Q2268" s="50"/>
    </row>
    <row r="2269" spans="16:17" ht="11.25">
      <c r="P2269" s="50"/>
      <c r="Q2269" s="50"/>
    </row>
    <row r="2270" spans="16:17" ht="11.25">
      <c r="P2270" s="50"/>
      <c r="Q2270" s="50"/>
    </row>
    <row r="2271" spans="16:17" ht="11.25">
      <c r="P2271" s="50"/>
      <c r="Q2271" s="50"/>
    </row>
    <row r="2272" spans="16:17" ht="11.25">
      <c r="P2272" s="50"/>
      <c r="Q2272" s="50"/>
    </row>
    <row r="2273" spans="16:17" ht="11.25">
      <c r="P2273" s="50"/>
      <c r="Q2273" s="50"/>
    </row>
    <row r="2274" spans="16:17" ht="11.25">
      <c r="P2274" s="50"/>
      <c r="Q2274" s="50"/>
    </row>
    <row r="2275" spans="16:17" ht="11.25">
      <c r="P2275" s="50"/>
      <c r="Q2275" s="50"/>
    </row>
    <row r="2276" spans="16:17" ht="11.25">
      <c r="P2276" s="50"/>
      <c r="Q2276" s="50"/>
    </row>
    <row r="2277" spans="16:17" ht="11.25">
      <c r="P2277" s="50"/>
      <c r="Q2277" s="50"/>
    </row>
    <row r="2278" spans="16:17" ht="11.25">
      <c r="P2278" s="50"/>
      <c r="Q2278" s="50"/>
    </row>
    <row r="2279" spans="16:17" ht="11.25">
      <c r="P2279" s="50"/>
      <c r="Q2279" s="50"/>
    </row>
    <row r="2280" spans="16:17" ht="11.25">
      <c r="P2280" s="50"/>
      <c r="Q2280" s="50"/>
    </row>
    <row r="2281" spans="16:17" ht="11.25">
      <c r="P2281" s="50"/>
      <c r="Q2281" s="50"/>
    </row>
    <row r="2282" spans="16:17" ht="11.25">
      <c r="P2282" s="50"/>
      <c r="Q2282" s="50"/>
    </row>
    <row r="2283" spans="16:17" ht="11.25">
      <c r="P2283" s="50"/>
      <c r="Q2283" s="50"/>
    </row>
    <row r="2284" spans="16:17" ht="11.25">
      <c r="P2284" s="50"/>
      <c r="Q2284" s="50"/>
    </row>
    <row r="2285" spans="16:17" ht="11.25">
      <c r="P2285" s="50"/>
      <c r="Q2285" s="50"/>
    </row>
    <row r="2286" spans="16:17" ht="11.25">
      <c r="P2286" s="50"/>
      <c r="Q2286" s="50"/>
    </row>
    <row r="2287" spans="16:17" ht="11.25">
      <c r="P2287" s="50"/>
      <c r="Q2287" s="50"/>
    </row>
    <row r="2288" spans="16:17" ht="11.25">
      <c r="P2288" s="50"/>
      <c r="Q2288" s="50"/>
    </row>
    <row r="2289" spans="16:17" ht="11.25">
      <c r="P2289" s="50"/>
      <c r="Q2289" s="50"/>
    </row>
    <row r="2290" spans="16:17" ht="11.25">
      <c r="P2290" s="50"/>
      <c r="Q2290" s="50"/>
    </row>
    <row r="2291" spans="16:17" ht="11.25">
      <c r="P2291" s="50"/>
      <c r="Q2291" s="50"/>
    </row>
    <row r="2292" spans="16:17" ht="11.25">
      <c r="P2292" s="50"/>
      <c r="Q2292" s="5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Iowa REAP Eligibility Spreadsheet 2002</dc:title>
  <dc:subject/>
  <dc:creator>dmoles</dc:creator>
  <cp:keywords/>
  <dc:description/>
  <cp:lastModifiedBy>Elaine Goheen</cp:lastModifiedBy>
  <dcterms:created xsi:type="dcterms:W3CDTF">2002-05-01T15:40:06Z</dcterms:created>
  <dcterms:modified xsi:type="dcterms:W3CDTF">2003-09-25T14:33:51Z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