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21" windowWidth="12120" windowHeight="7170" tabRatio="758" activeTab="1"/>
  </bookViews>
  <sheets>
    <sheet name="Explanation" sheetId="1" r:id="rId1"/>
    <sheet name="RPV" sheetId="2" r:id="rId2"/>
    <sheet name="Op Ex RPV &gt;FY05" sheetId="3" r:id="rId3"/>
    <sheet name="Real Prpty Trailer RPV" sheetId="4" r:id="rId4"/>
    <sheet name="OSF RPV" sheetId="5" r:id="rId5"/>
    <sheet name="OSF RPV for Cat 3000 Non-Excess" sheetId="6" r:id="rId6"/>
    <sheet name="Site Prep Detail" sheetId="7" r:id="rId7"/>
    <sheet name="OSF RPV Excess &lt;FY06" sheetId="8" r:id="rId8"/>
  </sheets>
  <externalReferences>
    <externalReference r:id="rId11"/>
  </externalReferences>
  <definedNames>
    <definedName name="_xlnm.Print_Area" localSheetId="2">'Op Ex RPV &gt;FY05'!$A$1:$F$140</definedName>
    <definedName name="_xlnm.Print_Area" localSheetId="4">'OSF RPV'!$A$1:$D$1188</definedName>
    <definedName name="_xlnm.Print_Area" localSheetId="5">'OSF RPV for Cat 3000 Non-Excess'!$A$1:$E$247</definedName>
    <definedName name="_xlnm.Print_Area" localSheetId="3">'Real Prpty Trailer RPV'!$A$1:$D$105</definedName>
    <definedName name="_xlnm.Print_Area" localSheetId="1">'RPV'!$A$1:$P$36</definedName>
    <definedName name="_xlnm.Print_Area" localSheetId="6">'Site Prep Detail'!$A$1:$J$97</definedName>
    <definedName name="_xlnm.Print_Titles" localSheetId="2">'Op Ex RPV &gt;FY05'!$1:$1</definedName>
    <definedName name="_xlnm.Print_Titles" localSheetId="4">'OSF RPV'!$1:$1</definedName>
    <definedName name="_xlnm.Print_Titles" localSheetId="5">'OSF RPV for Cat 3000 Non-Excess'!$1:$1</definedName>
    <definedName name="_xlnm.Print_Titles" localSheetId="3">'Real Prpty Trailer RPV'!$1:$1</definedName>
    <definedName name="_xlnm.Print_Titles" localSheetId="6">'Site Prep Detail'!$1:$1</definedName>
  </definedNames>
  <calcPr fullCalcOnLoad="1"/>
</workbook>
</file>

<file path=xl/sharedStrings.xml><?xml version="1.0" encoding="utf-8"?>
<sst xmlns="http://schemas.openxmlformats.org/spreadsheetml/2006/main" count="4974" uniqueCount="2015">
  <si>
    <t>FLANNIGAN'S LOOP RD</t>
  </si>
  <si>
    <t>Flannigan's Loop Road</t>
  </si>
  <si>
    <t>GAS LINE ACCESS ROAD</t>
  </si>
  <si>
    <t>Gas Line Access Road</t>
  </si>
  <si>
    <t>MT. VERNON ROAD</t>
  </si>
  <si>
    <t>Mt. Vernon Road</t>
  </si>
  <si>
    <t>NURSERY ROAD</t>
  </si>
  <si>
    <t>Nursery Road</t>
  </si>
  <si>
    <t>OLD BEAR CREEK RD</t>
  </si>
  <si>
    <t>Old Bear Creek Road</t>
  </si>
  <si>
    <t>PERIMETER ROAD</t>
  </si>
  <si>
    <t>Perimeter Road</t>
  </si>
  <si>
    <t>Y-12 W FUEL STATION</t>
  </si>
  <si>
    <t>Y-12 West Fuel Station</t>
  </si>
  <si>
    <t>011502CWL</t>
  </si>
  <si>
    <t>Canal to Water Tower Line</t>
  </si>
  <si>
    <t>030402MT</t>
  </si>
  <si>
    <t>MET Tower</t>
  </si>
  <si>
    <t>031802NSTXSS</t>
  </si>
  <si>
    <t>NSTX Support Systems</t>
  </si>
  <si>
    <t>031902RP</t>
  </si>
  <si>
    <t>TFTR Reactor Parts</t>
  </si>
  <si>
    <t>09246A</t>
  </si>
  <si>
    <t>09246B</t>
  </si>
  <si>
    <t>Fire Sprinkler System</t>
  </si>
  <si>
    <t>102301PC</t>
  </si>
  <si>
    <t>Roads, Walks and Paved Areas Combined</t>
  </si>
  <si>
    <t>103001STC</t>
  </si>
  <si>
    <t>Steam Generation &amp; Distribution</t>
  </si>
  <si>
    <t>103001TC</t>
  </si>
  <si>
    <t>085B</t>
  </si>
  <si>
    <t>Offices</t>
  </si>
  <si>
    <t>090P</t>
  </si>
  <si>
    <t>ES</t>
  </si>
  <si>
    <t>090K</t>
  </si>
  <si>
    <t>FA Offices</t>
  </si>
  <si>
    <t>090J</t>
  </si>
  <si>
    <t>090H</t>
  </si>
  <si>
    <t>090G</t>
  </si>
  <si>
    <t>090F</t>
  </si>
  <si>
    <t>029A</t>
  </si>
  <si>
    <t>(vacant)</t>
  </si>
  <si>
    <t>090B</t>
  </si>
  <si>
    <t>076L</t>
  </si>
  <si>
    <t>075E</t>
  </si>
  <si>
    <t>EH&amp;S Offices</t>
  </si>
  <si>
    <t>075B</t>
  </si>
  <si>
    <t>EH&amp;S</t>
  </si>
  <si>
    <t>071J</t>
  </si>
  <si>
    <t>071E</t>
  </si>
  <si>
    <t>067C</t>
  </si>
  <si>
    <t>EE: Indoor Environment Lab</t>
  </si>
  <si>
    <t>046D</t>
  </si>
  <si>
    <t>AFR</t>
  </si>
  <si>
    <t>067B</t>
  </si>
  <si>
    <t>EE: Mobl Window Therml Test Fac</t>
  </si>
  <si>
    <t>029C</t>
  </si>
  <si>
    <t>029D</t>
  </si>
  <si>
    <t>044A</t>
  </si>
  <si>
    <t>PHY</t>
  </si>
  <si>
    <t>044B</t>
  </si>
  <si>
    <t>ENG</t>
  </si>
  <si>
    <t>090C</t>
  </si>
  <si>
    <t>046C</t>
  </si>
  <si>
    <t>029B</t>
  </si>
  <si>
    <t>051F</t>
  </si>
  <si>
    <t>ES, EET</t>
  </si>
  <si>
    <t>051L</t>
  </si>
  <si>
    <t>Comp Sci - Training</t>
  </si>
  <si>
    <t>062A</t>
  </si>
  <si>
    <t>EE, MS</t>
  </si>
  <si>
    <t>065A</t>
  </si>
  <si>
    <t>065B</t>
  </si>
  <si>
    <t>046B</t>
  </si>
  <si>
    <t>7964G</t>
  </si>
  <si>
    <t>Office Trailer, Triplewide</t>
  </si>
  <si>
    <t>7964C</t>
  </si>
  <si>
    <t>TRAILER, OFFICE</t>
  </si>
  <si>
    <t>7658C</t>
  </si>
  <si>
    <t>BJC Office Trailer (Formerly 7964B)</t>
  </si>
  <si>
    <t>7964A</t>
  </si>
  <si>
    <t>Triple Wide Office Trailer</t>
  </si>
  <si>
    <t>SEM Office Trailer-East</t>
  </si>
  <si>
    <t>MCC Portable Bldg</t>
  </si>
  <si>
    <t>MCC Office Trailer</t>
  </si>
  <si>
    <t>005C</t>
  </si>
  <si>
    <t>005D</t>
  </si>
  <si>
    <t>Electrical Storage Shelter</t>
  </si>
  <si>
    <t>112A</t>
  </si>
  <si>
    <t>Temp. Electrical Storage</t>
  </si>
  <si>
    <t>Office Trailer - SPPS</t>
  </si>
  <si>
    <t>Van Group D</t>
  </si>
  <si>
    <t>EFD Offices</t>
  </si>
  <si>
    <t>Office Area for Bldg. #109</t>
  </si>
  <si>
    <t>EPR Office Trailer</t>
  </si>
  <si>
    <t>Va'Vra Trailer</t>
  </si>
  <si>
    <t>Cal Tech Office Trailer</t>
  </si>
  <si>
    <t>SSRL Engr. Trailer #3</t>
  </si>
  <si>
    <t>SSRL Engr. Trailer #2</t>
  </si>
  <si>
    <t>SSRL Engr. Trailer #1</t>
  </si>
  <si>
    <t>SSRL Office Trailer SW</t>
  </si>
  <si>
    <t>SSRL Office Trailer NW</t>
  </si>
  <si>
    <t>SSRL Offic Trailer, North</t>
  </si>
  <si>
    <t>Ssrl Office Trailer</t>
  </si>
  <si>
    <t>SEM Office Trailer West</t>
  </si>
  <si>
    <t>Ssrl Trailer</t>
  </si>
  <si>
    <t>Office Trailer Cid</t>
  </si>
  <si>
    <t>SSRL Staff Offices</t>
  </si>
  <si>
    <t>Restroom And Office (Trailer)</t>
  </si>
  <si>
    <t>Office Trailer</t>
  </si>
  <si>
    <t>WM Office Trailer</t>
  </si>
  <si>
    <t>Facilities Design Office</t>
  </si>
  <si>
    <t>SSRL Office Trailer, South</t>
  </si>
  <si>
    <t>Metal Finishing Facilities</t>
  </si>
  <si>
    <t>052B</t>
  </si>
  <si>
    <t>Radiation Control Trailer</t>
  </si>
  <si>
    <t>052C</t>
  </si>
  <si>
    <t>Radcon Training Center</t>
  </si>
  <si>
    <t>053A</t>
  </si>
  <si>
    <t>Accel Installation Trailer</t>
  </si>
  <si>
    <t>053B</t>
  </si>
  <si>
    <t>053C</t>
  </si>
  <si>
    <t>054B</t>
  </si>
  <si>
    <t>FM Equipment Canopy</t>
  </si>
  <si>
    <t>092A</t>
  </si>
  <si>
    <t>Facilities Storage Shed</t>
  </si>
  <si>
    <t>096D</t>
  </si>
  <si>
    <t>Install Trailer Hall B</t>
  </si>
  <si>
    <t>094A</t>
  </si>
  <si>
    <t>Physics Trailer Hall B</t>
  </si>
  <si>
    <t>052A</t>
  </si>
  <si>
    <t>Physics Trailer</t>
  </si>
  <si>
    <t>092B</t>
  </si>
  <si>
    <t>Accelerator EH&amp;S Trailer</t>
  </si>
  <si>
    <t>034G</t>
  </si>
  <si>
    <t>User Group Trailer</t>
  </si>
  <si>
    <t>034F</t>
  </si>
  <si>
    <t>Accel Tech Trailer F</t>
  </si>
  <si>
    <t>034E</t>
  </si>
  <si>
    <t>User Liaison Group Trailer</t>
  </si>
  <si>
    <t>034D</t>
  </si>
  <si>
    <t>034C</t>
  </si>
  <si>
    <t xml:space="preserve">Building Trailer was 15 </t>
  </si>
  <si>
    <t>034B</t>
  </si>
  <si>
    <t>Accel Tech Trailer B</t>
  </si>
  <si>
    <t>034A</t>
  </si>
  <si>
    <t>Accel. Tech.</t>
  </si>
  <si>
    <t>Trailer City</t>
  </si>
  <si>
    <t>011A</t>
  </si>
  <si>
    <t>Accelerator Trailer</t>
  </si>
  <si>
    <t>Cryo Trailer</t>
  </si>
  <si>
    <t>101B</t>
  </si>
  <si>
    <t>Hall A Tech Trailer</t>
  </si>
  <si>
    <t>011B</t>
  </si>
  <si>
    <t>dB: crit22-2k</t>
  </si>
  <si>
    <t>Query: SC Real Prpty Trailers RPV</t>
  </si>
  <si>
    <t>Run Date: Dec 17, 2003</t>
  </si>
  <si>
    <t>SC Custom Run Dec 17, 2003</t>
  </si>
  <si>
    <t>From FIMS 113       Active Only                       Run 12/17/03</t>
  </si>
  <si>
    <t>PROP_NAME</t>
  </si>
  <si>
    <t>Fuel Storage &amp; Containment Facilities</t>
  </si>
  <si>
    <t>111001SWC</t>
  </si>
  <si>
    <t>Sewer System</t>
  </si>
  <si>
    <t>Gas Facility (Gasoline Tanks)</t>
  </si>
  <si>
    <t>D Site Helium/Gas Yard</t>
  </si>
  <si>
    <t>D Site Electric Utility</t>
  </si>
  <si>
    <t>C Site Electric Utility</t>
  </si>
  <si>
    <t>Building Automation System (BAS)</t>
  </si>
  <si>
    <t>4 Dry Core Transformer Units East Wing</t>
  </si>
  <si>
    <t>C/D Water Utility System</t>
  </si>
  <si>
    <t>Mg Free Cooling Ext. Pipe</t>
  </si>
  <si>
    <t>Retention Basin</t>
  </si>
  <si>
    <t>D Site Fences</t>
  </si>
  <si>
    <t>Support Structure - ICRF Power to MockUp</t>
  </si>
  <si>
    <t>Natural Gas Piping</t>
  </si>
  <si>
    <t>Acceleration Housing</t>
  </si>
  <si>
    <t>Klystron Gallery</t>
  </si>
  <si>
    <t>Research Area Substation</t>
  </si>
  <si>
    <t>Main Control Center</t>
  </si>
  <si>
    <t>BSY Substation</t>
  </si>
  <si>
    <t>Test Cell Facility</t>
  </si>
  <si>
    <t>Beam Switch Yard</t>
  </si>
  <si>
    <t>Damping Ring Vault - South</t>
  </si>
  <si>
    <t>Damping Ring Vault - North</t>
  </si>
  <si>
    <t>Master Substation</t>
  </si>
  <si>
    <t>Damping Ring R.F South</t>
  </si>
  <si>
    <t>Damping Ring R.F North</t>
  </si>
  <si>
    <t>025S</t>
  </si>
  <si>
    <t>LFB Substation</t>
  </si>
  <si>
    <t>026S</t>
  </si>
  <si>
    <t>Sbst 2nd Heavy Assembly (B026S)</t>
  </si>
  <si>
    <t>040S</t>
  </si>
  <si>
    <t>Sbst 2nd Central Lab (B040S)</t>
  </si>
  <si>
    <t>Test Laboratory</t>
  </si>
  <si>
    <t>Test Lab Facility</t>
  </si>
  <si>
    <t>045S</t>
  </si>
  <si>
    <t>Test Lab Substation</t>
  </si>
  <si>
    <t>050S</t>
  </si>
  <si>
    <r>
      <t>ORNL (X-10)</t>
    </r>
    <r>
      <rPr>
        <vertAlign val="superscript"/>
        <sz val="10"/>
        <rFont val="Arial"/>
        <family val="2"/>
      </rPr>
      <t xml:space="preserve"> </t>
    </r>
    <r>
      <rPr>
        <sz val="10"/>
        <rFont val="Arial"/>
        <family val="2"/>
      </rPr>
      <t>Buildings</t>
    </r>
  </si>
  <si>
    <r>
      <t>ORNL (X-10)</t>
    </r>
    <r>
      <rPr>
        <vertAlign val="superscript"/>
        <sz val="10"/>
        <rFont val="Arial"/>
        <family val="2"/>
      </rPr>
      <t xml:space="preserve">3   </t>
    </r>
    <r>
      <rPr>
        <sz val="10"/>
        <rFont val="Arial"/>
        <family val="2"/>
      </rPr>
      <t>OSF</t>
    </r>
  </si>
  <si>
    <t>Sbst 2nd Computer (B050S)</t>
  </si>
  <si>
    <t>ESA Counting House</t>
  </si>
  <si>
    <t>End Station A</t>
  </si>
  <si>
    <t>End Station B</t>
  </si>
  <si>
    <t>101C</t>
  </si>
  <si>
    <t>Chemical Storage Building</t>
  </si>
  <si>
    <t>East FFTB I &amp; C Bldg</t>
  </si>
  <si>
    <t>West FFTB I &amp; C Bldg</t>
  </si>
  <si>
    <t>PS Bldg for ESA</t>
  </si>
  <si>
    <t>Spear East Pit</t>
  </si>
  <si>
    <t>Spear Control Bldg</t>
  </si>
  <si>
    <t>Spear Power Supply Bldg</t>
  </si>
  <si>
    <t>SSRL North Annex</t>
  </si>
  <si>
    <t>1200C</t>
  </si>
  <si>
    <t>1200M</t>
  </si>
  <si>
    <t>Motor Control Building</t>
  </si>
  <si>
    <t>1201C</t>
  </si>
  <si>
    <t>1201M</t>
  </si>
  <si>
    <t>1202C</t>
  </si>
  <si>
    <t>1202M</t>
  </si>
  <si>
    <t>Test Beam Facilities</t>
  </si>
  <si>
    <t>New SPEAR Klystron Shelter</t>
  </si>
  <si>
    <t>Helium Compression</t>
  </si>
  <si>
    <t>NLCTA Control Facility</t>
  </si>
  <si>
    <t>Bldg. Perm SSRL West Exp.</t>
  </si>
  <si>
    <t>SSRL South Arc</t>
  </si>
  <si>
    <t>Crane Shelter West Pit</t>
  </si>
  <si>
    <t>MG Set Control Bldg.</t>
  </si>
  <si>
    <t>SLC Power / Ic #1</t>
  </si>
  <si>
    <t>SSRL Injector Shelter</t>
  </si>
  <si>
    <t>1701C</t>
  </si>
  <si>
    <t>Electronics Vinnel Building</t>
  </si>
  <si>
    <t>Vinnell HBC Control</t>
  </si>
  <si>
    <t>Control Bldg East Pit</t>
  </si>
  <si>
    <t>Final Focus Test Beam</t>
  </si>
  <si>
    <t>ARD-B HV Test Lab</t>
  </si>
  <si>
    <t>Microwave Trailer</t>
  </si>
  <si>
    <t>Synchronous Condenser Building</t>
  </si>
  <si>
    <t>Master Sub Bldg.</t>
  </si>
  <si>
    <t>Research Yard Storage Shed</t>
  </si>
  <si>
    <t>B/L 6 Test Building</t>
  </si>
  <si>
    <t>Final Focus Test Beam Laser</t>
  </si>
  <si>
    <t>407C</t>
  </si>
  <si>
    <t>Plasma Wakefield Accelerator Trailer</t>
  </si>
  <si>
    <t>Laser Storage Building</t>
  </si>
  <si>
    <t>Radio Bldg</t>
  </si>
  <si>
    <t>HWSA</t>
  </si>
  <si>
    <t>Waste Water Treatment Plant</t>
  </si>
  <si>
    <t xml:space="preserve"> Deionized Water Facility</t>
  </si>
  <si>
    <t>Pipe &amp; Welding Shop</t>
  </si>
  <si>
    <t>ESA PPS Support Building</t>
  </si>
  <si>
    <t>Radioactive Waste Storage Area</t>
  </si>
  <si>
    <t>Radioactive Storage</t>
  </si>
  <si>
    <t>Sbst 2nd End Station B/NLCTA</t>
  </si>
  <si>
    <t>SPEAR Substation</t>
  </si>
  <si>
    <t>Substation (B513)</t>
  </si>
  <si>
    <t>K-1 Substation</t>
  </si>
  <si>
    <t>Bldg. 081 General Svcs Substation</t>
  </si>
  <si>
    <t>Pep Ring Accelerator Housing</t>
  </si>
  <si>
    <t>Bldg Perm Transp Tire Shop (B126)</t>
  </si>
  <si>
    <t>Utility Housing ESA (B061)</t>
  </si>
  <si>
    <t>Utility Housing ESB (B062)</t>
  </si>
  <si>
    <t>Deuterium Storage Enclosure (B222OS)</t>
  </si>
  <si>
    <t>Experimental Building E 137</t>
  </si>
  <si>
    <t>Counting House E 137</t>
  </si>
  <si>
    <t>IR 2 Hall</t>
  </si>
  <si>
    <t>620A</t>
  </si>
  <si>
    <t>IR 2 Hall Annex</t>
  </si>
  <si>
    <t>IR 2 Counting House</t>
  </si>
  <si>
    <t>IR 2 Support Bldg</t>
  </si>
  <si>
    <t>IR 2 Electrical Bldg.</t>
  </si>
  <si>
    <t>IR 2 Gas House</t>
  </si>
  <si>
    <t>IR 4 Hall</t>
  </si>
  <si>
    <t>IR 4 Counting House</t>
  </si>
  <si>
    <t>IR 4 Support Building</t>
  </si>
  <si>
    <t>IR 4 Substation</t>
  </si>
  <si>
    <t>IR 4 Power Supply Building</t>
  </si>
  <si>
    <t>SSRL Pep 5b</t>
  </si>
  <si>
    <t>IR 6 Hall</t>
  </si>
  <si>
    <t>IR 6 Counting House</t>
  </si>
  <si>
    <t>IR 6 Support Building</t>
  </si>
  <si>
    <t>IR 6 Electrical Building</t>
  </si>
  <si>
    <t>SLC Power Supply</t>
  </si>
  <si>
    <t>Reg 7 Support Building</t>
  </si>
  <si>
    <t>IR 8 Hall</t>
  </si>
  <si>
    <t>IR 8 Support Building</t>
  </si>
  <si>
    <t>Enclosed Electrical Building</t>
  </si>
  <si>
    <t>230 KV Transformer Protection</t>
  </si>
  <si>
    <t>Other Structures BSY (B005S)</t>
  </si>
  <si>
    <t>Colliding Beam Interact East (B116)</t>
  </si>
  <si>
    <t>Total</t>
  </si>
  <si>
    <t>                                   </t>
  </si>
  <si>
    <t>ANL</t>
  </si>
  <si>
    <t>BNL</t>
  </si>
  <si>
    <t>LBNL</t>
  </si>
  <si>
    <t>PNNL</t>
  </si>
  <si>
    <t>Ames</t>
  </si>
  <si>
    <t>Fermi</t>
  </si>
  <si>
    <t>ORISE</t>
  </si>
  <si>
    <t>PPPL</t>
  </si>
  <si>
    <t>SLAC</t>
  </si>
  <si>
    <t>TJNAF</t>
  </si>
  <si>
    <t>MIT</t>
  </si>
  <si>
    <t>NDRL</t>
  </si>
  <si>
    <t>ORO</t>
  </si>
  <si>
    <t>LLNL</t>
  </si>
  <si>
    <t>Sandia - CA</t>
  </si>
  <si>
    <t>Sandia - NM</t>
  </si>
  <si>
    <t>Buildings RPV</t>
  </si>
  <si>
    <t>Trailer RPV</t>
  </si>
  <si>
    <t>RPV for Real Property Trailers</t>
  </si>
  <si>
    <t>OSF RPV Total</t>
  </si>
  <si>
    <r>
      <t>Lab</t>
    </r>
    <r>
      <rPr>
        <b/>
        <vertAlign val="superscript"/>
        <sz val="10"/>
        <rFont val="Arial"/>
        <family val="2"/>
      </rPr>
      <t>1</t>
    </r>
    <r>
      <rPr>
        <b/>
        <sz val="10"/>
        <rFont val="Arial"/>
        <family val="2"/>
      </rPr>
      <t xml:space="preserve"> </t>
    </r>
  </si>
  <si>
    <r>
      <t>RPV for Cat 3000</t>
    </r>
    <r>
      <rPr>
        <b/>
        <vertAlign val="superscript"/>
        <sz val="10"/>
        <rFont val="Arial"/>
        <family val="2"/>
      </rPr>
      <t>2</t>
    </r>
  </si>
  <si>
    <r>
      <t>2</t>
    </r>
    <r>
      <rPr>
        <b/>
        <sz val="10"/>
        <rFont val="Arial"/>
        <family val="2"/>
      </rPr>
      <t>OSF Cat 3000 = "programmatic" facilities</t>
    </r>
  </si>
  <si>
    <r>
      <t>3</t>
    </r>
    <r>
      <rPr>
        <b/>
        <sz val="10"/>
        <rFont val="Arial"/>
        <family val="2"/>
      </rPr>
      <t>RPV for ORNL  (X-10) OSF Incomplete</t>
    </r>
  </si>
  <si>
    <t>RPV for Active Bldgs</t>
  </si>
  <si>
    <t>ORNL (Y-12)</t>
  </si>
  <si>
    <t>A</t>
  </si>
  <si>
    <t>B</t>
  </si>
  <si>
    <t>C</t>
  </si>
  <si>
    <t>D</t>
  </si>
  <si>
    <t>F</t>
  </si>
  <si>
    <t>H</t>
  </si>
  <si>
    <t>J</t>
  </si>
  <si>
    <t>L</t>
  </si>
  <si>
    <t>N</t>
  </si>
  <si>
    <t>O</t>
  </si>
  <si>
    <t>P</t>
  </si>
  <si>
    <r>
      <t>RPV for Operational Excess that will be excessed after FY 05</t>
    </r>
    <r>
      <rPr>
        <b/>
        <vertAlign val="superscript"/>
        <sz val="10"/>
        <rFont val="Arial"/>
        <family val="2"/>
      </rPr>
      <t>4</t>
    </r>
  </si>
  <si>
    <r>
      <t>1</t>
    </r>
    <r>
      <rPr>
        <b/>
        <sz val="10"/>
        <rFont val="Arial"/>
        <family val="2"/>
      </rPr>
      <t>ITRI and CalTech Facilties excluded: ITRI excluded because leased out for up to 25 years and,  Cal Tech excluded because it will be transferred back to Cal Tech by 2005</t>
    </r>
  </si>
  <si>
    <r>
      <t>4</t>
    </r>
    <r>
      <rPr>
        <b/>
        <sz val="10"/>
        <rFont val="Arial"/>
        <family val="2"/>
      </rPr>
      <t xml:space="preserve">Excludes Operating Excess facilities (i.e., those with a Excess Indicator of "Y" and are classified as 1 or 2 in the Building Status field in FIMS) that will be excessed in FY 05 or before. </t>
    </r>
  </si>
  <si>
    <t>Building RPV -        Columns B plus C        (see footnote 5)</t>
  </si>
  <si>
    <t>RPV for OSF  that  excessed FY 05 or before</t>
  </si>
  <si>
    <t>K</t>
  </si>
  <si>
    <t>OSF RPV</t>
  </si>
  <si>
    <t>I</t>
  </si>
  <si>
    <t xml:space="preserve">RPV for Conventional OSF (H minus sum of  I, J, &amp; K) </t>
  </si>
  <si>
    <t>RPV for Calculating MII -           Bldgs + Trailers + OSF          (Columns D+F+L)</t>
  </si>
  <si>
    <t>Site Name</t>
  </si>
  <si>
    <t>Prpty ID</t>
  </si>
  <si>
    <t>Prpty Name</t>
  </si>
  <si>
    <t>Usage Code</t>
  </si>
  <si>
    <t>Short</t>
  </si>
  <si>
    <t>MARS Code</t>
  </si>
  <si>
    <t>Def. Maint.</t>
  </si>
  <si>
    <t>Act. Maint.</t>
  </si>
  <si>
    <t>RPV</t>
  </si>
  <si>
    <t>Included in RPV Calculation:</t>
  </si>
  <si>
    <t>ANL-E</t>
  </si>
  <si>
    <t>Site Prep Rec Area D</t>
  </si>
  <si>
    <t>Catchall</t>
  </si>
  <si>
    <t>Y</t>
  </si>
  <si>
    <t>Sawmill Creek Drainage</t>
  </si>
  <si>
    <t>Other, Plants S</t>
  </si>
  <si>
    <t>Site Prep - West Area</t>
  </si>
  <si>
    <t>Site Prep - 100 Area</t>
  </si>
  <si>
    <t>800A</t>
  </si>
  <si>
    <t>Site Prep</t>
  </si>
  <si>
    <t>Reforestation</t>
  </si>
  <si>
    <t>TOTAL</t>
  </si>
  <si>
    <t>Site Preparation</t>
  </si>
  <si>
    <t>FERMI</t>
  </si>
  <si>
    <t>Site Prep., Grading/Landscapg</t>
  </si>
  <si>
    <t>SITE/LANDSCPING</t>
  </si>
  <si>
    <t>Site Prep, Grading, Landscapng</t>
  </si>
  <si>
    <t xml:space="preserve">Lovelace  </t>
  </si>
  <si>
    <t>01005-460-46-001</t>
  </si>
  <si>
    <t>Other, Reclamat</t>
  </si>
  <si>
    <t/>
  </si>
  <si>
    <t>N/A</t>
  </si>
  <si>
    <t>01005-56-460-001</t>
  </si>
  <si>
    <t>General Clearing</t>
  </si>
  <si>
    <t>01005-59-460-001</t>
  </si>
  <si>
    <t>01005-59-460-002</t>
  </si>
  <si>
    <t>Grading</t>
  </si>
  <si>
    <t>01005-77-460-001</t>
  </si>
  <si>
    <t>01005-77-460-002</t>
  </si>
  <si>
    <t>01005-77-460-003</t>
  </si>
  <si>
    <t>Drainage</t>
  </si>
  <si>
    <t>01005-78-460-001</t>
  </si>
  <si>
    <t>01005-78-460-002</t>
  </si>
  <si>
    <t>01005-81-460-001</t>
  </si>
  <si>
    <t>01005-81-460-002</t>
  </si>
  <si>
    <t>01005-87-460-001</t>
  </si>
  <si>
    <t>01005-89-460-001</t>
  </si>
  <si>
    <t>01005-89-460-002</t>
  </si>
  <si>
    <t>Grading, General Earthwork</t>
  </si>
  <si>
    <t>01005-89-460-003</t>
  </si>
  <si>
    <t>Drainage, 100 ft. CMP, basins</t>
  </si>
  <si>
    <t>Piping, G (Sew</t>
  </si>
  <si>
    <t>01005-90-460-002</t>
  </si>
  <si>
    <t>Site Cleaning</t>
  </si>
  <si>
    <t>01005-90-460-003</t>
  </si>
  <si>
    <t>Rough site grading and prep</t>
  </si>
  <si>
    <t>01005-90A-460-001</t>
  </si>
  <si>
    <t>Concrete Trench</t>
  </si>
  <si>
    <t>01005-90A-460-006</t>
  </si>
  <si>
    <t>Fine Grading</t>
  </si>
  <si>
    <t>01005-90A-460-008</t>
  </si>
  <si>
    <t>Install driveways with culverts</t>
  </si>
  <si>
    <t>Tertiary Roads</t>
  </si>
  <si>
    <t>01005-99-460-001</t>
  </si>
  <si>
    <t>Site Grading</t>
  </si>
  <si>
    <t>Clearing/Landscaping</t>
  </si>
  <si>
    <t>Entry Sign</t>
  </si>
  <si>
    <t xml:space="preserve">PPPL </t>
  </si>
  <si>
    <t>Radwaste Storage Yard</t>
  </si>
  <si>
    <t>Storage (Open P</t>
  </si>
  <si>
    <t>C Site Prep-Grading</t>
  </si>
  <si>
    <t>D Site Prep-Grading</t>
  </si>
  <si>
    <t xml:space="preserve">SLAC </t>
  </si>
  <si>
    <t>Wall Retaining</t>
  </si>
  <si>
    <t>Accelerators, L</t>
  </si>
  <si>
    <t>Site Prep Grading &amp; Lands</t>
  </si>
  <si>
    <t>Stormwater Drainage Sys</t>
  </si>
  <si>
    <t>Piping, G (Stor</t>
  </si>
  <si>
    <t>Wall Retaining 8</t>
  </si>
  <si>
    <t>Wall Retaining 15</t>
  </si>
  <si>
    <t>Wall Retaining 14</t>
  </si>
  <si>
    <t>Wall Retaining 13</t>
  </si>
  <si>
    <t>Wall Retaining 12</t>
  </si>
  <si>
    <t>Wall Retaining 11</t>
  </si>
  <si>
    <t>Wall Retaining 10</t>
  </si>
  <si>
    <t>Wall Retaining 9</t>
  </si>
  <si>
    <t>Wall Retaining 7</t>
  </si>
  <si>
    <t>Wall Retaining 6</t>
  </si>
  <si>
    <t>Wall Retaining 5</t>
  </si>
  <si>
    <t>Wall Retaining 4</t>
  </si>
  <si>
    <t>Wall Retaining 3</t>
  </si>
  <si>
    <t>Wall Retaining 2</t>
  </si>
  <si>
    <t>Wall Retaining 1</t>
  </si>
  <si>
    <t>Wall Retaining Storage Ring</t>
  </si>
  <si>
    <t>SITE PREPARTION</t>
  </si>
  <si>
    <t xml:space="preserve">Site Prepartion </t>
  </si>
  <si>
    <t>STORM DRAINAGE</t>
  </si>
  <si>
    <t>Sitewide Storm Drainage System</t>
  </si>
  <si>
    <t>GRAND TOTAL</t>
  </si>
  <si>
    <t>Total RPV</t>
  </si>
  <si>
    <t>Excess Year</t>
  </si>
  <si>
    <t>ORNL (X-10)</t>
  </si>
  <si>
    <t>Y-12 Plant</t>
  </si>
  <si>
    <t>ETTP</t>
  </si>
  <si>
    <t>Query - Excess OSF RPV &lt;FY06</t>
  </si>
  <si>
    <t>Query: all SC Op Excess Bldgs w-RPV</t>
  </si>
  <si>
    <t xml:space="preserve">Database: Crit22-2k </t>
  </si>
  <si>
    <t>Lovelace</t>
  </si>
  <si>
    <t>Query: SC OSF RPV MARS 460</t>
  </si>
  <si>
    <t>dB: Crit22-2k</t>
  </si>
  <si>
    <t>**************************************************************************************************</t>
  </si>
  <si>
    <t>Query: OSF 3000 Non-Excessed</t>
  </si>
  <si>
    <t>dB: V37cus2k</t>
  </si>
  <si>
    <t>Query: SC Total OSF RPV</t>
  </si>
  <si>
    <t>dB: V37cus2K</t>
  </si>
  <si>
    <t>dB:  Crit22-2k dB</t>
  </si>
  <si>
    <t>Name of Query: SC OSF RPV w-DM/AM/ID/UC/MARS 460</t>
  </si>
  <si>
    <t>CONDENSED VERSION OF QUERY W/ONLY RPV USING MARS 460 CODE</t>
  </si>
  <si>
    <t>Ignitable Mixed Waste Storage Building</t>
  </si>
  <si>
    <t>Emergency Services Department</t>
  </si>
  <si>
    <t>374A</t>
  </si>
  <si>
    <t>Waste Management Operations</t>
  </si>
  <si>
    <t>Bath House</t>
  </si>
  <si>
    <t>Teachers Federal Credit Union</t>
  </si>
  <si>
    <t>Apartment 28</t>
  </si>
  <si>
    <t>Apartment 34</t>
  </si>
  <si>
    <t>Apartment 13</t>
  </si>
  <si>
    <t>Recreation Hall</t>
  </si>
  <si>
    <t>Apartment 7</t>
  </si>
  <si>
    <t>Apartment 24</t>
  </si>
  <si>
    <t>Apartment 26</t>
  </si>
  <si>
    <t>Apartment 8</t>
  </si>
  <si>
    <t>Apartment 10</t>
  </si>
  <si>
    <t>Apartment 30</t>
  </si>
  <si>
    <t>Apartment 36</t>
  </si>
  <si>
    <t>Staff Services/DAS/Post Office</t>
  </si>
  <si>
    <t>Fan House</t>
  </si>
  <si>
    <t>Apartment Storage</t>
  </si>
  <si>
    <t>Apartment 11</t>
  </si>
  <si>
    <t>Apartment 2</t>
  </si>
  <si>
    <t>Apartment 4</t>
  </si>
  <si>
    <t>Apartment 6</t>
  </si>
  <si>
    <t>Apartment 5</t>
  </si>
  <si>
    <t>Apartment 3</t>
  </si>
  <si>
    <t>Apartment 1</t>
  </si>
  <si>
    <t>Apartment 22</t>
  </si>
  <si>
    <t>Coin Laundry</t>
  </si>
  <si>
    <t>Apartment 40</t>
  </si>
  <si>
    <t>Apartment 41</t>
  </si>
  <si>
    <t>Apartment 42</t>
  </si>
  <si>
    <t>Apartment 43</t>
  </si>
  <si>
    <t>0368-01</t>
  </si>
  <si>
    <t>Summer Cottage</t>
  </si>
  <si>
    <t>0368-02</t>
  </si>
  <si>
    <t>0368-03</t>
  </si>
  <si>
    <t>0368-04</t>
  </si>
  <si>
    <t>0368-05</t>
  </si>
  <si>
    <t>0368-06</t>
  </si>
  <si>
    <t>0368-07</t>
  </si>
  <si>
    <t>0368-08</t>
  </si>
  <si>
    <t>0368-09</t>
  </si>
  <si>
    <t>0368-10</t>
  </si>
  <si>
    <t>0368-11</t>
  </si>
  <si>
    <t>0368-12</t>
  </si>
  <si>
    <t>0368-13</t>
  </si>
  <si>
    <t>0368-14</t>
  </si>
  <si>
    <t>0368-15</t>
  </si>
  <si>
    <t>0368-16</t>
  </si>
  <si>
    <t>0368-17</t>
  </si>
  <si>
    <t>0368-18</t>
  </si>
  <si>
    <t>0368-19</t>
  </si>
  <si>
    <t>0368-20</t>
  </si>
  <si>
    <t>0368-21</t>
  </si>
  <si>
    <t>0368-22</t>
  </si>
  <si>
    <t>0368-23</t>
  </si>
  <si>
    <t>0368-24</t>
  </si>
  <si>
    <t>0368-25</t>
  </si>
  <si>
    <t>0368-26</t>
  </si>
  <si>
    <t>0368-27</t>
  </si>
  <si>
    <t>0368-28</t>
  </si>
  <si>
    <t>0368-29</t>
  </si>
  <si>
    <t>0368-30</t>
  </si>
  <si>
    <t>Building Storage</t>
  </si>
  <si>
    <t>Maintenance Management Center</t>
  </si>
  <si>
    <t>Plant Engine/Pub.Affairs/Fiscal/Inter.Au</t>
  </si>
  <si>
    <t>Cavendish - Men's Residence</t>
  </si>
  <si>
    <t>Compton - Men's Residence</t>
  </si>
  <si>
    <t>Fleming - Men's Residence</t>
  </si>
  <si>
    <t>Guest House</t>
  </si>
  <si>
    <t>Curie - Women's Residence</t>
  </si>
  <si>
    <t>Carpenter/Lock &amp; Paint Shop</t>
  </si>
  <si>
    <t>Building Maintenance Office</t>
  </si>
  <si>
    <t>Police Headquarters</t>
  </si>
  <si>
    <t>Stationery Warehouse</t>
  </si>
  <si>
    <t>Excess Property Warehouse</t>
  </si>
  <si>
    <t>Furniture Warehouse</t>
  </si>
  <si>
    <t>Truck/Utility Storage</t>
  </si>
  <si>
    <t xml:space="preserve">ESH &amp; Q Office Building </t>
  </si>
  <si>
    <t>Science Museum Staff &amp; NSLS Office Bldg.</t>
  </si>
  <si>
    <t>Bulk Warehouse</t>
  </si>
  <si>
    <t>Gases Warehouse</t>
  </si>
  <si>
    <t>Procurement &amp; Property Management</t>
  </si>
  <si>
    <t>Equipment Storage</t>
  </si>
  <si>
    <t>Site Maintenance Office</t>
  </si>
  <si>
    <t>Maintenance Storage</t>
  </si>
  <si>
    <t>Storage</t>
  </si>
  <si>
    <t>Contracts &amp; Procurements</t>
  </si>
  <si>
    <t>Site Storage</t>
  </si>
  <si>
    <t>Equip/Vehicle Repair</t>
  </si>
  <si>
    <t>Utilities Maintenance</t>
  </si>
  <si>
    <t>Utilities Storage</t>
  </si>
  <si>
    <t>Hazardous Storage</t>
  </si>
  <si>
    <t>Office of Management Services</t>
  </si>
  <si>
    <t>ELECTRICAL OPS / ECS ARCHIVE</t>
  </si>
  <si>
    <t>Engineering Office Building</t>
  </si>
  <si>
    <t>Solar Energy Lab/Laser Lab</t>
  </si>
  <si>
    <t>Quality Services Division Building</t>
  </si>
  <si>
    <t>Reac Area Equip Bldg</t>
  </si>
  <si>
    <t>Solid State Off.</t>
  </si>
  <si>
    <t>TSD Storage Building</t>
  </si>
  <si>
    <t>Storage Building</t>
  </si>
  <si>
    <t>Storage-Miscel Materials</t>
  </si>
  <si>
    <t>Storage Shed</t>
  </si>
  <si>
    <t>Mail Services Building</t>
  </si>
  <si>
    <t>Lead Shop</t>
  </si>
  <si>
    <t>7020A</t>
  </si>
  <si>
    <t>HVAC Decontamination Facility</t>
  </si>
  <si>
    <t>ORNL Whole Body Counter</t>
  </si>
  <si>
    <t>Rolling Mill</t>
  </si>
  <si>
    <t>Interim Manipulator Repair Fac</t>
  </si>
  <si>
    <t>M&amp;C Storage</t>
  </si>
  <si>
    <t>7035A</t>
  </si>
  <si>
    <t>Paint Mix Building</t>
  </si>
  <si>
    <t>7035B</t>
  </si>
  <si>
    <t>Paint Storage</t>
  </si>
  <si>
    <t>7035C</t>
  </si>
  <si>
    <t>7035D</t>
  </si>
  <si>
    <t>Can Drying Facility</t>
  </si>
  <si>
    <t>7035E</t>
  </si>
  <si>
    <t>Utility Mechanics Storage</t>
  </si>
  <si>
    <t>7035F</t>
  </si>
  <si>
    <t>Shed Storage Facility</t>
  </si>
  <si>
    <t>90-Day Waste Storage</t>
  </si>
  <si>
    <t>Welding &amp; Brazing Shop</t>
  </si>
  <si>
    <t>Paint Stores</t>
  </si>
  <si>
    <t>Paint Shop</t>
  </si>
  <si>
    <t>Heavy Equipment Storage Shelter</t>
  </si>
  <si>
    <t>Fab Equip Storage</t>
  </si>
  <si>
    <t>Fabrication Storage Shed</t>
  </si>
  <si>
    <t>Salt Storage Building</t>
  </si>
  <si>
    <t>Health Physics Research Reactor</t>
  </si>
  <si>
    <t>Dosar Fac-Hprr</t>
  </si>
  <si>
    <t>Dosar Low-Eng Accelerator</t>
  </si>
  <si>
    <t>Rad Calibration Lab</t>
  </si>
  <si>
    <t>HFIR Parts Storage</t>
  </si>
  <si>
    <t>Property ID</t>
  </si>
  <si>
    <t>Property Name</t>
  </si>
  <si>
    <t>Ames Lab</t>
  </si>
  <si>
    <t>Power Switch Pit</t>
  </si>
  <si>
    <t>Parking Areas</t>
  </si>
  <si>
    <t>SANITARY LIFT EAST AREA</t>
  </si>
  <si>
    <t>#1 Well House (Shallow Well)</t>
  </si>
  <si>
    <t>#2 Well House (Shallow Well)</t>
  </si>
  <si>
    <t>Elevated Water Strg Tank</t>
  </si>
  <si>
    <t>Intense Pulse Neutr Srce Linac</t>
  </si>
  <si>
    <t>Intense Pulse Neutr Srce Rcs</t>
  </si>
  <si>
    <t>Ipns Neutron Source</t>
  </si>
  <si>
    <t>Argonne Tandem Accl Sys Linac</t>
  </si>
  <si>
    <t>Argonne Tandem Accl Sys Tandem</t>
  </si>
  <si>
    <t>Dynamitron - Building 203</t>
  </si>
  <si>
    <t>Van De Graff - Bldg 203</t>
  </si>
  <si>
    <t>Linear Accelerator - Bldg 211</t>
  </si>
  <si>
    <t>Van De Graff - Bldg 211</t>
  </si>
  <si>
    <t>Zero Power Reactor Vi</t>
  </si>
  <si>
    <t>Zero Power Reactor Ix</t>
  </si>
  <si>
    <t>APS STORAGE RING</t>
  </si>
  <si>
    <t>APS EXP BEAMLINES &amp; FRONT ENDS</t>
  </si>
  <si>
    <t>APS LINAC</t>
  </si>
  <si>
    <t>APS SYNCHROTRON</t>
  </si>
  <si>
    <t>APS LOW ENERGY TRANSPORT LINE</t>
  </si>
  <si>
    <t>APS HIGH ENERGY TRANSPORT LINE</t>
  </si>
  <si>
    <t>APS POSITRON ACCUMULATOR RING</t>
  </si>
  <si>
    <t>Guard Post Eastwood Dr</t>
  </si>
  <si>
    <t>Central Boiler House</t>
  </si>
  <si>
    <t>Crusher House</t>
  </si>
  <si>
    <t>Shaker House</t>
  </si>
  <si>
    <t>Lake Michigan Flow Control Station</t>
  </si>
  <si>
    <t>Ion Exchange Domestic Water</t>
  </si>
  <si>
    <t>Pumping Station, Office</t>
  </si>
  <si>
    <t>#5 Well House (Deep Well)</t>
  </si>
  <si>
    <t>#3 Well House (Shallow well)</t>
  </si>
  <si>
    <t>#4 Well House (Shallow Well)</t>
  </si>
  <si>
    <t>Guard Post Northgate Rd</t>
  </si>
  <si>
    <t>Mobil Service Station</t>
  </si>
  <si>
    <t>317B</t>
  </si>
  <si>
    <t>Waste Management Storage</t>
  </si>
  <si>
    <t>318B</t>
  </si>
  <si>
    <t xml:space="preserve">PFS-Waste Management Storage </t>
  </si>
  <si>
    <t>325C</t>
  </si>
  <si>
    <t>PFS-Waste Management Operations Stora</t>
  </si>
  <si>
    <t>Site Radio Repeater</t>
  </si>
  <si>
    <t>Cooling Water Tower Fac</t>
  </si>
  <si>
    <t>Railroad System</t>
  </si>
  <si>
    <t>Roads</t>
  </si>
  <si>
    <t>Perimeter Fencing</t>
  </si>
  <si>
    <t>Walkways</t>
  </si>
  <si>
    <t>Domestic Water Dist Sys</t>
  </si>
  <si>
    <t>Lab Water Dist System</t>
  </si>
  <si>
    <t>Sanitary Sewer System</t>
  </si>
  <si>
    <t>Lab Sewer System</t>
  </si>
  <si>
    <t>Storm Sewer System</t>
  </si>
  <si>
    <t>Gas Distribution Sys</t>
  </si>
  <si>
    <t>Compressed Air Dist Sys</t>
  </si>
  <si>
    <t>Central Water Chilling System</t>
  </si>
  <si>
    <t>Steam Dist System</t>
  </si>
  <si>
    <t>Electrical Dist Sys</t>
  </si>
  <si>
    <t>Communications System</t>
  </si>
  <si>
    <t>Street &amp; Security Lgt Sys</t>
  </si>
  <si>
    <t>CONTROLS LINE BLDG</t>
  </si>
  <si>
    <t>Switchgear Repair  Building</t>
  </si>
  <si>
    <t>Outdoor Load Ctr-100 Area</t>
  </si>
  <si>
    <t>Outdoor Load Ctr-East</t>
  </si>
  <si>
    <t>Outdoor Load Ctr-800 Area</t>
  </si>
  <si>
    <t>Outdoor Loan Center-300 Area/Trans St</t>
  </si>
  <si>
    <t>Fire Alarm System Illinois</t>
  </si>
  <si>
    <t>Public Address System</t>
  </si>
  <si>
    <t>Domestic Water Tank (Elev. 300K G)</t>
  </si>
  <si>
    <t>Domestic Water Tank (Elev. 500K Gal)</t>
  </si>
  <si>
    <t>Laboratory Water Tank</t>
  </si>
  <si>
    <t>Lake Michigan Water Pump Station</t>
  </si>
  <si>
    <t>FIRE WATER TANK-650,000</t>
  </si>
  <si>
    <t>Sewage Treatment Fac</t>
  </si>
  <si>
    <t>Sewage Sys Filter Beds</t>
  </si>
  <si>
    <t>Laboratory, Sanitary, Comp Sam</t>
  </si>
  <si>
    <t xml:space="preserve">Chlorinator Bldg. </t>
  </si>
  <si>
    <t>Sanitary Treatment  Laboratory, Sludge</t>
  </si>
  <si>
    <t>WWTP Maint Bldg, Sludge Press</t>
  </si>
  <si>
    <t>Canal Cool Water Inlet St</t>
  </si>
  <si>
    <t>CANEL WATER  PUMPING STATION</t>
  </si>
  <si>
    <t>Canal Treatment  (Cooling Water)</t>
  </si>
  <si>
    <t>Canal Water Tank 500,000</t>
  </si>
  <si>
    <t>Canal Water Tank - Elev_250</t>
  </si>
  <si>
    <t>LABORATORY WASTEWATER TREATMENT PLANT</t>
  </si>
  <si>
    <t>Pfs-Utility Services Storage</t>
  </si>
  <si>
    <t>Lab Waste Water Treatment Plan</t>
  </si>
  <si>
    <t>Lab Waste Water Blower Bldg</t>
  </si>
  <si>
    <t>LAB WASTE WATER INFLUENT PUMP STATION</t>
  </si>
  <si>
    <t>Swimming Pool</t>
  </si>
  <si>
    <t>Pavillion (Summer House)</t>
  </si>
  <si>
    <t>Pool Filter &amp; Pump Hse</t>
  </si>
  <si>
    <t>Water Wells Datga &amp; Obser</t>
  </si>
  <si>
    <t>Domestic  Water Service To Bldg</t>
  </si>
  <si>
    <t>Lab Water Serv To Bldgs</t>
  </si>
  <si>
    <t>Sanitary Sewer To Bldgs</t>
  </si>
  <si>
    <t>Lab Sewer Svcs To Bldgs</t>
  </si>
  <si>
    <t>Gas Serv Branches To Bldg</t>
  </si>
  <si>
    <t>Steam Serv Brs To Bldgs</t>
  </si>
  <si>
    <t>Elec Serv Branches To Bld</t>
  </si>
  <si>
    <t>Wash H20 &amp; Sludge Lagoon</t>
  </si>
  <si>
    <t>Guard Post Westgate Rd</t>
  </si>
  <si>
    <t>Pavillion Restrooms Fac-     Argonne Par</t>
  </si>
  <si>
    <t>Argonne Park Playground</t>
  </si>
  <si>
    <t xml:space="preserve"> 13.8 OVERHEAD LINE</t>
  </si>
  <si>
    <t>RHIC 13.8 Overhead Line</t>
  </si>
  <si>
    <t>Improvements To Land (wells-non</t>
  </si>
  <si>
    <t>1010-TVG</t>
  </si>
  <si>
    <t>Tandem Van Degraaff</t>
  </si>
  <si>
    <t>1020-AGS</t>
  </si>
  <si>
    <t>Ags Bldg 913</t>
  </si>
  <si>
    <t>1030-VDG</t>
  </si>
  <si>
    <t>Van Degraff Gen</t>
  </si>
  <si>
    <t>1040-CYCL</t>
  </si>
  <si>
    <t>60 In Cyclotron</t>
  </si>
  <si>
    <t>1050-VDG</t>
  </si>
  <si>
    <t>Van Degraaff Gen 465</t>
  </si>
  <si>
    <t>1060-SFMAG</t>
  </si>
  <si>
    <t>Strong Focus Magnet</t>
  </si>
  <si>
    <t>1070-BMRR</t>
  </si>
  <si>
    <t>Medical Reactor</t>
  </si>
  <si>
    <t>1080-ACCEL</t>
  </si>
  <si>
    <t>Radiological Accel</t>
  </si>
  <si>
    <t>1100-NSLS</t>
  </si>
  <si>
    <t>NSLS</t>
  </si>
  <si>
    <t>1102-AGSMAGNET</t>
  </si>
  <si>
    <t>Ags Magnet System</t>
  </si>
  <si>
    <t>1103-AGSLINAC</t>
  </si>
  <si>
    <t>200 M Linac Machine</t>
  </si>
  <si>
    <t>1104-AGSBOOSTER</t>
  </si>
  <si>
    <t>Ags Booster Accelerator</t>
  </si>
  <si>
    <t>Accelerator Test Facility</t>
  </si>
  <si>
    <t>Source Development Laboratory</t>
  </si>
  <si>
    <t>1107-RHIC</t>
  </si>
  <si>
    <t>RHIC Machine</t>
  </si>
  <si>
    <t>13.8KV  CABLE</t>
  </si>
  <si>
    <t>13.8 Undergrd Cables</t>
  </si>
  <si>
    <t>2.4KV OH CABLE</t>
  </si>
  <si>
    <t>2.4 Overhead Lines</t>
  </si>
  <si>
    <t>2.4KV UG CABLE</t>
  </si>
  <si>
    <t>2.4 Undergrd Cables</t>
  </si>
  <si>
    <t>Test Wells</t>
  </si>
  <si>
    <t>Monitoring Station</t>
  </si>
  <si>
    <t>Metal Incinerator</t>
  </si>
  <si>
    <t>Hardened Antenna</t>
  </si>
  <si>
    <t>Portable Bldgs F AGS 1</t>
  </si>
  <si>
    <t>Portable Bldgs F AGS 2</t>
  </si>
  <si>
    <t>Portable Bldgs F AGS 3</t>
  </si>
  <si>
    <t>Portable Bldgs F AGS 4</t>
  </si>
  <si>
    <t>Portable Bldgs F AGS 5</t>
  </si>
  <si>
    <t>Gauging Station</t>
  </si>
  <si>
    <t>Portable Bldgs F Ags 6</t>
  </si>
  <si>
    <t>Rf Mg Cooling Tower</t>
  </si>
  <si>
    <t>EEBA Cooling Tower</t>
  </si>
  <si>
    <t>Mev Linac Tower</t>
  </si>
  <si>
    <t>Shielding Block Yard</t>
  </si>
  <si>
    <t>Monitoring Wells</t>
  </si>
  <si>
    <t>Underground Cw &amp; Air Dist Sys</t>
  </si>
  <si>
    <t>Liq Heliul Storage (Bldg 1005)</t>
  </si>
  <si>
    <t>Helium Storage Tanks   Location-1006B</t>
  </si>
  <si>
    <t>Gas Storage-Cba-1005g</t>
  </si>
  <si>
    <t>Storage Platform-2210</t>
  </si>
  <si>
    <t>Emergency Holding Pit 1-2260</t>
  </si>
  <si>
    <t>Emergency Holding Pit 3-2280</t>
  </si>
  <si>
    <t>Emergency Holding Pit 2-2270</t>
  </si>
  <si>
    <t>Storage Tank 2-Liq Nitro-2130</t>
  </si>
  <si>
    <t>Storage Tank 1-Liq Hydrgn-2110</t>
  </si>
  <si>
    <t>Cryogenic Liq Storage Fac-0963</t>
  </si>
  <si>
    <t>479TRNF550</t>
  </si>
  <si>
    <t>Machine Shop B</t>
  </si>
  <si>
    <t>603-TRNFX24</t>
  </si>
  <si>
    <t>603 2.4kV Substation</t>
  </si>
  <si>
    <t>603-TRNFXXX</t>
  </si>
  <si>
    <t>Temple Place Substation</t>
  </si>
  <si>
    <t>610-BLR001A</t>
  </si>
  <si>
    <t>Boiler 1A</t>
  </si>
  <si>
    <t>610-BLR005</t>
  </si>
  <si>
    <t>Boiler 5</t>
  </si>
  <si>
    <t>610-BLR006</t>
  </si>
  <si>
    <t>Boiler 6</t>
  </si>
  <si>
    <t>610-BLR007</t>
  </si>
  <si>
    <t>Boiler No. 7</t>
  </si>
  <si>
    <t>Chemistry 555</t>
  </si>
  <si>
    <t>Central Steam Plant 610</t>
  </si>
  <si>
    <t>Lab/Office Bldg 703 Tanks</t>
  </si>
  <si>
    <t>Hot Laboratory Bldg 801</t>
  </si>
  <si>
    <t>Energy Science &amp; Technology</t>
  </si>
  <si>
    <t>629-GENRXXX</t>
  </si>
  <si>
    <t>Med/Bio Emergency Power</t>
  </si>
  <si>
    <t>631-TRNFXXX</t>
  </si>
  <si>
    <t>Fifth Ave Substation</t>
  </si>
  <si>
    <t>701-TRNFXXX</t>
  </si>
  <si>
    <t>701 Substation</t>
  </si>
  <si>
    <t>Heavy Ion Beam Line-1101</t>
  </si>
  <si>
    <t>704-TRNFXXX</t>
  </si>
  <si>
    <t>704 Transformer</t>
  </si>
  <si>
    <t>4N Substation</t>
  </si>
  <si>
    <t>RF_MG Substation</t>
  </si>
  <si>
    <t>P Substation</t>
  </si>
  <si>
    <t>F Substation</t>
  </si>
  <si>
    <t>C Substation</t>
  </si>
  <si>
    <t>B Substation</t>
  </si>
  <si>
    <t>RF Substation</t>
  </si>
  <si>
    <t>L Substation</t>
  </si>
  <si>
    <t>902 West Substation A-West</t>
  </si>
  <si>
    <t>3J Substation</t>
  </si>
  <si>
    <t>Heating System Other</t>
  </si>
  <si>
    <t>Steam Supply System</t>
  </si>
  <si>
    <t>Condensate Return System</t>
  </si>
  <si>
    <t>Potable Distribution</t>
  </si>
  <si>
    <t>Water Supply Well No 4</t>
  </si>
  <si>
    <t>Water Supply Well No 2</t>
  </si>
  <si>
    <t>Water Supply Well No 11</t>
  </si>
  <si>
    <t>Water Supply Well No 10</t>
  </si>
  <si>
    <t>Water Supply Well No 7</t>
  </si>
  <si>
    <t>Water Supply Wells No 1</t>
  </si>
  <si>
    <t>Water Supply Well No 6</t>
  </si>
  <si>
    <t>Water Supply Well No 12</t>
  </si>
  <si>
    <t>Other Wells</t>
  </si>
  <si>
    <t>Sewerage Treatment Plant</t>
  </si>
  <si>
    <t>Sewerage Sys Gravity</t>
  </si>
  <si>
    <t>Storm Water System-Gravity</t>
  </si>
  <si>
    <t>Sewerage System Pumped</t>
  </si>
  <si>
    <t>Storm Water Sys Pumped</t>
  </si>
  <si>
    <t>Sewerage And Storm Other</t>
  </si>
  <si>
    <t>Com. Ductbank, Tech.St.</t>
  </si>
  <si>
    <t>Fiber-Optic Infrastructure</t>
  </si>
  <si>
    <t>Fire Alarm System</t>
  </si>
  <si>
    <t>Roads And Bridges</t>
  </si>
  <si>
    <t>Railroad Tracks</t>
  </si>
  <si>
    <t>801-TRNF041</t>
  </si>
  <si>
    <t>801 Transformer</t>
  </si>
  <si>
    <t>Paved Walks</t>
  </si>
  <si>
    <t>Fences</t>
  </si>
  <si>
    <t>Parking Lots And Hardstds</t>
  </si>
  <si>
    <t>820-TRNFXXX</t>
  </si>
  <si>
    <t>820 Transformer</t>
  </si>
  <si>
    <t>901-TRNFXXX</t>
  </si>
  <si>
    <t>901 Transformer</t>
  </si>
  <si>
    <t>902-TRNF141</t>
  </si>
  <si>
    <t>902 East Substation</t>
  </si>
  <si>
    <t>911-TRNF146</t>
  </si>
  <si>
    <t>SB Substation</t>
  </si>
  <si>
    <t>911-TRNFXXA</t>
  </si>
  <si>
    <t>A Substation</t>
  </si>
  <si>
    <t>912-TRNF055</t>
  </si>
  <si>
    <t>G Substation</t>
  </si>
  <si>
    <t>912-TRNFXXM</t>
  </si>
  <si>
    <t>M Substation</t>
  </si>
  <si>
    <t>918-TRNF051</t>
  </si>
  <si>
    <t>E Substation</t>
  </si>
  <si>
    <t>919-TRNF052</t>
  </si>
  <si>
    <t>H Substation</t>
  </si>
  <si>
    <t>927-TRNF175</t>
  </si>
  <si>
    <t>5N Substation</t>
  </si>
  <si>
    <t>929-TRNF560</t>
  </si>
  <si>
    <t>K Substation</t>
  </si>
  <si>
    <t>929-TRNF569</t>
  </si>
  <si>
    <t>BC Substation</t>
  </si>
  <si>
    <t>960-TRNF063</t>
  </si>
  <si>
    <t>7N Substation</t>
  </si>
  <si>
    <t>ST0049</t>
  </si>
  <si>
    <t>Water Storage Tank</t>
  </si>
  <si>
    <t>ST0558</t>
  </si>
  <si>
    <t>Retention Pond #1</t>
  </si>
  <si>
    <t>ST0559</t>
  </si>
  <si>
    <t>Retention Pond #2</t>
  </si>
  <si>
    <t>ST0564</t>
  </si>
  <si>
    <t>Primary Effluent Pumping Station</t>
  </si>
  <si>
    <t>ST0565</t>
  </si>
  <si>
    <t>Modular Aeration Tanks</t>
  </si>
  <si>
    <t>ST0567</t>
  </si>
  <si>
    <t>R.A.S Pumping Station</t>
  </si>
  <si>
    <t>ST0568</t>
  </si>
  <si>
    <t>Vehicle Monitoring Station</t>
  </si>
  <si>
    <t>ST0574</t>
  </si>
  <si>
    <t>Weapons Range Facility</t>
  </si>
  <si>
    <t>ST0583</t>
  </si>
  <si>
    <t>Chopper and Grater</t>
  </si>
  <si>
    <t>ST0585</t>
  </si>
  <si>
    <t>Primary Clarifier</t>
  </si>
  <si>
    <t>ST0611C</t>
  </si>
  <si>
    <t>Fuel Oil Tank #3 300K Gal.</t>
  </si>
  <si>
    <t>ST0611D</t>
  </si>
  <si>
    <t>Fuel Oil Tank #4 420K Gal.</t>
  </si>
  <si>
    <t>ST0611E</t>
  </si>
  <si>
    <t>Fuel Oil Tank #5 300K Gal.</t>
  </si>
  <si>
    <t>ST0611F</t>
  </si>
  <si>
    <t>Fuel Oil Tank #6 300K Gal.</t>
  </si>
  <si>
    <t>ST0611G</t>
  </si>
  <si>
    <t>Fuel Oil Tank #9 400K Gal.</t>
  </si>
  <si>
    <t>ST0611H</t>
  </si>
  <si>
    <t>Fuel Oil Tank #10 600K Gal.</t>
  </si>
  <si>
    <t>ST0613</t>
  </si>
  <si>
    <t>Substation</t>
  </si>
  <si>
    <t>ST0615</t>
  </si>
  <si>
    <t>Voltage Regulator Station</t>
  </si>
  <si>
    <t>ST0616</t>
  </si>
  <si>
    <t>ST0617</t>
  </si>
  <si>
    <t>ST0622</t>
  </si>
  <si>
    <t>Nitrogen Tank (210)</t>
  </si>
  <si>
    <t>ST0626</t>
  </si>
  <si>
    <t>Storage Platform</t>
  </si>
  <si>
    <t>ST0640</t>
  </si>
  <si>
    <t>ST0643</t>
  </si>
  <si>
    <t>AGS Substation</t>
  </si>
  <si>
    <t>ST0647</t>
  </si>
  <si>
    <t>Aerator Tank</t>
  </si>
  <si>
    <t>ST0648</t>
  </si>
  <si>
    <t>Clearwell</t>
  </si>
  <si>
    <t>ST0658</t>
  </si>
  <si>
    <t>Chilled Water Storage Tank</t>
  </si>
  <si>
    <t>ST0660</t>
  </si>
  <si>
    <t>Cooling Tower</t>
  </si>
  <si>
    <t xml:space="preserve">ST0661 </t>
  </si>
  <si>
    <t>Substation at Rochester Street</t>
  </si>
  <si>
    <t>ST0690</t>
  </si>
  <si>
    <t>Tactical Training Station</t>
  </si>
  <si>
    <t>ST0713</t>
  </si>
  <si>
    <t>Meteorology Tower 280'-EE-GD73</t>
  </si>
  <si>
    <t>ST0891</t>
  </si>
  <si>
    <t>RFPA-E-VAP Cooling Tower</t>
  </si>
  <si>
    <t>ST0893</t>
  </si>
  <si>
    <t>RFMG Cooling Tower</t>
  </si>
  <si>
    <t>ST0897</t>
  </si>
  <si>
    <t>Cooling Tower 1</t>
  </si>
  <si>
    <t>ST0898</t>
  </si>
  <si>
    <t xml:space="preserve">Cooling Tower </t>
  </si>
  <si>
    <t>ST0955</t>
  </si>
  <si>
    <t>Cylinder Tank Storage</t>
  </si>
  <si>
    <t>ST0968</t>
  </si>
  <si>
    <t>Cooling Tower 4</t>
  </si>
  <si>
    <t>ST0969</t>
  </si>
  <si>
    <t>Cooling Tower 5</t>
  </si>
  <si>
    <t>ST0970</t>
  </si>
  <si>
    <t>Cooling Tower 3</t>
  </si>
  <si>
    <t>ST0971</t>
  </si>
  <si>
    <t xml:space="preserve">PTR Cooling Tower </t>
  </si>
  <si>
    <t>ST0972</t>
  </si>
  <si>
    <t>Cooling Tower 2</t>
  </si>
  <si>
    <t>ST0973</t>
  </si>
  <si>
    <t xml:space="preserve">Linac Cooling Tower </t>
  </si>
  <si>
    <t>ST0979</t>
  </si>
  <si>
    <t>Tower 3 Pump House</t>
  </si>
  <si>
    <t>ST0981</t>
  </si>
  <si>
    <t>G-2 Cooling Tower</t>
  </si>
  <si>
    <t>ST0983</t>
  </si>
  <si>
    <t>BAF Cooling Tower</t>
  </si>
  <si>
    <t>ST0985</t>
  </si>
  <si>
    <t>Tower 2 Pump House</t>
  </si>
  <si>
    <t>ST0987</t>
  </si>
  <si>
    <t>Special Exp. Magnets</t>
  </si>
  <si>
    <t>ST1002E</t>
  </si>
  <si>
    <t>Bhrams Cooling Tower</t>
  </si>
  <si>
    <t>ST1004</t>
  </si>
  <si>
    <t>Maintenance Investment Calutaion for FY 04 Based on 1.4% of RPV</t>
  </si>
  <si>
    <t>Maintenance Investment Calutaion for FY 05 Based on 2% of RPV</t>
  </si>
  <si>
    <t>Calculation</t>
  </si>
  <si>
    <t>SC Custom Run Dec 17, 2003 (see worksheet)</t>
  </si>
  <si>
    <r>
      <t>RPV for Selected Site Prep, Grading &amp; Landscaping Assets</t>
    </r>
    <r>
      <rPr>
        <b/>
        <vertAlign val="superscript"/>
        <sz val="10"/>
        <rFont val="Arial"/>
        <family val="2"/>
      </rPr>
      <t>5</t>
    </r>
  </si>
  <si>
    <r>
      <t>5</t>
    </r>
    <r>
      <rPr>
        <b/>
        <sz val="10"/>
        <rFont val="Arial"/>
        <family val="2"/>
      </rPr>
      <t xml:space="preserve">Site Preparation, grading and landscaping separate from new facilities.  MARS Code 460; reviewed all and excluded most; list available </t>
    </r>
  </si>
  <si>
    <t>Total SC</t>
  </si>
  <si>
    <t xml:space="preserve">Facility Hall </t>
  </si>
  <si>
    <t>ST1004C</t>
  </si>
  <si>
    <t>RF Cooling Tower</t>
  </si>
  <si>
    <t>ST1008D</t>
  </si>
  <si>
    <t>Phenix Cooling Tower</t>
  </si>
  <si>
    <t>1250-4</t>
  </si>
  <si>
    <t>VEHICLE BRIDGE SOUTH OF K-31</t>
  </si>
  <si>
    <t>Storage Water Tanks</t>
  </si>
  <si>
    <t>Railsiding Storage</t>
  </si>
  <si>
    <t>Research Acc Ring/Tunnel</t>
  </si>
  <si>
    <t>Elec Substations</t>
  </si>
  <si>
    <t>Elec Onsite Trans Lns</t>
  </si>
  <si>
    <t>Elec Dist Lines, Secondary</t>
  </si>
  <si>
    <t>Elec Dist Lns, Tertiary</t>
  </si>
  <si>
    <t>Elec Generators</t>
  </si>
  <si>
    <t>Water System Potable Dist</t>
  </si>
  <si>
    <t>Water Sys Other Wtrlines</t>
  </si>
  <si>
    <t>Water Sys Potable Wtr Wls</t>
  </si>
  <si>
    <t>Water Sys Potable Pmpg St</t>
  </si>
  <si>
    <t>Gas Dist Sys Lines</t>
  </si>
  <si>
    <t>Swge Coll Sys Gravity</t>
  </si>
  <si>
    <t>Swge Coll Sys Pumped</t>
  </si>
  <si>
    <t>Swge &amp; Strm Septic Tanks</t>
  </si>
  <si>
    <t>Chilled Water Dist Lines</t>
  </si>
  <si>
    <t>Cooling Ponds &amp; Reservoirs</t>
  </si>
  <si>
    <t>Commun. Sys. Other</t>
  </si>
  <si>
    <t>Paved Roads</t>
  </si>
  <si>
    <t>Unpaved Roads</t>
  </si>
  <si>
    <t>Sidewalk</t>
  </si>
  <si>
    <t>All Other Parking Areas</t>
  </si>
  <si>
    <t>All Other Street Lighting</t>
  </si>
  <si>
    <t>005A</t>
  </si>
  <si>
    <t>Storage Container</t>
  </si>
  <si>
    <t>005B</t>
  </si>
  <si>
    <t>017A</t>
  </si>
  <si>
    <t>017B</t>
  </si>
  <si>
    <t>027A</t>
  </si>
  <si>
    <t>storage container</t>
  </si>
  <si>
    <t>027B</t>
  </si>
  <si>
    <t>030A</t>
  </si>
  <si>
    <t>030B</t>
  </si>
  <si>
    <t>030C</t>
  </si>
  <si>
    <t>030D</t>
  </si>
  <si>
    <t>030E</t>
  </si>
  <si>
    <t>030F</t>
  </si>
  <si>
    <t>030K</t>
  </si>
  <si>
    <t>FA storage</t>
  </si>
  <si>
    <t>030L</t>
  </si>
  <si>
    <t>030M</t>
  </si>
  <si>
    <t>030N</t>
  </si>
  <si>
    <t>030P</t>
  </si>
  <si>
    <t>030Q</t>
  </si>
  <si>
    <t>030R</t>
  </si>
  <si>
    <t>030S</t>
  </si>
  <si>
    <t>030T</t>
  </si>
  <si>
    <t>030U</t>
  </si>
  <si>
    <t>030V</t>
  </si>
  <si>
    <t>030W</t>
  </si>
  <si>
    <t>030X</t>
  </si>
  <si>
    <t>Chicken Creek Maint Bldg</t>
  </si>
  <si>
    <t>031D</t>
  </si>
  <si>
    <t>031E</t>
  </si>
  <si>
    <t>ES storage container</t>
  </si>
  <si>
    <t>031F</t>
  </si>
  <si>
    <t>031G</t>
  </si>
  <si>
    <t>031H</t>
  </si>
  <si>
    <t>031J</t>
  </si>
  <si>
    <t>031K</t>
  </si>
  <si>
    <t>031M</t>
  </si>
  <si>
    <t>058D</t>
  </si>
  <si>
    <t>062C</t>
  </si>
  <si>
    <t>062D</t>
  </si>
  <si>
    <t>062E</t>
  </si>
  <si>
    <t>storage</t>
  </si>
  <si>
    <t>062F</t>
  </si>
  <si>
    <t>071T</t>
  </si>
  <si>
    <t>Windows Test Facility</t>
  </si>
  <si>
    <t>075F</t>
  </si>
  <si>
    <t>075K</t>
  </si>
  <si>
    <t>075L</t>
  </si>
  <si>
    <t>075P</t>
  </si>
  <si>
    <t>075R</t>
  </si>
  <si>
    <t>075S</t>
  </si>
  <si>
    <t>075T</t>
  </si>
  <si>
    <t>075U</t>
  </si>
  <si>
    <t>075V</t>
  </si>
  <si>
    <t>075X</t>
  </si>
  <si>
    <t>075Y</t>
  </si>
  <si>
    <t>075Z</t>
  </si>
  <si>
    <t>076A</t>
  </si>
  <si>
    <t>076D</t>
  </si>
  <si>
    <t>076H</t>
  </si>
  <si>
    <t>076J</t>
  </si>
  <si>
    <t>077J</t>
  </si>
  <si>
    <t>Storage Container w/pwr &amp; FP</t>
  </si>
  <si>
    <t>077K</t>
  </si>
  <si>
    <t>077L</t>
  </si>
  <si>
    <t>077M</t>
  </si>
  <si>
    <t>077N</t>
  </si>
  <si>
    <t>077P</t>
  </si>
  <si>
    <t>077Q</t>
  </si>
  <si>
    <t>077R</t>
  </si>
  <si>
    <t>077S</t>
  </si>
  <si>
    <t>085D</t>
  </si>
  <si>
    <t>085E</t>
  </si>
  <si>
    <t>085F</t>
  </si>
  <si>
    <t>085G</t>
  </si>
  <si>
    <t>085H</t>
  </si>
  <si>
    <t>085J</t>
  </si>
  <si>
    <t>085K</t>
  </si>
  <si>
    <t>088B</t>
  </si>
  <si>
    <t>088C</t>
  </si>
  <si>
    <t>12KV SW ST A1 &amp; A2</t>
  </si>
  <si>
    <t>Grizzly Peak at 36</t>
  </si>
  <si>
    <t>12KV SW ST A3 (6)</t>
  </si>
  <si>
    <t>Switching Station for the ALS</t>
  </si>
  <si>
    <t>12KV SW ST A4-(35)</t>
  </si>
  <si>
    <t>Original Lab Site Sw Station (near 45)</t>
  </si>
  <si>
    <t>12KV SW ST A5 (66A)</t>
  </si>
  <si>
    <t>East Canyon Sw Station (NE of 66)</t>
  </si>
  <si>
    <t>12KV SW ST A6 (64C)</t>
  </si>
  <si>
    <t>Blackberry Canyon Sw Station</t>
  </si>
  <si>
    <t>58B</t>
  </si>
  <si>
    <t>Storage container</t>
  </si>
  <si>
    <t>58E</t>
  </si>
  <si>
    <t>Storage for compressor</t>
  </si>
  <si>
    <t>74D</t>
  </si>
  <si>
    <t>77C</t>
  </si>
  <si>
    <t>83C</t>
  </si>
  <si>
    <t>ACEL-88"</t>
  </si>
  <si>
    <t>088 88" Cyclotrn (55 MeV/Prot)</t>
  </si>
  <si>
    <t>ACEL-ALS</t>
  </si>
  <si>
    <t>006 ALS Accelerator (1.2 GeV)</t>
  </si>
  <si>
    <t>ACEL-BIF - 56</t>
  </si>
  <si>
    <t>BIF ACCELERATOR - 56</t>
  </si>
  <si>
    <t>ACEL-VDG2</t>
  </si>
  <si>
    <t>062 Van De Graaf (2 MeV)</t>
  </si>
  <si>
    <t>BRDG-VEH</t>
  </si>
  <si>
    <t>Bridge (Vehicular)</t>
  </si>
  <si>
    <t>CABLES ELEC (8939)</t>
  </si>
  <si>
    <t>15 Kv Electrical Cables</t>
  </si>
  <si>
    <t>CABLS,ELEC,TERT</t>
  </si>
  <si>
    <t>Elec Cables, Tert 480v</t>
  </si>
  <si>
    <t>CABLS,UNDGD,VOICE</t>
  </si>
  <si>
    <t>Cables, Undergrd (Voice/Data)</t>
  </si>
  <si>
    <t>CT (34,37)</t>
  </si>
  <si>
    <t>Cooling Towers</t>
  </si>
  <si>
    <t>CURB &amp; GUTTER</t>
  </si>
  <si>
    <t>Curb &amp; Gutter</t>
  </si>
  <si>
    <t>DIESEL GENERATOR</t>
  </si>
  <si>
    <t>Generator located near 64</t>
  </si>
  <si>
    <t>DRUM RACKS</t>
  </si>
  <si>
    <t>Drum Storage Racks</t>
  </si>
  <si>
    <t>DUCTBANK</t>
  </si>
  <si>
    <t>Ductbank</t>
  </si>
  <si>
    <t>EMERGENCY GENERATORS</t>
  </si>
  <si>
    <t>Emergency Generators</t>
  </si>
  <si>
    <t>ENERGY CONTROL SYS</t>
  </si>
  <si>
    <t>Energy Monitoring &amp; Control System</t>
  </si>
  <si>
    <t>FENCE</t>
  </si>
  <si>
    <t>FENCING</t>
  </si>
  <si>
    <t>FIRE ALARM CABLES</t>
  </si>
  <si>
    <t>Cables, Undergrd (Fire Alarm)</t>
  </si>
  <si>
    <t>GAS PUMP</t>
  </si>
  <si>
    <t>Gas Pump by Bldg 76</t>
  </si>
  <si>
    <t>GUARD RAILS</t>
  </si>
  <si>
    <t>Guard Rails</t>
  </si>
  <si>
    <t>IPO 100-400 LSE</t>
  </si>
  <si>
    <t>IPO, Lse-100/400-Production Seq Facility</t>
  </si>
  <si>
    <t>IPO 903-LSE</t>
  </si>
  <si>
    <t>IPO, Leased 903 - Whse.</t>
  </si>
  <si>
    <t>IPO 943-LSE</t>
  </si>
  <si>
    <t>IPO, Leased 943-Oak Scien Fac</t>
  </si>
  <si>
    <t>IPO-001</t>
  </si>
  <si>
    <t>IPO, Donner Laboratory</t>
  </si>
  <si>
    <t>IPO-003</t>
  </si>
  <si>
    <t>IPO, Melvin Calvin Laboratory</t>
  </si>
  <si>
    <t>IPO-005</t>
  </si>
  <si>
    <t>IPO, Building 5</t>
  </si>
  <si>
    <t>IPO-006</t>
  </si>
  <si>
    <t>IPO, Building 6</t>
  </si>
  <si>
    <t>LOAD DOCK/PLATFORM</t>
  </si>
  <si>
    <t>Loading Dock and Parking Platform</t>
  </si>
  <si>
    <t>PAGING SYSTEM</t>
  </si>
  <si>
    <t>Communication/Paging System</t>
  </si>
  <si>
    <t>PIP, COMP AIR</t>
  </si>
  <si>
    <t>Piping (Compressed Air)</t>
  </si>
  <si>
    <t>PIP, LCW</t>
  </si>
  <si>
    <t>Piping (Low Conductivity Water)</t>
  </si>
  <si>
    <t>PIP, NAT GAS</t>
  </si>
  <si>
    <t>Piping (Natural Gas)</t>
  </si>
  <si>
    <t>PIP, OTHER</t>
  </si>
  <si>
    <t>Other, Water Lines (Treated Water)</t>
  </si>
  <si>
    <t>PIP, POTABLE</t>
  </si>
  <si>
    <t>Piping (Potable, Domestic City Water)</t>
  </si>
  <si>
    <t>PKG, VEHIC</t>
  </si>
  <si>
    <t>Parking (Vehicular)</t>
  </si>
  <si>
    <t>RD-PRIMARY</t>
  </si>
  <si>
    <t>Road, Primary</t>
  </si>
  <si>
    <t>RD-SEC</t>
  </si>
  <si>
    <t>Road, Secondary</t>
  </si>
  <si>
    <t>RET WALLS</t>
  </si>
  <si>
    <t>Retaining Walls</t>
  </si>
  <si>
    <t>SECUR ENTRY SYS</t>
  </si>
  <si>
    <t>Comm/Security Card Entry</t>
  </si>
  <si>
    <t>SEWAGE MONITER</t>
  </si>
  <si>
    <t>Sewage Monitoring Systems</t>
  </si>
  <si>
    <t>SEWAGE PIPING</t>
  </si>
  <si>
    <t>Piping (Gravity, Sewage)</t>
  </si>
  <si>
    <t>SIDEWLK</t>
  </si>
  <si>
    <t>STORM DRAIN/PIPE</t>
  </si>
  <si>
    <t>Piping (Gravity, Storm Drain)</t>
  </si>
  <si>
    <t>STREET LIGHTING</t>
  </si>
  <si>
    <t>Street Lighting</t>
  </si>
  <si>
    <t>TANK, UST - 55</t>
  </si>
  <si>
    <t>Undergrnd Storage Tank</t>
  </si>
  <si>
    <t>TANK, UST - 85</t>
  </si>
  <si>
    <t>TANKS, AST-SITEWIDE</t>
  </si>
  <si>
    <t>Aboveground Storage Tanks</t>
  </si>
  <si>
    <t>TANKS, UST - 2</t>
  </si>
  <si>
    <t>Undergrnd Storage Tanks</t>
  </si>
  <si>
    <t>TANKS, UST - 66</t>
  </si>
  <si>
    <t>TANKS, UST - 76</t>
  </si>
  <si>
    <t>Unleaded Gasoline &amp; Diesel</t>
  </si>
  <si>
    <t>TANKS, WATER</t>
  </si>
  <si>
    <t>Storage, Water Tanks</t>
  </si>
  <si>
    <t>TELEPHONE SYS</t>
  </si>
  <si>
    <t>Telephone System</t>
  </si>
  <si>
    <t>UNIT SUBSTATIONS</t>
  </si>
  <si>
    <t>Sitewide Unit Substations</t>
  </si>
  <si>
    <t>WASTE TREATMT</t>
  </si>
  <si>
    <t>Indst/Hazard Waste Treatment Plant</t>
  </si>
  <si>
    <t>WEATHER TOWER</t>
  </si>
  <si>
    <t xml:space="preserve"> Weather Tower by 44A</t>
  </si>
  <si>
    <t>Colliding Beam Interact West (B119)</t>
  </si>
  <si>
    <t>Storage Ring Shelter</t>
  </si>
  <si>
    <t>Beam Dump East (B063)</t>
  </si>
  <si>
    <t>Final Focus Test Beam Line</t>
  </si>
  <si>
    <t xml:space="preserve">EFD Experimental Area </t>
  </si>
  <si>
    <t>Lead and Cryo Storage</t>
  </si>
  <si>
    <t>General Services Area Storage</t>
  </si>
  <si>
    <t>IR 10 Support Bldg</t>
  </si>
  <si>
    <t>IR 10 Electrical Building</t>
  </si>
  <si>
    <t>Sbst 2nd Computer  (B050S)</t>
  </si>
  <si>
    <t>Sbst 2nd A&amp;E  (B041S)</t>
  </si>
  <si>
    <t>Sbst 2nd Crafts Shop (B035S)</t>
  </si>
  <si>
    <t>Sbst 2nd HBC</t>
  </si>
  <si>
    <t>Substation Master (B016S)</t>
  </si>
  <si>
    <t>Sbst 2nd Test Lab (B044S)</t>
  </si>
  <si>
    <t>Sbst 2nd Utility (B023)</t>
  </si>
  <si>
    <t>Sbst 2nd Fabrication (B025S)</t>
  </si>
  <si>
    <t>Sbst 2nd Beam Switchyard (B505)</t>
  </si>
  <si>
    <t>Sbst 2nd End Station A (B061S)</t>
  </si>
  <si>
    <t>Sbst 2nd Klystron Gallery (B002)</t>
  </si>
  <si>
    <t>Transmission Line 220 Kva</t>
  </si>
  <si>
    <t>Electric Distribution System</t>
  </si>
  <si>
    <t>Sbst 2nd End Station B/NLCTA (B501)</t>
  </si>
  <si>
    <t>Sbst 503 Test Lab (B503)</t>
  </si>
  <si>
    <t>SubSta Test Lab (44S)</t>
  </si>
  <si>
    <t>SubSta 2nd Beam Switchyard</t>
  </si>
  <si>
    <t>Research Yard Transformer</t>
  </si>
  <si>
    <t>Substation for Bldg. #140</t>
  </si>
  <si>
    <t>Substa for LOS Bldg #137</t>
  </si>
  <si>
    <t>SLC  Electrical Pad</t>
  </si>
  <si>
    <t>SubSta SPEAR RF PS (514)</t>
  </si>
  <si>
    <t>IR 10 Electrical Pad</t>
  </si>
  <si>
    <t>Tower Cooling Utility (101CT)</t>
  </si>
  <si>
    <t>Tower Cooling Klystron Gallery (1201CT)</t>
  </si>
  <si>
    <t>Tower Cooling 1701 (1701CT)</t>
  </si>
  <si>
    <t>Tower Cooling Injection (1200CT)</t>
  </si>
  <si>
    <t>Cooling Tower (1202)</t>
  </si>
  <si>
    <t>IR 12 Hall</t>
  </si>
  <si>
    <t>Trench Communications (214-OS)</t>
  </si>
  <si>
    <t>IR 12 Support Bldg</t>
  </si>
  <si>
    <t>IR 12 Substation</t>
  </si>
  <si>
    <t>Collider North Arc</t>
  </si>
  <si>
    <t>Collider South Arc</t>
  </si>
  <si>
    <t>Experimental Hall</t>
  </si>
  <si>
    <t>Mark II Power Supply Bldg</t>
  </si>
  <si>
    <t>SLD Power Supply</t>
  </si>
  <si>
    <t>Roads &amp; Streets</t>
  </si>
  <si>
    <t>SLD Gas House</t>
  </si>
  <si>
    <t>Laser Building</t>
  </si>
  <si>
    <t>Bridge Storage Ring</t>
  </si>
  <si>
    <t>SLD Storage</t>
  </si>
  <si>
    <t>SLD Fast Bus House</t>
  </si>
  <si>
    <t>Paved Area</t>
  </si>
  <si>
    <t>Walks</t>
  </si>
  <si>
    <t>Helium Distribution System</t>
  </si>
  <si>
    <t>Natural Gas Dist System</t>
  </si>
  <si>
    <t>Water Distribution System</t>
  </si>
  <si>
    <t>Water Treat Sys Utility</t>
  </si>
  <si>
    <t>Well Radiation Monitoring</t>
  </si>
  <si>
    <t>Sign Main Entrance</t>
  </si>
  <si>
    <t>Water Treat Sys Fab</t>
  </si>
  <si>
    <t>Sewerage System</t>
  </si>
  <si>
    <t>Outdoor Sprinkler Sys</t>
  </si>
  <si>
    <t>Water Treat Sys BSY</t>
  </si>
  <si>
    <t>Nitrogen System</t>
  </si>
  <si>
    <t>IR2 CRYO Control Room</t>
  </si>
  <si>
    <t>MKII Gas House</t>
  </si>
  <si>
    <t>IR 2 Gas Shack</t>
  </si>
  <si>
    <t>IR 2 Mehanical Pad with Roof</t>
  </si>
  <si>
    <t>IR4 Mechanical Pad with Roof</t>
  </si>
  <si>
    <t>IR 8 Mechanical Pad with Roof</t>
  </si>
  <si>
    <t>IR 12 Mechanical Pad with Roof</t>
  </si>
  <si>
    <t>LFB Boiler Plant</t>
  </si>
  <si>
    <t>Deionized Water Reuse System</t>
  </si>
  <si>
    <t>Hall B (incl. truck ramp &amp; beam dump)</t>
  </si>
  <si>
    <t>Hall C (incl. truck ramp &amp; beam dump)</t>
  </si>
  <si>
    <t>Hall A (incl. truck ramp and beam dump)</t>
  </si>
  <si>
    <t>ESR Cooling Tower</t>
  </si>
  <si>
    <t>Beam Tunnel Facility</t>
  </si>
  <si>
    <t>COMM</t>
  </si>
  <si>
    <t>Telecommunication</t>
  </si>
  <si>
    <t>ELECTRICIAL SYSTEM</t>
  </si>
  <si>
    <t>Site Wide Elect Distribution System</t>
  </si>
  <si>
    <t>Accel Site Security Fence</t>
  </si>
  <si>
    <t>LCW SYSTEM</t>
  </si>
  <si>
    <t>Low Conductivity Water System</t>
  </si>
  <si>
    <t>PARKING</t>
  </si>
  <si>
    <t>Sitewide Parking</t>
  </si>
  <si>
    <t>POTABLE WATER SYSTEM</t>
  </si>
  <si>
    <t>Sitewide Potable Water System</t>
  </si>
  <si>
    <t>ROADS</t>
  </si>
  <si>
    <t>Sitewide Roads</t>
  </si>
  <si>
    <t>SEWAGE SYSTEM</t>
  </si>
  <si>
    <t>Sitewide Sewage System</t>
  </si>
  <si>
    <t>SIDEWALKS</t>
  </si>
  <si>
    <t>Sitewide Sidewalks</t>
  </si>
  <si>
    <t>Bear Creek Reservoir</t>
  </si>
  <si>
    <t>9204-01 SY</t>
  </si>
  <si>
    <t>Scrap Yard (Building 9204-01)</t>
  </si>
  <si>
    <t xml:space="preserve">FERMI   </t>
  </si>
  <si>
    <t>Grand TOTAL</t>
  </si>
  <si>
    <t>SITE NAME</t>
  </si>
  <si>
    <t>OSF RPV 3000 Series</t>
  </si>
  <si>
    <t>Excessed</t>
  </si>
  <si>
    <t>PROPERTY ID</t>
  </si>
  <si>
    <t>PROPERTY NAME</t>
  </si>
  <si>
    <t>Sidewalks</t>
  </si>
  <si>
    <t>Fence</t>
  </si>
  <si>
    <t>20.01.1</t>
  </si>
  <si>
    <t>Linear Accelerator</t>
  </si>
  <si>
    <t>Modulator Oil Structure</t>
  </si>
  <si>
    <t>Seh Substation-5</t>
  </si>
  <si>
    <t>Emergency Generator Struc</t>
  </si>
  <si>
    <t>Electric Regulatr Station</t>
  </si>
  <si>
    <t>Elec Line Regulator Sta</t>
  </si>
  <si>
    <t>Water Tower Boiler System</t>
  </si>
  <si>
    <t>Research Septic Tank System</t>
  </si>
  <si>
    <t>Eng.Bldg. Spetic Tank System</t>
  </si>
  <si>
    <t>Adm.Bldg. Septic Tank System</t>
  </si>
  <si>
    <t>Gallery Evaporatv Coolers</t>
  </si>
  <si>
    <t>Seh Hall Evaporatv Cooler</t>
  </si>
  <si>
    <t>Manning Road</t>
  </si>
  <si>
    <t>Admin. Bldg. Sidewalks</t>
  </si>
  <si>
    <t>Site Security Fence</t>
  </si>
  <si>
    <t>Site Parking Areas</t>
  </si>
  <si>
    <t>Service Road Lighting</t>
  </si>
  <si>
    <t>SITE KEYPAD ENTRY</t>
  </si>
  <si>
    <t>Oric Accelerator</t>
  </si>
  <si>
    <t>Septic Tank</t>
  </si>
  <si>
    <t>WBW Soil Block 1</t>
  </si>
  <si>
    <t>WBW Soil Block 2</t>
  </si>
  <si>
    <t>ESD Twin Towers Walker Branch</t>
  </si>
  <si>
    <t>ATDD/NOAA Stairway Tower</t>
  </si>
  <si>
    <t>ATDD/NOAA</t>
  </si>
  <si>
    <t>0945A</t>
  </si>
  <si>
    <t>Rain Gage 1 Site</t>
  </si>
  <si>
    <t>0945B</t>
  </si>
  <si>
    <t>Rain Gage 2 Site</t>
  </si>
  <si>
    <t>0945C</t>
  </si>
  <si>
    <t>Rain Gage 3 Site</t>
  </si>
  <si>
    <t>0945D</t>
  </si>
  <si>
    <t>Rain Gage 4 Site</t>
  </si>
  <si>
    <t>0945E</t>
  </si>
  <si>
    <t>Through-fall Experiment Site</t>
  </si>
  <si>
    <t>Water Well, Bldg. 0907</t>
  </si>
  <si>
    <t>E Weir Walker Br Wtrshed</t>
  </si>
  <si>
    <t>W Weir Walker Br Wtrshed</t>
  </si>
  <si>
    <t>Spring Water Pumphouse</t>
  </si>
  <si>
    <t>Water Well No. 1</t>
  </si>
  <si>
    <t>Water Well No. 2</t>
  </si>
  <si>
    <t>Passenger Shelter, Overflow Parking</t>
  </si>
  <si>
    <t>Water Well No9 1505</t>
  </si>
  <si>
    <t>Tower Meterological-1000 Area</t>
  </si>
  <si>
    <t>Substation No. 7-2</t>
  </si>
  <si>
    <t>1100-0000</t>
  </si>
  <si>
    <t>Bridges, Walking</t>
  </si>
  <si>
    <t>Service Pit For Bldg 1504</t>
  </si>
  <si>
    <t>Cooling Twr. For Esl (E)</t>
  </si>
  <si>
    <t>Cooling Twr. For Esl (W)</t>
  </si>
  <si>
    <t>N.W. Tributary Weir 1558</t>
  </si>
  <si>
    <t>Boat Shed</t>
  </si>
  <si>
    <t>Substation No. 234-4</t>
  </si>
  <si>
    <t>First Creek Monitoring Station</t>
  </si>
  <si>
    <t>1700-0000</t>
  </si>
  <si>
    <t>Bridges, Vehicular</t>
  </si>
  <si>
    <t>1700-0001</t>
  </si>
  <si>
    <t>Parking, Vehicular</t>
  </si>
  <si>
    <t>Stack Smoke</t>
  </si>
  <si>
    <t>Tower Cooling Marl-2026, Roof</t>
  </si>
  <si>
    <t>Steam Plant</t>
  </si>
  <si>
    <t>2519 AREA</t>
  </si>
  <si>
    <t>2519 Area Natural Gas Station</t>
  </si>
  <si>
    <t>2519-0</t>
  </si>
  <si>
    <t>2519-0 Generator</t>
  </si>
  <si>
    <t>2519-1</t>
  </si>
  <si>
    <t>2519-1 Generator</t>
  </si>
  <si>
    <t>2519-2</t>
  </si>
  <si>
    <t>2519-2 Generator</t>
  </si>
  <si>
    <t>2519-3</t>
  </si>
  <si>
    <t>2919-3 Generator</t>
  </si>
  <si>
    <t>2519A</t>
  </si>
  <si>
    <t>Standby Emer Gen for Steam Plant</t>
  </si>
  <si>
    <t>Sewage Treatment Plant</t>
  </si>
  <si>
    <t>2521 AREA</t>
  </si>
  <si>
    <t>2521 Area Generator</t>
  </si>
  <si>
    <t>2521A</t>
  </si>
  <si>
    <t>Sewage Treatment Aeration Basin</t>
  </si>
  <si>
    <t>2521F</t>
  </si>
  <si>
    <t>Sewage Digester Building</t>
  </si>
  <si>
    <t>Fuel Oil Tank</t>
  </si>
  <si>
    <t>East Aeration Pond</t>
  </si>
  <si>
    <t>West Aeration Pond</t>
  </si>
  <si>
    <t>Sewage Treatment Facility</t>
  </si>
  <si>
    <t>Fuel Oil Storage Facility</t>
  </si>
  <si>
    <t>Emergency Generator 2500</t>
  </si>
  <si>
    <t>Cask Component Drop Test</t>
  </si>
  <si>
    <t>5000-KVA Substation</t>
  </si>
  <si>
    <t>West Precipitator</t>
  </si>
  <si>
    <t>East Precipitator</t>
  </si>
  <si>
    <t>Sentry Post 7, S. End, 3rd St.</t>
  </si>
  <si>
    <t>Emergency Generator, Coal Handling</t>
  </si>
  <si>
    <t>Substation No. 33-6</t>
  </si>
  <si>
    <t>3.8 KV Substation</t>
  </si>
  <si>
    <t>Cv &amp; Og Exh. Stack-3020</t>
  </si>
  <si>
    <t>Septic Tank for 3000 Pump Sta.</t>
  </si>
  <si>
    <t>Filters (For Bd. 3019)</t>
  </si>
  <si>
    <t>Emer. Gen. Storage House</t>
  </si>
  <si>
    <t>Emergency Generator</t>
  </si>
  <si>
    <t>Emer Gener for 3127, 3129, 3027</t>
  </si>
  <si>
    <t>Emerg Generator for 3020 Stack</t>
  </si>
  <si>
    <t>Envelope Systems Research Ctr.</t>
  </si>
  <si>
    <t>Sewage Pumping Sta.</t>
  </si>
  <si>
    <t>3503A</t>
  </si>
  <si>
    <t>Building 3503 Storage Pad</t>
  </si>
  <si>
    <t>Filter Enclosure, S Tank Farm</t>
  </si>
  <si>
    <t>Cooling Tower (For 3525)</t>
  </si>
  <si>
    <t>Solvent Operations Contaminent</t>
  </si>
  <si>
    <t>Emerg Gen For 3500 Area</t>
  </si>
  <si>
    <t>Substation No. 25-1-C</t>
  </si>
  <si>
    <t>White Oak Creek Flume</t>
  </si>
  <si>
    <t>13.8/2.4 KV Secondary Substation</t>
  </si>
  <si>
    <t>4100-0000</t>
  </si>
  <si>
    <t>TSF Tanks</t>
  </si>
  <si>
    <t>4300-0000</t>
  </si>
  <si>
    <t>Tanks, Process Gas</t>
  </si>
  <si>
    <t>4400-000</t>
  </si>
  <si>
    <t>Sewage Sludge Holding Tank at 2536</t>
  </si>
  <si>
    <t>Standby Emergency Generator for 4500N</t>
  </si>
  <si>
    <t>Compressor House</t>
  </si>
  <si>
    <t>Cooling Tower for 4509</t>
  </si>
  <si>
    <t>Html Substation</t>
  </si>
  <si>
    <t>Html Cooling Tower</t>
  </si>
  <si>
    <t>Cooling Tower for Building 4509</t>
  </si>
  <si>
    <t>4900-0000</t>
  </si>
  <si>
    <t>Water Dist. Sys. Maint Materials Storage</t>
  </si>
  <si>
    <t>5100-0000</t>
  </si>
  <si>
    <t>Water Wells, Environmental Sciences Div.</t>
  </si>
  <si>
    <t>5500ACCELERATOR</t>
  </si>
  <si>
    <t>Van De Graaf Entandem Accelerator 10 Mev</t>
  </si>
  <si>
    <t>5507-AREA</t>
  </si>
  <si>
    <t>Elect Substation For 5505</t>
  </si>
  <si>
    <t>Cooling Tower-6001</t>
  </si>
  <si>
    <t>6010ACCELERATOR</t>
  </si>
  <si>
    <t>Oak Ridge Electron Linear Accelerator</t>
  </si>
  <si>
    <t>West Reservoir, Haw Ridge</t>
  </si>
  <si>
    <t>East Reservoir, Haw Ridge</t>
  </si>
  <si>
    <t>Standby Generator and Valve  Pit</t>
  </si>
  <si>
    <t>30M Meteorological Tower-B</t>
  </si>
  <si>
    <t>Septic Tank for 7000 Area</t>
  </si>
  <si>
    <t>7000 AREA</t>
  </si>
  <si>
    <t>7000 Area Natural Gas Metering Station</t>
  </si>
  <si>
    <t>Substation 27-8, West of 7003</t>
  </si>
  <si>
    <t>Emerg Gen For Bldg 7003</t>
  </si>
  <si>
    <t>7069E</t>
  </si>
  <si>
    <t>Underground Storage Tank</t>
  </si>
  <si>
    <t>7069F</t>
  </si>
  <si>
    <t>Cardboard Compressor</t>
  </si>
  <si>
    <t>Pressure Reducing Valve Station</t>
  </si>
  <si>
    <t>7503-AREA</t>
  </si>
  <si>
    <t>7506 AREA</t>
  </si>
  <si>
    <t>7506 Area Generator</t>
  </si>
  <si>
    <t>Tower Meterological-7002 Area</t>
  </si>
  <si>
    <t>SWSA #7 Burial Ground</t>
  </si>
  <si>
    <t>Freels Bend Road</t>
  </si>
  <si>
    <t>Wast Retention Basin</t>
  </si>
  <si>
    <t>Exhaust Stack</t>
  </si>
  <si>
    <t>Diesel Generator for 7600</t>
  </si>
  <si>
    <t>7666-AREA TANK</t>
  </si>
  <si>
    <t>Passenger Shelter, S. of Gate 7666 Area</t>
  </si>
  <si>
    <t>7709-AREA TANK</t>
  </si>
  <si>
    <t>7709REACTOR</t>
  </si>
  <si>
    <t>Fast Burst Reactor (HPRR)</t>
  </si>
  <si>
    <t>7710-AREA TANK</t>
  </si>
  <si>
    <t>Freels Bend Area</t>
  </si>
  <si>
    <t>7735-AREA TANK</t>
  </si>
  <si>
    <t>Septic Tank TSF, Manhole</t>
  </si>
  <si>
    <t>DOSAR (HPRR) Reservoir</t>
  </si>
  <si>
    <t>Environmental Study Area #717</t>
  </si>
  <si>
    <t>7860-AREA TANK</t>
  </si>
  <si>
    <t>Gaging Station-E. Seep</t>
  </si>
  <si>
    <t>Gaging Station-W. Seep</t>
  </si>
  <si>
    <t>Sampl. Station-7500</t>
  </si>
  <si>
    <t>Wier-Melton Br</t>
  </si>
  <si>
    <t>Sampling Stat-Wht Oak Cr</t>
  </si>
  <si>
    <t>Monitor Sta 5</t>
  </si>
  <si>
    <t>Monitor Station 3</t>
  </si>
  <si>
    <t>Monitor Station 4</t>
  </si>
  <si>
    <t>Passenger Shelter, MV and Lagoon Road</t>
  </si>
  <si>
    <t>7900REACTOR</t>
  </si>
  <si>
    <t>High Flux Isotope Reactor</t>
  </si>
  <si>
    <t>Cooling Twr (For 7900)</t>
  </si>
  <si>
    <t>Stack (For 7900)</t>
  </si>
  <si>
    <t>7911A</t>
  </si>
  <si>
    <t>Electrical Switch Room - 7920</t>
  </si>
  <si>
    <t>7911B</t>
  </si>
  <si>
    <t>Monitoring Equipment Building for 7911</t>
  </si>
  <si>
    <t>Filter Pit for 7911 Stack</t>
  </si>
  <si>
    <t>Cooling Tower for REDC</t>
  </si>
  <si>
    <t>Environmental Study Area #851</t>
  </si>
  <si>
    <t>7967A</t>
  </si>
  <si>
    <t>Melton Branch Subsurface Weir</t>
  </si>
  <si>
    <t>7967C</t>
  </si>
  <si>
    <t>Underground Weir</t>
  </si>
  <si>
    <t>Passenger Shelter, Outside Portal 7955</t>
  </si>
  <si>
    <t>8700-0000</t>
  </si>
  <si>
    <t>Chilled Water Lines, Return</t>
  </si>
  <si>
    <t>8800-0000</t>
  </si>
  <si>
    <t>Steam Condensate Lines, Return</t>
  </si>
  <si>
    <t>8900-0000</t>
  </si>
  <si>
    <t>Electrical Cables, Secondary</t>
  </si>
  <si>
    <t>8900-0001</t>
  </si>
  <si>
    <t>Electrical Cables, Tertiary</t>
  </si>
  <si>
    <t>8900-0002</t>
  </si>
  <si>
    <t>Electrical Poles</t>
  </si>
  <si>
    <t>8900-0003</t>
  </si>
  <si>
    <t>Electrical Substations</t>
  </si>
  <si>
    <t>8900-0004</t>
  </si>
  <si>
    <t>Power Transformers (Buildings)</t>
  </si>
  <si>
    <t>8900-0005</t>
  </si>
  <si>
    <t>Distribution Transformers</t>
  </si>
  <si>
    <t>Central Utility Building - 8910CU</t>
  </si>
  <si>
    <t>Switch House - 8912SH</t>
  </si>
  <si>
    <t>Cooling Tower - 8913CT</t>
  </si>
  <si>
    <t>Billboard Bethel Valley Rd.</t>
  </si>
  <si>
    <t>Billboard Highway 95</t>
  </si>
  <si>
    <t>Elect. Sys. Plant Dist.</t>
  </si>
  <si>
    <t>Area Fences</t>
  </si>
  <si>
    <t>Off-Site Fences</t>
  </si>
  <si>
    <t>Steam Lines, Supply (Plant Wide)</t>
  </si>
  <si>
    <t>Water Lines, Nonpotable</t>
  </si>
  <si>
    <t>Comlpressed Air Ln Sys</t>
  </si>
  <si>
    <t>Sanitary Sewer, Underground</t>
  </si>
  <si>
    <t>Underground Water Lines, Fire Protection</t>
  </si>
  <si>
    <t>West End Steam Distribution</t>
  </si>
  <si>
    <t>Storm Water Drainage System</t>
  </si>
  <si>
    <t>Off Gas Vent Sys. B</t>
  </si>
  <si>
    <t>Natural Gas Distribution Lines</t>
  </si>
  <si>
    <t>Roads, Secondary</t>
  </si>
  <si>
    <t>Roads, Tertiary</t>
  </si>
  <si>
    <t>EFD Experimental Area (B411)</t>
  </si>
  <si>
    <t>Run date: Dec 17, 2003</t>
  </si>
  <si>
    <t>Run Made: Dec 17, 2003</t>
  </si>
  <si>
    <t>Run Made: December 17, 2003</t>
  </si>
  <si>
    <t>Underground Water Line, Potable</t>
  </si>
  <si>
    <t>Egcr Transline, Fire, Tel</t>
  </si>
  <si>
    <t>Data Link To Y12</t>
  </si>
  <si>
    <t>X-10 Broadband</t>
  </si>
  <si>
    <t>Chilled Water Lines, Supply</t>
  </si>
  <si>
    <t>Offrsite Warning Device -Offsi</t>
  </si>
  <si>
    <t>Sign Ornl</t>
  </si>
  <si>
    <t>Wells, Groundwater Monitoring - Capital</t>
  </si>
  <si>
    <t>Wells, Groundwater Monitoring - NonCapit</t>
  </si>
  <si>
    <t>C20324</t>
  </si>
  <si>
    <t>Main Parking Area, South side</t>
  </si>
  <si>
    <t>C20343</t>
  </si>
  <si>
    <t>Paved Areas, North and West side</t>
  </si>
  <si>
    <t>SNS-TANK</t>
  </si>
  <si>
    <t>SNS Tank</t>
  </si>
  <si>
    <t>X150806</t>
  </si>
  <si>
    <t>Alarm Sys CC20 AP2 - 3508,2</t>
  </si>
  <si>
    <t>X151029</t>
  </si>
  <si>
    <t>Reagent Water Sys-1505, 375</t>
  </si>
  <si>
    <t>X151683</t>
  </si>
  <si>
    <t>Milli Q System 2D3-2024, 41</t>
  </si>
  <si>
    <t>X152340</t>
  </si>
  <si>
    <t>Turbine Steam, 217HP-2519</t>
  </si>
  <si>
    <t>X152654</t>
  </si>
  <si>
    <t>Turbine Steam, Copp - 2519</t>
  </si>
  <si>
    <t>X152666</t>
  </si>
  <si>
    <t>Diesel Generator - 2519</t>
  </si>
  <si>
    <t>X152670</t>
  </si>
  <si>
    <t>Turbine Steam, Cast - 2519</t>
  </si>
  <si>
    <t>X152684</t>
  </si>
  <si>
    <t>Turbine Steam, Hot - 2519</t>
  </si>
  <si>
    <t>X152703</t>
  </si>
  <si>
    <t xml:space="preserve">Turbine Steam, SN#7 - 2519 </t>
  </si>
  <si>
    <t>X153931</t>
  </si>
  <si>
    <t>Radio Frequency-7900, HB4</t>
  </si>
  <si>
    <t>X154324</t>
  </si>
  <si>
    <t>Klystron Tube Litt - 6010</t>
  </si>
  <si>
    <t>X154802</t>
  </si>
  <si>
    <t>Condenser Air Cool-3508, OSide</t>
  </si>
  <si>
    <t>X154803</t>
  </si>
  <si>
    <t>Condenser Air Cool -3508,OSide</t>
  </si>
  <si>
    <t>X155820</t>
  </si>
  <si>
    <t>Klystron Tube Var-6000,Storage</t>
  </si>
  <si>
    <t>X155877</t>
  </si>
  <si>
    <t>Water Purifier Sys - 4501, 106</t>
  </si>
  <si>
    <t>X155998</t>
  </si>
  <si>
    <t>Accelerator Tandem-3003, Accer</t>
  </si>
  <si>
    <t>X156366</t>
  </si>
  <si>
    <t>Encolder MT160 KLIN-2019</t>
  </si>
  <si>
    <t>X156613</t>
  </si>
  <si>
    <t>Boiler Water Tube-2519, HiBay</t>
  </si>
  <si>
    <t>X156983</t>
  </si>
  <si>
    <t>Alarm Display SN #0-3508,Cage</t>
  </si>
  <si>
    <t>X158159</t>
  </si>
  <si>
    <t>Fermentation System-4505, 26</t>
  </si>
  <si>
    <t>X158160</t>
  </si>
  <si>
    <t>Reagent Water Sys - 4505, 26</t>
  </si>
  <si>
    <t>X158684</t>
  </si>
  <si>
    <t>Radio Frequency-4500N,F33</t>
  </si>
  <si>
    <t>X159377</t>
  </si>
  <si>
    <t>Transformer SN #331-4508, 130</t>
  </si>
  <si>
    <t>X160670</t>
  </si>
  <si>
    <t>Transformer HeviD-4500N,SCell</t>
  </si>
  <si>
    <t>X161210</t>
  </si>
  <si>
    <t>Radio Frequency-4508,130</t>
  </si>
  <si>
    <t>X161565</t>
  </si>
  <si>
    <t>Transformer SN#116 - 4500S,B54</t>
  </si>
  <si>
    <t>X162321</t>
  </si>
  <si>
    <t xml:space="preserve"> Ref Magnetometer-4500S, G155</t>
  </si>
  <si>
    <t>X162323</t>
  </si>
  <si>
    <t>Ref Magnotmeter-4500S, G155</t>
  </si>
  <si>
    <t>X163087</t>
  </si>
  <si>
    <t>CPT Printer - 5500, Attic</t>
  </si>
  <si>
    <t>X163371</t>
  </si>
  <si>
    <t>Ion Beam Kit Source-4500X,S119</t>
  </si>
  <si>
    <t>X163891</t>
  </si>
  <si>
    <t>Transformer GE 225 - 6010, H</t>
  </si>
  <si>
    <t>X163905</t>
  </si>
  <si>
    <t>Transformer 334 KVAS - 6010, B</t>
  </si>
  <si>
    <t>X163906</t>
  </si>
  <si>
    <t>Transformer 480 V - 6010, B</t>
  </si>
  <si>
    <t>X163907</t>
  </si>
  <si>
    <t>Transformer 334 KVAS-6010,Mod</t>
  </si>
  <si>
    <t>X163909</t>
  </si>
  <si>
    <t>X164080</t>
  </si>
  <si>
    <t>Power Supply Mod8-6010, Cage</t>
  </si>
  <si>
    <t>X164084</t>
  </si>
  <si>
    <t>Transformer 480 V - 6010, 226</t>
  </si>
  <si>
    <t>X164115</t>
  </si>
  <si>
    <t>Transformer 750 KV-6010, OSide</t>
  </si>
  <si>
    <t>X164116</t>
  </si>
  <si>
    <t>Transformer 225 KV-6010, OSide</t>
  </si>
  <si>
    <t>X164117</t>
  </si>
  <si>
    <t>X164196</t>
  </si>
  <si>
    <t>Grade Wtr Sys M1- 4500S, C247</t>
  </si>
  <si>
    <t>X164317</t>
  </si>
  <si>
    <t>Accelerator SN#60- 5500, 113</t>
  </si>
  <si>
    <t>X164695</t>
  </si>
  <si>
    <t>Transformer 150 KV-3544, OSide</t>
  </si>
  <si>
    <t>X165069</t>
  </si>
  <si>
    <t>Transformer 300 KV-6025, OSide</t>
  </si>
  <si>
    <t>X165861</t>
  </si>
  <si>
    <t>ORNL X-10</t>
  </si>
  <si>
    <t>SC Custom Run Jan 27, 2004 (see worksheet)</t>
  </si>
  <si>
    <t>Ionization Gauge - 6000, 107</t>
  </si>
  <si>
    <t>X166081</t>
  </si>
  <si>
    <t>Patch Panel B-6000,C103</t>
  </si>
  <si>
    <t>X166085</t>
  </si>
  <si>
    <t>Patch Panel B-6000, C103</t>
  </si>
  <si>
    <t>X166095</t>
  </si>
  <si>
    <t>Magnet Positioner-6000, T106</t>
  </si>
  <si>
    <t>X167097</t>
  </si>
  <si>
    <t>Power Supply Sys S-6000,T308</t>
  </si>
  <si>
    <t>X167238</t>
  </si>
  <si>
    <t>Substation Unit 2-6000, Blower</t>
  </si>
  <si>
    <t>X167262</t>
  </si>
  <si>
    <t>Demineralizer Two-6000, T308</t>
  </si>
  <si>
    <t>X167350</t>
  </si>
  <si>
    <t>Coulutron Velocity-7041, 4K31</t>
  </si>
  <si>
    <t>X167947</t>
  </si>
  <si>
    <t>Reator Vessel Par-2024, 42</t>
  </si>
  <si>
    <t>X168093</t>
  </si>
  <si>
    <t>Generator - 2011, Outside</t>
  </si>
  <si>
    <t>X168217</t>
  </si>
  <si>
    <t xml:space="preserve">Pressure Reactor-4505, Cage10 </t>
  </si>
  <si>
    <t>X168218</t>
  </si>
  <si>
    <t>Pressusre Reactor-4505,Cage10</t>
  </si>
  <si>
    <t>X168468</t>
  </si>
  <si>
    <t>Cooling Tower Marl-2029,OSide</t>
  </si>
  <si>
    <t>X168469</t>
  </si>
  <si>
    <t>Transformer GE 112-2029, OSide</t>
  </si>
  <si>
    <t>X168620</t>
  </si>
  <si>
    <t>Transformer 150 KV-2500, OSide</t>
  </si>
  <si>
    <t>X168661</t>
  </si>
  <si>
    <t>Detection Unit Mdl - 2621,Cage</t>
  </si>
  <si>
    <t>X168685</t>
  </si>
  <si>
    <t>Transformer 2256 KV-3025,OSide</t>
  </si>
  <si>
    <t>X169114</t>
  </si>
  <si>
    <t>Transformer Dry We-4500N, Shop</t>
  </si>
  <si>
    <t>X169272</t>
  </si>
  <si>
    <t>Roughing Pump Sta-6000, Bay</t>
  </si>
  <si>
    <t>X169397</t>
  </si>
  <si>
    <t>Generator, SN#08736 - 3017</t>
  </si>
  <si>
    <t>X169437</t>
  </si>
  <si>
    <t>Water Softener &amp; - 3544, 1</t>
  </si>
  <si>
    <t>X169822</t>
  </si>
  <si>
    <t>X170158</t>
  </si>
  <si>
    <t>Generator, Diesel - 2088</t>
  </si>
  <si>
    <t>X170160</t>
  </si>
  <si>
    <t>Cooling Tower Marl-2532, OSide</t>
  </si>
  <si>
    <t>X170173</t>
  </si>
  <si>
    <t>Clorimetors -2521, 1</t>
  </si>
  <si>
    <t>X170827</t>
  </si>
  <si>
    <t>Accelerator -3003, Vandy</t>
  </si>
  <si>
    <t>X171312</t>
  </si>
  <si>
    <t>Transformer HeviD - 7025</t>
  </si>
  <si>
    <t>X172063</t>
  </si>
  <si>
    <t>Tower Meterological-3503, Bay</t>
  </si>
  <si>
    <t>X172066</t>
  </si>
  <si>
    <t>Transformer 100KV-3001,OSide</t>
  </si>
  <si>
    <t>X172227</t>
  </si>
  <si>
    <t>Transformer 300 KV- 4501,OSide</t>
  </si>
  <si>
    <t>X172313</t>
  </si>
  <si>
    <t>Auto Badge Entry D-7900</t>
  </si>
  <si>
    <t>X172314</t>
  </si>
  <si>
    <t>X172317</t>
  </si>
  <si>
    <t>Auto Badge Entry - 3042</t>
  </si>
  <si>
    <t>X172318</t>
  </si>
  <si>
    <t>X172319</t>
  </si>
  <si>
    <t>Auto Badge Entry - 3010</t>
  </si>
  <si>
    <t>X172320</t>
  </si>
  <si>
    <t>X172325</t>
  </si>
  <si>
    <t>Cable Patch Panel-6000, B</t>
  </si>
  <si>
    <t>X172326</t>
  </si>
  <si>
    <t>Cable Patch Panel -6000, B</t>
  </si>
  <si>
    <t>X172661</t>
  </si>
  <si>
    <t>Transformer 150 KV - 4500N</t>
  </si>
  <si>
    <t>X172704</t>
  </si>
  <si>
    <t>Water Treatment Sys - 7930, 4</t>
  </si>
  <si>
    <t>X173493</t>
  </si>
  <si>
    <t>Carrier CondnsgUnit-3026C,Roof</t>
  </si>
  <si>
    <t>X173627</t>
  </si>
  <si>
    <t>Paging System SN#5-3017</t>
  </si>
  <si>
    <t>X173700</t>
  </si>
  <si>
    <t>Tower Cooling 400-3026C, OSide</t>
  </si>
  <si>
    <t>X173812</t>
  </si>
  <si>
    <t>Power Boiler - 7605</t>
  </si>
  <si>
    <t>X174272</t>
  </si>
  <si>
    <t>Turbine Steam, 21HP - 2519</t>
  </si>
  <si>
    <t>X174273</t>
  </si>
  <si>
    <t>X174274</t>
  </si>
  <si>
    <t>Boiler Steam - 2519</t>
  </si>
  <si>
    <t>X174275</t>
  </si>
  <si>
    <t>X174276</t>
  </si>
  <si>
    <t>X174277</t>
  </si>
  <si>
    <t>Boiler Furnace -2519</t>
  </si>
  <si>
    <t>X174281</t>
  </si>
  <si>
    <t>Turbine Steam, Coppus - 2519</t>
  </si>
  <si>
    <t>X174461</t>
  </si>
  <si>
    <t>Ion Source 4MaSN#0-3003,Accer</t>
  </si>
  <si>
    <t>X174495</t>
  </si>
  <si>
    <t>Accelerator WaveGu-6010,Storag</t>
  </si>
  <si>
    <t>X174516</t>
  </si>
  <si>
    <t>Turbine Steam, 5HP - 7500</t>
  </si>
  <si>
    <t>X174545</t>
  </si>
  <si>
    <t>Klystron Tube - 6010, Mod R</t>
  </si>
  <si>
    <t>X174546</t>
  </si>
  <si>
    <t>X174547</t>
  </si>
  <si>
    <t>Klystron Tube 6010, Mod R</t>
  </si>
  <si>
    <t>X174548</t>
  </si>
  <si>
    <t>X174549</t>
  </si>
  <si>
    <t>X174550</t>
  </si>
  <si>
    <t>X174659</t>
  </si>
  <si>
    <t>Turbine Steam, 60HP - 3039</t>
  </si>
  <si>
    <t>X174786</t>
  </si>
  <si>
    <t>Accelerator Vandeg-5500,211</t>
  </si>
  <si>
    <t>X175092</t>
  </si>
  <si>
    <t>Accelerator Tandem-6000, TOW</t>
  </si>
  <si>
    <t>X175711</t>
  </si>
  <si>
    <t>Waste Disposal - 1505, 153</t>
  </si>
  <si>
    <t>X175777</t>
  </si>
  <si>
    <t>Fence Protect Sys- 3019</t>
  </si>
  <si>
    <t>X175778</t>
  </si>
  <si>
    <t>Signal Processor Sys-3019,OSid</t>
  </si>
  <si>
    <t>X175779</t>
  </si>
  <si>
    <t>X175780</t>
  </si>
  <si>
    <t>Signal Processor Sys-2621,Cage</t>
  </si>
  <si>
    <t>X175846</t>
  </si>
  <si>
    <t>Diesel Generator Set - 3123, 0</t>
  </si>
  <si>
    <t>X175860</t>
  </si>
  <si>
    <t>Water Colled Condnsr-2018,Shop</t>
  </si>
  <si>
    <t>X176264</t>
  </si>
  <si>
    <t>Transformer 225 KV-3017, OSide</t>
  </si>
  <si>
    <t>X176364</t>
  </si>
  <si>
    <t>Cable Patch Panel-6000SA,NBase</t>
  </si>
  <si>
    <t>X176365</t>
  </si>
  <si>
    <t>Cable Patch Panel-6000, MEZZ</t>
  </si>
  <si>
    <t>X176545</t>
  </si>
  <si>
    <t>Complete Electron - 6010</t>
  </si>
  <si>
    <t>X176546</t>
  </si>
  <si>
    <t>X176547</t>
  </si>
  <si>
    <t>X176549</t>
  </si>
  <si>
    <t>Electron Injection - 6010</t>
  </si>
  <si>
    <t>X176552</t>
  </si>
  <si>
    <t>Accelerator - 6010, B</t>
  </si>
  <si>
    <t>X176563</t>
  </si>
  <si>
    <t>Klystron Tube SN#2- 6010,Conso</t>
  </si>
  <si>
    <t>X176564</t>
  </si>
  <si>
    <t>Klystron Tube SN202-6010, Con</t>
  </si>
  <si>
    <t>X177799</t>
  </si>
  <si>
    <t>Emergency Generator - 4500S</t>
  </si>
  <si>
    <t>X177800</t>
  </si>
  <si>
    <t>Emergency Generator-4500N K135</t>
  </si>
  <si>
    <t>X177874</t>
  </si>
  <si>
    <t>Tower Meterologica-110 CRBR</t>
  </si>
  <si>
    <t>X180000</t>
  </si>
  <si>
    <t>X180140</t>
  </si>
  <si>
    <t>Carrier Slug - 3019, 9860</t>
  </si>
  <si>
    <t>X180201</t>
  </si>
  <si>
    <t>Carrier Slug - 3042, Conta</t>
  </si>
  <si>
    <t>X180379</t>
  </si>
  <si>
    <t>Neutron Shipping C-7920, Conta</t>
  </si>
  <si>
    <t>X180740</t>
  </si>
  <si>
    <t>Transformer 13.8 KV - 901</t>
  </si>
  <si>
    <t>X182064</t>
  </si>
  <si>
    <t>Boosstivac Pump Sta-4500S,B247</t>
  </si>
  <si>
    <t>X182065</t>
  </si>
  <si>
    <t>Boostivac Pump Sta- 4500S,B247</t>
  </si>
  <si>
    <t>X182260</t>
  </si>
  <si>
    <t>Console Radio 8 Ch-4500S, T20</t>
  </si>
  <si>
    <t>X182293</t>
  </si>
  <si>
    <t>Silo, Diatomaceous Storage</t>
  </si>
  <si>
    <t>X182294</t>
  </si>
  <si>
    <t>Silo, Lime Storage</t>
  </si>
  <si>
    <t>X182332</t>
  </si>
  <si>
    <t>Transformer West 2-6000</t>
  </si>
  <si>
    <t>X182333</t>
  </si>
  <si>
    <t>Transformer West 1-6000,T308</t>
  </si>
  <si>
    <t>X182334</t>
  </si>
  <si>
    <t>Transformer West1-6000,T308</t>
  </si>
  <si>
    <t>X182335</t>
  </si>
  <si>
    <t>Transformer West7-6000, T308</t>
  </si>
  <si>
    <t>X182336</t>
  </si>
  <si>
    <t>Transformer West 1 - 4509</t>
  </si>
  <si>
    <t>X182420</t>
  </si>
  <si>
    <t>Transformer - 2525</t>
  </si>
  <si>
    <t>X182813</t>
  </si>
  <si>
    <t>Transformer - 4512, 116</t>
  </si>
  <si>
    <t>X182954</t>
  </si>
  <si>
    <t>Turbine Steam, 65 HP - 3039</t>
  </si>
  <si>
    <t>X182960</t>
  </si>
  <si>
    <t>Turbine Steam - 3039</t>
  </si>
  <si>
    <t>X183092</t>
  </si>
  <si>
    <t>Router (Cisco Agst)-Midway 97B</t>
  </si>
  <si>
    <t>X183338</t>
  </si>
  <si>
    <t>Run Made:  Dec 17, 2003</t>
  </si>
  <si>
    <t>Condensing Unit - 3505</t>
  </si>
  <si>
    <t>X183459</t>
  </si>
  <si>
    <t>Microwave Signal Trans-3500</t>
  </si>
  <si>
    <t>X183460</t>
  </si>
  <si>
    <t>X183728</t>
  </si>
  <si>
    <t>Transformer 100KV-4508, SCreek</t>
  </si>
  <si>
    <t>X183729</t>
  </si>
  <si>
    <t>Transformer 750KVA-3047,OSide</t>
  </si>
  <si>
    <t>X183730</t>
  </si>
  <si>
    <t>Transformer 1000KV-4508,SCreek</t>
  </si>
  <si>
    <t>X183731</t>
  </si>
  <si>
    <t>Transformer 750 KVA - 7033</t>
  </si>
  <si>
    <t>X183732</t>
  </si>
  <si>
    <t>Transformer Elec 1 - 7033</t>
  </si>
  <si>
    <t>X183845</t>
  </si>
  <si>
    <t>Transformer, 5510 Outside</t>
  </si>
  <si>
    <t>X183897</t>
  </si>
  <si>
    <t>Transformer 225RV - 6011</t>
  </si>
  <si>
    <t>X184004</t>
  </si>
  <si>
    <t>Cooling Tower - 3517</t>
  </si>
  <si>
    <t>X184181</t>
  </si>
  <si>
    <t>Industrial Floor Scales - 7831</t>
  </si>
  <si>
    <t>X184269</t>
  </si>
  <si>
    <t>Environmental Monitoring Shelter - 7900</t>
  </si>
  <si>
    <t>X184270</t>
  </si>
  <si>
    <t>X184271</t>
  </si>
  <si>
    <t>Environmental Monitoring Shelter - 7601</t>
  </si>
  <si>
    <t>X184438</t>
  </si>
  <si>
    <t>Alarm System -3029</t>
  </si>
  <si>
    <t>X184528</t>
  </si>
  <si>
    <t>Water Data Monitoring Sta- 853</t>
  </si>
  <si>
    <t>X184683</t>
  </si>
  <si>
    <t>Badge Reader - Burial #4</t>
  </si>
  <si>
    <t>X184685</t>
  </si>
  <si>
    <t>Badge Reader - SWSA6</t>
  </si>
  <si>
    <t>X184687</t>
  </si>
  <si>
    <t>Badge Reader - SWASA 5</t>
  </si>
  <si>
    <t>X184689</t>
  </si>
  <si>
    <t>Badge Reader - 3606, 101</t>
  </si>
  <si>
    <t>X184699</t>
  </si>
  <si>
    <t>Substation, Secondary Metal Sub for 4509</t>
  </si>
  <si>
    <t>X184700</t>
  </si>
  <si>
    <t>Substation, Secondary Metal Sub at 4509</t>
  </si>
  <si>
    <t>X185197</t>
  </si>
  <si>
    <t>Purifier - 1506, 120</t>
  </si>
  <si>
    <t>X185479</t>
  </si>
  <si>
    <t>Cooling Tower -2026, Roof</t>
  </si>
  <si>
    <t>X185557</t>
  </si>
  <si>
    <t>Cooling Tower - 3047, Roof</t>
  </si>
  <si>
    <t>X185589</t>
  </si>
  <si>
    <t>Cooling Tower - 3025, Roof</t>
  </si>
  <si>
    <t>X185623</t>
  </si>
  <si>
    <t>Exit Device - 3019, Out Door</t>
  </si>
  <si>
    <t>X185994</t>
  </si>
  <si>
    <t>Emergency Generator - 3125</t>
  </si>
  <si>
    <t>X186256</t>
  </si>
  <si>
    <t>Radion Frequency-920102,ICRF</t>
  </si>
  <si>
    <t>X186348</t>
  </si>
  <si>
    <t>Steam Boiler-7603</t>
  </si>
  <si>
    <t>X186370</t>
  </si>
  <si>
    <t>Radio Frequency-3003</t>
  </si>
  <si>
    <t>X186665</t>
  </si>
  <si>
    <t>Demineralizer-3004 Area</t>
  </si>
  <si>
    <t>X186667</t>
  </si>
  <si>
    <t>Demineralizer-7900 Area</t>
  </si>
  <si>
    <t>X186825</t>
  </si>
  <si>
    <t>Microwave System-2026, 103</t>
  </si>
  <si>
    <t>X187019</t>
  </si>
  <si>
    <t>Turbine Steam - 2519, ID#1</t>
  </si>
  <si>
    <t>X187068</t>
  </si>
  <si>
    <t>Decontam Pad (Grating)-WAG5</t>
  </si>
  <si>
    <t>X187100</t>
  </si>
  <si>
    <t>Chilling Tower 100 Ton</t>
  </si>
  <si>
    <t>X187170</t>
  </si>
  <si>
    <t>Cooling Tower 100 - 2001,Oside</t>
  </si>
  <si>
    <t>X187173</t>
  </si>
  <si>
    <t>Power Supply-3080 Lab</t>
  </si>
  <si>
    <t>X187355</t>
  </si>
  <si>
    <t>Recorder, Universal Input-2531</t>
  </si>
  <si>
    <t>X187358</t>
  </si>
  <si>
    <t>72"Conveyor Modl 1650-4515,230</t>
  </si>
  <si>
    <t>X187385</t>
  </si>
  <si>
    <t>Amps Radio Signals-6000, 102</t>
  </si>
  <si>
    <t>X187422</t>
  </si>
  <si>
    <t>Mini Cooling Tower-6000, Roof</t>
  </si>
  <si>
    <t>X187452</t>
  </si>
  <si>
    <t>Network ATM Analyzer-6012, 115</t>
  </si>
  <si>
    <t>X187459</t>
  </si>
  <si>
    <t>H2O Purification Kit-5510, 118</t>
  </si>
  <si>
    <t>X187723</t>
  </si>
  <si>
    <t>Fuel Control System-7069,Gas</t>
  </si>
  <si>
    <t>X187772</t>
  </si>
  <si>
    <t>Ash Conditioner</t>
  </si>
  <si>
    <t>X187778</t>
  </si>
  <si>
    <t>X187950</t>
  </si>
  <si>
    <t>Steam Turbine -2519</t>
  </si>
  <si>
    <t>X188036</t>
  </si>
  <si>
    <t>Sludge Dewatering System</t>
  </si>
  <si>
    <t>X188344</t>
  </si>
  <si>
    <t>Analyzer Magnet B-6010, B</t>
  </si>
  <si>
    <t>X188364</t>
  </si>
  <si>
    <t>Transformer, Three Phase Outside 7900</t>
  </si>
  <si>
    <t>X188365</t>
  </si>
  <si>
    <t>X188370</t>
  </si>
  <si>
    <t>X188371</t>
  </si>
  <si>
    <t>X188655</t>
  </si>
  <si>
    <t>Boiler, Steam (#6) at 2519</t>
  </si>
  <si>
    <t>X188736</t>
  </si>
  <si>
    <t>Secondary Server, SACS</t>
  </si>
  <si>
    <t>X188737</t>
  </si>
  <si>
    <t>Com Server, SACS</t>
  </si>
  <si>
    <t>X188738</t>
  </si>
  <si>
    <t>Primary Server, SACS</t>
  </si>
  <si>
    <t>X188798</t>
  </si>
  <si>
    <t>Ion Source, SNS Front End System - 8100</t>
  </si>
  <si>
    <t>X188799</t>
  </si>
  <si>
    <t>RFQ, SNS Front End System - 8100</t>
  </si>
  <si>
    <t>X188800</t>
  </si>
  <si>
    <t>MEBT, SNS Front End System - 8100</t>
  </si>
  <si>
    <t>X188871</t>
  </si>
  <si>
    <t>Transformer, Power - Outside 7977</t>
  </si>
  <si>
    <t>X920012</t>
  </si>
  <si>
    <t>Parking Area, North</t>
  </si>
  <si>
    <t>X920020</t>
  </si>
  <si>
    <t>Bridge, 6011 Vehicular Culvert Crossing</t>
  </si>
  <si>
    <t>X920034</t>
  </si>
  <si>
    <t>Bridge, Vehicular - HTML (4515)</t>
  </si>
  <si>
    <t>X920045</t>
  </si>
  <si>
    <t>Parking Area - 45</t>
  </si>
  <si>
    <t>X920046</t>
  </si>
  <si>
    <t>Parking Area, 4500N</t>
  </si>
  <si>
    <t>X920053</t>
  </si>
  <si>
    <t>Parking Area, South Side Avenue</t>
  </si>
  <si>
    <t>X920062</t>
  </si>
  <si>
    <t>Parking Area, Southside Fifth Street</t>
  </si>
  <si>
    <t>X920063</t>
  </si>
  <si>
    <t>Parking Area, 7000</t>
  </si>
  <si>
    <t>X920064</t>
  </si>
  <si>
    <t>Parking Area, Sixth Street</t>
  </si>
  <si>
    <t>X920100</t>
  </si>
  <si>
    <t>Parking Area, Graphite Reactor Visitors</t>
  </si>
  <si>
    <t>X920901</t>
  </si>
  <si>
    <t>Substation, 0901</t>
  </si>
  <si>
    <t>X922501</t>
  </si>
  <si>
    <t>Alarm System, Safety (Off-Site Warning D</t>
  </si>
  <si>
    <t>X926026</t>
  </si>
  <si>
    <t>Parking Area, 6026 North Lot</t>
  </si>
  <si>
    <t>X926027</t>
  </si>
  <si>
    <t>Parking Area, 6026 South Lot</t>
  </si>
  <si>
    <t>XF1304</t>
  </si>
  <si>
    <t>Silo E</t>
  </si>
  <si>
    <t>XG1410</t>
  </si>
  <si>
    <t>Freels Bend, Shielding Wall Donkey Arena</t>
  </si>
  <si>
    <t>XH1403</t>
  </si>
  <si>
    <t>Freels Bend, Lagoon 2</t>
  </si>
  <si>
    <t>XH1404</t>
  </si>
  <si>
    <t>Freels Bend, Underground Silo</t>
  </si>
  <si>
    <t>Egcr Access Road</t>
  </si>
  <si>
    <t>Booster Pump Station Road</t>
  </si>
  <si>
    <t>Old Bethel Valley Road</t>
  </si>
  <si>
    <t>New Bethel Valley Road</t>
  </si>
  <si>
    <t>Power House Road</t>
  </si>
  <si>
    <t>Bear Creek Road</t>
  </si>
  <si>
    <t>Sludge Disposal Road</t>
  </si>
  <si>
    <t>Pumphouse Road</t>
  </si>
  <si>
    <t>Clark Center Life Guard Stand</t>
  </si>
  <si>
    <t>Cemetery Fences</t>
  </si>
  <si>
    <t>Bldg 1916t2 Fence</t>
  </si>
  <si>
    <t>Bldg. 1916t2a Fence</t>
  </si>
  <si>
    <t>Parking Areas - Supply</t>
  </si>
  <si>
    <t>Parking Areas - OSTI</t>
  </si>
  <si>
    <t>West 1916t2 Parking Area</t>
  </si>
  <si>
    <t>East 1916t2 Parking Area</t>
  </si>
  <si>
    <t>AVENUES G, J, M</t>
  </si>
  <si>
    <t>Avenues G, J, and M</t>
  </si>
  <si>
    <t>BULL BLUFF ROAD</t>
  </si>
  <si>
    <t>Bull Bluff Road</t>
  </si>
  <si>
    <t>CHESTNUT RIDGE ROAD</t>
  </si>
  <si>
    <t>Chestnut Ridge Road</t>
  </si>
  <si>
    <t>EAST PORTAL ROAD</t>
  </si>
  <si>
    <t>East Portal Road</t>
  </si>
  <si>
    <t>FB-2</t>
  </si>
  <si>
    <t>DOE ORO Fuel Station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</si>
</sst>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00;\(&quot;$&quot;#,##0.00\)"/>
    <numFmt numFmtId="173" formatCode="&quot;$&quot;#,##0.0_);\(&quot;$&quot;#,##0.0\)"/>
    <numFmt numFmtId="174" formatCode="&quot;$&quot;#,##0.0"/>
  </numFmts>
  <fonts count="15">
    <font>
      <sz val="10"/>
      <name val="Arial"/>
      <family val="0"/>
    </font>
    <font>
      <b/>
      <sz val="10"/>
      <name val="Arial"/>
      <family val="2"/>
    </font>
    <font>
      <sz val="8"/>
      <name val="Arial"/>
      <family val="0"/>
    </font>
    <font>
      <b/>
      <vertAlign val="superscript"/>
      <sz val="10"/>
      <name val="Arial"/>
      <family val="2"/>
    </font>
    <font>
      <vertAlign val="superscript"/>
      <sz val="10"/>
      <name val="Arial"/>
      <family val="2"/>
    </font>
    <font>
      <u val="single"/>
      <sz val="10"/>
      <color indexed="12"/>
      <name val="Arial"/>
      <family val="0"/>
    </font>
    <font>
      <u val="single"/>
      <sz val="10"/>
      <color indexed="36"/>
      <name val="Arial"/>
      <family val="0"/>
    </font>
    <font>
      <b/>
      <sz val="12"/>
      <name val="Arial"/>
      <family val="2"/>
    </font>
    <font>
      <sz val="10"/>
      <color indexed="8"/>
      <name val="Arial"/>
      <family val="0"/>
    </font>
    <font>
      <b/>
      <sz val="10"/>
      <color indexed="8"/>
      <name val="Arial"/>
      <family val="2"/>
    </font>
    <font>
      <b/>
      <i/>
      <sz val="10"/>
      <name val="Arial"/>
      <family val="2"/>
    </font>
    <font>
      <b/>
      <i/>
      <sz val="11"/>
      <name val="Arial"/>
      <family val="2"/>
    </font>
    <font>
      <b/>
      <sz val="11"/>
      <name val="Arial"/>
      <family val="2"/>
    </font>
    <font>
      <b/>
      <sz val="11"/>
      <color indexed="8"/>
      <name val="Arial"/>
      <family val="2"/>
    </font>
    <font>
      <b/>
      <u val="single"/>
      <sz val="10"/>
      <name val="Arial"/>
      <family val="2"/>
    </font>
  </fonts>
  <fills count="19">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2"/>
        <bgColor indexed="64"/>
      </patternFill>
    </fill>
    <fill>
      <patternFill patternType="solid">
        <fgColor indexed="45"/>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6"/>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cellStyleXfs>
  <cellXfs count="194">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1" xfId="0" applyFont="1" applyBorder="1" applyAlignment="1">
      <alignment/>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0" fillId="0" borderId="1" xfId="0" applyBorder="1" applyAlignment="1">
      <alignment/>
    </xf>
    <xf numFmtId="0" fontId="1" fillId="0" borderId="1" xfId="0" applyFont="1" applyBorder="1" applyAlignment="1">
      <alignment horizontal="center" wrapText="1"/>
    </xf>
    <xf numFmtId="0" fontId="0" fillId="0" borderId="1" xfId="0" applyFill="1" applyBorder="1" applyAlignment="1">
      <alignment/>
    </xf>
    <xf numFmtId="164" fontId="0" fillId="0" borderId="1" xfId="0" applyNumberFormat="1" applyBorder="1" applyAlignment="1">
      <alignment/>
    </xf>
    <xf numFmtId="164" fontId="0" fillId="0" borderId="1" xfId="0" applyNumberFormat="1" applyFill="1" applyBorder="1" applyAlignment="1">
      <alignment/>
    </xf>
    <xf numFmtId="164" fontId="1" fillId="0" borderId="1" xfId="0" applyNumberFormat="1" applyFont="1" applyBorder="1" applyAlignment="1">
      <alignment/>
    </xf>
    <xf numFmtId="164" fontId="1" fillId="0" borderId="1" xfId="0" applyNumberFormat="1" applyFont="1" applyFill="1" applyBorder="1" applyAlignment="1">
      <alignment/>
    </xf>
    <xf numFmtId="0" fontId="1" fillId="0" borderId="1" xfId="0" applyFont="1" applyBorder="1" applyAlignment="1">
      <alignment/>
    </xf>
    <xf numFmtId="0" fontId="1" fillId="0" borderId="0" xfId="0" applyFont="1" applyAlignment="1">
      <alignment/>
    </xf>
    <xf numFmtId="165" fontId="1" fillId="0" borderId="1" xfId="0" applyNumberFormat="1" applyFont="1" applyBorder="1" applyAlignment="1">
      <alignment/>
    </xf>
    <xf numFmtId="0" fontId="1" fillId="0" borderId="0" xfId="0" applyFont="1" applyFill="1" applyAlignment="1">
      <alignment/>
    </xf>
    <xf numFmtId="0" fontId="0" fillId="0" borderId="0" xfId="0" applyFill="1" applyAlignment="1">
      <alignment/>
    </xf>
    <xf numFmtId="0" fontId="1" fillId="0" borderId="1" xfId="0" applyFont="1" applyFill="1" applyBorder="1" applyAlignment="1">
      <alignment/>
    </xf>
    <xf numFmtId="164" fontId="0" fillId="0" borderId="1" xfId="0" applyNumberFormat="1" applyFont="1" applyBorder="1" applyAlignment="1">
      <alignment/>
    </xf>
    <xf numFmtId="0" fontId="3" fillId="0" borderId="0" xfId="0" applyFont="1" applyFill="1" applyBorder="1" applyAlignment="1">
      <alignment/>
    </xf>
    <xf numFmtId="0" fontId="3" fillId="0" borderId="0" xfId="0" applyFont="1" applyAlignment="1">
      <alignment/>
    </xf>
    <xf numFmtId="167" fontId="0" fillId="0" borderId="0" xfId="15" applyNumberFormat="1" applyFill="1" applyAlignment="1">
      <alignment/>
    </xf>
    <xf numFmtId="0" fontId="1" fillId="2" borderId="1" xfId="0" applyFont="1" applyFill="1" applyBorder="1" applyAlignment="1">
      <alignment horizontal="center" wrapText="1"/>
    </xf>
    <xf numFmtId="0" fontId="0" fillId="2" borderId="1" xfId="0" applyFill="1" applyBorder="1" applyAlignment="1">
      <alignment/>
    </xf>
    <xf numFmtId="164" fontId="0" fillId="2" borderId="1" xfId="0" applyNumberFormat="1" applyFill="1" applyBorder="1" applyAlignment="1">
      <alignment/>
    </xf>
    <xf numFmtId="164" fontId="1" fillId="2" borderId="1" xfId="0" applyNumberFormat="1" applyFont="1" applyFill="1" applyBorder="1" applyAlignment="1">
      <alignment/>
    </xf>
    <xf numFmtId="0" fontId="1" fillId="2" borderId="1" xfId="0" applyFont="1" applyFill="1" applyBorder="1" applyAlignment="1">
      <alignment/>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horizontal="center"/>
    </xf>
    <xf numFmtId="0" fontId="7" fillId="3" borderId="1" xfId="0" applyFont="1" applyFill="1" applyBorder="1" applyAlignment="1">
      <alignment horizontal="center"/>
    </xf>
    <xf numFmtId="0" fontId="7" fillId="0" borderId="0" xfId="0" applyFont="1" applyAlignment="1">
      <alignment horizontal="center"/>
    </xf>
    <xf numFmtId="0" fontId="10" fillId="0" borderId="0" xfId="0" applyFont="1" applyAlignment="1">
      <alignment/>
    </xf>
    <xf numFmtId="0" fontId="0" fillId="0" borderId="0" xfId="0" applyAlignment="1">
      <alignment wrapText="1"/>
    </xf>
    <xf numFmtId="0" fontId="1" fillId="4" borderId="1" xfId="0" applyFont="1" applyFill="1" applyBorder="1" applyAlignment="1">
      <alignment horizontal="center" wrapText="1"/>
    </xf>
    <xf numFmtId="0" fontId="0" fillId="4" borderId="1" xfId="0" applyFill="1" applyBorder="1" applyAlignment="1">
      <alignment/>
    </xf>
    <xf numFmtId="164" fontId="0" fillId="4" borderId="1" xfId="0" applyNumberFormat="1" applyFill="1" applyBorder="1" applyAlignment="1">
      <alignment/>
    </xf>
    <xf numFmtId="164" fontId="1" fillId="4" borderId="1" xfId="0" applyNumberFormat="1" applyFont="1" applyFill="1" applyBorder="1" applyAlignment="1">
      <alignment/>
    </xf>
    <xf numFmtId="164" fontId="0" fillId="4" borderId="1" xfId="0" applyNumberFormat="1" applyFont="1" applyFill="1" applyBorder="1" applyAlignment="1">
      <alignment/>
    </xf>
    <xf numFmtId="0" fontId="8" fillId="5" borderId="2" xfId="25" applyFont="1" applyFill="1" applyBorder="1" applyAlignment="1">
      <alignment horizontal="center" wrapText="1"/>
      <protection/>
    </xf>
    <xf numFmtId="0" fontId="8" fillId="5" borderId="3" xfId="25" applyFont="1" applyFill="1" applyBorder="1" applyAlignment="1">
      <alignment horizontal="center" wrapText="1"/>
      <protection/>
    </xf>
    <xf numFmtId="0" fontId="8" fillId="6" borderId="4" xfId="25" applyFont="1" applyFill="1" applyBorder="1" applyAlignment="1">
      <alignment wrapText="1"/>
      <protection/>
    </xf>
    <xf numFmtId="0" fontId="8" fillId="6" borderId="4" xfId="25" applyNumberFormat="1" applyFont="1" applyFill="1" applyBorder="1" applyAlignment="1">
      <alignment horizontal="center" wrapText="1"/>
      <protection/>
    </xf>
    <xf numFmtId="164" fontId="8" fillId="6" borderId="4" xfId="25" applyNumberFormat="1" applyFont="1" applyFill="1" applyBorder="1" applyAlignment="1">
      <alignment horizontal="right" wrapText="1"/>
      <protection/>
    </xf>
    <xf numFmtId="0" fontId="0" fillId="4" borderId="0" xfId="0" applyFill="1" applyAlignment="1">
      <alignment horizontal="center"/>
    </xf>
    <xf numFmtId="0" fontId="8" fillId="6" borderId="4" xfId="25" applyFont="1" applyFill="1" applyBorder="1" applyAlignment="1">
      <alignment horizontal="center" wrapText="1"/>
      <protection/>
    </xf>
    <xf numFmtId="0" fontId="9" fillId="6" borderId="4" xfId="25" applyFont="1" applyFill="1" applyBorder="1" applyAlignment="1">
      <alignment wrapText="1"/>
      <protection/>
    </xf>
    <xf numFmtId="0" fontId="9" fillId="6" borderId="4" xfId="25" applyNumberFormat="1" applyFont="1" applyFill="1" applyBorder="1" applyAlignment="1">
      <alignment horizontal="center" wrapText="1"/>
      <protection/>
    </xf>
    <xf numFmtId="0" fontId="9" fillId="6" borderId="4" xfId="25" applyFont="1" applyFill="1" applyBorder="1" applyAlignment="1">
      <alignment horizontal="right" wrapText="1"/>
      <protection/>
    </xf>
    <xf numFmtId="164" fontId="9" fillId="6" borderId="4" xfId="25" applyNumberFormat="1" applyFont="1" applyFill="1" applyBorder="1" applyAlignment="1">
      <alignment horizontal="right" wrapText="1"/>
      <protection/>
    </xf>
    <xf numFmtId="0" fontId="1" fillId="4" borderId="0" xfId="0" applyFont="1" applyFill="1" applyAlignment="1">
      <alignment horizontal="center"/>
    </xf>
    <xf numFmtId="0" fontId="9" fillId="6" borderId="4" xfId="25" applyFont="1" applyFill="1" applyBorder="1" applyAlignment="1">
      <alignment horizontal="center" wrapText="1"/>
      <protection/>
    </xf>
    <xf numFmtId="0" fontId="0" fillId="4" borderId="0" xfId="0" applyFill="1" applyAlignment="1">
      <alignment/>
    </xf>
    <xf numFmtId="164" fontId="1" fillId="4" borderId="0" xfId="0" applyNumberFormat="1" applyFont="1" applyFill="1" applyAlignment="1">
      <alignment/>
    </xf>
    <xf numFmtId="0" fontId="10" fillId="4" borderId="0" xfId="0" applyFont="1" applyFill="1" applyAlignment="1">
      <alignment/>
    </xf>
    <xf numFmtId="0" fontId="10" fillId="4" borderId="0" xfId="0" applyFont="1" applyFill="1" applyAlignment="1">
      <alignment horizontal="right"/>
    </xf>
    <xf numFmtId="164" fontId="10" fillId="4" borderId="0" xfId="0" applyNumberFormat="1" applyFont="1" applyFill="1" applyAlignment="1">
      <alignment/>
    </xf>
    <xf numFmtId="0" fontId="10" fillId="4" borderId="0" xfId="0" applyFont="1" applyFill="1" applyAlignment="1">
      <alignment horizontal="center"/>
    </xf>
    <xf numFmtId="0" fontId="0" fillId="7" borderId="1" xfId="0" applyFill="1" applyBorder="1" applyAlignment="1">
      <alignment/>
    </xf>
    <xf numFmtId="164" fontId="0" fillId="7" borderId="1" xfId="0" applyNumberFormat="1" applyFill="1" applyBorder="1" applyAlignment="1">
      <alignment/>
    </xf>
    <xf numFmtId="164" fontId="1" fillId="7" borderId="1" xfId="0" applyNumberFormat="1" applyFont="1" applyFill="1" applyBorder="1" applyAlignment="1">
      <alignment/>
    </xf>
    <xf numFmtId="164" fontId="0" fillId="7" borderId="1" xfId="0" applyNumberFormat="1" applyFont="1" applyFill="1" applyBorder="1" applyAlignment="1">
      <alignment/>
    </xf>
    <xf numFmtId="164" fontId="0" fillId="7" borderId="1" xfId="0" applyNumberFormat="1" applyFont="1" applyFill="1" applyBorder="1" applyAlignment="1">
      <alignment horizontal="right"/>
    </xf>
    <xf numFmtId="0" fontId="0" fillId="7" borderId="0" xfId="0" applyFill="1" applyAlignment="1">
      <alignment/>
    </xf>
    <xf numFmtId="6" fontId="1" fillId="7" borderId="0" xfId="0" applyNumberFormat="1" applyFont="1" applyFill="1" applyAlignment="1">
      <alignment/>
    </xf>
    <xf numFmtId="0" fontId="0" fillId="0" borderId="0" xfId="0" applyFill="1" applyAlignment="1">
      <alignment horizontal="center"/>
    </xf>
    <xf numFmtId="0" fontId="9" fillId="7" borderId="0" xfId="26" applyFont="1" applyFill="1" applyBorder="1" applyAlignment="1">
      <alignment horizontal="right" wrapText="1"/>
      <protection/>
    </xf>
    <xf numFmtId="0" fontId="0" fillId="8" borderId="0" xfId="0" applyFill="1" applyAlignment="1">
      <alignment/>
    </xf>
    <xf numFmtId="0" fontId="1" fillId="8" borderId="1" xfId="0" applyFont="1" applyFill="1" applyBorder="1" applyAlignment="1">
      <alignment horizontal="center" wrapText="1"/>
    </xf>
    <xf numFmtId="0" fontId="0" fillId="8" borderId="1" xfId="0" applyFill="1" applyBorder="1" applyAlignment="1">
      <alignment/>
    </xf>
    <xf numFmtId="164" fontId="0" fillId="8" borderId="1" xfId="0" applyNumberFormat="1" applyFill="1" applyBorder="1" applyAlignment="1">
      <alignment/>
    </xf>
    <xf numFmtId="164" fontId="1" fillId="8" borderId="1" xfId="0" applyNumberFormat="1" applyFont="1" applyFill="1" applyBorder="1" applyAlignment="1">
      <alignment/>
    </xf>
    <xf numFmtId="0" fontId="1" fillId="8" borderId="0" xfId="0" applyFont="1" applyFill="1" applyAlignment="1">
      <alignment horizontal="right"/>
    </xf>
    <xf numFmtId="0" fontId="8" fillId="5" borderId="2" xfId="27" applyFont="1" applyFill="1" applyBorder="1" applyAlignment="1">
      <alignment horizontal="center"/>
      <protection/>
    </xf>
    <xf numFmtId="0" fontId="8" fillId="6" borderId="4" xfId="27" applyFont="1" applyFill="1" applyBorder="1" applyAlignment="1">
      <alignment wrapText="1"/>
      <protection/>
    </xf>
    <xf numFmtId="6" fontId="8" fillId="6" borderId="4" xfId="27" applyNumberFormat="1" applyFont="1" applyFill="1" applyBorder="1" applyAlignment="1">
      <alignment horizontal="right" wrapText="1"/>
      <protection/>
    </xf>
    <xf numFmtId="0" fontId="1" fillId="4" borderId="0" xfId="0" applyFont="1" applyFill="1" applyAlignment="1">
      <alignment/>
    </xf>
    <xf numFmtId="0" fontId="1" fillId="7" borderId="1" xfId="0" applyFont="1" applyFill="1" applyBorder="1" applyAlignment="1">
      <alignment horizontal="center" wrapText="1"/>
    </xf>
    <xf numFmtId="0" fontId="0" fillId="7" borderId="0" xfId="0" applyFill="1" applyAlignment="1">
      <alignment horizontal="center"/>
    </xf>
    <xf numFmtId="0" fontId="8" fillId="9" borderId="4" xfId="22" applyFont="1" applyFill="1" applyBorder="1" applyAlignment="1">
      <alignment wrapText="1"/>
      <protection/>
    </xf>
    <xf numFmtId="164" fontId="8" fillId="9" borderId="4" xfId="22" applyNumberFormat="1" applyFont="1" applyFill="1" applyBorder="1" applyAlignment="1">
      <alignment horizontal="right" wrapText="1"/>
      <protection/>
    </xf>
    <xf numFmtId="0" fontId="8" fillId="9" borderId="4" xfId="22" applyNumberFormat="1" applyFont="1" applyFill="1" applyBorder="1" applyAlignment="1">
      <alignment horizontal="center" wrapText="1"/>
      <protection/>
    </xf>
    <xf numFmtId="0" fontId="9" fillId="9" borderId="4" xfId="22" applyFont="1" applyFill="1" applyBorder="1" applyAlignment="1">
      <alignment horizontal="right" wrapText="1"/>
      <protection/>
    </xf>
    <xf numFmtId="164" fontId="9" fillId="9" borderId="4" xfId="22" applyNumberFormat="1" applyFont="1" applyFill="1" applyBorder="1" applyAlignment="1">
      <alignment horizontal="right" wrapText="1"/>
      <protection/>
    </xf>
    <xf numFmtId="0" fontId="8" fillId="9" borderId="4" xfId="22" applyFont="1" applyFill="1" applyBorder="1" applyAlignment="1">
      <alignment horizontal="center" wrapText="1"/>
      <protection/>
    </xf>
    <xf numFmtId="164" fontId="1" fillId="7" borderId="0" xfId="0" applyNumberFormat="1" applyFont="1" applyFill="1" applyAlignment="1">
      <alignment/>
    </xf>
    <xf numFmtId="0" fontId="0" fillId="8" borderId="0" xfId="0" applyFill="1" applyAlignment="1">
      <alignment horizontal="center"/>
    </xf>
    <xf numFmtId="0" fontId="8" fillId="10" borderId="4" xfId="24" applyFont="1" applyFill="1" applyBorder="1" applyAlignment="1">
      <alignment wrapText="1"/>
      <protection/>
    </xf>
    <xf numFmtId="164" fontId="8" fillId="10" borderId="4" xfId="24" applyNumberFormat="1" applyFont="1" applyFill="1" applyBorder="1" applyAlignment="1">
      <alignment horizontal="right" wrapText="1"/>
      <protection/>
    </xf>
    <xf numFmtId="0" fontId="8" fillId="10" borderId="4" xfId="24" applyFont="1" applyFill="1" applyBorder="1" applyAlignment="1">
      <alignment horizontal="center" wrapText="1"/>
      <protection/>
    </xf>
    <xf numFmtId="0" fontId="8" fillId="10" borderId="4" xfId="24" applyNumberFormat="1" applyFont="1" applyFill="1" applyBorder="1" applyAlignment="1">
      <alignment horizontal="center" wrapText="1"/>
      <protection/>
    </xf>
    <xf numFmtId="0" fontId="9" fillId="10" borderId="4" xfId="24" applyFont="1" applyFill="1" applyBorder="1" applyAlignment="1">
      <alignment horizontal="right" wrapText="1"/>
      <protection/>
    </xf>
    <xf numFmtId="164" fontId="9" fillId="10" borderId="4" xfId="24" applyNumberFormat="1" applyFont="1" applyFill="1" applyBorder="1" applyAlignment="1">
      <alignment horizontal="right" wrapText="1"/>
      <protection/>
    </xf>
    <xf numFmtId="6" fontId="11" fillId="8" borderId="0" xfId="0" applyNumberFormat="1" applyFont="1" applyFill="1" applyAlignment="1">
      <alignment/>
    </xf>
    <xf numFmtId="0" fontId="9" fillId="11" borderId="2" xfId="22" applyFont="1" applyFill="1" applyBorder="1" applyAlignment="1">
      <alignment horizontal="center"/>
      <protection/>
    </xf>
    <xf numFmtId="0" fontId="1" fillId="7" borderId="0" xfId="0" applyFont="1" applyFill="1" applyAlignment="1">
      <alignment/>
    </xf>
    <xf numFmtId="0" fontId="9" fillId="12" borderId="2" xfId="24" applyFont="1" applyFill="1" applyBorder="1" applyAlignment="1">
      <alignment horizontal="center" vertical="center"/>
      <protection/>
    </xf>
    <xf numFmtId="0" fontId="9" fillId="12" borderId="2" xfId="24" applyFont="1" applyFill="1" applyBorder="1" applyAlignment="1">
      <alignment horizontal="center" vertical="center" wrapText="1"/>
      <protection/>
    </xf>
    <xf numFmtId="0" fontId="0" fillId="8" borderId="0" xfId="0" applyFill="1" applyAlignment="1">
      <alignment horizontal="center" vertical="center"/>
    </xf>
    <xf numFmtId="0" fontId="0" fillId="0" borderId="0" xfId="0" applyAlignment="1">
      <alignment horizontal="center" vertical="center"/>
    </xf>
    <xf numFmtId="164" fontId="1" fillId="8" borderId="4" xfId="0" applyNumberFormat="1" applyFont="1" applyFill="1" applyBorder="1" applyAlignment="1">
      <alignment/>
    </xf>
    <xf numFmtId="0" fontId="0" fillId="8" borderId="4" xfId="0" applyFill="1" applyBorder="1" applyAlignment="1">
      <alignment horizontal="center"/>
    </xf>
    <xf numFmtId="0" fontId="0" fillId="8" borderId="4" xfId="0" applyFill="1" applyBorder="1" applyAlignment="1">
      <alignment/>
    </xf>
    <xf numFmtId="0" fontId="0" fillId="0" borderId="1" xfId="0" applyFont="1" applyBorder="1" applyAlignment="1">
      <alignment wrapText="1"/>
    </xf>
    <xf numFmtId="0" fontId="0" fillId="7" borderId="1" xfId="0" applyFill="1" applyBorder="1" applyAlignment="1">
      <alignment horizontal="center" wrapText="1"/>
    </xf>
    <xf numFmtId="0" fontId="9" fillId="11" borderId="2" xfId="23" applyFont="1" applyFill="1" applyBorder="1" applyAlignment="1">
      <alignment horizontal="center"/>
      <protection/>
    </xf>
    <xf numFmtId="0" fontId="9" fillId="11" borderId="2" xfId="23" applyFont="1" applyFill="1" applyBorder="1" applyAlignment="1">
      <alignment horizontal="center" wrapText="1"/>
      <protection/>
    </xf>
    <xf numFmtId="0" fontId="8" fillId="9" borderId="4" xfId="23" applyFont="1" applyFill="1" applyBorder="1" applyAlignment="1">
      <alignment wrapText="1"/>
      <protection/>
    </xf>
    <xf numFmtId="0" fontId="8" fillId="9" borderId="4" xfId="23" applyNumberFormat="1" applyFont="1" applyFill="1" applyBorder="1" applyAlignment="1">
      <alignment horizontal="center" wrapText="1"/>
      <protection/>
    </xf>
    <xf numFmtId="164" fontId="8" fillId="9" borderId="4" xfId="23" applyNumberFormat="1" applyFont="1" applyFill="1" applyBorder="1" applyAlignment="1">
      <alignment horizontal="right" wrapText="1"/>
      <protection/>
    </xf>
    <xf numFmtId="0" fontId="8" fillId="9" borderId="4" xfId="23" applyFont="1" applyFill="1" applyBorder="1" applyAlignment="1">
      <alignment horizontal="center" wrapText="1"/>
      <protection/>
    </xf>
    <xf numFmtId="0" fontId="9" fillId="9" borderId="4" xfId="23" applyFont="1" applyFill="1" applyBorder="1" applyAlignment="1">
      <alignment horizontal="right" wrapText="1"/>
      <protection/>
    </xf>
    <xf numFmtId="164" fontId="13" fillId="9" borderId="4" xfId="23" applyNumberFormat="1" applyFont="1" applyFill="1" applyBorder="1" applyAlignment="1">
      <alignment horizontal="right" wrapText="1"/>
      <protection/>
    </xf>
    <xf numFmtId="0" fontId="0" fillId="7" borderId="4" xfId="0" applyFill="1" applyBorder="1" applyAlignment="1">
      <alignment/>
    </xf>
    <xf numFmtId="164" fontId="12" fillId="7" borderId="4" xfId="0" applyNumberFormat="1" applyFont="1" applyFill="1" applyBorder="1" applyAlignment="1">
      <alignment/>
    </xf>
    <xf numFmtId="0" fontId="0" fillId="7" borderId="4" xfId="0" applyFill="1" applyBorder="1" applyAlignment="1">
      <alignment horizontal="center"/>
    </xf>
    <xf numFmtId="0" fontId="8" fillId="13" borderId="2" xfId="25" applyFont="1" applyFill="1" applyBorder="1" applyAlignment="1">
      <alignment horizontal="center"/>
      <protection/>
    </xf>
    <xf numFmtId="0" fontId="8" fillId="0" borderId="4" xfId="25" applyFont="1" applyFill="1" applyBorder="1" applyAlignment="1">
      <alignment wrapText="1"/>
      <protection/>
    </xf>
    <xf numFmtId="172" fontId="8" fillId="0" borderId="4" xfId="25" applyNumberFormat="1" applyFont="1" applyFill="1" applyBorder="1" applyAlignment="1">
      <alignment horizontal="right" wrapText="1"/>
      <protection/>
    </xf>
    <xf numFmtId="8" fontId="8" fillId="0" borderId="4" xfId="25" applyNumberFormat="1" applyFont="1" applyFill="1" applyBorder="1" applyAlignment="1">
      <alignment horizontal="right" wrapText="1"/>
      <protection/>
    </xf>
    <xf numFmtId="0" fontId="8" fillId="0" borderId="4" xfId="25" applyNumberFormat="1" applyFont="1" applyFill="1" applyBorder="1" applyAlignment="1">
      <alignment wrapText="1"/>
      <protection/>
    </xf>
    <xf numFmtId="0" fontId="8" fillId="0" borderId="4" xfId="25" applyFont="1" applyFill="1" applyBorder="1" applyAlignment="1">
      <alignment horizontal="center" wrapText="1"/>
      <protection/>
    </xf>
    <xf numFmtId="8" fontId="9" fillId="0" borderId="4" xfId="25" applyNumberFormat="1" applyFont="1" applyFill="1" applyBorder="1" applyAlignment="1">
      <alignment horizontal="right" wrapText="1"/>
      <protection/>
    </xf>
    <xf numFmtId="164" fontId="9" fillId="0" borderId="4" xfId="25" applyNumberFormat="1" applyFont="1" applyFill="1" applyBorder="1" applyAlignment="1">
      <alignment horizontal="right" wrapText="1"/>
      <protection/>
    </xf>
    <xf numFmtId="0" fontId="8" fillId="14" borderId="2" xfId="25" applyFont="1" applyFill="1" applyBorder="1" applyAlignment="1">
      <alignment horizontal="center"/>
      <protection/>
    </xf>
    <xf numFmtId="0" fontId="0" fillId="14" borderId="0" xfId="0" applyFill="1" applyAlignment="1">
      <alignment/>
    </xf>
    <xf numFmtId="0" fontId="8" fillId="14" borderId="4" xfId="25" applyFont="1" applyFill="1" applyBorder="1" applyAlignment="1">
      <alignment wrapText="1"/>
      <protection/>
    </xf>
    <xf numFmtId="164" fontId="8" fillId="14" borderId="4" xfId="25" applyNumberFormat="1" applyFont="1" applyFill="1" applyBorder="1" applyAlignment="1">
      <alignment horizontal="right" wrapText="1"/>
      <protection/>
    </xf>
    <xf numFmtId="0" fontId="8" fillId="14" borderId="4" xfId="25" applyFont="1" applyFill="1" applyBorder="1" applyAlignment="1">
      <alignment horizontal="center" wrapText="1"/>
      <protection/>
    </xf>
    <xf numFmtId="164" fontId="9" fillId="14" borderId="4" xfId="25" applyNumberFormat="1" applyFont="1" applyFill="1" applyBorder="1" applyAlignment="1">
      <alignment horizontal="right" wrapText="1"/>
      <protection/>
    </xf>
    <xf numFmtId="0" fontId="9" fillId="14" borderId="4" xfId="25" applyFont="1" applyFill="1" applyBorder="1" applyAlignment="1">
      <alignment horizontal="left" wrapText="1"/>
      <protection/>
    </xf>
    <xf numFmtId="0" fontId="8" fillId="14" borderId="4" xfId="25" applyNumberFormat="1" applyFont="1" applyFill="1" applyBorder="1" applyAlignment="1">
      <alignment horizontal="center" wrapText="1"/>
      <protection/>
    </xf>
    <xf numFmtId="164" fontId="1" fillId="14" borderId="0" xfId="0" applyNumberFormat="1" applyFont="1" applyFill="1" applyAlignment="1">
      <alignment/>
    </xf>
    <xf numFmtId="164" fontId="0" fillId="14" borderId="0" xfId="0" applyNumberFormat="1" applyFill="1" applyAlignment="1">
      <alignment/>
    </xf>
    <xf numFmtId="0" fontId="0" fillId="14" borderId="0" xfId="0" applyFill="1" applyAlignment="1">
      <alignment horizontal="center"/>
    </xf>
    <xf numFmtId="0" fontId="10" fillId="14" borderId="0" xfId="0" applyFont="1" applyFill="1" applyAlignment="1">
      <alignment horizontal="center" wrapText="1"/>
    </xf>
    <xf numFmtId="0" fontId="0" fillId="15" borderId="0" xfId="0" applyFill="1" applyAlignment="1">
      <alignment/>
    </xf>
    <xf numFmtId="0" fontId="0" fillId="15" borderId="0" xfId="0" applyFill="1" applyAlignment="1">
      <alignment horizontal="center"/>
    </xf>
    <xf numFmtId="0" fontId="1" fillId="15" borderId="1" xfId="0" applyFont="1" applyFill="1" applyBorder="1" applyAlignment="1">
      <alignment horizontal="center" wrapText="1"/>
    </xf>
    <xf numFmtId="0" fontId="0" fillId="15" borderId="1" xfId="0" applyFill="1" applyBorder="1" applyAlignment="1">
      <alignment/>
    </xf>
    <xf numFmtId="164" fontId="0" fillId="15" borderId="1" xfId="0" applyNumberFormat="1" applyFill="1" applyBorder="1" applyAlignment="1">
      <alignment/>
    </xf>
    <xf numFmtId="164" fontId="0" fillId="15" borderId="1" xfId="0" applyNumberFormat="1" applyFont="1" applyFill="1" applyBorder="1" applyAlignment="1">
      <alignment/>
    </xf>
    <xf numFmtId="164" fontId="1" fillId="15" borderId="1" xfId="0" applyNumberFormat="1" applyFont="1" applyFill="1" applyBorder="1" applyAlignment="1">
      <alignment/>
    </xf>
    <xf numFmtId="0" fontId="0" fillId="2" borderId="1" xfId="0" applyFill="1" applyBorder="1" applyAlignment="1">
      <alignment horizontal="center"/>
    </xf>
    <xf numFmtId="0" fontId="0" fillId="15" borderId="1" xfId="0" applyFill="1" applyBorder="1" applyAlignment="1">
      <alignment horizontal="center" wrapText="1"/>
    </xf>
    <xf numFmtId="0" fontId="0" fillId="8" borderId="1" xfId="0" applyFill="1" applyBorder="1" applyAlignment="1">
      <alignment horizontal="center" wrapText="1"/>
    </xf>
    <xf numFmtId="0" fontId="0" fillId="4" borderId="1" xfId="0" applyFill="1" applyBorder="1" applyAlignment="1">
      <alignment horizontal="center" wrapText="1"/>
    </xf>
    <xf numFmtId="0" fontId="0" fillId="2" borderId="1" xfId="0" applyFill="1" applyBorder="1" applyAlignment="1">
      <alignment horizontal="center" wrapText="1"/>
    </xf>
    <xf numFmtId="164" fontId="8" fillId="13" borderId="2" xfId="25" applyNumberFormat="1" applyFont="1" applyFill="1" applyBorder="1" applyAlignment="1">
      <alignment horizontal="center"/>
      <protection/>
    </xf>
    <xf numFmtId="0" fontId="8" fillId="9" borderId="4" xfId="25" applyFont="1" applyFill="1" applyBorder="1" applyAlignment="1">
      <alignment wrapText="1"/>
      <protection/>
    </xf>
    <xf numFmtId="164" fontId="8" fillId="9" borderId="4" xfId="25" applyNumberFormat="1" applyFont="1" applyFill="1" applyBorder="1" applyAlignment="1">
      <alignment horizontal="right" wrapText="1"/>
      <protection/>
    </xf>
    <xf numFmtId="0" fontId="8" fillId="9" borderId="4" xfId="25" applyNumberFormat="1" applyFont="1" applyFill="1" applyBorder="1" applyAlignment="1">
      <alignment horizontal="center" wrapText="1"/>
      <protection/>
    </xf>
    <xf numFmtId="0" fontId="8" fillId="9" borderId="4" xfId="25" applyFont="1" applyFill="1" applyBorder="1" applyAlignment="1">
      <alignment horizontal="center" wrapText="1"/>
      <protection/>
    </xf>
    <xf numFmtId="0" fontId="0" fillId="0" borderId="0" xfId="0" applyFill="1" applyAlignment="1">
      <alignment horizontal="center" vertical="center"/>
    </xf>
    <xf numFmtId="0" fontId="8" fillId="10" borderId="4" xfId="25" applyFont="1" applyFill="1" applyBorder="1" applyAlignment="1">
      <alignment wrapText="1"/>
      <protection/>
    </xf>
    <xf numFmtId="6" fontId="8" fillId="10" borderId="4" xfId="25" applyNumberFormat="1" applyFont="1" applyFill="1" applyBorder="1" applyAlignment="1">
      <alignment horizontal="right" wrapText="1"/>
      <protection/>
    </xf>
    <xf numFmtId="0" fontId="8" fillId="10" borderId="4" xfId="25" applyNumberFormat="1" applyFont="1" applyFill="1" applyBorder="1" applyAlignment="1">
      <alignment horizontal="center" wrapText="1"/>
      <protection/>
    </xf>
    <xf numFmtId="0" fontId="8" fillId="10" borderId="4" xfId="25" applyFont="1" applyFill="1" applyBorder="1" applyAlignment="1">
      <alignment horizontal="center" wrapText="1"/>
      <protection/>
    </xf>
    <xf numFmtId="8" fontId="9" fillId="10" borderId="4" xfId="25" applyNumberFormat="1" applyFont="1" applyFill="1" applyBorder="1" applyAlignment="1">
      <alignment horizontal="right" wrapText="1"/>
      <protection/>
    </xf>
    <xf numFmtId="10" fontId="1" fillId="0" borderId="1" xfId="0" applyNumberFormat="1" applyFont="1" applyBorder="1" applyAlignment="1">
      <alignment horizontal="center" wrapText="1"/>
    </xf>
    <xf numFmtId="0" fontId="0" fillId="16" borderId="1" xfId="0" applyFill="1" applyBorder="1" applyAlignment="1">
      <alignment horizontal="center" wrapText="1"/>
    </xf>
    <xf numFmtId="0" fontId="7" fillId="0" borderId="1" xfId="0" applyFont="1" applyFill="1" applyBorder="1" applyAlignment="1">
      <alignment horizontal="center"/>
    </xf>
    <xf numFmtId="0" fontId="9" fillId="17" borderId="2" xfId="21" applyFont="1" applyFill="1" applyBorder="1" applyAlignment="1">
      <alignment horizontal="center"/>
      <protection/>
    </xf>
    <xf numFmtId="0" fontId="9" fillId="17" borderId="2" xfId="21" applyFont="1" applyFill="1" applyBorder="1" applyAlignment="1">
      <alignment horizontal="center" wrapText="1"/>
      <protection/>
    </xf>
    <xf numFmtId="0" fontId="0" fillId="16" borderId="0" xfId="0" applyFill="1" applyAlignment="1">
      <alignment/>
    </xf>
    <xf numFmtId="0" fontId="8" fillId="18" borderId="4" xfId="21" applyFont="1" applyFill="1" applyBorder="1" applyAlignment="1">
      <alignment wrapText="1"/>
      <protection/>
    </xf>
    <xf numFmtId="164" fontId="8" fillId="18" borderId="4" xfId="21" applyNumberFormat="1" applyFont="1" applyFill="1" applyBorder="1" applyAlignment="1">
      <alignment horizontal="right" wrapText="1"/>
      <protection/>
    </xf>
    <xf numFmtId="0" fontId="8" fillId="18" borderId="4" xfId="21" applyNumberFormat="1" applyFont="1" applyFill="1" applyBorder="1" applyAlignment="1">
      <alignment horizontal="center" wrapText="1"/>
      <protection/>
    </xf>
    <xf numFmtId="0" fontId="8" fillId="18" borderId="4" xfId="21" applyFont="1" applyFill="1" applyBorder="1" applyAlignment="1">
      <alignment horizontal="center" wrapText="1"/>
      <protection/>
    </xf>
    <xf numFmtId="0" fontId="9" fillId="18" borderId="4" xfId="21" applyFont="1" applyFill="1" applyBorder="1" applyAlignment="1">
      <alignment horizontal="right" wrapText="1"/>
      <protection/>
    </xf>
    <xf numFmtId="164" fontId="9" fillId="18" borderId="4" xfId="21" applyNumberFormat="1" applyFont="1" applyFill="1" applyBorder="1" applyAlignment="1">
      <alignment horizontal="right" wrapText="1"/>
      <protection/>
    </xf>
    <xf numFmtId="0" fontId="9" fillId="18" borderId="5" xfId="21" applyFont="1" applyFill="1" applyBorder="1" applyAlignment="1">
      <alignment horizontal="right" wrapText="1"/>
      <protection/>
    </xf>
    <xf numFmtId="164" fontId="1" fillId="16" borderId="0" xfId="0" applyNumberFormat="1" applyFont="1" applyFill="1" applyAlignment="1">
      <alignment horizontal="right"/>
    </xf>
    <xf numFmtId="0" fontId="0" fillId="16" borderId="0" xfId="0" applyFill="1" applyAlignment="1">
      <alignment horizontal="center"/>
    </xf>
    <xf numFmtId="0" fontId="1" fillId="16" borderId="1" xfId="0" applyFont="1" applyFill="1" applyBorder="1" applyAlignment="1">
      <alignment horizontal="center" wrapText="1"/>
    </xf>
    <xf numFmtId="0" fontId="0" fillId="16" borderId="1" xfId="0" applyFill="1" applyBorder="1" applyAlignment="1">
      <alignment/>
    </xf>
    <xf numFmtId="164" fontId="0" fillId="16" borderId="1" xfId="0" applyNumberFormat="1" applyFill="1" applyBorder="1" applyAlignment="1">
      <alignment/>
    </xf>
    <xf numFmtId="164" fontId="1" fillId="16" borderId="1" xfId="0" applyNumberFormat="1" applyFont="1" applyFill="1" applyBorder="1" applyAlignment="1">
      <alignment/>
    </xf>
    <xf numFmtId="6" fontId="8" fillId="10" borderId="4" xfId="24" applyNumberFormat="1" applyFont="1" applyFill="1" applyBorder="1" applyAlignment="1">
      <alignment horizontal="right" wrapText="1"/>
      <protection/>
    </xf>
    <xf numFmtId="164" fontId="8" fillId="10" borderId="4" xfId="25" applyNumberFormat="1" applyFont="1" applyFill="1" applyBorder="1" applyAlignment="1">
      <alignment horizontal="right" wrapText="1"/>
      <protection/>
    </xf>
    <xf numFmtId="0" fontId="8" fillId="10" borderId="4" xfId="25" applyNumberFormat="1" applyFont="1" applyFill="1" applyBorder="1" applyAlignment="1">
      <alignment horizontal="left" wrapText="1"/>
      <protection/>
    </xf>
    <xf numFmtId="0" fontId="8" fillId="10" borderId="4" xfId="25" applyFont="1" applyFill="1" applyBorder="1" applyAlignment="1">
      <alignment horizontal="left" wrapText="1"/>
      <protection/>
    </xf>
    <xf numFmtId="6" fontId="0" fillId="8" borderId="0" xfId="0" applyNumberFormat="1" applyFont="1" applyFill="1" applyAlignment="1">
      <alignment/>
    </xf>
    <xf numFmtId="0" fontId="1" fillId="0" borderId="1"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8" fillId="16" borderId="0" xfId="25" applyFont="1" applyFill="1" applyBorder="1" applyAlignment="1">
      <alignment wrapText="1"/>
      <protection/>
    </xf>
    <xf numFmtId="0" fontId="0" fillId="16" borderId="0" xfId="0" applyFill="1" applyAlignment="1">
      <alignment/>
    </xf>
    <xf numFmtId="0" fontId="8" fillId="16" borderId="0" xfId="25" applyFont="1" applyFill="1" applyBorder="1" applyAlignment="1">
      <alignment/>
      <protection/>
    </xf>
    <xf numFmtId="0" fontId="8" fillId="6" borderId="0" xfId="27" applyFont="1" applyFill="1" applyBorder="1" applyAlignment="1">
      <alignment wrapText="1"/>
      <protection/>
    </xf>
    <xf numFmtId="0" fontId="0" fillId="4" borderId="0" xfId="0" applyFill="1" applyAlignment="1">
      <alignment/>
    </xf>
  </cellXfs>
  <cellStyles count="15">
    <cellStyle name="Normal" xfId="0"/>
    <cellStyle name="Comma" xfId="15"/>
    <cellStyle name="Comma [0]" xfId="16"/>
    <cellStyle name="Currency" xfId="17"/>
    <cellStyle name="Currency [0]" xfId="18"/>
    <cellStyle name="Followed Hyperlink" xfId="19"/>
    <cellStyle name="Hyperlink" xfId="20"/>
    <cellStyle name="Normal_Op Ex RPV &gt;FY05" xfId="21"/>
    <cellStyle name="Normal_OSF RPV" xfId="22"/>
    <cellStyle name="Normal_OSF RPV Excess &lt;FY06" xfId="23"/>
    <cellStyle name="Normal_OSF RPV for Cat 3000 Non-Excess" xfId="24"/>
    <cellStyle name="Normal_Sheet1" xfId="25"/>
    <cellStyle name="Normal_Sheet2" xfId="26"/>
    <cellStyle name="Normal_Site Prep Detail"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47625</xdr:rowOff>
    </xdr:from>
    <xdr:ext cx="5991225" cy="10287000"/>
    <xdr:sp>
      <xdr:nvSpPr>
        <xdr:cNvPr id="1" name="TextBox 1"/>
        <xdr:cNvSpPr txBox="1">
          <a:spLocks noChangeArrowheads="1"/>
        </xdr:cNvSpPr>
      </xdr:nvSpPr>
      <xdr:spPr>
        <a:xfrm>
          <a:off x="9525" y="47625"/>
          <a:ext cx="5991225" cy="10287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Calculation of Replacement Plant Value (RPV)</a:t>
          </a:r>
          <a:r>
            <a:rPr lang="en-US" cap="none" sz="1000" b="0" i="0" u="none" baseline="0">
              <a:latin typeface="Arial"/>
              <a:ea typeface="Arial"/>
              <a:cs typeface="Arial"/>
            </a:rPr>
            <a:t>
</a:t>
          </a:r>
          <a:r>
            <a:rPr lang="en-US" cap="none" sz="1000" b="1" i="0" u="none" baseline="0">
              <a:latin typeface="Arial"/>
              <a:ea typeface="Arial"/>
              <a:cs typeface="Arial"/>
            </a:rPr>
            <a:t>Purpose:</a:t>
          </a:r>
          <a:r>
            <a:rPr lang="en-US" cap="none" sz="1000" b="0" i="0" u="none" baseline="0">
              <a:latin typeface="Arial"/>
              <a:ea typeface="Arial"/>
              <a:cs typeface="Arial"/>
            </a:rPr>
            <a:t> To explain how SC calculates RPV for implementing and assessing progress in meeting the corporate guidance on infrastructure investment for conventional facilities. 
</a:t>
          </a:r>
          <a:r>
            <a:rPr lang="en-US" cap="none" sz="1000" b="1" i="0" u="none" baseline="0">
              <a:latin typeface="Arial"/>
              <a:ea typeface="Arial"/>
              <a:cs typeface="Arial"/>
            </a:rPr>
            <a:t>Reference:</a:t>
          </a:r>
          <a:r>
            <a:rPr lang="en-US" cap="none" sz="1000" b="0" i="0" u="none" baseline="0">
              <a:latin typeface="Arial"/>
              <a:ea typeface="Arial"/>
              <a:cs typeface="Arial"/>
            </a:rPr>
            <a:t>   This narrative refers to other worksheets in the Excel file: “SC RPV Caluation.xls”.  Additional worksheets in the file show details for various columns in the "RPV" worksheet.  
</a:t>
          </a:r>
          <a:r>
            <a:rPr lang="en-US" cap="none" sz="1000" b="1" i="0" u="none" baseline="0">
              <a:latin typeface="Arial"/>
              <a:ea typeface="Arial"/>
              <a:cs typeface="Arial"/>
            </a:rPr>
            <a:t>Background:</a:t>
          </a:r>
          <a:r>
            <a:rPr lang="en-US" cap="none" sz="1000" b="0" i="0" u="none" baseline="0">
              <a:latin typeface="Arial"/>
              <a:ea typeface="Arial"/>
              <a:cs typeface="Arial"/>
            </a:rPr>
            <a:t> DOE is using maintenance funding and capital renewal and excess facility funding as percentages of replacement plant value (RPV) as indicators of infrastructure well-being.  The goals applied to SC are 2% for maintenance investment by FY 2005 and 4% for combined maintenance and capital renewal and excess facility investment by FY 2009. 
</a:t>
          </a:r>
          <a:r>
            <a:rPr lang="en-US" cap="none" sz="1000" b="1" i="0" u="none" baseline="0">
              <a:latin typeface="Arial"/>
              <a:ea typeface="Arial"/>
              <a:cs typeface="Arial"/>
            </a:rPr>
            <a:t>SC Sites Covered:</a:t>
          </a:r>
          <a:r>
            <a:rPr lang="en-US" cap="none" sz="1000" b="0" i="0" u="none" baseline="0">
              <a:latin typeface="Arial"/>
              <a:ea typeface="Arial"/>
              <a:cs typeface="Arial"/>
            </a:rPr>
            <a:t>  The corporate indicators apply to all facilities identified in FIMS as belonging to the Office of Science.  The following SC sites are covered: ANL, BNL, ORNL, LBNL, PNNL, Ames, Fermi, PPPL, SLAC, TJNAF, ORISE, ORO, Notre Dame and MIT. The following sites/facilities are being excluded by SC:  ITRI because it is leased out for 25 years: the Cal Tech facilities will be transferred back to Cal Tech by 2005; and, facilities at Sandia and LLNL because SC has requested transfer of these to NNSA.  
</a:t>
          </a:r>
          <a:r>
            <a:rPr lang="en-US" cap="none" sz="1000" b="1" i="0" u="none" baseline="0">
              <a:latin typeface="Arial"/>
              <a:ea typeface="Arial"/>
              <a:cs typeface="Arial"/>
            </a:rPr>
            <a:t>Calculation of RPV – Overview (See "RPV" worksheet)</a:t>
          </a:r>
          <a:r>
            <a:rPr lang="en-US" cap="none" sz="1000" b="0" i="0" u="none" baseline="0">
              <a:latin typeface="Arial"/>
              <a:ea typeface="Arial"/>
              <a:cs typeface="Arial"/>
            </a:rPr>
            <a:t>:  Total RPV for a site is the sum of the RPV for its buildings, trailers and other structures and facilities (OSF).  However, the RPV we use for calculating indicators excludes certain excess facilities, personal property trailers and programmatic facilities (those classified as Category 3000 in OSF) as explained below. 
</a:t>
          </a:r>
          <a:r>
            <a:rPr lang="en-US" cap="none" sz="1000" b="1" i="0" u="sng" baseline="0">
              <a:latin typeface="Arial"/>
              <a:ea typeface="Arial"/>
              <a:cs typeface="Arial"/>
            </a:rPr>
            <a:t>Building RPV</a:t>
          </a:r>
          <a:r>
            <a:rPr lang="en-US" cap="none" sz="1000" b="0" i="0" u="none" baseline="0">
              <a:latin typeface="Arial"/>
              <a:ea typeface="Arial"/>
              <a:cs typeface="Arial"/>
            </a:rPr>
            <a:t>
We start with the RPV for Active Buildings (Column B) which comes from FIMS Report #113.  We then must add back in excess facilities that will be operating after FY 2005 (Column C) because it is assumed that maintenance funds will be expended on such buildings.  
“Operational Excess” is defined as those facilities which have a “Y” (yes) in the FIMS “Excess Indicator” field and a “1” (Operational) or, “2” (Operational Standby) in the FIMS “Building Status” field.   Year of excess is another FIMS data field.  See worksheet "Op Ex RPV &gt; 05".
Column C is added to Column B to give total building RPV (Column D).  
</a:t>
          </a:r>
          <a:r>
            <a:rPr lang="en-US" cap="none" sz="1000" b="1" i="0" u="sng" baseline="0">
              <a:latin typeface="Arial"/>
              <a:ea typeface="Arial"/>
              <a:cs typeface="Arial"/>
            </a:rPr>
            <a:t>OSF</a:t>
          </a:r>
          <a:r>
            <a:rPr lang="en-US" cap="none" sz="1000" b="0" i="0" u="none" baseline="0">
              <a:latin typeface="Arial"/>
              <a:ea typeface="Arial"/>
              <a:cs typeface="Arial"/>
            </a:rPr>
            <a:t>
We start with RPV for all OSF's (Column H) and then subtract  programmatic facilities (Column I) , certain site prep, grading and landscaping assets (Column J), excess facilities that will be excessed in FY 05 or before (Column K) to yield the Conventional OSF RPV (Column L).  
Programmatic facilities are those under OSF category 3000.  Selected Site Prep, Grading and Landscaping Assets (Column J) are removed from the RPV because they are not considered maintaining the infrastructure.  
See worksheets: "OSF RPV", "OSF RPV for Category 3000 Non-Excess", "Site Prep Detail", "OSF RPV Excess , 06"
</a:t>
          </a:r>
          <a:r>
            <a:rPr lang="en-US" cap="none" sz="1000" b="1" i="0" u="sng" baseline="0">
              <a:latin typeface="Arial"/>
              <a:ea typeface="Arial"/>
              <a:cs typeface="Arial"/>
            </a:rPr>
            <a:t>Real Property Trailers</a:t>
          </a:r>
          <a:r>
            <a:rPr lang="en-US" cap="none" sz="1000" b="0" i="0" u="none" baseline="0">
              <a:latin typeface="Arial"/>
              <a:ea typeface="Arial"/>
              <a:cs typeface="Arial"/>
            </a:rPr>
            <a:t>
We include all Real Property Trailers (Column F) because they need to be maintained.  See worksheet.
</a:t>
          </a:r>
          <a:r>
            <a:rPr lang="en-US" cap="none" sz="1000" b="1" i="0" u="none" baseline="0">
              <a:latin typeface="Arial"/>
              <a:ea typeface="Arial"/>
              <a:cs typeface="Arial"/>
            </a:rPr>
            <a:t>MII Calculations for FY 04 and FY 05</a:t>
          </a:r>
          <a:r>
            <a:rPr lang="en-US" cap="none" sz="1000" b="0" i="0" u="none" baseline="0">
              <a:latin typeface="Arial"/>
              <a:ea typeface="Arial"/>
              <a:cs typeface="Arial"/>
            </a:rPr>
            <a:t>
Columns O and P show calculation of MII for FY 04 and 05 based on the calculated RPV for the lab. 
</a:t>
          </a:r>
          <a:r>
            <a:rPr lang="en-US" cap="none" sz="1000" b="1" i="0" u="none" baseline="0">
              <a:latin typeface="Arial"/>
              <a:ea typeface="Arial"/>
              <a:cs typeface="Arial"/>
            </a:rPr>
            <a:t>Updates</a:t>
          </a:r>
          <a:r>
            <a:rPr lang="en-US" cap="none" sz="1000" b="0" i="0" u="none" baseline="0">
              <a:latin typeface="Arial"/>
              <a:ea typeface="Arial"/>
              <a:cs typeface="Arial"/>
            </a:rPr>
            <a:t>
The file will be updated quarterly and provided to the site offices.
</a:t>
          </a:r>
          <a:r>
            <a:rPr lang="en-US" cap="none" sz="1000" b="1" i="0" u="none" baseline="0">
              <a:latin typeface="Arial"/>
              <a:ea typeface="Arial"/>
              <a:cs typeface="Arial"/>
            </a:rPr>
            <a:t>Contacts</a:t>
          </a:r>
          <a:r>
            <a:rPr lang="en-US" cap="none" sz="1000" b="0" i="0" u="none" baseline="0">
              <a:latin typeface="Arial"/>
              <a:ea typeface="Arial"/>
              <a:cs typeface="Arial"/>
            </a:rPr>
            <a:t>
For comments or questions contact:
John Yates, 301-903-8435
Theresa Kelly, 301-903-8429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ates\Local%20Settings\Temporary%20Internet%20Files\OLK50\SC%20FY05%20IFI%20Back-up%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4 IGPP"/>
      <sheetName val="3.0 IGPP "/>
      <sheetName val="Chart1 Total Maint"/>
      <sheetName val="Chart2 Total Maint "/>
      <sheetName val="Chart3 Maint Direct-Indir"/>
      <sheetName val="4.0 Planned Maint"/>
      <sheetName val="4.1 List of Ops-Exp Excess"/>
      <sheetName val="4.1 Ops-Exp Funded Excess"/>
      <sheetName val="5.2 List &amp; Indirect maint Proj"/>
      <sheetName val="Chart RPV"/>
      <sheetName val="RPV Rev 1"/>
      <sheetName val="Revised RPV"/>
      <sheetName val="Updated RPV"/>
      <sheetName val="RPV"/>
      <sheetName val="List - Programmatic Assets"/>
      <sheetName val="Chart1 - MII (RPV Inflated)"/>
      <sheetName val="Chart2 MII Conventional Fac Un"/>
      <sheetName val="Chart FII with all GPP"/>
      <sheetName val="Chart Compare MII"/>
      <sheetName val="Comparing MII "/>
      <sheetName val="MII"/>
      <sheetName val="SLI &amp; GPP totals"/>
      <sheetName val="Chart FII"/>
      <sheetName val="Chart MII with GPP &amp; half  IGPP"/>
      <sheetName val="Chart  MII with ALL GPP and IGP"/>
      <sheetName val="6.0 Excess Indirect"/>
      <sheetName val="Chart Indirect Funded Excess"/>
      <sheetName val="6.0 List Excess Indirect"/>
      <sheetName val="8.0 Indirect Non-Maint "/>
      <sheetName val="8.0 List - Indirect Non Maint"/>
    </sheetNames>
    <sheetDataSet>
      <sheetData sheetId="14">
        <row r="10">
          <cell r="C10">
            <v>0</v>
          </cell>
        </row>
        <row r="13">
          <cell r="C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workbookViewId="0" topLeftCell="A27">
      <selection activeCell="L42" sqref="L42"/>
    </sheetView>
  </sheetViews>
  <sheetFormatPr defaultColWidth="9.140625" defaultRowHeight="12.75"/>
  <sheetData/>
  <printOptions/>
  <pageMargins left="0.75" right="0.75" top="1" bottom="1" header="0.5" footer="0.5"/>
  <pageSetup fitToHeight="1" fitToWidth="1" horizontalDpi="600" verticalDpi="600" orientation="portrait" scale="82" r:id="rId2"/>
  <headerFooter alignWithMargins="0">
    <oddHeader>&amp;L&amp;D</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tabSelected="1" view="pageBreakPreview" zoomScale="75" zoomScaleNormal="75" zoomScaleSheetLayoutView="75" workbookViewId="0" topLeftCell="A1">
      <pane xSplit="1" ySplit="4" topLeftCell="C16" activePane="bottomRight" state="frozen"/>
      <selection pane="topLeft" activeCell="A1" sqref="A1"/>
      <selection pane="topRight" activeCell="B1" sqref="B1"/>
      <selection pane="bottomLeft" activeCell="A4" sqref="A4"/>
      <selection pane="bottomRight" activeCell="N27" sqref="N27"/>
    </sheetView>
  </sheetViews>
  <sheetFormatPr defaultColWidth="9.140625" defaultRowHeight="12.75"/>
  <cols>
    <col min="1" max="1" width="13.421875" style="0" customWidth="1"/>
    <col min="2" max="2" width="15.7109375" style="0" customWidth="1"/>
    <col min="3" max="3" width="13.8515625" style="0" customWidth="1"/>
    <col min="4" max="4" width="18.7109375" style="18" customWidth="1"/>
    <col min="5" max="5" width="0.85546875" style="18" customWidth="1"/>
    <col min="6" max="6" width="14.421875" style="18" customWidth="1"/>
    <col min="7" max="7" width="0.9921875" style="18" customWidth="1"/>
    <col min="8" max="8" width="17.140625" style="18" customWidth="1"/>
    <col min="9" max="9" width="16.7109375" style="0" customWidth="1"/>
    <col min="10" max="10" width="14.28125" style="18" customWidth="1"/>
    <col min="11" max="11" width="12.57421875" style="65" customWidth="1"/>
    <col min="12" max="12" width="16.8515625" style="18" customWidth="1"/>
    <col min="13" max="13" width="0.85546875" style="0" customWidth="1"/>
    <col min="14" max="14" width="16.28125" style="0" customWidth="1"/>
    <col min="15" max="16" width="14.7109375" style="0" customWidth="1"/>
  </cols>
  <sheetData>
    <row r="1" spans="1:16" s="33" customFormat="1" ht="29.25" customHeight="1">
      <c r="A1" s="32" t="s">
        <v>318</v>
      </c>
      <c r="B1" s="32" t="s">
        <v>319</v>
      </c>
      <c r="C1" s="32" t="s">
        <v>320</v>
      </c>
      <c r="D1" s="32" t="s">
        <v>321</v>
      </c>
      <c r="E1" s="32" t="s">
        <v>318</v>
      </c>
      <c r="F1" s="32" t="s">
        <v>322</v>
      </c>
      <c r="G1" s="32" t="s">
        <v>318</v>
      </c>
      <c r="H1" s="32" t="s">
        <v>323</v>
      </c>
      <c r="I1" s="32" t="s">
        <v>336</v>
      </c>
      <c r="J1" s="32" t="s">
        <v>324</v>
      </c>
      <c r="K1" s="163" t="s">
        <v>334</v>
      </c>
      <c r="L1" s="32" t="s">
        <v>325</v>
      </c>
      <c r="M1" s="32" t="s">
        <v>318</v>
      </c>
      <c r="N1" s="32" t="s">
        <v>326</v>
      </c>
      <c r="O1" s="32" t="s">
        <v>327</v>
      </c>
      <c r="P1" s="32" t="s">
        <v>328</v>
      </c>
    </row>
    <row r="2" spans="1:16" s="2" customFormat="1" ht="55.5" customHeight="1">
      <c r="A2" s="4"/>
      <c r="B2" s="30" t="s">
        <v>158</v>
      </c>
      <c r="C2" s="162" t="s">
        <v>955</v>
      </c>
      <c r="D2" s="149" t="s">
        <v>954</v>
      </c>
      <c r="E2" s="31"/>
      <c r="F2" s="146" t="s">
        <v>157</v>
      </c>
      <c r="G2" s="31"/>
      <c r="H2" s="106" t="s">
        <v>157</v>
      </c>
      <c r="I2" s="147" t="s">
        <v>1639</v>
      </c>
      <c r="J2" s="148" t="s">
        <v>955</v>
      </c>
      <c r="K2" s="106" t="s">
        <v>955</v>
      </c>
      <c r="L2" s="149" t="s">
        <v>954</v>
      </c>
      <c r="M2" s="29"/>
      <c r="N2" s="145"/>
      <c r="O2" s="29"/>
      <c r="P2" s="29"/>
    </row>
    <row r="3" spans="1:16" ht="21.75" customHeight="1">
      <c r="A3" s="3" t="s">
        <v>291</v>
      </c>
      <c r="B3" s="185" t="s">
        <v>308</v>
      </c>
      <c r="C3" s="185"/>
      <c r="D3" s="185"/>
      <c r="E3" s="5"/>
      <c r="F3" s="6" t="s">
        <v>309</v>
      </c>
      <c r="G3" s="6"/>
      <c r="H3" s="186" t="s">
        <v>335</v>
      </c>
      <c r="I3" s="187"/>
      <c r="J3" s="187"/>
      <c r="K3" s="187"/>
      <c r="L3" s="188"/>
      <c r="M3" s="7"/>
      <c r="N3" s="7"/>
      <c r="O3" s="7"/>
      <c r="P3" s="7"/>
    </row>
    <row r="4" spans="1:16" s="1" customFormat="1" ht="85.5" customHeight="1">
      <c r="A4" s="4" t="s">
        <v>312</v>
      </c>
      <c r="B4" s="8" t="s">
        <v>316</v>
      </c>
      <c r="C4" s="176" t="s">
        <v>329</v>
      </c>
      <c r="D4" s="24" t="s">
        <v>332</v>
      </c>
      <c r="E4" s="6"/>
      <c r="F4" s="140" t="s">
        <v>310</v>
      </c>
      <c r="G4" s="6"/>
      <c r="H4" s="79" t="s">
        <v>311</v>
      </c>
      <c r="I4" s="70" t="s">
        <v>313</v>
      </c>
      <c r="J4" s="36" t="s">
        <v>956</v>
      </c>
      <c r="K4" s="79" t="s">
        <v>333</v>
      </c>
      <c r="L4" s="24" t="s">
        <v>337</v>
      </c>
      <c r="M4" s="4"/>
      <c r="N4" s="24" t="s">
        <v>338</v>
      </c>
      <c r="O4" s="161" t="s">
        <v>952</v>
      </c>
      <c r="P4" s="161" t="s">
        <v>953</v>
      </c>
    </row>
    <row r="5" spans="1:16" ht="12.75">
      <c r="A5" s="3"/>
      <c r="B5" s="7"/>
      <c r="C5" s="177"/>
      <c r="D5" s="25"/>
      <c r="E5" s="9"/>
      <c r="F5" s="141"/>
      <c r="G5" s="9"/>
      <c r="H5" s="60"/>
      <c r="I5" s="71"/>
      <c r="J5" s="37"/>
      <c r="K5" s="60"/>
      <c r="L5" s="25"/>
      <c r="M5" s="7"/>
      <c r="N5" s="25"/>
      <c r="O5" s="7"/>
      <c r="P5" s="7"/>
    </row>
    <row r="6" spans="1:16" ht="12.75">
      <c r="A6" s="3" t="s">
        <v>292</v>
      </c>
      <c r="B6" s="10">
        <v>1025116326</v>
      </c>
      <c r="C6" s="178">
        <f>'Op Ex RPV &gt;FY05'!B6</f>
        <v>1633058</v>
      </c>
      <c r="D6" s="26">
        <f>B6+C6</f>
        <v>1026749384</v>
      </c>
      <c r="E6" s="11"/>
      <c r="F6" s="142"/>
      <c r="G6" s="11"/>
      <c r="H6" s="61">
        <f>'OSF RPV'!B112</f>
        <v>572384776</v>
      </c>
      <c r="I6" s="72">
        <f>'OSF RPV for Cat 3000 Non-Excess'!B20</f>
        <v>316083086</v>
      </c>
      <c r="J6" s="38">
        <f>'Site Prep Detail'!B85</f>
        <v>14392808</v>
      </c>
      <c r="K6" s="61"/>
      <c r="L6" s="26">
        <f>H6-I6-J6-K6</f>
        <v>241908882</v>
      </c>
      <c r="M6" s="7"/>
      <c r="N6" s="26">
        <f>D6+F6+L6</f>
        <v>1268658266</v>
      </c>
      <c r="O6" s="10">
        <f>N6*0.014</f>
        <v>17761215.724</v>
      </c>
      <c r="P6" s="10">
        <f>N6*0.02</f>
        <v>25373165.32</v>
      </c>
    </row>
    <row r="7" spans="1:16" ht="12.75">
      <c r="A7" s="3" t="s">
        <v>293</v>
      </c>
      <c r="B7" s="10">
        <v>1038743872</v>
      </c>
      <c r="C7" s="178">
        <f>'Op Ex RPV &gt;FY05'!B99</f>
        <v>141732840</v>
      </c>
      <c r="D7" s="26">
        <f aca="true" t="shared" si="0" ref="D7:D17">B7+C7</f>
        <v>1180476712</v>
      </c>
      <c r="E7" s="11"/>
      <c r="F7" s="142"/>
      <c r="G7" s="11"/>
      <c r="H7" s="61">
        <f>'OSF RPV'!B281</f>
        <v>1156933978.2299998</v>
      </c>
      <c r="I7" s="72">
        <f>'OSF RPV for Cat 3000 Non-Excess'!B45</f>
        <v>931610603.5500001</v>
      </c>
      <c r="J7" s="38">
        <f>'Site Prep Detail'!B86</f>
        <v>2119175.48</v>
      </c>
      <c r="K7" s="61">
        <f>'OSF RPV Excess &lt;FY06'!C5</f>
        <v>6681643.69</v>
      </c>
      <c r="L7" s="26">
        <f aca="true" t="shared" si="1" ref="L7:L17">H7-I7-J7-K7</f>
        <v>216522555.50999972</v>
      </c>
      <c r="M7" s="7"/>
      <c r="N7" s="26">
        <f aca="true" t="shared" si="2" ref="N7:N17">D7+F7+L7</f>
        <v>1396999267.5099998</v>
      </c>
      <c r="O7" s="10">
        <f aca="true" t="shared" si="3" ref="O7:O17">N7*0.014</f>
        <v>19557989.745139997</v>
      </c>
      <c r="P7" s="10">
        <f aca="true" t="shared" si="4" ref="P7:P17">N7*0.02</f>
        <v>27939985.350199997</v>
      </c>
    </row>
    <row r="8" spans="1:16" ht="12.75">
      <c r="A8" s="3" t="s">
        <v>294</v>
      </c>
      <c r="B8" s="10">
        <v>635591895</v>
      </c>
      <c r="C8" s="178"/>
      <c r="D8" s="26">
        <f t="shared" si="0"/>
        <v>635591895</v>
      </c>
      <c r="E8" s="11"/>
      <c r="F8" s="142">
        <f>'Real Prpty Trailer RPV'!B32</f>
        <v>8760401.049999999</v>
      </c>
      <c r="G8" s="11"/>
      <c r="H8" s="61">
        <f>'OSF RPV'!B453</f>
        <v>344232413.33999985</v>
      </c>
      <c r="I8" s="72">
        <f>'OSF RPV for Cat 3000 Non-Excess'!B55</f>
        <v>138260190.56</v>
      </c>
      <c r="J8" s="38">
        <f>'Site Prep Detail'!B88</f>
        <v>10132818.16</v>
      </c>
      <c r="K8" s="61"/>
      <c r="L8" s="26">
        <f t="shared" si="1"/>
        <v>195839404.61999986</v>
      </c>
      <c r="M8" s="7"/>
      <c r="N8" s="26">
        <f t="shared" si="2"/>
        <v>840191700.6699998</v>
      </c>
      <c r="O8" s="10">
        <f t="shared" si="3"/>
        <v>11762683.809379999</v>
      </c>
      <c r="P8" s="10">
        <f t="shared" si="4"/>
        <v>16803834.013399996</v>
      </c>
    </row>
    <row r="9" spans="1:16" ht="27">
      <c r="A9" s="105" t="s">
        <v>198</v>
      </c>
      <c r="B9" s="10">
        <v>634224739</v>
      </c>
      <c r="C9" s="178">
        <f>'Op Ex RPV &gt;FY05'!B136</f>
        <v>20735698.899999995</v>
      </c>
      <c r="D9" s="26">
        <f t="shared" si="0"/>
        <v>654960437.9</v>
      </c>
      <c r="E9" s="11"/>
      <c r="F9" s="142">
        <f>'Real Prpty Trailer RPV'!B38</f>
        <v>949453.1399999999</v>
      </c>
      <c r="G9" s="11"/>
      <c r="H9" s="61"/>
      <c r="I9" s="72"/>
      <c r="J9" s="38"/>
      <c r="K9" s="61"/>
      <c r="L9" s="26">
        <f t="shared" si="1"/>
        <v>0</v>
      </c>
      <c r="M9" s="7"/>
      <c r="N9" s="26">
        <f t="shared" si="2"/>
        <v>655909891.04</v>
      </c>
      <c r="O9" s="10">
        <f t="shared" si="3"/>
        <v>9182738.47456</v>
      </c>
      <c r="P9" s="10">
        <f t="shared" si="4"/>
        <v>13118197.820799999</v>
      </c>
    </row>
    <row r="10" spans="1:16" ht="29.25" customHeight="1">
      <c r="A10" s="105" t="s">
        <v>199</v>
      </c>
      <c r="B10" s="10"/>
      <c r="C10" s="178"/>
      <c r="D10" s="26"/>
      <c r="E10" s="11"/>
      <c r="F10" s="142"/>
      <c r="G10" s="11"/>
      <c r="H10" s="61">
        <f>'OSF RPV'!B892</f>
        <v>2434740905</v>
      </c>
      <c r="I10" s="72">
        <f>'OSF RPV for Cat 3000 Non-Excess'!B113</f>
        <v>2107190756</v>
      </c>
      <c r="J10" s="38">
        <v>0</v>
      </c>
      <c r="K10" s="61">
        <f>'OSF RPV Excess &lt;FY06'!C28</f>
        <v>15160864</v>
      </c>
      <c r="L10" s="26">
        <f>H10-I10-J10-K10</f>
        <v>312389285</v>
      </c>
      <c r="M10" s="7"/>
      <c r="N10" s="26">
        <f>D10+F10+L10</f>
        <v>312389285</v>
      </c>
      <c r="O10" s="10">
        <f t="shared" si="3"/>
        <v>4373449.99</v>
      </c>
      <c r="P10" s="10">
        <f>N10*0.02</f>
        <v>6247785.7</v>
      </c>
    </row>
    <row r="11" spans="1:16" ht="12.75">
      <c r="A11" s="3" t="s">
        <v>295</v>
      </c>
      <c r="B11" s="10">
        <v>92898595</v>
      </c>
      <c r="C11" s="178"/>
      <c r="D11" s="26">
        <f t="shared" si="0"/>
        <v>92898595</v>
      </c>
      <c r="E11" s="11"/>
      <c r="F11" s="142"/>
      <c r="G11" s="11"/>
      <c r="H11" s="61">
        <v>0</v>
      </c>
      <c r="I11" s="72">
        <v>0</v>
      </c>
      <c r="J11" s="38">
        <f>H11-I11</f>
        <v>0</v>
      </c>
      <c r="K11" s="61"/>
      <c r="L11" s="26">
        <f t="shared" si="1"/>
        <v>0</v>
      </c>
      <c r="M11" s="7"/>
      <c r="N11" s="26">
        <f t="shared" si="2"/>
        <v>92898595</v>
      </c>
      <c r="O11" s="10">
        <f t="shared" si="3"/>
        <v>1300580.33</v>
      </c>
      <c r="P11" s="10">
        <f t="shared" si="4"/>
        <v>1857971.9000000001</v>
      </c>
    </row>
    <row r="12" spans="1:16" ht="12.75">
      <c r="A12" s="3" t="s">
        <v>296</v>
      </c>
      <c r="B12" s="10">
        <v>50989200</v>
      </c>
      <c r="C12" s="178"/>
      <c r="D12" s="26">
        <f t="shared" si="0"/>
        <v>50989200</v>
      </c>
      <c r="E12" s="11"/>
      <c r="F12" s="142"/>
      <c r="G12" s="11"/>
      <c r="H12" s="61">
        <f>'OSF RPV'!B4</f>
        <v>666000</v>
      </c>
      <c r="I12" s="72">
        <f>'[1]List - Programmatic Assets'!C10</f>
        <v>0</v>
      </c>
      <c r="J12" s="38">
        <v>0</v>
      </c>
      <c r="K12" s="61"/>
      <c r="L12" s="26">
        <f t="shared" si="1"/>
        <v>666000</v>
      </c>
      <c r="M12" s="7"/>
      <c r="N12" s="26">
        <f t="shared" si="2"/>
        <v>51655200</v>
      </c>
      <c r="O12" s="10">
        <f t="shared" si="3"/>
        <v>723172.8</v>
      </c>
      <c r="P12" s="10">
        <f t="shared" si="4"/>
        <v>1033104</v>
      </c>
    </row>
    <row r="13" spans="1:16" ht="12.75">
      <c r="A13" s="3" t="s">
        <v>297</v>
      </c>
      <c r="B13" s="10">
        <v>411182092</v>
      </c>
      <c r="C13" s="178"/>
      <c r="D13" s="26">
        <f t="shared" si="0"/>
        <v>411182092</v>
      </c>
      <c r="E13" s="11"/>
      <c r="F13" s="142"/>
      <c r="G13" s="11"/>
      <c r="H13" s="61">
        <f>'OSF RPV'!B312</f>
        <v>859036327</v>
      </c>
      <c r="I13" s="72">
        <f>'OSF RPV for Cat 3000 Non-Excess'!B48</f>
        <v>745748925</v>
      </c>
      <c r="J13" s="38">
        <f>'Site Prep Detail'!B87</f>
        <v>6130311</v>
      </c>
      <c r="K13" s="61"/>
      <c r="L13" s="26">
        <f t="shared" si="1"/>
        <v>107157091</v>
      </c>
      <c r="M13" s="7"/>
      <c r="N13" s="26">
        <f t="shared" si="2"/>
        <v>518339183</v>
      </c>
      <c r="O13" s="10">
        <f t="shared" si="3"/>
        <v>7256748.562</v>
      </c>
      <c r="P13" s="10">
        <f t="shared" si="4"/>
        <v>10366783.66</v>
      </c>
    </row>
    <row r="14" spans="1:16" ht="12.75">
      <c r="A14" s="3" t="s">
        <v>298</v>
      </c>
      <c r="B14" s="20">
        <f>37240585-11960000</f>
        <v>25280585</v>
      </c>
      <c r="C14" s="178"/>
      <c r="D14" s="26">
        <f t="shared" si="0"/>
        <v>25280585</v>
      </c>
      <c r="E14" s="11"/>
      <c r="F14" s="142"/>
      <c r="G14" s="11"/>
      <c r="H14" s="61">
        <f>'OSF RPV'!B475</f>
        <v>43020</v>
      </c>
      <c r="I14" s="72">
        <f>'[1]List - Programmatic Assets'!C13</f>
        <v>0</v>
      </c>
      <c r="J14" s="38">
        <v>0</v>
      </c>
      <c r="K14" s="61"/>
      <c r="L14" s="26">
        <f t="shared" si="1"/>
        <v>43020</v>
      </c>
      <c r="M14" s="7"/>
      <c r="N14" s="26">
        <f>B14+F14+L14</f>
        <v>25323605</v>
      </c>
      <c r="O14" s="10">
        <f t="shared" si="3"/>
        <v>354530.47000000003</v>
      </c>
      <c r="P14" s="10">
        <f t="shared" si="4"/>
        <v>506472.10000000003</v>
      </c>
    </row>
    <row r="15" spans="1:16" ht="12.75">
      <c r="A15" s="3" t="s">
        <v>299</v>
      </c>
      <c r="B15" s="10">
        <v>185178114</v>
      </c>
      <c r="C15" s="178"/>
      <c r="D15" s="26">
        <f t="shared" si="0"/>
        <v>185178114</v>
      </c>
      <c r="E15" s="11"/>
      <c r="F15" s="142"/>
      <c r="G15" s="11"/>
      <c r="H15" s="61">
        <f>'OSF RPV'!B949</f>
        <v>186570602</v>
      </c>
      <c r="I15" s="72">
        <f>'OSF RPV for Cat 3000 Non-Excess'!B117</f>
        <v>114039019</v>
      </c>
      <c r="J15" s="38">
        <f>'Site Prep Detail'!B90</f>
        <v>1580206</v>
      </c>
      <c r="K15" s="61"/>
      <c r="L15" s="26">
        <f t="shared" si="1"/>
        <v>70951377</v>
      </c>
      <c r="M15" s="7"/>
      <c r="N15" s="26">
        <f t="shared" si="2"/>
        <v>256129491</v>
      </c>
      <c r="O15" s="10">
        <f t="shared" si="3"/>
        <v>3585812.8740000003</v>
      </c>
      <c r="P15" s="10">
        <f t="shared" si="4"/>
        <v>5122589.82</v>
      </c>
    </row>
    <row r="16" spans="1:16" ht="12.75">
      <c r="A16" s="3" t="s">
        <v>300</v>
      </c>
      <c r="B16" s="10">
        <v>166731130</v>
      </c>
      <c r="C16" s="179"/>
      <c r="D16" s="26">
        <f t="shared" si="0"/>
        <v>166731130</v>
      </c>
      <c r="E16" s="11"/>
      <c r="F16" s="143">
        <f>'Real Prpty Trailer RPV'!B72</f>
        <v>3373975.0300000003</v>
      </c>
      <c r="G16" s="13"/>
      <c r="H16" s="61">
        <f>'OSF RPV'!B1155</f>
        <v>797635136.9700003</v>
      </c>
      <c r="I16" s="72">
        <f>'OSF RPV for Cat 3000 Non-Excess'!B235</f>
        <v>642911844.7400002</v>
      </c>
      <c r="J16" s="38">
        <f>'Site Prep Detail'!B91</f>
        <v>17164449</v>
      </c>
      <c r="K16" s="61"/>
      <c r="L16" s="26">
        <f t="shared" si="1"/>
        <v>137558843.23000002</v>
      </c>
      <c r="M16" s="7"/>
      <c r="N16" s="26">
        <f t="shared" si="2"/>
        <v>307663948.26</v>
      </c>
      <c r="O16" s="10">
        <f t="shared" si="3"/>
        <v>4307295.27564</v>
      </c>
      <c r="P16" s="10">
        <f t="shared" si="4"/>
        <v>6153278.9651999995</v>
      </c>
    </row>
    <row r="17" spans="1:16" ht="12.75">
      <c r="A17" s="3" t="s">
        <v>301</v>
      </c>
      <c r="B17" s="10">
        <v>83963514</v>
      </c>
      <c r="C17" s="178"/>
      <c r="D17" s="26">
        <f t="shared" si="0"/>
        <v>83963514</v>
      </c>
      <c r="E17" s="11"/>
      <c r="F17" s="142">
        <f>'Real Prpty Trailer RPV'!B99</f>
        <v>2962759</v>
      </c>
      <c r="G17" s="11"/>
      <c r="H17" s="61">
        <f>'OSF RPV'!B1177</f>
        <v>105779573</v>
      </c>
      <c r="I17" s="72">
        <f>'OSF RPV for Cat 3000 Non-Excess'!B241</f>
        <v>91868762</v>
      </c>
      <c r="J17" s="38">
        <f>'Site Prep Detail'!B92</f>
        <v>3083934</v>
      </c>
      <c r="K17" s="61"/>
      <c r="L17" s="26">
        <f t="shared" si="1"/>
        <v>10826877</v>
      </c>
      <c r="M17" s="7"/>
      <c r="N17" s="26">
        <f t="shared" si="2"/>
        <v>97753150</v>
      </c>
      <c r="O17" s="10">
        <f t="shared" si="3"/>
        <v>1368544.1</v>
      </c>
      <c r="P17" s="10">
        <f t="shared" si="4"/>
        <v>1955063</v>
      </c>
    </row>
    <row r="18" spans="1:16" s="15" customFormat="1" ht="12.75">
      <c r="A18" s="14" t="s">
        <v>290</v>
      </c>
      <c r="B18" s="12">
        <f>SUM(B6:B17)</f>
        <v>4349900062</v>
      </c>
      <c r="C18" s="179">
        <f>SUM(C6:C17)</f>
        <v>164101596.9</v>
      </c>
      <c r="D18" s="27">
        <f>SUM(D6:D17)</f>
        <v>4514001658.9</v>
      </c>
      <c r="E18" s="13"/>
      <c r="F18" s="144">
        <f>SUM(F6:F17)</f>
        <v>16046588.219999999</v>
      </c>
      <c r="G18" s="13"/>
      <c r="H18" s="62">
        <f>SUM(H6:H17)</f>
        <v>6458022731.54</v>
      </c>
      <c r="I18" s="73">
        <f>SUM(I6:I17)</f>
        <v>5087713186.85</v>
      </c>
      <c r="J18" s="39">
        <f>SUM(J6:J17)</f>
        <v>54603701.64</v>
      </c>
      <c r="K18" s="62">
        <f>SUM(K6:K17)</f>
        <v>21842507.69</v>
      </c>
      <c r="L18" s="27">
        <f>SUM(L6:L17)</f>
        <v>1293863335.3599997</v>
      </c>
      <c r="M18" s="14"/>
      <c r="N18" s="27">
        <f>SUM(N6:N17)</f>
        <v>5823911582.48</v>
      </c>
      <c r="O18" s="12">
        <f>SUM(O6:O17)</f>
        <v>81534762.15471998</v>
      </c>
      <c r="P18" s="12">
        <f>SUM(P6:P17)</f>
        <v>116478231.6496</v>
      </c>
    </row>
    <row r="19" spans="1:16" s="15" customFormat="1" ht="12.75">
      <c r="A19" s="14"/>
      <c r="B19" s="12"/>
      <c r="C19" s="179"/>
      <c r="D19" s="27"/>
      <c r="E19" s="13"/>
      <c r="F19" s="144"/>
      <c r="G19" s="13"/>
      <c r="H19" s="62"/>
      <c r="I19" s="73"/>
      <c r="J19" s="39"/>
      <c r="K19" s="62"/>
      <c r="L19" s="27"/>
      <c r="M19" s="14"/>
      <c r="N19" s="28"/>
      <c r="O19" s="16"/>
      <c r="P19" s="12"/>
    </row>
    <row r="20" spans="1:16" s="15" customFormat="1" ht="12.75">
      <c r="A20" s="3" t="s">
        <v>302</v>
      </c>
      <c r="B20" s="20">
        <v>49189296</v>
      </c>
      <c r="C20" s="178"/>
      <c r="D20" s="26">
        <f>B20+C20</f>
        <v>49189296</v>
      </c>
      <c r="E20" s="11"/>
      <c r="F20" s="144"/>
      <c r="G20" s="13"/>
      <c r="H20" s="63">
        <f>'OSF RPV'!B472</f>
        <v>92133891</v>
      </c>
      <c r="I20" s="184">
        <v>89999995</v>
      </c>
      <c r="J20" s="40"/>
      <c r="K20" s="63"/>
      <c r="L20" s="26">
        <f>H20-I20-J20-K20</f>
        <v>2133896</v>
      </c>
      <c r="M20" s="14"/>
      <c r="N20" s="26">
        <f>D20+F20+L20</f>
        <v>51323192</v>
      </c>
      <c r="O20" s="10">
        <f>N20*0.014</f>
        <v>718524.688</v>
      </c>
      <c r="P20" s="10">
        <f>N20*0.02</f>
        <v>1026463.84</v>
      </c>
    </row>
    <row r="21" spans="1:16" s="15" customFormat="1" ht="12.75">
      <c r="A21" s="3" t="s">
        <v>303</v>
      </c>
      <c r="B21" s="20">
        <v>10781596</v>
      </c>
      <c r="C21" s="178"/>
      <c r="D21" s="26">
        <f>B21+C21</f>
        <v>10781596</v>
      </c>
      <c r="E21" s="11"/>
      <c r="F21" s="144"/>
      <c r="G21" s="13"/>
      <c r="H21" s="62"/>
      <c r="I21" s="73"/>
      <c r="J21" s="39"/>
      <c r="K21" s="62"/>
      <c r="L21" s="26">
        <f>H21-I21-J21-K21</f>
        <v>0</v>
      </c>
      <c r="M21" s="14"/>
      <c r="N21" s="26">
        <f>D21+F21+L21</f>
        <v>10781596</v>
      </c>
      <c r="O21" s="10">
        <f>N21*0.014</f>
        <v>150942.344</v>
      </c>
      <c r="P21" s="10">
        <f>N21*0.02</f>
        <v>215631.92</v>
      </c>
    </row>
    <row r="22" spans="1:16" s="15" customFormat="1" ht="12.75">
      <c r="A22" s="3" t="s">
        <v>304</v>
      </c>
      <c r="B22" s="20">
        <v>31641322</v>
      </c>
      <c r="C22" s="178"/>
      <c r="D22" s="26">
        <f>B22+C22</f>
        <v>31641322</v>
      </c>
      <c r="E22" s="11"/>
      <c r="F22" s="144"/>
      <c r="G22" s="13"/>
      <c r="H22" s="64">
        <f>'OSF RPV'!B922</f>
        <v>39768800</v>
      </c>
      <c r="I22" s="73"/>
      <c r="J22" s="38"/>
      <c r="K22" s="61"/>
      <c r="L22" s="26">
        <f>H22-I22-J22-K22</f>
        <v>39768800</v>
      </c>
      <c r="M22" s="14"/>
      <c r="N22" s="26">
        <f>D22+F22+L22</f>
        <v>71410122</v>
      </c>
      <c r="O22" s="10">
        <f>N22*0.014</f>
        <v>999741.708</v>
      </c>
      <c r="P22" s="10">
        <f>N22*0.02</f>
        <v>1428202.44</v>
      </c>
    </row>
    <row r="23" spans="1:16" ht="12.75">
      <c r="A23" s="3" t="s">
        <v>317</v>
      </c>
      <c r="B23" s="20">
        <v>213903</v>
      </c>
      <c r="C23" s="178"/>
      <c r="D23" s="26">
        <f>B23+C23</f>
        <v>213903</v>
      </c>
      <c r="E23" s="11"/>
      <c r="F23" s="144"/>
      <c r="G23" s="13"/>
      <c r="H23" s="61">
        <f>'OSF RPV'!B1182</f>
        <v>2000000</v>
      </c>
      <c r="I23" s="71"/>
      <c r="J23" s="38"/>
      <c r="K23" s="61"/>
      <c r="L23" s="26">
        <f>H23-I23-J23-K23</f>
        <v>2000000</v>
      </c>
      <c r="M23" s="7"/>
      <c r="N23" s="26">
        <f>D23+F23+L23</f>
        <v>2213903</v>
      </c>
      <c r="O23" s="10">
        <f>N23*0.014</f>
        <v>30994.642</v>
      </c>
      <c r="P23" s="10">
        <f>N23*0.02</f>
        <v>44278.06</v>
      </c>
    </row>
    <row r="24" spans="1:16" s="17" customFormat="1" ht="12.75">
      <c r="A24" s="19" t="s">
        <v>290</v>
      </c>
      <c r="B24" s="13">
        <f>SUM(B20:B23)</f>
        <v>91826117</v>
      </c>
      <c r="C24" s="179">
        <f>SUM(C20:C23)</f>
        <v>0</v>
      </c>
      <c r="D24" s="27">
        <f>SUM(D20:D23)</f>
        <v>91826117</v>
      </c>
      <c r="E24" s="13"/>
      <c r="F24" s="144">
        <f aca="true" t="shared" si="5" ref="F24:L24">SUM(F20:F23)</f>
        <v>0</v>
      </c>
      <c r="G24" s="13">
        <f t="shared" si="5"/>
        <v>0</v>
      </c>
      <c r="H24" s="62">
        <f t="shared" si="5"/>
        <v>133902691</v>
      </c>
      <c r="I24" s="73">
        <f t="shared" si="5"/>
        <v>89999995</v>
      </c>
      <c r="J24" s="39">
        <f t="shared" si="5"/>
        <v>0</v>
      </c>
      <c r="K24" s="62">
        <f t="shared" si="5"/>
        <v>0</v>
      </c>
      <c r="L24" s="27">
        <f t="shared" si="5"/>
        <v>43902696</v>
      </c>
      <c r="M24" s="19"/>
      <c r="N24" s="27">
        <f>SUM(N20:N23)</f>
        <v>135728813</v>
      </c>
      <c r="O24" s="13">
        <f>SUM(O20:O23)</f>
        <v>1900203.382</v>
      </c>
      <c r="P24" s="13">
        <f>SUM(P20:P23)</f>
        <v>2714576.2600000002</v>
      </c>
    </row>
    <row r="25" spans="1:16" s="17" customFormat="1" ht="12.75">
      <c r="A25" s="19"/>
      <c r="B25" s="13"/>
      <c r="C25" s="179"/>
      <c r="D25" s="27"/>
      <c r="E25" s="13"/>
      <c r="F25" s="144"/>
      <c r="G25" s="13"/>
      <c r="H25" s="62"/>
      <c r="I25" s="73"/>
      <c r="J25" s="39"/>
      <c r="K25" s="62"/>
      <c r="L25" s="27"/>
      <c r="M25" s="19"/>
      <c r="N25" s="27"/>
      <c r="O25" s="13"/>
      <c r="P25" s="13"/>
    </row>
    <row r="26" spans="1:16" s="17" customFormat="1" ht="12.75">
      <c r="A26" s="19" t="s">
        <v>958</v>
      </c>
      <c r="B26" s="13">
        <f>B24+B18</f>
        <v>4441726179</v>
      </c>
      <c r="C26" s="13">
        <f>C24+C18</f>
        <v>164101596.9</v>
      </c>
      <c r="D26" s="13">
        <f>D24+D18</f>
        <v>4605827775.9</v>
      </c>
      <c r="E26" s="13"/>
      <c r="F26" s="13">
        <f aca="true" t="shared" si="6" ref="F26:L26">F24+F18</f>
        <v>16046588.219999999</v>
      </c>
      <c r="G26" s="13">
        <f t="shared" si="6"/>
        <v>0</v>
      </c>
      <c r="H26" s="13">
        <f t="shared" si="6"/>
        <v>6591925422.54</v>
      </c>
      <c r="I26" s="13">
        <f t="shared" si="6"/>
        <v>5177713181.85</v>
      </c>
      <c r="J26" s="13">
        <f t="shared" si="6"/>
        <v>54603701.64</v>
      </c>
      <c r="K26" s="13">
        <f t="shared" si="6"/>
        <v>21842507.69</v>
      </c>
      <c r="L26" s="13">
        <f t="shared" si="6"/>
        <v>1337766031.3599997</v>
      </c>
      <c r="M26" s="19"/>
      <c r="N26" s="13">
        <f>N24+N18</f>
        <v>5959640395.48</v>
      </c>
      <c r="O26" s="13">
        <f>O24+O18</f>
        <v>83434965.53671998</v>
      </c>
      <c r="P26" s="13">
        <f>P24+P18</f>
        <v>119192807.9096</v>
      </c>
    </row>
    <row r="27" spans="1:16" s="17" customFormat="1" ht="12.75">
      <c r="A27" s="19"/>
      <c r="B27" s="13"/>
      <c r="C27" s="179"/>
      <c r="D27" s="27"/>
      <c r="E27" s="13"/>
      <c r="F27" s="144"/>
      <c r="G27" s="13"/>
      <c r="H27" s="62"/>
      <c r="I27" s="73"/>
      <c r="J27" s="39"/>
      <c r="K27" s="62"/>
      <c r="L27" s="27"/>
      <c r="M27" s="19"/>
      <c r="N27" s="27"/>
      <c r="O27" s="13"/>
      <c r="P27" s="13"/>
    </row>
    <row r="28" spans="1:16" s="15" customFormat="1" ht="12.75">
      <c r="A28" s="3" t="s">
        <v>305</v>
      </c>
      <c r="B28" s="20">
        <v>107246543</v>
      </c>
      <c r="C28" s="178"/>
      <c r="D28" s="26">
        <f>B28+C28</f>
        <v>107246543</v>
      </c>
      <c r="E28" s="11"/>
      <c r="F28" s="144"/>
      <c r="G28" s="13"/>
      <c r="H28" s="62"/>
      <c r="I28" s="73"/>
      <c r="J28" s="39"/>
      <c r="K28" s="62"/>
      <c r="L28" s="26">
        <f>H28-I28-J28-K28</f>
        <v>0</v>
      </c>
      <c r="M28" s="14"/>
      <c r="N28" s="26">
        <f>D28+F28+L28</f>
        <v>107246543</v>
      </c>
      <c r="O28" s="10">
        <f>N28*0.014</f>
        <v>1501451.602</v>
      </c>
      <c r="P28" s="10">
        <f>N28*0.02</f>
        <v>2144930.86</v>
      </c>
    </row>
    <row r="29" spans="1:16" s="15" customFormat="1" ht="12.75">
      <c r="A29" s="3" t="s">
        <v>306</v>
      </c>
      <c r="B29" s="20">
        <v>41002969</v>
      </c>
      <c r="C29" s="178"/>
      <c r="D29" s="26">
        <f>B29+C29</f>
        <v>41002969</v>
      </c>
      <c r="E29" s="11"/>
      <c r="F29" s="144"/>
      <c r="G29" s="13"/>
      <c r="H29" s="62"/>
      <c r="I29" s="73"/>
      <c r="J29" s="39"/>
      <c r="K29" s="62"/>
      <c r="L29" s="26">
        <f>H29-I29-J29-K29</f>
        <v>0</v>
      </c>
      <c r="M29" s="14"/>
      <c r="N29" s="26">
        <f>D29+F29+L29</f>
        <v>41002969</v>
      </c>
      <c r="O29" s="10">
        <f>N29*0.014</f>
        <v>574041.566</v>
      </c>
      <c r="P29" s="10">
        <f>N29*0.02</f>
        <v>820059.38</v>
      </c>
    </row>
    <row r="30" spans="1:16" ht="12.75">
      <c r="A30" s="3" t="s">
        <v>307</v>
      </c>
      <c r="B30" s="20">
        <v>4431136</v>
      </c>
      <c r="C30" s="178"/>
      <c r="D30" s="26">
        <f>B30+C30</f>
        <v>4431136</v>
      </c>
      <c r="E30" s="11"/>
      <c r="F30" s="144"/>
      <c r="G30" s="13"/>
      <c r="H30" s="60"/>
      <c r="I30" s="71"/>
      <c r="J30" s="37"/>
      <c r="K30" s="60"/>
      <c r="L30" s="26">
        <f>H30-I30-J30-K30</f>
        <v>0</v>
      </c>
      <c r="M30" s="7"/>
      <c r="N30" s="26">
        <f>D30+F30+L30</f>
        <v>4431136</v>
      </c>
      <c r="O30" s="10">
        <f>N30*0.014</f>
        <v>62035.904</v>
      </c>
      <c r="P30" s="10">
        <f>N30*0.02</f>
        <v>88622.72</v>
      </c>
    </row>
    <row r="31" spans="1:16" s="17" customFormat="1" ht="12.75">
      <c r="A31" s="19" t="s">
        <v>290</v>
      </c>
      <c r="B31" s="13">
        <f>SUM(B28:B30)</f>
        <v>152680648</v>
      </c>
      <c r="C31" s="179">
        <f>SUM(C28:C30)</f>
        <v>0</v>
      </c>
      <c r="D31" s="27">
        <f>SUM(D28:D30)</f>
        <v>152680648</v>
      </c>
      <c r="E31" s="13"/>
      <c r="F31" s="144">
        <f aca="true" t="shared" si="7" ref="F31:P31">SUM(F28:F30)</f>
        <v>0</v>
      </c>
      <c r="G31" s="13">
        <f t="shared" si="7"/>
        <v>0</v>
      </c>
      <c r="H31" s="62">
        <f t="shared" si="7"/>
        <v>0</v>
      </c>
      <c r="I31" s="73">
        <f t="shared" si="7"/>
        <v>0</v>
      </c>
      <c r="J31" s="39">
        <f t="shared" si="7"/>
        <v>0</v>
      </c>
      <c r="K31" s="62">
        <f t="shared" si="7"/>
        <v>0</v>
      </c>
      <c r="L31" s="27">
        <f t="shared" si="7"/>
        <v>0</v>
      </c>
      <c r="M31" s="13">
        <f t="shared" si="7"/>
        <v>0</v>
      </c>
      <c r="N31" s="27">
        <f t="shared" si="7"/>
        <v>152680648</v>
      </c>
      <c r="O31" s="13">
        <f t="shared" si="7"/>
        <v>2137529.072</v>
      </c>
      <c r="P31" s="13">
        <f t="shared" si="7"/>
        <v>3053612.96</v>
      </c>
    </row>
    <row r="32" spans="1:11" ht="14.25">
      <c r="A32" s="21" t="s">
        <v>330</v>
      </c>
      <c r="K32" s="18"/>
    </row>
    <row r="33" spans="1:12" ht="14.25">
      <c r="A33" s="22" t="s">
        <v>314</v>
      </c>
      <c r="J33" s="23"/>
      <c r="K33" s="23"/>
      <c r="L33" s="23"/>
    </row>
    <row r="34" spans="1:11" ht="14.25">
      <c r="A34" s="21" t="s">
        <v>315</v>
      </c>
      <c r="K34" s="18"/>
    </row>
    <row r="35" spans="1:11" ht="14.25">
      <c r="A35" s="21" t="s">
        <v>331</v>
      </c>
      <c r="K35" s="18"/>
    </row>
    <row r="36" spans="1:11" ht="14.25" customHeight="1">
      <c r="A36" s="21" t="s">
        <v>957</v>
      </c>
      <c r="K36" s="18"/>
    </row>
  </sheetData>
  <mergeCells count="2">
    <mergeCell ref="B3:D3"/>
    <mergeCell ref="H3:L3"/>
  </mergeCells>
  <printOptions/>
  <pageMargins left="0.5" right="0.5" top="1.29" bottom="0.63" header="0.58" footer="0.5"/>
  <pageSetup fitToHeight="1" fitToWidth="1" horizontalDpi="600" verticalDpi="600" orientation="landscape" scale="64" r:id="rId1"/>
  <headerFooter alignWithMargins="0">
    <oddHeader xml:space="preserve">&amp;L&amp;D&amp;C&amp;"Arial,Bold"&amp;14RPV Calculation 
&amp;10(Updated Quarterly by SC-82) </oddHeader>
  </headerFooter>
</worksheet>
</file>

<file path=xl/worksheets/sheet3.xml><?xml version="1.0" encoding="utf-8"?>
<worksheet xmlns="http://schemas.openxmlformats.org/spreadsheetml/2006/main" xmlns:r="http://schemas.openxmlformats.org/officeDocument/2006/relationships">
  <sheetPr>
    <tabColor indexed="31"/>
  </sheetPr>
  <dimension ref="A1:F142"/>
  <sheetViews>
    <sheetView workbookViewId="0" topLeftCell="A1">
      <selection activeCell="A140" sqref="A1:F140"/>
    </sheetView>
  </sheetViews>
  <sheetFormatPr defaultColWidth="9.140625" defaultRowHeight="12.75"/>
  <cols>
    <col min="1" max="1" width="12.421875" style="18" customWidth="1"/>
    <col min="2" max="2" width="12.8515625" style="18" customWidth="1"/>
    <col min="3" max="3" width="8.7109375" style="67" customWidth="1"/>
    <col min="4" max="4" width="9.140625" style="18" customWidth="1"/>
    <col min="5" max="5" width="42.421875" style="18" customWidth="1"/>
    <col min="6" max="6" width="3.140625" style="18" customWidth="1"/>
    <col min="7" max="16384" width="9.140625" style="18" customWidth="1"/>
  </cols>
  <sheetData>
    <row r="1" spans="1:6" ht="25.5">
      <c r="A1" s="164" t="s">
        <v>339</v>
      </c>
      <c r="B1" s="164" t="s">
        <v>438</v>
      </c>
      <c r="C1" s="165" t="s">
        <v>439</v>
      </c>
      <c r="D1" s="165" t="s">
        <v>594</v>
      </c>
      <c r="E1" s="164" t="s">
        <v>595</v>
      </c>
      <c r="F1" s="166"/>
    </row>
    <row r="2" spans="1:6" ht="12.75">
      <c r="A2" s="167" t="s">
        <v>349</v>
      </c>
      <c r="B2" s="168">
        <v>48000</v>
      </c>
      <c r="C2" s="169">
        <v>2006</v>
      </c>
      <c r="D2" s="169">
        <v>329</v>
      </c>
      <c r="E2" s="167" t="s">
        <v>457</v>
      </c>
      <c r="F2" s="166"/>
    </row>
    <row r="3" spans="1:6" ht="12.75">
      <c r="A3" s="167" t="s">
        <v>349</v>
      </c>
      <c r="B3" s="168">
        <v>1428617</v>
      </c>
      <c r="C3" s="169">
        <v>2007</v>
      </c>
      <c r="D3" s="169">
        <v>333</v>
      </c>
      <c r="E3" s="167" t="s">
        <v>458</v>
      </c>
      <c r="F3" s="166"/>
    </row>
    <row r="4" spans="1:6" ht="12.75">
      <c r="A4" s="167" t="s">
        <v>349</v>
      </c>
      <c r="B4" s="168">
        <v>27958</v>
      </c>
      <c r="C4" s="169">
        <v>2007</v>
      </c>
      <c r="D4" s="170" t="s">
        <v>459</v>
      </c>
      <c r="E4" s="167" t="s">
        <v>460</v>
      </c>
      <c r="F4" s="166"/>
    </row>
    <row r="5" spans="1:6" ht="12.75">
      <c r="A5" s="167" t="s">
        <v>349</v>
      </c>
      <c r="B5" s="168">
        <v>128483</v>
      </c>
      <c r="C5" s="169">
        <v>2007</v>
      </c>
      <c r="D5" s="169">
        <v>604</v>
      </c>
      <c r="E5" s="167" t="s">
        <v>461</v>
      </c>
      <c r="F5" s="166"/>
    </row>
    <row r="6" spans="1:6" ht="12.75">
      <c r="A6" s="171" t="s">
        <v>360</v>
      </c>
      <c r="B6" s="172">
        <f>SUM(B2:B5)</f>
        <v>1633058</v>
      </c>
      <c r="C6" s="169"/>
      <c r="D6" s="169"/>
      <c r="E6" s="167"/>
      <c r="F6" s="166"/>
    </row>
    <row r="7" spans="1:6" ht="12.75">
      <c r="A7" s="167"/>
      <c r="B7" s="168"/>
      <c r="C7" s="169"/>
      <c r="D7" s="169"/>
      <c r="E7" s="167"/>
      <c r="F7" s="166"/>
    </row>
    <row r="8" spans="1:6" ht="12.75">
      <c r="A8" s="167" t="s">
        <v>293</v>
      </c>
      <c r="B8" s="168">
        <v>1436324</v>
      </c>
      <c r="C8" s="169">
        <v>2006</v>
      </c>
      <c r="D8" s="169">
        <v>193</v>
      </c>
      <c r="E8" s="167" t="s">
        <v>462</v>
      </c>
      <c r="F8" s="166"/>
    </row>
    <row r="9" spans="1:6" ht="12.75">
      <c r="A9" s="167" t="s">
        <v>293</v>
      </c>
      <c r="B9" s="168">
        <v>1163837</v>
      </c>
      <c r="C9" s="169">
        <v>2006</v>
      </c>
      <c r="D9" s="169">
        <v>302</v>
      </c>
      <c r="E9" s="167" t="s">
        <v>463</v>
      </c>
      <c r="F9" s="166"/>
    </row>
    <row r="10" spans="1:6" ht="12.75">
      <c r="A10" s="167" t="s">
        <v>293</v>
      </c>
      <c r="B10" s="168">
        <v>1791817</v>
      </c>
      <c r="C10" s="169">
        <v>2006</v>
      </c>
      <c r="D10" s="169">
        <v>303</v>
      </c>
      <c r="E10" s="167" t="s">
        <v>464</v>
      </c>
      <c r="F10" s="166"/>
    </row>
    <row r="11" spans="1:6" ht="12.75">
      <c r="A11" s="167" t="s">
        <v>293</v>
      </c>
      <c r="B11" s="168">
        <v>1197454</v>
      </c>
      <c r="C11" s="169">
        <v>2006</v>
      </c>
      <c r="D11" s="169">
        <v>306</v>
      </c>
      <c r="E11" s="167" t="s">
        <v>465</v>
      </c>
      <c r="F11" s="166"/>
    </row>
    <row r="12" spans="1:6" ht="12.75">
      <c r="A12" s="167" t="s">
        <v>293</v>
      </c>
      <c r="B12" s="168">
        <v>2430189</v>
      </c>
      <c r="C12" s="169">
        <v>2006</v>
      </c>
      <c r="D12" s="169">
        <v>317</v>
      </c>
      <c r="E12" s="167" t="s">
        <v>466</v>
      </c>
      <c r="F12" s="166"/>
    </row>
    <row r="13" spans="1:6" ht="12.75">
      <c r="A13" s="167" t="s">
        <v>293</v>
      </c>
      <c r="B13" s="168">
        <v>1109413</v>
      </c>
      <c r="C13" s="169">
        <v>2006</v>
      </c>
      <c r="D13" s="169">
        <v>325</v>
      </c>
      <c r="E13" s="167" t="s">
        <v>467</v>
      </c>
      <c r="F13" s="166"/>
    </row>
    <row r="14" spans="1:6" ht="12.75">
      <c r="A14" s="167" t="s">
        <v>293</v>
      </c>
      <c r="B14" s="168">
        <v>1042382</v>
      </c>
      <c r="C14" s="169">
        <v>2006</v>
      </c>
      <c r="D14" s="169">
        <v>327</v>
      </c>
      <c r="E14" s="167" t="s">
        <v>468</v>
      </c>
      <c r="F14" s="166"/>
    </row>
    <row r="15" spans="1:6" ht="12.75">
      <c r="A15" s="167" t="s">
        <v>293</v>
      </c>
      <c r="B15" s="168">
        <v>739662</v>
      </c>
      <c r="C15" s="169">
        <v>2006</v>
      </c>
      <c r="D15" s="169">
        <v>328</v>
      </c>
      <c r="E15" s="167" t="s">
        <v>469</v>
      </c>
      <c r="F15" s="166"/>
    </row>
    <row r="16" spans="1:6" ht="12.75">
      <c r="A16" s="167" t="s">
        <v>293</v>
      </c>
      <c r="B16" s="168">
        <v>972464</v>
      </c>
      <c r="C16" s="169">
        <v>2006</v>
      </c>
      <c r="D16" s="169">
        <v>330</v>
      </c>
      <c r="E16" s="167" t="s">
        <v>470</v>
      </c>
      <c r="F16" s="166"/>
    </row>
    <row r="17" spans="1:6" ht="12.75">
      <c r="A17" s="167" t="s">
        <v>293</v>
      </c>
      <c r="B17" s="168">
        <v>1010557</v>
      </c>
      <c r="C17" s="169">
        <v>2006</v>
      </c>
      <c r="D17" s="169">
        <v>331</v>
      </c>
      <c r="E17" s="167" t="s">
        <v>471</v>
      </c>
      <c r="F17" s="166"/>
    </row>
    <row r="18" spans="1:6" ht="12.75">
      <c r="A18" s="167" t="s">
        <v>293</v>
      </c>
      <c r="B18" s="168">
        <v>792798</v>
      </c>
      <c r="C18" s="169">
        <v>2006</v>
      </c>
      <c r="D18" s="169">
        <v>334</v>
      </c>
      <c r="E18" s="167" t="s">
        <v>472</v>
      </c>
      <c r="F18" s="166"/>
    </row>
    <row r="19" spans="1:6" ht="12.75">
      <c r="A19" s="167" t="s">
        <v>293</v>
      </c>
      <c r="B19" s="168">
        <v>995505</v>
      </c>
      <c r="C19" s="169">
        <v>2006</v>
      </c>
      <c r="D19" s="169">
        <v>335</v>
      </c>
      <c r="E19" s="167" t="s">
        <v>473</v>
      </c>
      <c r="F19" s="166"/>
    </row>
    <row r="20" spans="1:6" ht="12.75">
      <c r="A20" s="167" t="s">
        <v>293</v>
      </c>
      <c r="B20" s="168">
        <v>5022977</v>
      </c>
      <c r="C20" s="169">
        <v>2007</v>
      </c>
      <c r="D20" s="169">
        <v>179</v>
      </c>
      <c r="E20" s="167" t="s">
        <v>474</v>
      </c>
      <c r="F20" s="166"/>
    </row>
    <row r="21" spans="1:6" ht="12.75">
      <c r="A21" s="167" t="s">
        <v>293</v>
      </c>
      <c r="B21" s="168">
        <v>465286</v>
      </c>
      <c r="C21" s="169">
        <v>2007</v>
      </c>
      <c r="D21" s="169">
        <v>802</v>
      </c>
      <c r="E21" s="167" t="s">
        <v>475</v>
      </c>
      <c r="F21" s="166"/>
    </row>
    <row r="22" spans="1:6" ht="12.75">
      <c r="A22" s="167" t="s">
        <v>293</v>
      </c>
      <c r="B22" s="168">
        <v>471739</v>
      </c>
      <c r="C22" s="169">
        <v>2010</v>
      </c>
      <c r="D22" s="169">
        <v>304</v>
      </c>
      <c r="E22" s="167" t="s">
        <v>476</v>
      </c>
      <c r="F22" s="166"/>
    </row>
    <row r="23" spans="1:6" ht="12.75">
      <c r="A23" s="167" t="s">
        <v>293</v>
      </c>
      <c r="B23" s="168">
        <v>1181589</v>
      </c>
      <c r="C23" s="169">
        <v>2010</v>
      </c>
      <c r="D23" s="169">
        <v>307</v>
      </c>
      <c r="E23" s="167" t="s">
        <v>477</v>
      </c>
      <c r="F23" s="166"/>
    </row>
    <row r="24" spans="1:6" ht="12.75">
      <c r="A24" s="167" t="s">
        <v>293</v>
      </c>
      <c r="B24" s="168">
        <v>1048398</v>
      </c>
      <c r="C24" s="169">
        <v>2010</v>
      </c>
      <c r="D24" s="169">
        <v>349</v>
      </c>
      <c r="E24" s="167" t="s">
        <v>478</v>
      </c>
      <c r="F24" s="166"/>
    </row>
    <row r="25" spans="1:6" ht="12.75">
      <c r="A25" s="167" t="s">
        <v>293</v>
      </c>
      <c r="B25" s="168">
        <v>1033013</v>
      </c>
      <c r="C25" s="169">
        <v>2010</v>
      </c>
      <c r="D25" s="169">
        <v>350</v>
      </c>
      <c r="E25" s="167" t="s">
        <v>479</v>
      </c>
      <c r="F25" s="166"/>
    </row>
    <row r="26" spans="1:6" ht="12.75">
      <c r="A26" s="167" t="s">
        <v>293</v>
      </c>
      <c r="B26" s="168">
        <v>1030259</v>
      </c>
      <c r="C26" s="169">
        <v>2010</v>
      </c>
      <c r="D26" s="169">
        <v>351</v>
      </c>
      <c r="E26" s="167" t="s">
        <v>480</v>
      </c>
      <c r="F26" s="166"/>
    </row>
    <row r="27" spans="1:6" ht="12.75" customHeight="1">
      <c r="A27" s="167" t="s">
        <v>293</v>
      </c>
      <c r="B27" s="168">
        <v>1085589</v>
      </c>
      <c r="C27" s="169">
        <v>2010</v>
      </c>
      <c r="D27" s="169">
        <v>359</v>
      </c>
      <c r="E27" s="167" t="s">
        <v>481</v>
      </c>
      <c r="F27" s="166"/>
    </row>
    <row r="28" spans="1:6" ht="12.75" customHeight="1">
      <c r="A28" s="167" t="s">
        <v>293</v>
      </c>
      <c r="B28" s="168">
        <v>1086472</v>
      </c>
      <c r="C28" s="169">
        <v>2010</v>
      </c>
      <c r="D28" s="169">
        <v>360</v>
      </c>
      <c r="E28" s="167" t="s">
        <v>482</v>
      </c>
      <c r="F28" s="166"/>
    </row>
    <row r="29" spans="1:6" ht="12.75" customHeight="1">
      <c r="A29" s="167" t="s">
        <v>293</v>
      </c>
      <c r="B29" s="168">
        <v>1030744</v>
      </c>
      <c r="C29" s="169">
        <v>2010</v>
      </c>
      <c r="D29" s="169">
        <v>361</v>
      </c>
      <c r="E29" s="167" t="s">
        <v>483</v>
      </c>
      <c r="F29" s="166"/>
    </row>
    <row r="30" spans="1:6" ht="12.75" customHeight="1">
      <c r="A30" s="167" t="s">
        <v>293</v>
      </c>
      <c r="B30" s="168">
        <v>1189131</v>
      </c>
      <c r="C30" s="169">
        <v>2010</v>
      </c>
      <c r="D30" s="169">
        <v>362</v>
      </c>
      <c r="E30" s="167" t="s">
        <v>484</v>
      </c>
      <c r="F30" s="166"/>
    </row>
    <row r="31" spans="1:6" ht="12.75" customHeight="1">
      <c r="A31" s="167" t="s">
        <v>293</v>
      </c>
      <c r="B31" s="168">
        <v>1104141</v>
      </c>
      <c r="C31" s="169">
        <v>2010</v>
      </c>
      <c r="D31" s="169">
        <v>363</v>
      </c>
      <c r="E31" s="167" t="s">
        <v>485</v>
      </c>
      <c r="F31" s="166"/>
    </row>
    <row r="32" spans="1:6" ht="15" customHeight="1">
      <c r="A32" s="167" t="s">
        <v>293</v>
      </c>
      <c r="B32" s="168">
        <v>1600713</v>
      </c>
      <c r="C32" s="169">
        <v>2010</v>
      </c>
      <c r="D32" s="169">
        <v>364</v>
      </c>
      <c r="E32" s="167" t="s">
        <v>486</v>
      </c>
      <c r="F32" s="166"/>
    </row>
    <row r="33" spans="1:6" ht="12" customHeight="1">
      <c r="A33" s="167" t="s">
        <v>293</v>
      </c>
      <c r="B33" s="168">
        <v>1600159</v>
      </c>
      <c r="C33" s="169">
        <v>2010</v>
      </c>
      <c r="D33" s="169">
        <v>365</v>
      </c>
      <c r="E33" s="167" t="s">
        <v>487</v>
      </c>
      <c r="F33" s="166"/>
    </row>
    <row r="34" spans="1:6" ht="12.75">
      <c r="A34" s="167" t="s">
        <v>293</v>
      </c>
      <c r="B34" s="168">
        <v>1600159</v>
      </c>
      <c r="C34" s="169">
        <v>2010</v>
      </c>
      <c r="D34" s="169">
        <v>366</v>
      </c>
      <c r="E34" s="167" t="s">
        <v>488</v>
      </c>
      <c r="F34" s="166"/>
    </row>
    <row r="35" spans="1:6" ht="12.75">
      <c r="A35" s="167" t="s">
        <v>293</v>
      </c>
      <c r="B35" s="168">
        <v>1404470</v>
      </c>
      <c r="C35" s="169">
        <v>2010</v>
      </c>
      <c r="D35" s="169">
        <v>367</v>
      </c>
      <c r="E35" s="167" t="s">
        <v>489</v>
      </c>
      <c r="F35" s="166"/>
    </row>
    <row r="36" spans="1:6" ht="12.75">
      <c r="A36" s="167" t="s">
        <v>293</v>
      </c>
      <c r="B36" s="168">
        <v>204058</v>
      </c>
      <c r="C36" s="169">
        <v>2010</v>
      </c>
      <c r="D36" s="170" t="s">
        <v>490</v>
      </c>
      <c r="E36" s="167" t="s">
        <v>491</v>
      </c>
      <c r="F36" s="166"/>
    </row>
    <row r="37" spans="1:6" ht="12.75">
      <c r="A37" s="167" t="s">
        <v>293</v>
      </c>
      <c r="B37" s="168">
        <v>204058</v>
      </c>
      <c r="C37" s="169">
        <v>2010</v>
      </c>
      <c r="D37" s="170" t="s">
        <v>492</v>
      </c>
      <c r="E37" s="167" t="s">
        <v>491</v>
      </c>
      <c r="F37" s="166"/>
    </row>
    <row r="38" spans="1:6" ht="12.75">
      <c r="A38" s="167" t="s">
        <v>293</v>
      </c>
      <c r="B38" s="168">
        <v>191089</v>
      </c>
      <c r="C38" s="169">
        <v>2010</v>
      </c>
      <c r="D38" s="170" t="s">
        <v>493</v>
      </c>
      <c r="E38" s="167" t="s">
        <v>491</v>
      </c>
      <c r="F38" s="166"/>
    </row>
    <row r="39" spans="1:6" ht="12.75">
      <c r="A39" s="167" t="s">
        <v>293</v>
      </c>
      <c r="B39" s="168">
        <v>191089</v>
      </c>
      <c r="C39" s="169">
        <v>2010</v>
      </c>
      <c r="D39" s="170" t="s">
        <v>494</v>
      </c>
      <c r="E39" s="167" t="s">
        <v>491</v>
      </c>
      <c r="F39" s="166"/>
    </row>
    <row r="40" spans="1:6" ht="12.75">
      <c r="A40" s="167" t="s">
        <v>293</v>
      </c>
      <c r="B40" s="168">
        <v>206502</v>
      </c>
      <c r="C40" s="169">
        <v>2010</v>
      </c>
      <c r="D40" s="170" t="s">
        <v>495</v>
      </c>
      <c r="E40" s="167" t="s">
        <v>491</v>
      </c>
      <c r="F40" s="166"/>
    </row>
    <row r="41" spans="1:6" ht="12.75">
      <c r="A41" s="167" t="s">
        <v>293</v>
      </c>
      <c r="B41" s="168">
        <v>189585</v>
      </c>
      <c r="C41" s="169">
        <v>2010</v>
      </c>
      <c r="D41" s="170" t="s">
        <v>496</v>
      </c>
      <c r="E41" s="167" t="s">
        <v>491</v>
      </c>
      <c r="F41" s="166"/>
    </row>
    <row r="42" spans="1:6" ht="12.75">
      <c r="A42" s="167" t="s">
        <v>293</v>
      </c>
      <c r="B42" s="168">
        <v>191089</v>
      </c>
      <c r="C42" s="169">
        <v>2010</v>
      </c>
      <c r="D42" s="170" t="s">
        <v>497</v>
      </c>
      <c r="E42" s="167" t="s">
        <v>491</v>
      </c>
      <c r="F42" s="166"/>
    </row>
    <row r="43" spans="1:6" ht="12.75">
      <c r="A43" s="167" t="s">
        <v>293</v>
      </c>
      <c r="B43" s="168">
        <v>191089</v>
      </c>
      <c r="C43" s="169">
        <v>2010</v>
      </c>
      <c r="D43" s="170" t="s">
        <v>498</v>
      </c>
      <c r="E43" s="167" t="s">
        <v>491</v>
      </c>
      <c r="F43" s="166"/>
    </row>
    <row r="44" spans="1:6" ht="12.75">
      <c r="A44" s="167" t="s">
        <v>293</v>
      </c>
      <c r="B44" s="168">
        <v>206502</v>
      </c>
      <c r="C44" s="169">
        <v>2010</v>
      </c>
      <c r="D44" s="170" t="s">
        <v>499</v>
      </c>
      <c r="E44" s="167" t="s">
        <v>491</v>
      </c>
      <c r="F44" s="166"/>
    </row>
    <row r="45" spans="1:6" ht="12.75">
      <c r="A45" s="167" t="s">
        <v>293</v>
      </c>
      <c r="B45" s="168">
        <v>189585</v>
      </c>
      <c r="C45" s="169">
        <v>2010</v>
      </c>
      <c r="D45" s="170" t="s">
        <v>500</v>
      </c>
      <c r="E45" s="167" t="s">
        <v>491</v>
      </c>
      <c r="F45" s="166"/>
    </row>
    <row r="46" spans="1:6" ht="12.75">
      <c r="A46" s="167" t="s">
        <v>293</v>
      </c>
      <c r="B46" s="168">
        <v>204058</v>
      </c>
      <c r="C46" s="169">
        <v>2010</v>
      </c>
      <c r="D46" s="170" t="s">
        <v>501</v>
      </c>
      <c r="E46" s="167" t="s">
        <v>491</v>
      </c>
      <c r="F46" s="166"/>
    </row>
    <row r="47" spans="1:6" ht="12.75">
      <c r="A47" s="167" t="s">
        <v>293</v>
      </c>
      <c r="B47" s="168">
        <v>189585</v>
      </c>
      <c r="C47" s="169">
        <v>2010</v>
      </c>
      <c r="D47" s="170" t="s">
        <v>502</v>
      </c>
      <c r="E47" s="167" t="s">
        <v>491</v>
      </c>
      <c r="F47" s="166"/>
    </row>
    <row r="48" spans="1:6" ht="12.75">
      <c r="A48" s="167" t="s">
        <v>293</v>
      </c>
      <c r="B48" s="168">
        <v>189585</v>
      </c>
      <c r="C48" s="169">
        <v>2010</v>
      </c>
      <c r="D48" s="170" t="s">
        <v>503</v>
      </c>
      <c r="E48" s="167" t="s">
        <v>491</v>
      </c>
      <c r="F48" s="166"/>
    </row>
    <row r="49" spans="1:6" ht="12.75">
      <c r="A49" s="167" t="s">
        <v>293</v>
      </c>
      <c r="B49" s="168">
        <v>189585</v>
      </c>
      <c r="C49" s="169">
        <v>2010</v>
      </c>
      <c r="D49" s="170" t="s">
        <v>504</v>
      </c>
      <c r="E49" s="167" t="s">
        <v>491</v>
      </c>
      <c r="F49" s="166"/>
    </row>
    <row r="50" spans="1:6" ht="12.75">
      <c r="A50" s="167" t="s">
        <v>293</v>
      </c>
      <c r="B50" s="168">
        <v>204058</v>
      </c>
      <c r="C50" s="169">
        <v>2010</v>
      </c>
      <c r="D50" s="170" t="s">
        <v>505</v>
      </c>
      <c r="E50" s="167" t="s">
        <v>491</v>
      </c>
      <c r="F50" s="166"/>
    </row>
    <row r="51" spans="1:6" ht="12.75">
      <c r="A51" s="167" t="s">
        <v>293</v>
      </c>
      <c r="B51" s="168">
        <v>189585</v>
      </c>
      <c r="C51" s="169">
        <v>2010</v>
      </c>
      <c r="D51" s="170" t="s">
        <v>506</v>
      </c>
      <c r="E51" s="167" t="s">
        <v>491</v>
      </c>
      <c r="F51" s="166"/>
    </row>
    <row r="52" spans="1:6" ht="12.75">
      <c r="A52" s="167" t="s">
        <v>293</v>
      </c>
      <c r="B52" s="168">
        <v>189585</v>
      </c>
      <c r="C52" s="169">
        <v>2010</v>
      </c>
      <c r="D52" s="170" t="s">
        <v>507</v>
      </c>
      <c r="E52" s="167" t="s">
        <v>491</v>
      </c>
      <c r="F52" s="166"/>
    </row>
    <row r="53" spans="1:6" ht="12.75">
      <c r="A53" s="167" t="s">
        <v>293</v>
      </c>
      <c r="B53" s="168">
        <v>189585</v>
      </c>
      <c r="C53" s="169">
        <v>2010</v>
      </c>
      <c r="D53" s="170" t="s">
        <v>508</v>
      </c>
      <c r="E53" s="167" t="s">
        <v>491</v>
      </c>
      <c r="F53" s="166"/>
    </row>
    <row r="54" spans="1:6" ht="12.75">
      <c r="A54" s="167" t="s">
        <v>293</v>
      </c>
      <c r="B54" s="168">
        <v>204058</v>
      </c>
      <c r="C54" s="169">
        <v>2010</v>
      </c>
      <c r="D54" s="170" t="s">
        <v>509</v>
      </c>
      <c r="E54" s="167" t="s">
        <v>491</v>
      </c>
      <c r="F54" s="166"/>
    </row>
    <row r="55" spans="1:6" ht="12.75">
      <c r="A55" s="167" t="s">
        <v>293</v>
      </c>
      <c r="B55" s="168">
        <v>204058</v>
      </c>
      <c r="C55" s="169">
        <v>2010</v>
      </c>
      <c r="D55" s="170" t="s">
        <v>510</v>
      </c>
      <c r="E55" s="167" t="s">
        <v>491</v>
      </c>
      <c r="F55" s="166"/>
    </row>
    <row r="56" spans="1:6" ht="12.75">
      <c r="A56" s="167" t="s">
        <v>293</v>
      </c>
      <c r="B56" s="168">
        <v>189585</v>
      </c>
      <c r="C56" s="169">
        <v>2010</v>
      </c>
      <c r="D56" s="170" t="s">
        <v>511</v>
      </c>
      <c r="E56" s="167" t="s">
        <v>491</v>
      </c>
      <c r="F56" s="166"/>
    </row>
    <row r="57" spans="1:6" ht="12.75">
      <c r="A57" s="167" t="s">
        <v>293</v>
      </c>
      <c r="B57" s="168">
        <v>189585</v>
      </c>
      <c r="C57" s="169">
        <v>2010</v>
      </c>
      <c r="D57" s="170" t="s">
        <v>512</v>
      </c>
      <c r="E57" s="167" t="s">
        <v>491</v>
      </c>
      <c r="F57" s="166"/>
    </row>
    <row r="58" spans="1:6" ht="12.75">
      <c r="A58" s="167" t="s">
        <v>293</v>
      </c>
      <c r="B58" s="168">
        <v>189585</v>
      </c>
      <c r="C58" s="169">
        <v>2010</v>
      </c>
      <c r="D58" s="170" t="s">
        <v>513</v>
      </c>
      <c r="E58" s="167" t="s">
        <v>491</v>
      </c>
      <c r="F58" s="166"/>
    </row>
    <row r="59" spans="1:6" ht="12.75">
      <c r="A59" s="167" t="s">
        <v>293</v>
      </c>
      <c r="B59" s="168">
        <v>189585</v>
      </c>
      <c r="C59" s="169">
        <v>2010</v>
      </c>
      <c r="D59" s="170" t="s">
        <v>514</v>
      </c>
      <c r="E59" s="167" t="s">
        <v>491</v>
      </c>
      <c r="F59" s="166"/>
    </row>
    <row r="60" spans="1:6" ht="12.75">
      <c r="A60" s="167" t="s">
        <v>293</v>
      </c>
      <c r="B60" s="168">
        <v>189585</v>
      </c>
      <c r="C60" s="169">
        <v>2010</v>
      </c>
      <c r="D60" s="170" t="s">
        <v>515</v>
      </c>
      <c r="E60" s="167" t="s">
        <v>491</v>
      </c>
      <c r="F60" s="166"/>
    </row>
    <row r="61" spans="1:6" ht="12.75">
      <c r="A61" s="167" t="s">
        <v>293</v>
      </c>
      <c r="B61" s="168">
        <v>189585</v>
      </c>
      <c r="C61" s="169">
        <v>2010</v>
      </c>
      <c r="D61" s="170" t="s">
        <v>516</v>
      </c>
      <c r="E61" s="167" t="s">
        <v>491</v>
      </c>
      <c r="F61" s="166"/>
    </row>
    <row r="62" spans="1:6" ht="12.75">
      <c r="A62" s="167" t="s">
        <v>293</v>
      </c>
      <c r="B62" s="168">
        <v>189585</v>
      </c>
      <c r="C62" s="169">
        <v>2010</v>
      </c>
      <c r="D62" s="170" t="s">
        <v>517</v>
      </c>
      <c r="E62" s="167" t="s">
        <v>491</v>
      </c>
      <c r="F62" s="166"/>
    </row>
    <row r="63" spans="1:6" ht="12.75">
      <c r="A63" s="167" t="s">
        <v>293</v>
      </c>
      <c r="B63" s="168">
        <v>189585</v>
      </c>
      <c r="C63" s="169">
        <v>2010</v>
      </c>
      <c r="D63" s="170" t="s">
        <v>518</v>
      </c>
      <c r="E63" s="167" t="s">
        <v>491</v>
      </c>
      <c r="F63" s="166"/>
    </row>
    <row r="64" spans="1:6" ht="12.75">
      <c r="A64" s="167" t="s">
        <v>293</v>
      </c>
      <c r="B64" s="168">
        <v>189585</v>
      </c>
      <c r="C64" s="169">
        <v>2010</v>
      </c>
      <c r="D64" s="170" t="s">
        <v>519</v>
      </c>
      <c r="E64" s="167" t="s">
        <v>491</v>
      </c>
      <c r="F64" s="166"/>
    </row>
    <row r="65" spans="1:6" ht="12.75">
      <c r="A65" s="167" t="s">
        <v>293</v>
      </c>
      <c r="B65" s="168">
        <v>189585</v>
      </c>
      <c r="C65" s="169">
        <v>2010</v>
      </c>
      <c r="D65" s="170" t="s">
        <v>520</v>
      </c>
      <c r="E65" s="167" t="s">
        <v>491</v>
      </c>
      <c r="F65" s="166"/>
    </row>
    <row r="66" spans="1:6" ht="12.75">
      <c r="A66" s="167" t="s">
        <v>293</v>
      </c>
      <c r="B66" s="168">
        <v>882440</v>
      </c>
      <c r="C66" s="169">
        <v>2010</v>
      </c>
      <c r="D66" s="169">
        <v>405</v>
      </c>
      <c r="E66" s="167" t="s">
        <v>521</v>
      </c>
      <c r="F66" s="166"/>
    </row>
    <row r="67" spans="1:6" ht="12.75">
      <c r="A67" s="167" t="s">
        <v>293</v>
      </c>
      <c r="B67" s="168">
        <v>1748637</v>
      </c>
      <c r="C67" s="169">
        <v>2011</v>
      </c>
      <c r="D67" s="169">
        <v>97</v>
      </c>
      <c r="E67" s="167" t="s">
        <v>522</v>
      </c>
      <c r="F67" s="166"/>
    </row>
    <row r="68" spans="1:6" ht="12.75">
      <c r="A68" s="167" t="s">
        <v>293</v>
      </c>
      <c r="B68" s="168">
        <v>8659960</v>
      </c>
      <c r="C68" s="169">
        <v>2011</v>
      </c>
      <c r="D68" s="169">
        <v>134</v>
      </c>
      <c r="E68" s="167" t="s">
        <v>523</v>
      </c>
      <c r="F68" s="166"/>
    </row>
    <row r="69" spans="1:6" ht="12.75">
      <c r="A69" s="167" t="s">
        <v>293</v>
      </c>
      <c r="B69" s="168">
        <v>7862199</v>
      </c>
      <c r="C69" s="169">
        <v>2012</v>
      </c>
      <c r="D69" s="169">
        <v>153</v>
      </c>
      <c r="E69" s="167" t="s">
        <v>524</v>
      </c>
      <c r="F69" s="166"/>
    </row>
    <row r="70" spans="1:6" ht="12.75">
      <c r="A70" s="167" t="s">
        <v>293</v>
      </c>
      <c r="B70" s="168">
        <v>8490819</v>
      </c>
      <c r="C70" s="169">
        <v>2012</v>
      </c>
      <c r="D70" s="169">
        <v>170</v>
      </c>
      <c r="E70" s="167" t="s">
        <v>525</v>
      </c>
      <c r="F70" s="166"/>
    </row>
    <row r="71" spans="1:6" ht="12.75">
      <c r="A71" s="167" t="s">
        <v>293</v>
      </c>
      <c r="B71" s="168">
        <v>7120602</v>
      </c>
      <c r="C71" s="169">
        <v>2012</v>
      </c>
      <c r="D71" s="169">
        <v>180</v>
      </c>
      <c r="E71" s="167" t="s">
        <v>526</v>
      </c>
      <c r="F71" s="166"/>
    </row>
    <row r="72" spans="1:6" ht="12.75">
      <c r="A72" s="167" t="s">
        <v>293</v>
      </c>
      <c r="B72" s="168">
        <v>2630876</v>
      </c>
      <c r="C72" s="169">
        <v>2012</v>
      </c>
      <c r="D72" s="169">
        <v>257</v>
      </c>
      <c r="E72" s="167" t="s">
        <v>527</v>
      </c>
      <c r="F72" s="166"/>
    </row>
    <row r="73" spans="1:6" ht="12.75">
      <c r="A73" s="167" t="s">
        <v>293</v>
      </c>
      <c r="B73" s="168">
        <v>5430535</v>
      </c>
      <c r="C73" s="169">
        <v>2012</v>
      </c>
      <c r="D73" s="169">
        <v>258</v>
      </c>
      <c r="E73" s="167" t="s">
        <v>528</v>
      </c>
      <c r="F73" s="166"/>
    </row>
    <row r="74" spans="1:6" ht="12.75">
      <c r="A74" s="167" t="s">
        <v>293</v>
      </c>
      <c r="B74" s="168">
        <v>2760347</v>
      </c>
      <c r="C74" s="169">
        <v>2013</v>
      </c>
      <c r="D74" s="169">
        <v>244</v>
      </c>
      <c r="E74" s="167" t="s">
        <v>529</v>
      </c>
      <c r="F74" s="166"/>
    </row>
    <row r="75" spans="1:6" ht="12.75">
      <c r="A75" s="167" t="s">
        <v>293</v>
      </c>
      <c r="B75" s="168">
        <v>3834096</v>
      </c>
      <c r="C75" s="169">
        <v>2013</v>
      </c>
      <c r="D75" s="169">
        <v>422</v>
      </c>
      <c r="E75" s="167" t="s">
        <v>530</v>
      </c>
      <c r="F75" s="166"/>
    </row>
    <row r="76" spans="1:6" ht="12.75">
      <c r="A76" s="167" t="s">
        <v>293</v>
      </c>
      <c r="B76" s="168">
        <v>3883911</v>
      </c>
      <c r="C76" s="169">
        <v>2014</v>
      </c>
      <c r="D76" s="169">
        <v>50</v>
      </c>
      <c r="E76" s="167" t="s">
        <v>531</v>
      </c>
      <c r="F76" s="166"/>
    </row>
    <row r="77" spans="1:6" ht="12.75">
      <c r="A77" s="167" t="s">
        <v>293</v>
      </c>
      <c r="B77" s="168">
        <v>2235294</v>
      </c>
      <c r="C77" s="169">
        <v>2014</v>
      </c>
      <c r="D77" s="169">
        <v>86</v>
      </c>
      <c r="E77" s="167" t="s">
        <v>532</v>
      </c>
      <c r="F77" s="166"/>
    </row>
    <row r="78" spans="1:6" ht="12.75">
      <c r="A78" s="167" t="s">
        <v>293</v>
      </c>
      <c r="B78" s="168">
        <v>2090702</v>
      </c>
      <c r="C78" s="169">
        <v>2014</v>
      </c>
      <c r="D78" s="169">
        <v>87</v>
      </c>
      <c r="E78" s="167" t="s">
        <v>533</v>
      </c>
      <c r="F78" s="166"/>
    </row>
    <row r="79" spans="1:6" ht="12.75">
      <c r="A79" s="167" t="s">
        <v>293</v>
      </c>
      <c r="B79" s="168">
        <v>2084032</v>
      </c>
      <c r="C79" s="169">
        <v>2014</v>
      </c>
      <c r="D79" s="169">
        <v>88</v>
      </c>
      <c r="E79" s="167" t="s">
        <v>534</v>
      </c>
      <c r="F79" s="166"/>
    </row>
    <row r="80" spans="1:6" ht="12.75">
      <c r="A80" s="167" t="s">
        <v>293</v>
      </c>
      <c r="B80" s="168">
        <v>1243064</v>
      </c>
      <c r="C80" s="169">
        <v>2014</v>
      </c>
      <c r="D80" s="169">
        <v>96</v>
      </c>
      <c r="E80" s="167" t="s">
        <v>535</v>
      </c>
      <c r="F80" s="166"/>
    </row>
    <row r="81" spans="1:6" ht="12.75">
      <c r="A81" s="167" t="s">
        <v>293</v>
      </c>
      <c r="B81" s="168">
        <v>4399062</v>
      </c>
      <c r="C81" s="169">
        <v>2014</v>
      </c>
      <c r="D81" s="169">
        <v>120</v>
      </c>
      <c r="E81" s="167" t="s">
        <v>536</v>
      </c>
      <c r="F81" s="166"/>
    </row>
    <row r="82" spans="1:6" ht="12.75">
      <c r="A82" s="167" t="s">
        <v>293</v>
      </c>
      <c r="B82" s="168">
        <v>3619550</v>
      </c>
      <c r="C82" s="169">
        <v>2014</v>
      </c>
      <c r="D82" s="169">
        <v>129</v>
      </c>
      <c r="E82" s="167" t="s">
        <v>537</v>
      </c>
      <c r="F82" s="166"/>
    </row>
    <row r="83" spans="1:6" ht="12.75">
      <c r="A83" s="167" t="s">
        <v>293</v>
      </c>
      <c r="B83" s="168">
        <v>2892970</v>
      </c>
      <c r="C83" s="169">
        <v>2014</v>
      </c>
      <c r="D83" s="169">
        <v>209</v>
      </c>
      <c r="E83" s="167" t="s">
        <v>538</v>
      </c>
      <c r="F83" s="166"/>
    </row>
    <row r="84" spans="1:6" ht="12.75">
      <c r="A84" s="167" t="s">
        <v>293</v>
      </c>
      <c r="B84" s="168">
        <v>1236382</v>
      </c>
      <c r="C84" s="169">
        <v>2014</v>
      </c>
      <c r="D84" s="169">
        <v>210</v>
      </c>
      <c r="E84" s="167" t="s">
        <v>539</v>
      </c>
      <c r="F84" s="166"/>
    </row>
    <row r="85" spans="1:6" ht="12.75">
      <c r="A85" s="167" t="s">
        <v>293</v>
      </c>
      <c r="B85" s="168">
        <v>2285039</v>
      </c>
      <c r="C85" s="169">
        <v>2014</v>
      </c>
      <c r="D85" s="169">
        <v>211</v>
      </c>
      <c r="E85" s="167" t="s">
        <v>540</v>
      </c>
      <c r="F85" s="166"/>
    </row>
    <row r="86" spans="1:6" ht="12.75">
      <c r="A86" s="167" t="s">
        <v>293</v>
      </c>
      <c r="B86" s="168">
        <v>991567</v>
      </c>
      <c r="C86" s="169">
        <v>2014</v>
      </c>
      <c r="D86" s="169">
        <v>321</v>
      </c>
      <c r="E86" s="167" t="s">
        <v>541</v>
      </c>
      <c r="F86" s="166"/>
    </row>
    <row r="87" spans="1:6" ht="12.75">
      <c r="A87" s="167" t="s">
        <v>293</v>
      </c>
      <c r="B87" s="168">
        <v>2933263</v>
      </c>
      <c r="C87" s="169">
        <v>2014</v>
      </c>
      <c r="D87" s="169">
        <v>326</v>
      </c>
      <c r="E87" s="167" t="s">
        <v>542</v>
      </c>
      <c r="F87" s="166"/>
    </row>
    <row r="88" spans="1:6" ht="12.75">
      <c r="A88" s="167" t="s">
        <v>293</v>
      </c>
      <c r="B88" s="168">
        <v>980044</v>
      </c>
      <c r="C88" s="169">
        <v>2014</v>
      </c>
      <c r="D88" s="169">
        <v>339</v>
      </c>
      <c r="E88" s="167" t="s">
        <v>543</v>
      </c>
      <c r="F88" s="166"/>
    </row>
    <row r="89" spans="1:6" ht="12.75">
      <c r="A89" s="167" t="s">
        <v>293</v>
      </c>
      <c r="B89" s="168">
        <v>86986</v>
      </c>
      <c r="C89" s="169">
        <v>2014</v>
      </c>
      <c r="D89" s="169">
        <v>346</v>
      </c>
      <c r="E89" s="167" t="s">
        <v>544</v>
      </c>
      <c r="F89" s="166"/>
    </row>
    <row r="90" spans="1:6" ht="12.75">
      <c r="A90" s="167" t="s">
        <v>293</v>
      </c>
      <c r="B90" s="168">
        <v>3685478</v>
      </c>
      <c r="C90" s="169">
        <v>2014</v>
      </c>
      <c r="D90" s="169">
        <v>355</v>
      </c>
      <c r="E90" s="167" t="s">
        <v>545</v>
      </c>
      <c r="F90" s="166"/>
    </row>
    <row r="91" spans="1:6" ht="12.75">
      <c r="A91" s="167" t="s">
        <v>293</v>
      </c>
      <c r="B91" s="168">
        <v>395975</v>
      </c>
      <c r="C91" s="169">
        <v>2014</v>
      </c>
      <c r="D91" s="169">
        <v>406</v>
      </c>
      <c r="E91" s="167" t="s">
        <v>546</v>
      </c>
      <c r="F91" s="166"/>
    </row>
    <row r="92" spans="1:6" ht="12.75">
      <c r="A92" s="167" t="s">
        <v>293</v>
      </c>
      <c r="B92" s="168">
        <v>451558</v>
      </c>
      <c r="C92" s="169">
        <v>2014</v>
      </c>
      <c r="D92" s="169">
        <v>412</v>
      </c>
      <c r="E92" s="167" t="s">
        <v>546</v>
      </c>
      <c r="F92" s="166"/>
    </row>
    <row r="93" spans="1:6" ht="12.75">
      <c r="A93" s="167" t="s">
        <v>293</v>
      </c>
      <c r="B93" s="168">
        <v>3899235</v>
      </c>
      <c r="C93" s="169">
        <v>2014</v>
      </c>
      <c r="D93" s="169">
        <v>423</v>
      </c>
      <c r="E93" s="167" t="s">
        <v>547</v>
      </c>
      <c r="F93" s="166"/>
    </row>
    <row r="94" spans="1:6" ht="12.75">
      <c r="A94" s="167" t="s">
        <v>293</v>
      </c>
      <c r="B94" s="168">
        <v>6497851</v>
      </c>
      <c r="C94" s="169">
        <v>2014</v>
      </c>
      <c r="D94" s="169">
        <v>452</v>
      </c>
      <c r="E94" s="167" t="s">
        <v>548</v>
      </c>
      <c r="F94" s="166"/>
    </row>
    <row r="95" spans="1:6" ht="12.75">
      <c r="A95" s="167" t="s">
        <v>293</v>
      </c>
      <c r="B95" s="168">
        <v>291698</v>
      </c>
      <c r="C95" s="169">
        <v>2014</v>
      </c>
      <c r="D95" s="169">
        <v>455</v>
      </c>
      <c r="E95" s="167" t="s">
        <v>549</v>
      </c>
      <c r="F95" s="166"/>
    </row>
    <row r="96" spans="1:6" ht="12.75">
      <c r="A96" s="167" t="s">
        <v>293</v>
      </c>
      <c r="B96" s="168">
        <v>712355</v>
      </c>
      <c r="C96" s="169">
        <v>2014</v>
      </c>
      <c r="D96" s="169">
        <v>482</v>
      </c>
      <c r="E96" s="167" t="s">
        <v>550</v>
      </c>
      <c r="F96" s="166"/>
    </row>
    <row r="97" spans="1:6" ht="12.75">
      <c r="A97" s="167" t="s">
        <v>293</v>
      </c>
      <c r="B97" s="168">
        <v>1343477</v>
      </c>
      <c r="C97" s="169">
        <v>2014</v>
      </c>
      <c r="D97" s="169">
        <v>527</v>
      </c>
      <c r="E97" s="167" t="s">
        <v>551</v>
      </c>
      <c r="F97" s="166"/>
    </row>
    <row r="98" spans="1:6" ht="12.75">
      <c r="A98" s="167" t="s">
        <v>293</v>
      </c>
      <c r="B98" s="168">
        <v>1621357</v>
      </c>
      <c r="C98" s="169">
        <v>2014</v>
      </c>
      <c r="D98" s="169">
        <v>528</v>
      </c>
      <c r="E98" s="167" t="s">
        <v>552</v>
      </c>
      <c r="F98" s="166"/>
    </row>
    <row r="99" spans="1:6" ht="12.75">
      <c r="A99" s="171" t="s">
        <v>360</v>
      </c>
      <c r="B99" s="172">
        <f>SUM(B8:B98)</f>
        <v>141732840</v>
      </c>
      <c r="C99" s="169"/>
      <c r="D99" s="169"/>
      <c r="E99" s="167"/>
      <c r="F99" s="166"/>
    </row>
    <row r="100" spans="1:6" ht="12.75">
      <c r="A100" s="167"/>
      <c r="B100" s="168"/>
      <c r="C100" s="169"/>
      <c r="D100" s="169"/>
      <c r="E100" s="167"/>
      <c r="F100" s="166"/>
    </row>
    <row r="101" spans="1:6" ht="12.75">
      <c r="A101" s="167" t="s">
        <v>440</v>
      </c>
      <c r="B101" s="168">
        <v>5280138.76</v>
      </c>
      <c r="C101" s="169">
        <v>2006</v>
      </c>
      <c r="D101" s="169">
        <v>1000</v>
      </c>
      <c r="E101" s="167" t="s">
        <v>553</v>
      </c>
      <c r="F101" s="166"/>
    </row>
    <row r="102" spans="1:6" ht="12.75">
      <c r="A102" s="167" t="s">
        <v>440</v>
      </c>
      <c r="B102" s="168">
        <v>321761.51</v>
      </c>
      <c r="C102" s="169">
        <v>2006</v>
      </c>
      <c r="D102" s="169">
        <v>2019</v>
      </c>
      <c r="E102" s="167" t="s">
        <v>554</v>
      </c>
      <c r="F102" s="166"/>
    </row>
    <row r="103" spans="1:6" ht="12.75">
      <c r="A103" s="167" t="s">
        <v>440</v>
      </c>
      <c r="B103" s="168">
        <v>927077.97</v>
      </c>
      <c r="C103" s="169">
        <v>2006</v>
      </c>
      <c r="D103" s="169">
        <v>3017</v>
      </c>
      <c r="E103" s="167" t="s">
        <v>555</v>
      </c>
      <c r="F103" s="166"/>
    </row>
    <row r="104" spans="1:6" ht="12.75">
      <c r="A104" s="167" t="s">
        <v>440</v>
      </c>
      <c r="B104" s="168">
        <v>403113.16</v>
      </c>
      <c r="C104" s="169">
        <v>2006</v>
      </c>
      <c r="D104" s="169">
        <v>3095</v>
      </c>
      <c r="E104" s="167" t="s">
        <v>556</v>
      </c>
      <c r="F104" s="166"/>
    </row>
    <row r="105" spans="1:6" ht="12.75">
      <c r="A105" s="167" t="s">
        <v>440</v>
      </c>
      <c r="B105" s="168">
        <v>254352.16</v>
      </c>
      <c r="C105" s="169">
        <v>2006</v>
      </c>
      <c r="D105" s="169">
        <v>3115</v>
      </c>
      <c r="E105" s="167" t="s">
        <v>557</v>
      </c>
      <c r="F105" s="166"/>
    </row>
    <row r="106" spans="1:6" ht="12.75">
      <c r="A106" s="167" t="s">
        <v>440</v>
      </c>
      <c r="B106" s="168">
        <v>59087.32</v>
      </c>
      <c r="C106" s="169">
        <v>2006</v>
      </c>
      <c r="D106" s="169">
        <v>3605</v>
      </c>
      <c r="E106" s="167" t="s">
        <v>558</v>
      </c>
      <c r="F106" s="166"/>
    </row>
    <row r="107" spans="1:6" ht="12.75">
      <c r="A107" s="167" t="s">
        <v>440</v>
      </c>
      <c r="B107" s="168">
        <v>11331.8</v>
      </c>
      <c r="C107" s="169">
        <v>2006</v>
      </c>
      <c r="D107" s="169">
        <v>3610</v>
      </c>
      <c r="E107" s="167" t="s">
        <v>559</v>
      </c>
      <c r="F107" s="166"/>
    </row>
    <row r="108" spans="1:6" ht="12.75">
      <c r="A108" s="167" t="s">
        <v>440</v>
      </c>
      <c r="B108" s="168">
        <v>47636.28</v>
      </c>
      <c r="C108" s="169">
        <v>2006</v>
      </c>
      <c r="D108" s="169">
        <v>7062</v>
      </c>
      <c r="E108" s="167" t="s">
        <v>560</v>
      </c>
      <c r="F108" s="166"/>
    </row>
    <row r="109" spans="1:6" ht="12.75">
      <c r="A109" s="167" t="s">
        <v>440</v>
      </c>
      <c r="B109" s="168">
        <v>385396.43</v>
      </c>
      <c r="C109" s="169">
        <v>2006</v>
      </c>
      <c r="D109" s="169">
        <v>7070</v>
      </c>
      <c r="E109" s="167" t="s">
        <v>561</v>
      </c>
      <c r="F109" s="166"/>
    </row>
    <row r="110" spans="1:6" ht="12.75">
      <c r="A110" s="167" t="s">
        <v>440</v>
      </c>
      <c r="B110" s="168">
        <v>835619.91</v>
      </c>
      <c r="C110" s="169">
        <v>2007</v>
      </c>
      <c r="D110" s="169">
        <v>3587</v>
      </c>
      <c r="E110" s="167" t="s">
        <v>562</v>
      </c>
      <c r="F110" s="166"/>
    </row>
    <row r="111" spans="1:6" ht="12.75">
      <c r="A111" s="167" t="s">
        <v>440</v>
      </c>
      <c r="B111" s="168">
        <v>825390.32</v>
      </c>
      <c r="C111" s="169">
        <v>2007</v>
      </c>
      <c r="D111" s="169">
        <v>7005</v>
      </c>
      <c r="E111" s="167" t="s">
        <v>563</v>
      </c>
      <c r="F111" s="166"/>
    </row>
    <row r="112" spans="1:6" ht="12.75">
      <c r="A112" s="167" t="s">
        <v>440</v>
      </c>
      <c r="B112" s="168">
        <v>179857.53</v>
      </c>
      <c r="C112" s="169">
        <v>2007</v>
      </c>
      <c r="D112" s="170" t="s">
        <v>564</v>
      </c>
      <c r="E112" s="167" t="s">
        <v>565</v>
      </c>
      <c r="F112" s="166"/>
    </row>
    <row r="113" spans="1:6" ht="12.75">
      <c r="A113" s="167" t="s">
        <v>440</v>
      </c>
      <c r="B113" s="168">
        <v>719189.96</v>
      </c>
      <c r="C113" s="169">
        <v>2008</v>
      </c>
      <c r="D113" s="169">
        <v>2008</v>
      </c>
      <c r="E113" s="167" t="s">
        <v>566</v>
      </c>
      <c r="F113" s="166"/>
    </row>
    <row r="114" spans="1:6" ht="12.75">
      <c r="A114" s="167" t="s">
        <v>440</v>
      </c>
      <c r="B114" s="168">
        <v>3390964.11</v>
      </c>
      <c r="C114" s="169">
        <v>2009</v>
      </c>
      <c r="D114" s="169">
        <v>3012</v>
      </c>
      <c r="E114" s="167" t="s">
        <v>567</v>
      </c>
      <c r="F114" s="166"/>
    </row>
    <row r="115" spans="1:6" ht="12.75">
      <c r="A115" s="167" t="s">
        <v>440</v>
      </c>
      <c r="B115" s="168">
        <v>574078.36</v>
      </c>
      <c r="C115" s="169">
        <v>2009</v>
      </c>
      <c r="D115" s="169">
        <v>3074</v>
      </c>
      <c r="E115" s="167" t="s">
        <v>568</v>
      </c>
      <c r="F115" s="166"/>
    </row>
    <row r="116" spans="1:6" ht="12.75">
      <c r="A116" s="167" t="s">
        <v>440</v>
      </c>
      <c r="B116" s="168">
        <v>64424.47</v>
      </c>
      <c r="C116" s="169">
        <v>2009</v>
      </c>
      <c r="D116" s="169">
        <v>7026</v>
      </c>
      <c r="E116" s="167" t="s">
        <v>569</v>
      </c>
      <c r="F116" s="166"/>
    </row>
    <row r="117" spans="1:6" ht="12.75">
      <c r="A117" s="167" t="s">
        <v>440</v>
      </c>
      <c r="B117" s="168">
        <v>35663.55</v>
      </c>
      <c r="C117" s="169">
        <v>2009</v>
      </c>
      <c r="D117" s="170" t="s">
        <v>570</v>
      </c>
      <c r="E117" s="167" t="s">
        <v>571</v>
      </c>
      <c r="F117" s="166"/>
    </row>
    <row r="118" spans="1:6" ht="12.75">
      <c r="A118" s="167" t="s">
        <v>440</v>
      </c>
      <c r="B118" s="168">
        <v>37446.72</v>
      </c>
      <c r="C118" s="169">
        <v>2009</v>
      </c>
      <c r="D118" s="170" t="s">
        <v>572</v>
      </c>
      <c r="E118" s="167" t="s">
        <v>573</v>
      </c>
      <c r="F118" s="166"/>
    </row>
    <row r="119" spans="1:6" ht="12.75">
      <c r="A119" s="167" t="s">
        <v>440</v>
      </c>
      <c r="B119" s="168">
        <v>33880.37</v>
      </c>
      <c r="C119" s="169">
        <v>2009</v>
      </c>
      <c r="D119" s="170" t="s">
        <v>574</v>
      </c>
      <c r="E119" s="167" t="s">
        <v>541</v>
      </c>
      <c r="F119" s="166"/>
    </row>
    <row r="120" spans="1:6" ht="12.75">
      <c r="A120" s="167" t="s">
        <v>440</v>
      </c>
      <c r="B120" s="168">
        <v>15415.85</v>
      </c>
      <c r="C120" s="169">
        <v>2009</v>
      </c>
      <c r="D120" s="170" t="s">
        <v>575</v>
      </c>
      <c r="E120" s="167" t="s">
        <v>576</v>
      </c>
      <c r="F120" s="166"/>
    </row>
    <row r="121" spans="1:6" ht="12.75">
      <c r="A121" s="167" t="s">
        <v>440</v>
      </c>
      <c r="B121" s="168">
        <v>35663.55</v>
      </c>
      <c r="C121" s="169">
        <v>2009</v>
      </c>
      <c r="D121" s="170" t="s">
        <v>577</v>
      </c>
      <c r="E121" s="167" t="s">
        <v>578</v>
      </c>
      <c r="F121" s="166"/>
    </row>
    <row r="122" spans="1:6" ht="12.75">
      <c r="A122" s="167" t="s">
        <v>440</v>
      </c>
      <c r="B122" s="168">
        <v>33880.37</v>
      </c>
      <c r="C122" s="169">
        <v>2009</v>
      </c>
      <c r="D122" s="170" t="s">
        <v>579</v>
      </c>
      <c r="E122" s="167" t="s">
        <v>580</v>
      </c>
      <c r="F122" s="166"/>
    </row>
    <row r="123" spans="1:6" ht="12.75">
      <c r="A123" s="167" t="s">
        <v>440</v>
      </c>
      <c r="B123" s="168">
        <v>34513.11</v>
      </c>
      <c r="C123" s="169">
        <v>2009</v>
      </c>
      <c r="D123" s="169">
        <v>7085</v>
      </c>
      <c r="E123" s="167" t="s">
        <v>581</v>
      </c>
      <c r="F123" s="166"/>
    </row>
    <row r="124" spans="1:6" ht="12.75">
      <c r="A124" s="167" t="s">
        <v>440</v>
      </c>
      <c r="B124" s="168">
        <v>829512.7</v>
      </c>
      <c r="C124" s="169">
        <v>2010</v>
      </c>
      <c r="D124" s="169">
        <v>7003</v>
      </c>
      <c r="E124" s="167" t="s">
        <v>582</v>
      </c>
      <c r="F124" s="166"/>
    </row>
    <row r="125" spans="1:6" ht="15.75" customHeight="1">
      <c r="A125" s="167" t="s">
        <v>440</v>
      </c>
      <c r="B125" s="168">
        <v>776545.05</v>
      </c>
      <c r="C125" s="169">
        <v>2010</v>
      </c>
      <c r="D125" s="169">
        <v>7006</v>
      </c>
      <c r="E125" s="167" t="s">
        <v>583</v>
      </c>
      <c r="F125" s="166"/>
    </row>
    <row r="126" spans="1:6" ht="12.75">
      <c r="A126" s="167" t="s">
        <v>440</v>
      </c>
      <c r="B126" s="168">
        <v>528426.91</v>
      </c>
      <c r="C126" s="169">
        <v>2010</v>
      </c>
      <c r="D126" s="169">
        <v>7007</v>
      </c>
      <c r="E126" s="167" t="s">
        <v>584</v>
      </c>
      <c r="F126" s="166"/>
    </row>
    <row r="127" spans="1:6" ht="12.75">
      <c r="A127" s="167" t="s">
        <v>440</v>
      </c>
      <c r="B127" s="168">
        <v>287609.28</v>
      </c>
      <c r="C127" s="169">
        <v>2010</v>
      </c>
      <c r="D127" s="169">
        <v>7030</v>
      </c>
      <c r="E127" s="167" t="s">
        <v>585</v>
      </c>
      <c r="F127" s="166"/>
    </row>
    <row r="128" spans="1:6" ht="12.75">
      <c r="A128" s="167" t="s">
        <v>440</v>
      </c>
      <c r="B128" s="168">
        <v>84211.99</v>
      </c>
      <c r="C128" s="169">
        <v>2011</v>
      </c>
      <c r="D128" s="169">
        <v>7021</v>
      </c>
      <c r="E128" s="167" t="s">
        <v>586</v>
      </c>
      <c r="F128" s="166"/>
    </row>
    <row r="129" spans="1:6" ht="12.75">
      <c r="A129" s="167" t="s">
        <v>440</v>
      </c>
      <c r="B129" s="168">
        <v>66265.17</v>
      </c>
      <c r="C129" s="169">
        <v>2011</v>
      </c>
      <c r="D129" s="169">
        <v>7031</v>
      </c>
      <c r="E129" s="167" t="s">
        <v>587</v>
      </c>
      <c r="F129" s="166"/>
    </row>
    <row r="130" spans="1:6" ht="12.75">
      <c r="A130" s="167" t="s">
        <v>440</v>
      </c>
      <c r="B130" s="168">
        <v>85765.08</v>
      </c>
      <c r="C130" s="169">
        <v>2011</v>
      </c>
      <c r="D130" s="169">
        <v>7082</v>
      </c>
      <c r="E130" s="167" t="s">
        <v>588</v>
      </c>
      <c r="F130" s="166"/>
    </row>
    <row r="131" spans="1:6" ht="12.75">
      <c r="A131" s="167" t="s">
        <v>440</v>
      </c>
      <c r="B131" s="168">
        <v>1570000</v>
      </c>
      <c r="C131" s="169">
        <v>2011</v>
      </c>
      <c r="D131" s="169">
        <v>7709</v>
      </c>
      <c r="E131" s="167" t="s">
        <v>589</v>
      </c>
      <c r="F131" s="166"/>
    </row>
    <row r="132" spans="1:6" ht="12.75">
      <c r="A132" s="167" t="s">
        <v>440</v>
      </c>
      <c r="B132" s="168">
        <v>770919.27</v>
      </c>
      <c r="C132" s="169">
        <v>2011</v>
      </c>
      <c r="D132" s="169">
        <v>7710</v>
      </c>
      <c r="E132" s="167" t="s">
        <v>590</v>
      </c>
      <c r="F132" s="166"/>
    </row>
    <row r="133" spans="1:6" ht="12.75">
      <c r="A133" s="167" t="s">
        <v>440</v>
      </c>
      <c r="B133" s="168">
        <v>323592.13</v>
      </c>
      <c r="C133" s="169">
        <v>2011</v>
      </c>
      <c r="D133" s="169">
        <v>7712</v>
      </c>
      <c r="E133" s="167" t="s">
        <v>591</v>
      </c>
      <c r="F133" s="166"/>
    </row>
    <row r="134" spans="1:6" ht="12.75">
      <c r="A134" s="167" t="s">
        <v>440</v>
      </c>
      <c r="B134" s="168">
        <v>883959.01</v>
      </c>
      <c r="C134" s="169">
        <v>2011</v>
      </c>
      <c r="D134" s="169">
        <v>7735</v>
      </c>
      <c r="E134" s="167" t="s">
        <v>592</v>
      </c>
      <c r="F134" s="166"/>
    </row>
    <row r="135" spans="1:6" ht="12.75">
      <c r="A135" s="167" t="s">
        <v>440</v>
      </c>
      <c r="B135" s="168">
        <v>23008.74</v>
      </c>
      <c r="C135" s="169">
        <v>2011</v>
      </c>
      <c r="D135" s="169">
        <v>7758</v>
      </c>
      <c r="E135" s="167" t="s">
        <v>593</v>
      </c>
      <c r="F135" s="166"/>
    </row>
    <row r="136" spans="1:6" ht="12.75">
      <c r="A136" s="173" t="s">
        <v>360</v>
      </c>
      <c r="B136" s="174">
        <f>SUM(B101:B135)</f>
        <v>20735698.899999995</v>
      </c>
      <c r="C136" s="175"/>
      <c r="D136" s="166"/>
      <c r="E136" s="166"/>
      <c r="F136" s="166"/>
    </row>
    <row r="137" spans="1:6" ht="12.75">
      <c r="A137" s="166"/>
      <c r="B137" s="166"/>
      <c r="C137" s="175"/>
      <c r="D137" s="166"/>
      <c r="E137" s="166"/>
      <c r="F137" s="166"/>
    </row>
    <row r="138" spans="1:6" ht="12.75">
      <c r="A138" s="189" t="s">
        <v>445</v>
      </c>
      <c r="B138" s="190"/>
      <c r="C138" s="190"/>
      <c r="D138" s="190"/>
      <c r="E138" s="190"/>
      <c r="F138" s="166"/>
    </row>
    <row r="139" spans="1:6" ht="12.75">
      <c r="A139" s="191" t="s">
        <v>444</v>
      </c>
      <c r="B139" s="190"/>
      <c r="C139" s="190"/>
      <c r="D139" s="190"/>
      <c r="E139" s="190"/>
      <c r="F139" s="190"/>
    </row>
    <row r="140" spans="1:6" ht="12.75">
      <c r="A140" s="166" t="s">
        <v>1831</v>
      </c>
      <c r="B140" s="166"/>
      <c r="C140" s="175"/>
      <c r="D140" s="166"/>
      <c r="E140" s="166"/>
      <c r="F140" s="166"/>
    </row>
    <row r="141" spans="1:6" ht="12.75">
      <c r="A141" s="166"/>
      <c r="B141" s="166"/>
      <c r="C141" s="175"/>
      <c r="D141" s="166"/>
      <c r="E141" s="166"/>
      <c r="F141" s="166"/>
    </row>
    <row r="142" spans="1:6" ht="12.75">
      <c r="A142" s="166"/>
      <c r="B142" s="166"/>
      <c r="C142" s="175"/>
      <c r="D142" s="166"/>
      <c r="E142" s="166"/>
      <c r="F142" s="166"/>
    </row>
    <row r="162" ht="18.75" customHeight="1"/>
  </sheetData>
  <mergeCells count="2">
    <mergeCell ref="A138:E138"/>
    <mergeCell ref="A139:F139"/>
  </mergeCells>
  <printOptions/>
  <pageMargins left="0.75" right="0.75" top="1" bottom="1" header="0.5" footer="0.5"/>
  <pageSetup horizontalDpi="600" verticalDpi="600" orientation="portrait" r:id="rId1"/>
  <headerFooter alignWithMargins="0">
    <oddHeader>&amp;L&amp;D</oddHeader>
    <oddFooter>&amp;L&amp;P</oddFooter>
  </headerFooter>
</worksheet>
</file>

<file path=xl/worksheets/sheet4.xml><?xml version="1.0" encoding="utf-8"?>
<worksheet xmlns="http://schemas.openxmlformats.org/spreadsheetml/2006/main" xmlns:r="http://schemas.openxmlformats.org/officeDocument/2006/relationships">
  <sheetPr>
    <tabColor indexed="46"/>
    <pageSetUpPr fitToPage="1"/>
  </sheetPr>
  <dimension ref="A1:E105"/>
  <sheetViews>
    <sheetView workbookViewId="0" topLeftCell="A1">
      <selection activeCell="A1" sqref="A1"/>
    </sheetView>
  </sheetViews>
  <sheetFormatPr defaultColWidth="9.140625" defaultRowHeight="12.75"/>
  <cols>
    <col min="1" max="1" width="11.8515625" style="0" customWidth="1"/>
    <col min="2" max="2" width="14.140625" style="0" customWidth="1"/>
    <col min="3" max="3" width="10.7109375" style="2" customWidth="1"/>
    <col min="4" max="4" width="31.140625" style="0" customWidth="1"/>
  </cols>
  <sheetData>
    <row r="1" spans="1:5" ht="12.75">
      <c r="A1" s="126" t="s">
        <v>339</v>
      </c>
      <c r="B1" s="126" t="s">
        <v>309</v>
      </c>
      <c r="C1" s="126" t="s">
        <v>340</v>
      </c>
      <c r="D1" s="126" t="s">
        <v>341</v>
      </c>
      <c r="E1" s="127"/>
    </row>
    <row r="2" spans="1:5" ht="12.75">
      <c r="A2" s="128" t="s">
        <v>294</v>
      </c>
      <c r="B2" s="129">
        <v>1206329.09</v>
      </c>
      <c r="C2" s="130" t="s">
        <v>30</v>
      </c>
      <c r="D2" s="128" t="s">
        <v>31</v>
      </c>
      <c r="E2" s="127"/>
    </row>
    <row r="3" spans="1:5" ht="12.75">
      <c r="A3" s="128" t="s">
        <v>294</v>
      </c>
      <c r="B3" s="129">
        <v>265827.19</v>
      </c>
      <c r="C3" s="130" t="s">
        <v>32</v>
      </c>
      <c r="D3" s="128" t="s">
        <v>33</v>
      </c>
      <c r="E3" s="127"/>
    </row>
    <row r="4" spans="1:5" ht="12.75">
      <c r="A4" s="128" t="s">
        <v>294</v>
      </c>
      <c r="B4" s="129">
        <v>355102.17</v>
      </c>
      <c r="C4" s="130" t="s">
        <v>34</v>
      </c>
      <c r="D4" s="128" t="s">
        <v>35</v>
      </c>
      <c r="E4" s="127"/>
    </row>
    <row r="5" spans="1:5" ht="12.75">
      <c r="A5" s="128" t="s">
        <v>294</v>
      </c>
      <c r="B5" s="129">
        <v>355351.89</v>
      </c>
      <c r="C5" s="130" t="s">
        <v>36</v>
      </c>
      <c r="D5" s="128" t="s">
        <v>35</v>
      </c>
      <c r="E5" s="127"/>
    </row>
    <row r="6" spans="1:5" ht="12.75">
      <c r="A6" s="128" t="s">
        <v>294</v>
      </c>
      <c r="B6" s="129">
        <v>230866.36</v>
      </c>
      <c r="C6" s="130" t="s">
        <v>37</v>
      </c>
      <c r="D6" s="128" t="s">
        <v>35</v>
      </c>
      <c r="E6" s="127"/>
    </row>
    <row r="7" spans="1:5" ht="12.75">
      <c r="A7" s="128" t="s">
        <v>294</v>
      </c>
      <c r="B7" s="129">
        <v>231365.8</v>
      </c>
      <c r="C7" s="130" t="s">
        <v>38</v>
      </c>
      <c r="D7" s="128" t="s">
        <v>35</v>
      </c>
      <c r="E7" s="127"/>
    </row>
    <row r="8" spans="1:5" ht="12.75">
      <c r="A8" s="128" t="s">
        <v>294</v>
      </c>
      <c r="B8" s="129">
        <v>307405.61</v>
      </c>
      <c r="C8" s="130" t="s">
        <v>39</v>
      </c>
      <c r="D8" s="128" t="s">
        <v>35</v>
      </c>
      <c r="E8" s="127"/>
    </row>
    <row r="9" spans="1:5" ht="12.75">
      <c r="A9" s="128" t="s">
        <v>294</v>
      </c>
      <c r="B9" s="129">
        <v>586256.52</v>
      </c>
      <c r="C9" s="130" t="s">
        <v>40</v>
      </c>
      <c r="D9" s="128" t="s">
        <v>41</v>
      </c>
      <c r="E9" s="127"/>
    </row>
    <row r="10" spans="1:5" ht="12.75">
      <c r="A10" s="128" t="s">
        <v>294</v>
      </c>
      <c r="B10" s="129">
        <v>180173.15</v>
      </c>
      <c r="C10" s="130" t="s">
        <v>42</v>
      </c>
      <c r="D10" s="128" t="s">
        <v>31</v>
      </c>
      <c r="E10" s="127"/>
    </row>
    <row r="11" spans="1:5" ht="12.75">
      <c r="A11" s="128" t="s">
        <v>294</v>
      </c>
      <c r="B11" s="129">
        <v>179673.71</v>
      </c>
      <c r="C11" s="130" t="s">
        <v>43</v>
      </c>
      <c r="D11" s="128" t="s">
        <v>35</v>
      </c>
      <c r="E11" s="127"/>
    </row>
    <row r="12" spans="1:5" ht="12.75">
      <c r="A12" s="128" t="s">
        <v>294</v>
      </c>
      <c r="B12" s="129">
        <v>21330.27</v>
      </c>
      <c r="C12" s="130" t="s">
        <v>44</v>
      </c>
      <c r="D12" s="128" t="s">
        <v>45</v>
      </c>
      <c r="E12" s="127"/>
    </row>
    <row r="13" spans="1:5" ht="12.75">
      <c r="A13" s="128" t="s">
        <v>294</v>
      </c>
      <c r="B13" s="129">
        <v>1553529.55</v>
      </c>
      <c r="C13" s="130" t="s">
        <v>46</v>
      </c>
      <c r="D13" s="128" t="s">
        <v>47</v>
      </c>
      <c r="E13" s="127"/>
    </row>
    <row r="14" spans="1:5" ht="12.75">
      <c r="A14" s="128" t="s">
        <v>294</v>
      </c>
      <c r="B14" s="129">
        <v>160944.69</v>
      </c>
      <c r="C14" s="130" t="s">
        <v>48</v>
      </c>
      <c r="D14" s="128" t="s">
        <v>31</v>
      </c>
      <c r="E14" s="127"/>
    </row>
    <row r="15" spans="1:5" ht="12.75">
      <c r="A15" s="128" t="s">
        <v>294</v>
      </c>
      <c r="B15" s="129">
        <v>63928</v>
      </c>
      <c r="C15" s="130" t="s">
        <v>49</v>
      </c>
      <c r="D15" s="128" t="s">
        <v>31</v>
      </c>
      <c r="E15" s="127"/>
    </row>
    <row r="16" spans="1:5" ht="12.75">
      <c r="A16" s="128" t="s">
        <v>294</v>
      </c>
      <c r="B16" s="129">
        <v>154451.96</v>
      </c>
      <c r="C16" s="130" t="s">
        <v>50</v>
      </c>
      <c r="D16" s="128" t="s">
        <v>51</v>
      </c>
      <c r="E16" s="127"/>
    </row>
    <row r="17" spans="1:5" ht="12.75">
      <c r="A17" s="128" t="s">
        <v>294</v>
      </c>
      <c r="B17" s="129">
        <v>96766.59</v>
      </c>
      <c r="C17" s="130" t="s">
        <v>52</v>
      </c>
      <c r="D17" s="128" t="s">
        <v>53</v>
      </c>
      <c r="E17" s="127"/>
    </row>
    <row r="18" spans="1:5" ht="12.75">
      <c r="A18" s="128" t="s">
        <v>294</v>
      </c>
      <c r="B18" s="129">
        <v>154576.82</v>
      </c>
      <c r="C18" s="130" t="s">
        <v>54</v>
      </c>
      <c r="D18" s="128" t="s">
        <v>55</v>
      </c>
      <c r="E18" s="127"/>
    </row>
    <row r="19" spans="1:5" ht="12.75">
      <c r="A19" s="128" t="s">
        <v>294</v>
      </c>
      <c r="B19" s="129">
        <v>193214.25</v>
      </c>
      <c r="C19" s="130" t="s">
        <v>56</v>
      </c>
      <c r="D19" s="128" t="s">
        <v>41</v>
      </c>
      <c r="E19" s="127"/>
    </row>
    <row r="20" spans="1:5" ht="12.75">
      <c r="A20" s="128" t="s">
        <v>294</v>
      </c>
      <c r="B20" s="129">
        <v>210136</v>
      </c>
      <c r="C20" s="130" t="s">
        <v>57</v>
      </c>
      <c r="D20" s="128" t="s">
        <v>41</v>
      </c>
      <c r="E20" s="127"/>
    </row>
    <row r="21" spans="1:5" ht="12.75">
      <c r="A21" s="128" t="s">
        <v>294</v>
      </c>
      <c r="B21" s="129">
        <v>60057.72</v>
      </c>
      <c r="C21" s="130" t="s">
        <v>58</v>
      </c>
      <c r="D21" s="128" t="s">
        <v>59</v>
      </c>
      <c r="E21" s="127"/>
    </row>
    <row r="22" spans="1:5" ht="12.75">
      <c r="A22" s="128" t="s">
        <v>294</v>
      </c>
      <c r="B22" s="129">
        <v>179923.43</v>
      </c>
      <c r="C22" s="130" t="s">
        <v>60</v>
      </c>
      <c r="D22" s="128" t="s">
        <v>61</v>
      </c>
      <c r="E22" s="127"/>
    </row>
    <row r="23" spans="1:5" ht="12.75">
      <c r="A23" s="128" t="s">
        <v>294</v>
      </c>
      <c r="B23" s="129">
        <v>148958.12</v>
      </c>
      <c r="C23" s="130" t="s">
        <v>62</v>
      </c>
      <c r="D23" s="128" t="s">
        <v>35</v>
      </c>
      <c r="E23" s="127"/>
    </row>
    <row r="24" spans="1:5" ht="12.75">
      <c r="A24" s="128" t="s">
        <v>294</v>
      </c>
      <c r="B24" s="129">
        <v>128481.06</v>
      </c>
      <c r="C24" s="130" t="s">
        <v>63</v>
      </c>
      <c r="D24" s="128" t="s">
        <v>53</v>
      </c>
      <c r="E24" s="127"/>
    </row>
    <row r="25" spans="1:5" ht="12.75">
      <c r="A25" s="128" t="s">
        <v>294</v>
      </c>
      <c r="B25" s="129">
        <v>482129.86</v>
      </c>
      <c r="C25" s="130" t="s">
        <v>64</v>
      </c>
      <c r="D25" s="128" t="s">
        <v>41</v>
      </c>
      <c r="E25" s="127"/>
    </row>
    <row r="26" spans="1:5" ht="12.75">
      <c r="A26" s="128" t="s">
        <v>294</v>
      </c>
      <c r="B26" s="129">
        <v>419315.81</v>
      </c>
      <c r="C26" s="130" t="s">
        <v>65</v>
      </c>
      <c r="D26" s="128" t="s">
        <v>66</v>
      </c>
      <c r="E26" s="127"/>
    </row>
    <row r="27" spans="1:5" ht="12.75">
      <c r="A27" s="128" t="s">
        <v>294</v>
      </c>
      <c r="B27" s="129">
        <v>216123</v>
      </c>
      <c r="C27" s="130" t="s">
        <v>67</v>
      </c>
      <c r="D27" s="128" t="s">
        <v>68</v>
      </c>
      <c r="E27" s="127"/>
    </row>
    <row r="28" spans="1:5" ht="12.75">
      <c r="A28" s="128" t="s">
        <v>294</v>
      </c>
      <c r="B28" s="129">
        <v>154576.82</v>
      </c>
      <c r="C28" s="130" t="s">
        <v>69</v>
      </c>
      <c r="D28" s="128" t="s">
        <v>70</v>
      </c>
      <c r="E28" s="127"/>
    </row>
    <row r="29" spans="1:5" ht="12.75">
      <c r="A29" s="128" t="s">
        <v>294</v>
      </c>
      <c r="B29" s="129">
        <v>181546.61</v>
      </c>
      <c r="C29" s="130" t="s">
        <v>71</v>
      </c>
      <c r="D29" s="128" t="s">
        <v>31</v>
      </c>
      <c r="E29" s="127"/>
    </row>
    <row r="30" spans="1:5" ht="12.75">
      <c r="A30" s="128" t="s">
        <v>294</v>
      </c>
      <c r="B30" s="129">
        <v>127357.32</v>
      </c>
      <c r="C30" s="130" t="s">
        <v>72</v>
      </c>
      <c r="D30" s="128" t="s">
        <v>31</v>
      </c>
      <c r="E30" s="127"/>
    </row>
    <row r="31" spans="1:5" ht="12.75">
      <c r="A31" s="128" t="s">
        <v>294</v>
      </c>
      <c r="B31" s="129">
        <v>154701.68</v>
      </c>
      <c r="C31" s="130" t="s">
        <v>73</v>
      </c>
      <c r="D31" s="128" t="s">
        <v>61</v>
      </c>
      <c r="E31" s="127"/>
    </row>
    <row r="32" spans="1:5" ht="18" customHeight="1">
      <c r="A32" s="128"/>
      <c r="B32" s="131">
        <f>SUM(B2:B31)</f>
        <v>8760401.049999999</v>
      </c>
      <c r="C32" s="132" t="s">
        <v>360</v>
      </c>
      <c r="D32" s="128"/>
      <c r="E32" s="127"/>
    </row>
    <row r="33" spans="1:5" ht="12.75">
      <c r="A33" s="128"/>
      <c r="B33" s="129"/>
      <c r="C33" s="130"/>
      <c r="D33" s="128"/>
      <c r="E33" s="127"/>
    </row>
    <row r="34" spans="1:5" ht="18" customHeight="1">
      <c r="A34" s="128" t="s">
        <v>440</v>
      </c>
      <c r="B34" s="129">
        <v>174054.94</v>
      </c>
      <c r="C34" s="130" t="s">
        <v>74</v>
      </c>
      <c r="D34" s="128" t="s">
        <v>75</v>
      </c>
      <c r="E34" s="127"/>
    </row>
    <row r="35" spans="1:5" ht="16.5" customHeight="1">
      <c r="A35" s="128" t="s">
        <v>440</v>
      </c>
      <c r="B35" s="129">
        <v>256731.04</v>
      </c>
      <c r="C35" s="130" t="s">
        <v>76</v>
      </c>
      <c r="D35" s="128" t="s">
        <v>77</v>
      </c>
      <c r="E35" s="127"/>
    </row>
    <row r="36" spans="1:5" ht="18.75" customHeight="1">
      <c r="A36" s="128" t="s">
        <v>440</v>
      </c>
      <c r="B36" s="129">
        <v>263023.97</v>
      </c>
      <c r="C36" s="130" t="s">
        <v>78</v>
      </c>
      <c r="D36" s="128" t="s">
        <v>79</v>
      </c>
      <c r="E36" s="127"/>
    </row>
    <row r="37" spans="1:5" ht="12.75">
      <c r="A37" s="128" t="s">
        <v>440</v>
      </c>
      <c r="B37" s="129">
        <v>255643.19</v>
      </c>
      <c r="C37" s="130" t="s">
        <v>80</v>
      </c>
      <c r="D37" s="128" t="s">
        <v>81</v>
      </c>
      <c r="E37" s="127"/>
    </row>
    <row r="38" spans="1:5" ht="21.75" customHeight="1">
      <c r="A38" s="128"/>
      <c r="B38" s="131">
        <f>SUM(B34:B37)</f>
        <v>949453.1399999999</v>
      </c>
      <c r="C38" s="132" t="s">
        <v>360</v>
      </c>
      <c r="D38" s="128"/>
      <c r="E38" s="127"/>
    </row>
    <row r="39" spans="1:5" ht="12.75">
      <c r="A39" s="128"/>
      <c r="B39" s="129"/>
      <c r="C39" s="130"/>
      <c r="D39" s="128"/>
      <c r="E39" s="127"/>
    </row>
    <row r="40" spans="1:5" ht="12.75">
      <c r="A40" s="128" t="s">
        <v>300</v>
      </c>
      <c r="B40" s="129">
        <v>107593.34</v>
      </c>
      <c r="C40" s="133">
        <v>241</v>
      </c>
      <c r="D40" s="128" t="s">
        <v>82</v>
      </c>
      <c r="E40" s="127"/>
    </row>
    <row r="41" spans="1:5" ht="12.75">
      <c r="A41" s="128" t="s">
        <v>300</v>
      </c>
      <c r="B41" s="129">
        <v>107593.34</v>
      </c>
      <c r="C41" s="130" t="s">
        <v>990</v>
      </c>
      <c r="D41" s="128" t="s">
        <v>83</v>
      </c>
      <c r="E41" s="127"/>
    </row>
    <row r="42" spans="1:5" ht="12.75">
      <c r="A42" s="128" t="s">
        <v>300</v>
      </c>
      <c r="B42" s="129">
        <v>109387</v>
      </c>
      <c r="C42" s="130" t="s">
        <v>992</v>
      </c>
      <c r="D42" s="128" t="s">
        <v>84</v>
      </c>
      <c r="E42" s="127"/>
    </row>
    <row r="43" spans="1:5" ht="12.75">
      <c r="A43" s="128" t="s">
        <v>300</v>
      </c>
      <c r="B43" s="129">
        <v>109386.56</v>
      </c>
      <c r="C43" s="130" t="s">
        <v>85</v>
      </c>
      <c r="D43" s="128" t="s">
        <v>84</v>
      </c>
      <c r="E43" s="127"/>
    </row>
    <row r="44" spans="1:5" ht="12.75">
      <c r="A44" s="128" t="s">
        <v>300</v>
      </c>
      <c r="B44" s="129">
        <v>109386.56</v>
      </c>
      <c r="C44" s="130" t="s">
        <v>86</v>
      </c>
      <c r="D44" s="128" t="s">
        <v>84</v>
      </c>
      <c r="E44" s="127"/>
    </row>
    <row r="45" spans="1:5" ht="12.75">
      <c r="A45" s="128" t="s">
        <v>300</v>
      </c>
      <c r="B45" s="129">
        <v>90258.86</v>
      </c>
      <c r="C45" s="133">
        <v>112</v>
      </c>
      <c r="D45" s="128" t="s">
        <v>87</v>
      </c>
      <c r="E45" s="127"/>
    </row>
    <row r="46" spans="1:5" ht="12.75">
      <c r="A46" s="128" t="s">
        <v>300</v>
      </c>
      <c r="B46" s="129">
        <v>358644.48</v>
      </c>
      <c r="C46" s="130" t="s">
        <v>88</v>
      </c>
      <c r="D46" s="128" t="s">
        <v>89</v>
      </c>
      <c r="E46" s="127"/>
    </row>
    <row r="47" spans="1:5" ht="12.75">
      <c r="A47" s="128" t="s">
        <v>300</v>
      </c>
      <c r="B47" s="129">
        <v>16886</v>
      </c>
      <c r="C47" s="133">
        <v>204</v>
      </c>
      <c r="D47" s="128" t="s">
        <v>90</v>
      </c>
      <c r="E47" s="127"/>
    </row>
    <row r="48" spans="1:5" ht="12.75">
      <c r="A48" s="128" t="s">
        <v>300</v>
      </c>
      <c r="B48" s="129">
        <v>24977</v>
      </c>
      <c r="C48" s="133">
        <v>217</v>
      </c>
      <c r="D48" s="128" t="s">
        <v>91</v>
      </c>
      <c r="E48" s="127"/>
    </row>
    <row r="49" spans="1:5" ht="12.75">
      <c r="A49" s="128" t="s">
        <v>300</v>
      </c>
      <c r="B49" s="129">
        <v>345306</v>
      </c>
      <c r="C49" s="133">
        <v>222</v>
      </c>
      <c r="D49" s="128" t="s">
        <v>92</v>
      </c>
      <c r="E49" s="127"/>
    </row>
    <row r="50" spans="1:5" ht="12.75">
      <c r="A50" s="128" t="s">
        <v>300</v>
      </c>
      <c r="B50" s="129">
        <v>412412</v>
      </c>
      <c r="C50" s="133">
        <v>224</v>
      </c>
      <c r="D50" s="128" t="s">
        <v>93</v>
      </c>
      <c r="E50" s="127"/>
    </row>
    <row r="51" spans="1:5" ht="12.75">
      <c r="A51" s="128" t="s">
        <v>300</v>
      </c>
      <c r="B51" s="129">
        <v>87942</v>
      </c>
      <c r="C51" s="133">
        <v>299</v>
      </c>
      <c r="D51" s="128" t="s">
        <v>94</v>
      </c>
      <c r="E51" s="127"/>
    </row>
    <row r="52" spans="1:5" ht="12.75">
      <c r="A52" s="128" t="s">
        <v>300</v>
      </c>
      <c r="B52" s="129">
        <v>162436.06</v>
      </c>
      <c r="C52" s="133">
        <v>233</v>
      </c>
      <c r="D52" s="128" t="s">
        <v>95</v>
      </c>
      <c r="E52" s="127"/>
    </row>
    <row r="53" spans="1:5" ht="12.75">
      <c r="A53" s="128" t="s">
        <v>300</v>
      </c>
      <c r="B53" s="129">
        <v>77706.3</v>
      </c>
      <c r="C53" s="133">
        <v>234</v>
      </c>
      <c r="D53" s="128" t="s">
        <v>96</v>
      </c>
      <c r="E53" s="127"/>
    </row>
    <row r="54" spans="1:5" ht="12.75">
      <c r="A54" s="128" t="s">
        <v>300</v>
      </c>
      <c r="B54" s="129">
        <v>53796.67</v>
      </c>
      <c r="C54" s="133">
        <v>453</v>
      </c>
      <c r="D54" s="128" t="s">
        <v>97</v>
      </c>
      <c r="E54" s="127"/>
    </row>
    <row r="55" spans="1:5" ht="12.75">
      <c r="A55" s="128" t="s">
        <v>300</v>
      </c>
      <c r="B55" s="129">
        <v>109536</v>
      </c>
      <c r="C55" s="133">
        <v>452</v>
      </c>
      <c r="D55" s="128" t="s">
        <v>98</v>
      </c>
      <c r="E55" s="127"/>
    </row>
    <row r="56" spans="1:5" ht="12.75">
      <c r="A56" s="128" t="s">
        <v>300</v>
      </c>
      <c r="B56" s="129">
        <v>53796.67</v>
      </c>
      <c r="C56" s="133">
        <v>451</v>
      </c>
      <c r="D56" s="128" t="s">
        <v>99</v>
      </c>
      <c r="E56" s="127"/>
    </row>
    <row r="57" spans="1:5" ht="12.75">
      <c r="A57" s="128" t="s">
        <v>300</v>
      </c>
      <c r="B57" s="129">
        <v>16512</v>
      </c>
      <c r="C57" s="133">
        <v>420</v>
      </c>
      <c r="D57" s="128" t="s">
        <v>559</v>
      </c>
      <c r="E57" s="127"/>
    </row>
    <row r="58" spans="1:5" ht="12.75">
      <c r="A58" s="128" t="s">
        <v>300</v>
      </c>
      <c r="B58" s="129">
        <v>51330.99</v>
      </c>
      <c r="C58" s="133">
        <v>294</v>
      </c>
      <c r="D58" s="128" t="s">
        <v>100</v>
      </c>
      <c r="E58" s="127"/>
    </row>
    <row r="59" spans="1:5" ht="12.75">
      <c r="A59" s="128" t="s">
        <v>300</v>
      </c>
      <c r="B59" s="129">
        <v>26898.33</v>
      </c>
      <c r="C59" s="133">
        <v>293</v>
      </c>
      <c r="D59" s="128" t="s">
        <v>101</v>
      </c>
      <c r="E59" s="127"/>
    </row>
    <row r="60" spans="1:5" ht="12.75">
      <c r="A60" s="128" t="s">
        <v>300</v>
      </c>
      <c r="B60" s="129">
        <v>26898.33</v>
      </c>
      <c r="C60" s="133">
        <v>290</v>
      </c>
      <c r="D60" s="128" t="s">
        <v>102</v>
      </c>
      <c r="E60" s="127"/>
    </row>
    <row r="61" spans="1:5" ht="12.75">
      <c r="A61" s="128" t="s">
        <v>300</v>
      </c>
      <c r="B61" s="129">
        <v>55589.89</v>
      </c>
      <c r="C61" s="133">
        <v>289</v>
      </c>
      <c r="D61" s="128" t="s">
        <v>103</v>
      </c>
      <c r="E61" s="127"/>
    </row>
    <row r="62" spans="1:5" ht="12.75">
      <c r="A62" s="128" t="s">
        <v>300</v>
      </c>
      <c r="B62" s="129">
        <v>125525.56</v>
      </c>
      <c r="C62" s="133">
        <v>242</v>
      </c>
      <c r="D62" s="128" t="s">
        <v>104</v>
      </c>
      <c r="E62" s="127"/>
    </row>
    <row r="63" spans="1:5" ht="12.75">
      <c r="A63" s="128" t="s">
        <v>300</v>
      </c>
      <c r="B63" s="129">
        <v>38479.56</v>
      </c>
      <c r="C63" s="133">
        <v>287</v>
      </c>
      <c r="D63" s="128" t="s">
        <v>105</v>
      </c>
      <c r="E63" s="127"/>
    </row>
    <row r="64" spans="1:5" ht="12.75">
      <c r="A64" s="128" t="s">
        <v>300</v>
      </c>
      <c r="B64" s="129">
        <v>86074.67</v>
      </c>
      <c r="C64" s="133">
        <v>285</v>
      </c>
      <c r="D64" s="128" t="s">
        <v>106</v>
      </c>
      <c r="E64" s="127"/>
    </row>
    <row r="65" spans="1:5" ht="12.75">
      <c r="A65" s="128" t="s">
        <v>300</v>
      </c>
      <c r="B65" s="129">
        <v>212945.16</v>
      </c>
      <c r="C65" s="133">
        <v>274</v>
      </c>
      <c r="D65" s="128" t="s">
        <v>107</v>
      </c>
      <c r="E65" s="127"/>
    </row>
    <row r="66" spans="1:5" ht="12.75">
      <c r="A66" s="128" t="s">
        <v>300</v>
      </c>
      <c r="B66" s="129">
        <v>32726.3</v>
      </c>
      <c r="C66" s="133">
        <v>273</v>
      </c>
      <c r="D66" s="128" t="s">
        <v>108</v>
      </c>
      <c r="E66" s="127"/>
    </row>
    <row r="67" spans="1:5" ht="12.75">
      <c r="A67" s="128" t="s">
        <v>300</v>
      </c>
      <c r="B67" s="129">
        <v>38853.15</v>
      </c>
      <c r="C67" s="133">
        <v>259</v>
      </c>
      <c r="D67" s="128" t="s">
        <v>109</v>
      </c>
      <c r="E67" s="127"/>
    </row>
    <row r="68" spans="1:5" ht="12.75">
      <c r="A68" s="128" t="s">
        <v>300</v>
      </c>
      <c r="B68" s="129">
        <v>124554.23</v>
      </c>
      <c r="C68" s="133">
        <v>245</v>
      </c>
      <c r="D68" s="128" t="s">
        <v>110</v>
      </c>
      <c r="E68" s="127"/>
    </row>
    <row r="69" spans="1:5" ht="12.75">
      <c r="A69" s="128" t="s">
        <v>300</v>
      </c>
      <c r="B69" s="129">
        <v>125525.56</v>
      </c>
      <c r="C69" s="133">
        <v>243</v>
      </c>
      <c r="D69" s="128" t="s">
        <v>111</v>
      </c>
      <c r="E69" s="127"/>
    </row>
    <row r="70" spans="1:5" ht="12.75">
      <c r="A70" s="128" t="s">
        <v>300</v>
      </c>
      <c r="B70" s="129">
        <v>51106.83</v>
      </c>
      <c r="C70" s="133">
        <v>288</v>
      </c>
      <c r="D70" s="128" t="s">
        <v>112</v>
      </c>
      <c r="E70" s="127"/>
    </row>
    <row r="71" spans="1:5" ht="12.75">
      <c r="A71" s="128" t="s">
        <v>300</v>
      </c>
      <c r="B71" s="129">
        <v>23909.63</v>
      </c>
      <c r="C71" s="133">
        <v>449</v>
      </c>
      <c r="D71" s="128" t="s">
        <v>113</v>
      </c>
      <c r="E71" s="127"/>
    </row>
    <row r="72" spans="1:5" ht="24.75" customHeight="1">
      <c r="A72" s="128"/>
      <c r="B72" s="131">
        <f>SUM(B40:B71)</f>
        <v>3373975.0300000003</v>
      </c>
      <c r="C72" s="132" t="s">
        <v>360</v>
      </c>
      <c r="D72" s="128"/>
      <c r="E72" s="127"/>
    </row>
    <row r="73" spans="1:5" ht="12.75">
      <c r="A73" s="128"/>
      <c r="B73" s="129"/>
      <c r="C73" s="133"/>
      <c r="D73" s="128"/>
      <c r="E73" s="127"/>
    </row>
    <row r="74" spans="1:5" ht="12.75">
      <c r="A74" s="128" t="s">
        <v>301</v>
      </c>
      <c r="B74" s="129">
        <v>67804</v>
      </c>
      <c r="C74" s="130" t="s">
        <v>114</v>
      </c>
      <c r="D74" s="128" t="s">
        <v>115</v>
      </c>
      <c r="E74" s="127"/>
    </row>
    <row r="75" spans="1:5" ht="12.75">
      <c r="A75" s="128" t="s">
        <v>301</v>
      </c>
      <c r="B75" s="129">
        <v>68061</v>
      </c>
      <c r="C75" s="130" t="s">
        <v>116</v>
      </c>
      <c r="D75" s="128" t="s">
        <v>117</v>
      </c>
      <c r="E75" s="127"/>
    </row>
    <row r="76" spans="1:5" ht="12.75">
      <c r="A76" s="128" t="s">
        <v>301</v>
      </c>
      <c r="B76" s="129">
        <v>60880</v>
      </c>
      <c r="C76" s="130" t="s">
        <v>118</v>
      </c>
      <c r="D76" s="128" t="s">
        <v>119</v>
      </c>
      <c r="E76" s="127"/>
    </row>
    <row r="77" spans="1:5" ht="12.75">
      <c r="A77" s="128" t="s">
        <v>301</v>
      </c>
      <c r="B77" s="129">
        <v>60880</v>
      </c>
      <c r="C77" s="130" t="s">
        <v>120</v>
      </c>
      <c r="D77" s="128" t="s">
        <v>119</v>
      </c>
      <c r="E77" s="127"/>
    </row>
    <row r="78" spans="1:5" ht="12.75">
      <c r="A78" s="128" t="s">
        <v>301</v>
      </c>
      <c r="B78" s="129">
        <v>60880</v>
      </c>
      <c r="C78" s="130" t="s">
        <v>121</v>
      </c>
      <c r="D78" s="128" t="s">
        <v>119</v>
      </c>
      <c r="E78" s="127"/>
    </row>
    <row r="79" spans="1:5" ht="12.75">
      <c r="A79" s="128" t="s">
        <v>301</v>
      </c>
      <c r="B79" s="129">
        <v>20516</v>
      </c>
      <c r="C79" s="130" t="s">
        <v>122</v>
      </c>
      <c r="D79" s="128" t="s">
        <v>123</v>
      </c>
      <c r="E79" s="127"/>
    </row>
    <row r="80" spans="1:5" ht="12.75">
      <c r="A80" s="128" t="s">
        <v>301</v>
      </c>
      <c r="B80" s="129">
        <v>9848</v>
      </c>
      <c r="C80" s="130" t="s">
        <v>124</v>
      </c>
      <c r="D80" s="128" t="s">
        <v>125</v>
      </c>
      <c r="E80" s="127"/>
    </row>
    <row r="81" spans="1:5" ht="12.75">
      <c r="A81" s="128" t="s">
        <v>301</v>
      </c>
      <c r="B81" s="129">
        <v>66420</v>
      </c>
      <c r="C81" s="130" t="s">
        <v>126</v>
      </c>
      <c r="D81" s="128" t="s">
        <v>127</v>
      </c>
      <c r="E81" s="127"/>
    </row>
    <row r="82" spans="1:5" ht="12.75">
      <c r="A82" s="128" t="s">
        <v>301</v>
      </c>
      <c r="B82" s="129">
        <v>33287</v>
      </c>
      <c r="C82" s="130" t="s">
        <v>128</v>
      </c>
      <c r="D82" s="128" t="s">
        <v>129</v>
      </c>
      <c r="E82" s="127"/>
    </row>
    <row r="83" spans="1:5" ht="12.75">
      <c r="A83" s="128" t="s">
        <v>301</v>
      </c>
      <c r="B83" s="129">
        <v>33902</v>
      </c>
      <c r="C83" s="130" t="s">
        <v>130</v>
      </c>
      <c r="D83" s="128" t="s">
        <v>115</v>
      </c>
      <c r="E83" s="127"/>
    </row>
    <row r="84" spans="1:5" ht="12.75">
      <c r="A84" s="128" t="s">
        <v>301</v>
      </c>
      <c r="B84" s="129">
        <v>63393</v>
      </c>
      <c r="C84" s="133">
        <v>11</v>
      </c>
      <c r="D84" s="128" t="s">
        <v>131</v>
      </c>
      <c r="E84" s="127"/>
    </row>
    <row r="85" spans="1:5" ht="12.75">
      <c r="A85" s="128" t="s">
        <v>301</v>
      </c>
      <c r="B85" s="129">
        <v>9848</v>
      </c>
      <c r="C85" s="130" t="s">
        <v>132</v>
      </c>
      <c r="D85" s="128" t="s">
        <v>125</v>
      </c>
      <c r="E85" s="127"/>
    </row>
    <row r="86" spans="1:5" ht="12.75">
      <c r="A86" s="128" t="s">
        <v>301</v>
      </c>
      <c r="B86" s="129">
        <v>85961</v>
      </c>
      <c r="C86" s="133">
        <v>35</v>
      </c>
      <c r="D86" s="128" t="s">
        <v>133</v>
      </c>
      <c r="E86" s="127"/>
    </row>
    <row r="87" spans="1:5" ht="12.75">
      <c r="A87" s="128" t="s">
        <v>301</v>
      </c>
      <c r="B87" s="129">
        <v>33851</v>
      </c>
      <c r="C87" s="130" t="s">
        <v>134</v>
      </c>
      <c r="D87" s="128" t="s">
        <v>135</v>
      </c>
      <c r="E87" s="127"/>
    </row>
    <row r="88" spans="1:5" ht="12.75">
      <c r="A88" s="128" t="s">
        <v>301</v>
      </c>
      <c r="B88" s="129">
        <v>33851</v>
      </c>
      <c r="C88" s="130" t="s">
        <v>136</v>
      </c>
      <c r="D88" s="128" t="s">
        <v>137</v>
      </c>
      <c r="E88" s="127"/>
    </row>
    <row r="89" spans="1:5" ht="12.75">
      <c r="A89" s="128" t="s">
        <v>301</v>
      </c>
      <c r="B89" s="129">
        <v>26517</v>
      </c>
      <c r="C89" s="130" t="s">
        <v>138</v>
      </c>
      <c r="D89" s="128" t="s">
        <v>139</v>
      </c>
      <c r="E89" s="127"/>
    </row>
    <row r="90" spans="1:5" ht="12.75">
      <c r="A90" s="128" t="s">
        <v>301</v>
      </c>
      <c r="B90" s="129">
        <v>33851</v>
      </c>
      <c r="C90" s="130" t="s">
        <v>140</v>
      </c>
      <c r="D90" s="128" t="s">
        <v>139</v>
      </c>
      <c r="E90" s="127"/>
    </row>
    <row r="91" spans="1:5" ht="12.75">
      <c r="A91" s="128" t="s">
        <v>301</v>
      </c>
      <c r="B91" s="129">
        <v>33851</v>
      </c>
      <c r="C91" s="130" t="s">
        <v>141</v>
      </c>
      <c r="D91" s="128" t="s">
        <v>142</v>
      </c>
      <c r="E91" s="127"/>
    </row>
    <row r="92" spans="1:5" ht="12.75">
      <c r="A92" s="128" t="s">
        <v>301</v>
      </c>
      <c r="B92" s="129">
        <v>38621</v>
      </c>
      <c r="C92" s="130" t="s">
        <v>143</v>
      </c>
      <c r="D92" s="128" t="s">
        <v>144</v>
      </c>
      <c r="E92" s="127"/>
    </row>
    <row r="93" spans="1:5" ht="12.75">
      <c r="A93" s="128" t="s">
        <v>301</v>
      </c>
      <c r="B93" s="129">
        <v>38621</v>
      </c>
      <c r="C93" s="130" t="s">
        <v>145</v>
      </c>
      <c r="D93" s="128" t="s">
        <v>146</v>
      </c>
      <c r="E93" s="127"/>
    </row>
    <row r="94" spans="1:5" ht="12.75">
      <c r="A94" s="128" t="s">
        <v>301</v>
      </c>
      <c r="B94" s="129">
        <v>1852039</v>
      </c>
      <c r="C94" s="133">
        <v>16</v>
      </c>
      <c r="D94" s="128" t="s">
        <v>147</v>
      </c>
      <c r="E94" s="127"/>
    </row>
    <row r="95" spans="1:5" ht="12.75">
      <c r="A95" s="128" t="s">
        <v>301</v>
      </c>
      <c r="B95" s="129">
        <v>24157</v>
      </c>
      <c r="C95" s="130" t="s">
        <v>148</v>
      </c>
      <c r="D95" s="128" t="s">
        <v>149</v>
      </c>
      <c r="E95" s="127"/>
    </row>
    <row r="96" spans="1:5" ht="12.75">
      <c r="A96" s="128" t="s">
        <v>301</v>
      </c>
      <c r="B96" s="129">
        <v>60880</v>
      </c>
      <c r="C96" s="133">
        <v>10</v>
      </c>
      <c r="D96" s="128" t="s">
        <v>150</v>
      </c>
      <c r="E96" s="127"/>
    </row>
    <row r="97" spans="1:5" ht="12.75">
      <c r="A97" s="128" t="s">
        <v>301</v>
      </c>
      <c r="B97" s="129">
        <v>93500</v>
      </c>
      <c r="C97" s="130" t="s">
        <v>151</v>
      </c>
      <c r="D97" s="128" t="s">
        <v>152</v>
      </c>
      <c r="E97" s="127"/>
    </row>
    <row r="98" spans="1:5" ht="12.75">
      <c r="A98" s="128" t="s">
        <v>301</v>
      </c>
      <c r="B98" s="129">
        <v>51340</v>
      </c>
      <c r="C98" s="130" t="s">
        <v>153</v>
      </c>
      <c r="D98" s="128" t="s">
        <v>149</v>
      </c>
      <c r="E98" s="127"/>
    </row>
    <row r="99" spans="1:5" ht="25.5" customHeight="1">
      <c r="A99" s="127"/>
      <c r="B99" s="134">
        <f>SUM(B74:B98)</f>
        <v>2962759</v>
      </c>
      <c r="C99" s="132" t="s">
        <v>360</v>
      </c>
      <c r="D99" s="127"/>
      <c r="E99" s="127"/>
    </row>
    <row r="100" spans="1:5" ht="12.75">
      <c r="A100" s="127"/>
      <c r="B100" s="135"/>
      <c r="C100" s="136"/>
      <c r="D100" s="127"/>
      <c r="E100" s="127"/>
    </row>
    <row r="101" spans="1:5" ht="29.25" customHeight="1">
      <c r="A101" s="127"/>
      <c r="B101" s="134">
        <f>B99+B72+B38+B32</f>
        <v>16046588.219999999</v>
      </c>
      <c r="C101" s="137" t="s">
        <v>437</v>
      </c>
      <c r="D101" s="127"/>
      <c r="E101" s="127"/>
    </row>
    <row r="102" spans="1:5" ht="12.75">
      <c r="A102" s="127"/>
      <c r="B102" s="127"/>
      <c r="C102" s="136"/>
      <c r="D102" s="127"/>
      <c r="E102" s="127"/>
    </row>
    <row r="103" spans="1:5" s="18" customFormat="1" ht="12.75">
      <c r="A103" s="138" t="s">
        <v>154</v>
      </c>
      <c r="B103" s="138"/>
      <c r="C103" s="139"/>
      <c r="D103" s="138"/>
      <c r="E103" s="138"/>
    </row>
    <row r="104" spans="1:5" s="18" customFormat="1" ht="12.75">
      <c r="A104" s="138" t="s">
        <v>155</v>
      </c>
      <c r="B104" s="138"/>
      <c r="C104" s="139"/>
      <c r="D104" s="138"/>
      <c r="E104" s="138"/>
    </row>
    <row r="105" spans="1:5" s="18" customFormat="1" ht="12.75">
      <c r="A105" s="138" t="s">
        <v>156</v>
      </c>
      <c r="B105" s="138"/>
      <c r="C105" s="139"/>
      <c r="D105" s="138"/>
      <c r="E105" s="138"/>
    </row>
  </sheetData>
  <printOptions/>
  <pageMargins left="0.75" right="0.75" top="1" bottom="1" header="0.5" footer="0.5"/>
  <pageSetup fitToHeight="5" fitToWidth="1" horizontalDpi="600" verticalDpi="600" orientation="portrait" r:id="rId1"/>
  <headerFooter alignWithMargins="0">
    <oddHeader>&amp;L&amp;D</oddHeader>
    <oddFooter>&amp;L&amp;P</oddFooter>
  </headerFooter>
</worksheet>
</file>

<file path=xl/worksheets/sheet5.xml><?xml version="1.0" encoding="utf-8"?>
<worksheet xmlns="http://schemas.openxmlformats.org/spreadsheetml/2006/main" xmlns:r="http://schemas.openxmlformats.org/officeDocument/2006/relationships">
  <sheetPr>
    <tabColor indexed="42"/>
  </sheetPr>
  <dimension ref="A1:J1206"/>
  <sheetViews>
    <sheetView workbookViewId="0" topLeftCell="A1">
      <selection activeCell="G3" sqref="G3"/>
    </sheetView>
  </sheetViews>
  <sheetFormatPr defaultColWidth="9.140625" defaultRowHeight="12.75"/>
  <cols>
    <col min="1" max="1" width="11.421875" style="18" customWidth="1"/>
    <col min="2" max="2" width="17.7109375" style="18" customWidth="1"/>
    <col min="3" max="3" width="21.57421875" style="67" customWidth="1"/>
    <col min="4" max="4" width="36.7109375" style="18" customWidth="1"/>
    <col min="5" max="6" width="9.140625" style="18" customWidth="1"/>
    <col min="7" max="7" width="14.421875" style="18" customWidth="1"/>
    <col min="8" max="8" width="14.140625" style="18" customWidth="1"/>
    <col min="9" max="9" width="11.7109375" style="18" customWidth="1"/>
    <col min="10" max="10" width="34.57421875" style="18" customWidth="1"/>
    <col min="11" max="16384" width="9.140625" style="18" customWidth="1"/>
  </cols>
  <sheetData>
    <row r="1" spans="1:6" s="17" customFormat="1" ht="25.5" customHeight="1">
      <c r="A1" s="96" t="s">
        <v>339</v>
      </c>
      <c r="B1" s="96" t="s">
        <v>347</v>
      </c>
      <c r="C1" s="96" t="s">
        <v>594</v>
      </c>
      <c r="D1" s="96" t="s">
        <v>595</v>
      </c>
      <c r="E1" s="97"/>
      <c r="F1" s="97"/>
    </row>
    <row r="2" spans="1:6" ht="12.75">
      <c r="A2" s="81" t="s">
        <v>596</v>
      </c>
      <c r="B2" s="82">
        <v>170200</v>
      </c>
      <c r="C2" s="83">
        <v>7119030117</v>
      </c>
      <c r="D2" s="81" t="s">
        <v>597</v>
      </c>
      <c r="E2" s="65"/>
      <c r="F2" s="65"/>
    </row>
    <row r="3" spans="1:6" ht="12.75">
      <c r="A3" s="81" t="s">
        <v>596</v>
      </c>
      <c r="B3" s="82">
        <v>495800</v>
      </c>
      <c r="C3" s="83">
        <v>803030122</v>
      </c>
      <c r="D3" s="81" t="s">
        <v>598</v>
      </c>
      <c r="E3" s="65"/>
      <c r="F3" s="65"/>
    </row>
    <row r="4" spans="1:6" ht="12.75">
      <c r="A4" s="84" t="s">
        <v>360</v>
      </c>
      <c r="B4" s="85">
        <f>SUM(B2:B3)</f>
        <v>666000</v>
      </c>
      <c r="C4" s="83"/>
      <c r="D4" s="81"/>
      <c r="E4" s="65"/>
      <c r="F4" s="65"/>
    </row>
    <row r="5" spans="1:6" ht="12.75">
      <c r="A5" s="81"/>
      <c r="B5" s="82"/>
      <c r="C5" s="83"/>
      <c r="D5" s="81"/>
      <c r="E5" s="65"/>
      <c r="F5" s="65"/>
    </row>
    <row r="6" spans="1:6" ht="12.75">
      <c r="A6" s="81" t="s">
        <v>349</v>
      </c>
      <c r="B6" s="82">
        <v>217601</v>
      </c>
      <c r="C6" s="83">
        <v>30</v>
      </c>
      <c r="D6" s="81" t="s">
        <v>599</v>
      </c>
      <c r="E6" s="65"/>
      <c r="F6" s="65"/>
    </row>
    <row r="7" spans="1:6" ht="12.75">
      <c r="A7" s="81" t="s">
        <v>349</v>
      </c>
      <c r="B7" s="82">
        <v>150028</v>
      </c>
      <c r="C7" s="83">
        <v>31</v>
      </c>
      <c r="D7" s="81" t="s">
        <v>600</v>
      </c>
      <c r="E7" s="65"/>
      <c r="F7" s="65"/>
    </row>
    <row r="8" spans="1:6" ht="12.75">
      <c r="A8" s="81" t="s">
        <v>349</v>
      </c>
      <c r="B8" s="82">
        <v>157442</v>
      </c>
      <c r="C8" s="83">
        <v>32</v>
      </c>
      <c r="D8" s="81" t="s">
        <v>601</v>
      </c>
      <c r="E8" s="65"/>
      <c r="F8" s="65"/>
    </row>
    <row r="9" spans="1:6" ht="12.75">
      <c r="A9" s="81" t="s">
        <v>349</v>
      </c>
      <c r="B9" s="82">
        <v>816745</v>
      </c>
      <c r="C9" s="83">
        <v>42</v>
      </c>
      <c r="D9" s="81" t="s">
        <v>602</v>
      </c>
      <c r="E9" s="65"/>
      <c r="F9" s="65"/>
    </row>
    <row r="10" spans="1:6" ht="12.75">
      <c r="A10" s="81" t="s">
        <v>349</v>
      </c>
      <c r="B10" s="82">
        <v>5409210</v>
      </c>
      <c r="C10" s="83">
        <v>63</v>
      </c>
      <c r="D10" s="81" t="s">
        <v>603</v>
      </c>
      <c r="E10" s="65"/>
      <c r="F10" s="65"/>
    </row>
    <row r="11" spans="1:6" ht="12.75">
      <c r="A11" s="81" t="s">
        <v>349</v>
      </c>
      <c r="B11" s="82">
        <v>6466986</v>
      </c>
      <c r="C11" s="83">
        <v>64</v>
      </c>
      <c r="D11" s="81" t="s">
        <v>604</v>
      </c>
      <c r="E11" s="65"/>
      <c r="F11" s="65"/>
    </row>
    <row r="12" spans="1:6" ht="12.75">
      <c r="A12" s="81" t="s">
        <v>349</v>
      </c>
      <c r="B12" s="82">
        <v>6710588</v>
      </c>
      <c r="C12" s="83">
        <v>65</v>
      </c>
      <c r="D12" s="81" t="s">
        <v>605</v>
      </c>
      <c r="E12" s="65"/>
      <c r="F12" s="65"/>
    </row>
    <row r="13" spans="1:6" ht="12.75">
      <c r="A13" s="81" t="s">
        <v>349</v>
      </c>
      <c r="B13" s="82">
        <v>22988366</v>
      </c>
      <c r="C13" s="83">
        <v>66</v>
      </c>
      <c r="D13" s="81" t="s">
        <v>606</v>
      </c>
      <c r="E13" s="65"/>
      <c r="F13" s="65"/>
    </row>
    <row r="14" spans="1:6" ht="12.75">
      <c r="A14" s="81" t="s">
        <v>349</v>
      </c>
      <c r="B14" s="82">
        <v>4969706</v>
      </c>
      <c r="C14" s="83">
        <v>67</v>
      </c>
      <c r="D14" s="81" t="s">
        <v>607</v>
      </c>
      <c r="E14" s="65"/>
      <c r="F14" s="65"/>
    </row>
    <row r="15" spans="1:6" ht="12.75">
      <c r="A15" s="81" t="s">
        <v>349</v>
      </c>
      <c r="B15" s="82">
        <v>1123504</v>
      </c>
      <c r="C15" s="83">
        <v>68</v>
      </c>
      <c r="D15" s="81" t="s">
        <v>608</v>
      </c>
      <c r="E15" s="65"/>
      <c r="F15" s="65"/>
    </row>
    <row r="16" spans="1:6" ht="12.75">
      <c r="A16" s="81" t="s">
        <v>349</v>
      </c>
      <c r="B16" s="82">
        <v>363948</v>
      </c>
      <c r="C16" s="83">
        <v>69</v>
      </c>
      <c r="D16" s="81" t="s">
        <v>609</v>
      </c>
      <c r="E16" s="65"/>
      <c r="F16" s="65"/>
    </row>
    <row r="17" spans="1:6" ht="12.75">
      <c r="A17" s="81" t="s">
        <v>349</v>
      </c>
      <c r="B17" s="82">
        <v>1541505</v>
      </c>
      <c r="C17" s="83">
        <v>70</v>
      </c>
      <c r="D17" s="81" t="s">
        <v>610</v>
      </c>
      <c r="E17" s="65"/>
      <c r="F17" s="65"/>
    </row>
    <row r="18" spans="1:6" ht="12.75">
      <c r="A18" s="81" t="s">
        <v>349</v>
      </c>
      <c r="B18" s="82">
        <v>230022</v>
      </c>
      <c r="C18" s="83">
        <v>72</v>
      </c>
      <c r="D18" s="81" t="s">
        <v>611</v>
      </c>
      <c r="E18" s="65"/>
      <c r="F18" s="65"/>
    </row>
    <row r="19" spans="1:6" ht="12.75">
      <c r="A19" s="81" t="s">
        <v>349</v>
      </c>
      <c r="B19" s="82">
        <v>3001076</v>
      </c>
      <c r="C19" s="83">
        <v>76</v>
      </c>
      <c r="D19" s="81" t="s">
        <v>612</v>
      </c>
      <c r="E19" s="65"/>
      <c r="F19" s="65"/>
    </row>
    <row r="20" spans="1:6" ht="12.75">
      <c r="A20" s="81" t="s">
        <v>349</v>
      </c>
      <c r="B20" s="82">
        <v>1372038</v>
      </c>
      <c r="C20" s="83">
        <v>77</v>
      </c>
      <c r="D20" s="81" t="s">
        <v>613</v>
      </c>
      <c r="E20" s="65"/>
      <c r="F20" s="65"/>
    </row>
    <row r="21" spans="1:6" ht="12.75">
      <c r="A21" s="81" t="s">
        <v>349</v>
      </c>
      <c r="B21" s="82">
        <v>122531454</v>
      </c>
      <c r="C21" s="83">
        <v>79</v>
      </c>
      <c r="D21" s="81" t="s">
        <v>614</v>
      </c>
      <c r="E21" s="65"/>
      <c r="F21" s="65"/>
    </row>
    <row r="22" spans="1:6" ht="12.75">
      <c r="A22" s="81" t="s">
        <v>349</v>
      </c>
      <c r="B22" s="82">
        <v>80333300</v>
      </c>
      <c r="C22" s="83">
        <v>80</v>
      </c>
      <c r="D22" s="81" t="s">
        <v>615</v>
      </c>
      <c r="E22" s="65"/>
      <c r="F22" s="65"/>
    </row>
    <row r="23" spans="1:6" ht="12.75">
      <c r="A23" s="81" t="s">
        <v>349</v>
      </c>
      <c r="B23" s="82">
        <v>19202261</v>
      </c>
      <c r="C23" s="83">
        <v>81</v>
      </c>
      <c r="D23" s="81" t="s">
        <v>616</v>
      </c>
      <c r="E23" s="65"/>
      <c r="F23" s="65"/>
    </row>
    <row r="24" spans="1:6" ht="12.75">
      <c r="A24" s="81" t="s">
        <v>349</v>
      </c>
      <c r="B24" s="82">
        <v>26757668</v>
      </c>
      <c r="C24" s="83">
        <v>82</v>
      </c>
      <c r="D24" s="81" t="s">
        <v>617</v>
      </c>
      <c r="E24" s="65"/>
      <c r="F24" s="65"/>
    </row>
    <row r="25" spans="1:6" ht="12.75" customHeight="1">
      <c r="A25" s="81" t="s">
        <v>349</v>
      </c>
      <c r="B25" s="82">
        <v>1830916</v>
      </c>
      <c r="C25" s="83">
        <v>83</v>
      </c>
      <c r="D25" s="81" t="s">
        <v>618</v>
      </c>
      <c r="E25" s="65"/>
      <c r="F25" s="65"/>
    </row>
    <row r="26" spans="1:6" ht="12" customHeight="1">
      <c r="A26" s="81" t="s">
        <v>349</v>
      </c>
      <c r="B26" s="82">
        <v>2150138</v>
      </c>
      <c r="C26" s="83">
        <v>84</v>
      </c>
      <c r="D26" s="81" t="s">
        <v>619</v>
      </c>
      <c r="E26" s="65"/>
      <c r="F26" s="65"/>
    </row>
    <row r="27" spans="1:6" ht="12.75">
      <c r="A27" s="81" t="s">
        <v>349</v>
      </c>
      <c r="B27" s="82">
        <v>9100400</v>
      </c>
      <c r="C27" s="83">
        <v>85</v>
      </c>
      <c r="D27" s="81" t="s">
        <v>620</v>
      </c>
      <c r="E27" s="65"/>
      <c r="F27" s="65"/>
    </row>
    <row r="28" spans="1:6" ht="12.75">
      <c r="A28" s="81" t="s">
        <v>349</v>
      </c>
      <c r="B28" s="82">
        <v>207539</v>
      </c>
      <c r="C28" s="83">
        <v>91</v>
      </c>
      <c r="D28" s="81" t="s">
        <v>621</v>
      </c>
      <c r="E28" s="65"/>
      <c r="F28" s="65"/>
    </row>
    <row r="29" spans="1:6" ht="12.75">
      <c r="A29" s="81" t="s">
        <v>349</v>
      </c>
      <c r="B29" s="82">
        <v>37735265</v>
      </c>
      <c r="C29" s="83">
        <v>108</v>
      </c>
      <c r="D29" s="81" t="s">
        <v>622</v>
      </c>
      <c r="E29" s="65"/>
      <c r="F29" s="65"/>
    </row>
    <row r="30" spans="1:6" ht="12.75">
      <c r="A30" s="81" t="s">
        <v>349</v>
      </c>
      <c r="B30" s="82">
        <v>664387</v>
      </c>
      <c r="C30" s="83">
        <v>115</v>
      </c>
      <c r="D30" s="81" t="s">
        <v>623</v>
      </c>
      <c r="E30" s="65"/>
      <c r="F30" s="65"/>
    </row>
    <row r="31" spans="1:6" ht="12.75">
      <c r="A31" s="81" t="s">
        <v>349</v>
      </c>
      <c r="B31" s="82">
        <v>620094</v>
      </c>
      <c r="C31" s="83">
        <v>116</v>
      </c>
      <c r="D31" s="81" t="s">
        <v>624</v>
      </c>
      <c r="E31" s="65"/>
      <c r="F31" s="65"/>
    </row>
    <row r="32" spans="1:6" ht="12.75">
      <c r="A32" s="81" t="s">
        <v>349</v>
      </c>
      <c r="B32" s="82">
        <v>21000</v>
      </c>
      <c r="C32" s="83">
        <v>127</v>
      </c>
      <c r="D32" s="81" t="s">
        <v>625</v>
      </c>
      <c r="E32" s="65"/>
      <c r="F32" s="65"/>
    </row>
    <row r="33" spans="1:6" ht="12.75">
      <c r="A33" s="81" t="s">
        <v>349</v>
      </c>
      <c r="B33" s="82">
        <v>284293</v>
      </c>
      <c r="C33" s="83">
        <v>128</v>
      </c>
      <c r="D33" s="81" t="s">
        <v>626</v>
      </c>
      <c r="E33" s="65"/>
      <c r="F33" s="65"/>
    </row>
    <row r="34" spans="1:6" ht="12.75">
      <c r="A34" s="81" t="s">
        <v>349</v>
      </c>
      <c r="B34" s="82">
        <v>5249998</v>
      </c>
      <c r="C34" s="83">
        <v>129</v>
      </c>
      <c r="D34" s="81" t="s">
        <v>627</v>
      </c>
      <c r="E34" s="65"/>
      <c r="F34" s="65"/>
    </row>
    <row r="35" spans="1:6" ht="12.75">
      <c r="A35" s="81" t="s">
        <v>349</v>
      </c>
      <c r="B35" s="82">
        <v>405662</v>
      </c>
      <c r="C35" s="83">
        <v>160</v>
      </c>
      <c r="D35" s="81" t="s">
        <v>628</v>
      </c>
      <c r="E35" s="65"/>
      <c r="F35" s="65"/>
    </row>
    <row r="36" spans="1:6" ht="12.75">
      <c r="A36" s="81" t="s">
        <v>349</v>
      </c>
      <c r="B36" s="82">
        <v>109972</v>
      </c>
      <c r="C36" s="83">
        <v>163</v>
      </c>
      <c r="D36" s="81" t="s">
        <v>629</v>
      </c>
      <c r="E36" s="65"/>
      <c r="F36" s="65"/>
    </row>
    <row r="37" spans="1:6" ht="12.75">
      <c r="A37" s="81" t="s">
        <v>349</v>
      </c>
      <c r="B37" s="82">
        <v>116716</v>
      </c>
      <c r="C37" s="83">
        <v>264</v>
      </c>
      <c r="D37" s="81" t="s">
        <v>630</v>
      </c>
      <c r="E37" s="65"/>
      <c r="F37" s="65"/>
    </row>
    <row r="38" spans="1:6" ht="12.75">
      <c r="A38" s="81" t="s">
        <v>349</v>
      </c>
      <c r="B38" s="82">
        <v>118503</v>
      </c>
      <c r="C38" s="83">
        <v>291</v>
      </c>
      <c r="D38" s="81" t="s">
        <v>631</v>
      </c>
      <c r="E38" s="65"/>
      <c r="F38" s="65"/>
    </row>
    <row r="39" spans="1:6" ht="12.75">
      <c r="A39" s="81" t="s">
        <v>349</v>
      </c>
      <c r="B39" s="82">
        <v>438144</v>
      </c>
      <c r="C39" s="83">
        <v>300</v>
      </c>
      <c r="D39" s="81" t="s">
        <v>632</v>
      </c>
      <c r="E39" s="65"/>
      <c r="F39" s="65"/>
    </row>
    <row r="40" spans="1:6" ht="12.75">
      <c r="A40" s="81" t="s">
        <v>349</v>
      </c>
      <c r="B40" s="82">
        <v>1911903</v>
      </c>
      <c r="C40" s="86" t="s">
        <v>633</v>
      </c>
      <c r="D40" s="81" t="s">
        <v>634</v>
      </c>
      <c r="E40" s="65"/>
      <c r="F40" s="65"/>
    </row>
    <row r="41" spans="1:6" ht="12.75">
      <c r="A41" s="81" t="s">
        <v>349</v>
      </c>
      <c r="B41" s="82">
        <v>20675</v>
      </c>
      <c r="C41" s="86" t="s">
        <v>635</v>
      </c>
      <c r="D41" s="81" t="s">
        <v>636</v>
      </c>
      <c r="E41" s="65"/>
      <c r="F41" s="65"/>
    </row>
    <row r="42" spans="1:6" ht="25.5">
      <c r="A42" s="81" t="s">
        <v>349</v>
      </c>
      <c r="B42" s="82">
        <v>160718</v>
      </c>
      <c r="C42" s="86" t="s">
        <v>637</v>
      </c>
      <c r="D42" s="81" t="s">
        <v>638</v>
      </c>
      <c r="E42" s="65"/>
      <c r="F42" s="65"/>
    </row>
    <row r="43" spans="1:6" ht="12.75">
      <c r="A43" s="81" t="s">
        <v>349</v>
      </c>
      <c r="B43" s="82">
        <v>42143</v>
      </c>
      <c r="C43" s="83">
        <v>351</v>
      </c>
      <c r="D43" s="81" t="s">
        <v>639</v>
      </c>
      <c r="E43" s="65"/>
      <c r="F43" s="65"/>
    </row>
    <row r="44" spans="1:6" ht="12.75">
      <c r="A44" s="81" t="s">
        <v>349</v>
      </c>
      <c r="B44" s="82">
        <v>3988539</v>
      </c>
      <c r="C44" s="83">
        <v>377</v>
      </c>
      <c r="D44" s="81" t="s">
        <v>640</v>
      </c>
      <c r="E44" s="65"/>
      <c r="F44" s="65"/>
    </row>
    <row r="45" spans="1:6" ht="12.75">
      <c r="A45" s="81" t="s">
        <v>349</v>
      </c>
      <c r="B45" s="82">
        <v>1698389</v>
      </c>
      <c r="C45" s="83">
        <v>476</v>
      </c>
      <c r="D45" s="81" t="s">
        <v>350</v>
      </c>
      <c r="E45" s="65"/>
      <c r="F45" s="65"/>
    </row>
    <row r="46" spans="1:6" ht="12.75">
      <c r="A46" s="81" t="s">
        <v>349</v>
      </c>
      <c r="B46" s="82">
        <v>792392</v>
      </c>
      <c r="C46" s="83">
        <v>500</v>
      </c>
      <c r="D46" s="81" t="s">
        <v>353</v>
      </c>
      <c r="E46" s="65"/>
      <c r="F46" s="65"/>
    </row>
    <row r="47" spans="1:6" ht="12.75">
      <c r="A47" s="81" t="s">
        <v>349</v>
      </c>
      <c r="B47" s="82">
        <v>3488148</v>
      </c>
      <c r="C47" s="83">
        <v>502</v>
      </c>
      <c r="D47" s="81" t="s">
        <v>641</v>
      </c>
      <c r="E47" s="65"/>
      <c r="F47" s="65"/>
    </row>
    <row r="48" spans="1:6" ht="12.75">
      <c r="A48" s="81" t="s">
        <v>349</v>
      </c>
      <c r="B48" s="82">
        <v>9306850</v>
      </c>
      <c r="C48" s="83">
        <v>511</v>
      </c>
      <c r="D48" s="81" t="s">
        <v>642</v>
      </c>
      <c r="E48" s="65"/>
      <c r="F48" s="65"/>
    </row>
    <row r="49" spans="1:6" ht="12.75">
      <c r="A49" s="81" t="s">
        <v>349</v>
      </c>
      <c r="B49" s="82">
        <v>11354025</v>
      </c>
      <c r="C49" s="83">
        <v>512</v>
      </c>
      <c r="D49" s="81" t="s">
        <v>355</v>
      </c>
      <c r="E49" s="65"/>
      <c r="F49" s="65"/>
    </row>
    <row r="50" spans="1:6" ht="12.75">
      <c r="A50" s="81" t="s">
        <v>349</v>
      </c>
      <c r="B50" s="82">
        <v>994460</v>
      </c>
      <c r="C50" s="83">
        <v>513</v>
      </c>
      <c r="D50" s="81" t="s">
        <v>643</v>
      </c>
      <c r="E50" s="65"/>
      <c r="F50" s="65"/>
    </row>
    <row r="51" spans="1:6" ht="12.75">
      <c r="A51" s="81" t="s">
        <v>349</v>
      </c>
      <c r="B51" s="82">
        <v>935859</v>
      </c>
      <c r="C51" s="83">
        <v>514</v>
      </c>
      <c r="D51" s="81" t="s">
        <v>644</v>
      </c>
      <c r="E51" s="65"/>
      <c r="F51" s="65"/>
    </row>
    <row r="52" spans="1:6" ht="12.75">
      <c r="A52" s="81" t="s">
        <v>349</v>
      </c>
      <c r="B52" s="82">
        <v>5925806</v>
      </c>
      <c r="C52" s="83">
        <v>515</v>
      </c>
      <c r="D52" s="81" t="s">
        <v>598</v>
      </c>
      <c r="E52" s="65"/>
      <c r="F52" s="65"/>
    </row>
    <row r="53" spans="1:6" ht="12.75">
      <c r="A53" s="81" t="s">
        <v>349</v>
      </c>
      <c r="B53" s="82">
        <v>6943308</v>
      </c>
      <c r="C53" s="83">
        <v>520</v>
      </c>
      <c r="D53" s="81" t="s">
        <v>645</v>
      </c>
      <c r="E53" s="65"/>
      <c r="F53" s="65"/>
    </row>
    <row r="54" spans="1:6" ht="12.75">
      <c r="A54" s="81" t="s">
        <v>349</v>
      </c>
      <c r="B54" s="82">
        <v>538122</v>
      </c>
      <c r="C54" s="83">
        <v>521</v>
      </c>
      <c r="D54" s="81" t="s">
        <v>646</v>
      </c>
      <c r="E54" s="65"/>
      <c r="F54" s="65"/>
    </row>
    <row r="55" spans="1:6" ht="12.75">
      <c r="A55" s="81" t="s">
        <v>349</v>
      </c>
      <c r="B55" s="82">
        <v>5958783</v>
      </c>
      <c r="C55" s="83">
        <v>522</v>
      </c>
      <c r="D55" s="81" t="s">
        <v>647</v>
      </c>
      <c r="E55" s="65"/>
      <c r="F55" s="65"/>
    </row>
    <row r="56" spans="1:6" ht="12.75">
      <c r="A56" s="81" t="s">
        <v>349</v>
      </c>
      <c r="B56" s="82">
        <v>4238466</v>
      </c>
      <c r="C56" s="83">
        <v>523</v>
      </c>
      <c r="D56" s="81" t="s">
        <v>648</v>
      </c>
      <c r="E56" s="65"/>
      <c r="F56" s="65"/>
    </row>
    <row r="57" spans="1:6" ht="12.75">
      <c r="A57" s="81" t="s">
        <v>349</v>
      </c>
      <c r="B57" s="82">
        <v>3663613</v>
      </c>
      <c r="C57" s="83">
        <v>524</v>
      </c>
      <c r="D57" s="81" t="s">
        <v>649</v>
      </c>
      <c r="E57" s="65"/>
      <c r="F57" s="65"/>
    </row>
    <row r="58" spans="1:6" ht="12.75">
      <c r="A58" s="81" t="s">
        <v>349</v>
      </c>
      <c r="B58" s="82">
        <v>1056062</v>
      </c>
      <c r="C58" s="83">
        <v>525</v>
      </c>
      <c r="D58" s="81" t="s">
        <v>650</v>
      </c>
      <c r="E58" s="65"/>
      <c r="F58" s="65"/>
    </row>
    <row r="59" spans="1:6" ht="12.75">
      <c r="A59" s="81" t="s">
        <v>349</v>
      </c>
      <c r="B59" s="82">
        <v>501760</v>
      </c>
      <c r="C59" s="83">
        <v>526</v>
      </c>
      <c r="D59" s="81" t="s">
        <v>651</v>
      </c>
      <c r="E59" s="65"/>
      <c r="F59" s="65"/>
    </row>
    <row r="60" spans="1:6" ht="12.75">
      <c r="A60" s="81" t="s">
        <v>349</v>
      </c>
      <c r="B60" s="82">
        <v>15893073</v>
      </c>
      <c r="C60" s="83">
        <v>528</v>
      </c>
      <c r="D60" s="81" t="s">
        <v>652</v>
      </c>
      <c r="E60" s="65"/>
      <c r="F60" s="65"/>
    </row>
    <row r="61" spans="1:6" ht="12.75">
      <c r="A61" s="81" t="s">
        <v>349</v>
      </c>
      <c r="B61" s="82">
        <v>13718393</v>
      </c>
      <c r="C61" s="83">
        <v>531</v>
      </c>
      <c r="D61" s="81" t="s">
        <v>653</v>
      </c>
      <c r="E61" s="65"/>
      <c r="F61" s="65"/>
    </row>
    <row r="62" spans="1:6" ht="12.75">
      <c r="A62" s="81" t="s">
        <v>349</v>
      </c>
      <c r="B62" s="82">
        <v>15033066</v>
      </c>
      <c r="C62" s="83">
        <v>540</v>
      </c>
      <c r="D62" s="81" t="s">
        <v>654</v>
      </c>
      <c r="E62" s="65"/>
      <c r="F62" s="65"/>
    </row>
    <row r="63" spans="1:6" ht="12.75">
      <c r="A63" s="81" t="s">
        <v>349</v>
      </c>
      <c r="B63" s="82">
        <v>24097080</v>
      </c>
      <c r="C63" s="83">
        <v>541</v>
      </c>
      <c r="D63" s="81" t="s">
        <v>655</v>
      </c>
      <c r="E63" s="65"/>
      <c r="F63" s="65"/>
    </row>
    <row r="64" spans="1:6" ht="12.75">
      <c r="A64" s="81" t="s">
        <v>349</v>
      </c>
      <c r="B64" s="82">
        <v>582084</v>
      </c>
      <c r="C64" s="83">
        <v>542</v>
      </c>
      <c r="D64" s="81" t="s">
        <v>656</v>
      </c>
      <c r="E64" s="65"/>
      <c r="F64" s="65"/>
    </row>
    <row r="65" spans="1:6" ht="12.75">
      <c r="A65" s="81" t="s">
        <v>349</v>
      </c>
      <c r="B65" s="82">
        <v>3416218</v>
      </c>
      <c r="C65" s="83">
        <v>543</v>
      </c>
      <c r="D65" s="81" t="s">
        <v>657</v>
      </c>
      <c r="E65" s="65"/>
      <c r="F65" s="65"/>
    </row>
    <row r="66" spans="1:6" ht="12.75">
      <c r="A66" s="81" t="s">
        <v>349</v>
      </c>
      <c r="B66" s="82">
        <v>2189266</v>
      </c>
      <c r="C66" s="83">
        <v>544</v>
      </c>
      <c r="D66" s="81" t="s">
        <v>658</v>
      </c>
      <c r="E66" s="65"/>
      <c r="F66" s="65"/>
    </row>
    <row r="67" spans="1:6" ht="12.75">
      <c r="A67" s="81" t="s">
        <v>349</v>
      </c>
      <c r="B67" s="82">
        <v>425713</v>
      </c>
      <c r="C67" s="83">
        <v>545</v>
      </c>
      <c r="D67" s="81" t="s">
        <v>659</v>
      </c>
      <c r="E67" s="65"/>
      <c r="F67" s="65"/>
    </row>
    <row r="68" spans="1:6" ht="12.75">
      <c r="A68" s="81" t="s">
        <v>349</v>
      </c>
      <c r="B68" s="82">
        <v>569699</v>
      </c>
      <c r="C68" s="83">
        <v>546</v>
      </c>
      <c r="D68" s="81" t="s">
        <v>660</v>
      </c>
      <c r="E68" s="65"/>
      <c r="F68" s="65"/>
    </row>
    <row r="69" spans="1:6" ht="12.75">
      <c r="A69" s="81" t="s">
        <v>349</v>
      </c>
      <c r="B69" s="82">
        <v>32218</v>
      </c>
      <c r="C69" s="83">
        <v>548</v>
      </c>
      <c r="D69" s="81" t="s">
        <v>661</v>
      </c>
      <c r="E69" s="65"/>
      <c r="F69" s="65"/>
    </row>
    <row r="70" spans="1:6" ht="12.75">
      <c r="A70" s="81" t="s">
        <v>349</v>
      </c>
      <c r="B70" s="82">
        <v>14516792</v>
      </c>
      <c r="C70" s="83">
        <v>549</v>
      </c>
      <c r="D70" s="81" t="s">
        <v>662</v>
      </c>
      <c r="E70" s="65"/>
      <c r="F70" s="65"/>
    </row>
    <row r="71" spans="1:6" ht="12.75">
      <c r="A71" s="81" t="s">
        <v>349</v>
      </c>
      <c r="B71" s="82">
        <v>1502660</v>
      </c>
      <c r="C71" s="83">
        <v>558</v>
      </c>
      <c r="D71" s="81" t="s">
        <v>663</v>
      </c>
      <c r="E71" s="65"/>
      <c r="F71" s="65"/>
    </row>
    <row r="72" spans="1:6" ht="12.75">
      <c r="A72" s="81" t="s">
        <v>349</v>
      </c>
      <c r="B72" s="82">
        <v>738991</v>
      </c>
      <c r="C72" s="83">
        <v>559</v>
      </c>
      <c r="D72" s="81" t="s">
        <v>664</v>
      </c>
      <c r="E72" s="65"/>
      <c r="F72" s="65"/>
    </row>
    <row r="73" spans="1:6" ht="12.75">
      <c r="A73" s="81" t="s">
        <v>349</v>
      </c>
      <c r="B73" s="82">
        <v>735691</v>
      </c>
      <c r="C73" s="83">
        <v>564</v>
      </c>
      <c r="D73" s="81" t="s">
        <v>665</v>
      </c>
      <c r="E73" s="65"/>
      <c r="F73" s="65"/>
    </row>
    <row r="74" spans="1:6" ht="12.75">
      <c r="A74" s="81" t="s">
        <v>349</v>
      </c>
      <c r="B74" s="82">
        <v>771610</v>
      </c>
      <c r="C74" s="83">
        <v>565</v>
      </c>
      <c r="D74" s="81" t="s">
        <v>666</v>
      </c>
      <c r="E74" s="65"/>
      <c r="F74" s="65"/>
    </row>
    <row r="75" spans="1:6" ht="12.75">
      <c r="A75" s="81" t="s">
        <v>349</v>
      </c>
      <c r="B75" s="82">
        <v>340732</v>
      </c>
      <c r="C75" s="83">
        <v>566</v>
      </c>
      <c r="D75" s="81" t="s">
        <v>667</v>
      </c>
      <c r="E75" s="65"/>
      <c r="F75" s="65"/>
    </row>
    <row r="76" spans="1:6" ht="12.75">
      <c r="A76" s="81" t="s">
        <v>349</v>
      </c>
      <c r="B76" s="82">
        <v>535110</v>
      </c>
      <c r="C76" s="83">
        <v>567</v>
      </c>
      <c r="D76" s="81" t="s">
        <v>668</v>
      </c>
      <c r="E76" s="65"/>
      <c r="F76" s="65"/>
    </row>
    <row r="77" spans="1:6" ht="12.75">
      <c r="A77" s="81" t="s">
        <v>349</v>
      </c>
      <c r="B77" s="82">
        <v>606452</v>
      </c>
      <c r="C77" s="83">
        <v>568</v>
      </c>
      <c r="D77" s="81" t="s">
        <v>669</v>
      </c>
      <c r="E77" s="65"/>
      <c r="F77" s="65"/>
    </row>
    <row r="78" spans="1:6" ht="12.75">
      <c r="A78" s="81" t="s">
        <v>349</v>
      </c>
      <c r="B78" s="82">
        <v>6892284</v>
      </c>
      <c r="C78" s="83">
        <v>570</v>
      </c>
      <c r="D78" s="81" t="s">
        <v>670</v>
      </c>
      <c r="E78" s="65"/>
      <c r="F78" s="65"/>
    </row>
    <row r="79" spans="1:6" ht="12.75">
      <c r="A79" s="81" t="s">
        <v>349</v>
      </c>
      <c r="B79" s="82">
        <v>1055149</v>
      </c>
      <c r="C79" s="83">
        <v>571</v>
      </c>
      <c r="D79" s="81" t="s">
        <v>671</v>
      </c>
      <c r="E79" s="65"/>
      <c r="F79" s="65"/>
    </row>
    <row r="80" spans="1:6" ht="12.75">
      <c r="A80" s="81" t="s">
        <v>349</v>
      </c>
      <c r="B80" s="82">
        <v>253552</v>
      </c>
      <c r="C80" s="83">
        <v>572</v>
      </c>
      <c r="D80" s="81" t="s">
        <v>672</v>
      </c>
      <c r="E80" s="65"/>
      <c r="F80" s="65"/>
    </row>
    <row r="81" spans="1:6" ht="12.75">
      <c r="A81" s="81" t="s">
        <v>349</v>
      </c>
      <c r="B81" s="82">
        <v>225004</v>
      </c>
      <c r="C81" s="83">
        <v>573</v>
      </c>
      <c r="D81" s="81" t="s">
        <v>673</v>
      </c>
      <c r="E81" s="65"/>
      <c r="F81" s="65"/>
    </row>
    <row r="82" spans="1:6" ht="12.75">
      <c r="A82" s="81" t="s">
        <v>349</v>
      </c>
      <c r="B82" s="82">
        <v>644077</v>
      </c>
      <c r="C82" s="83">
        <v>574</v>
      </c>
      <c r="D82" s="81" t="s">
        <v>674</v>
      </c>
      <c r="E82" s="65"/>
      <c r="F82" s="65"/>
    </row>
    <row r="83" spans="1:6" ht="12.75">
      <c r="A83" s="81" t="s">
        <v>349</v>
      </c>
      <c r="B83" s="82">
        <v>1566240</v>
      </c>
      <c r="C83" s="83">
        <v>576</v>
      </c>
      <c r="D83" s="81" t="s">
        <v>675</v>
      </c>
      <c r="E83" s="65"/>
      <c r="F83" s="65"/>
    </row>
    <row r="84" spans="1:6" ht="12.75">
      <c r="A84" s="81" t="s">
        <v>349</v>
      </c>
      <c r="B84" s="82">
        <v>195277</v>
      </c>
      <c r="C84" s="83">
        <v>581</v>
      </c>
      <c r="D84" s="81" t="s">
        <v>676</v>
      </c>
      <c r="E84" s="65"/>
      <c r="F84" s="65"/>
    </row>
    <row r="85" spans="1:6" ht="12.75">
      <c r="A85" s="81" t="s">
        <v>349</v>
      </c>
      <c r="B85" s="82">
        <v>901312</v>
      </c>
      <c r="C85" s="83">
        <v>582</v>
      </c>
      <c r="D85" s="81" t="s">
        <v>677</v>
      </c>
      <c r="E85" s="65"/>
      <c r="F85" s="65"/>
    </row>
    <row r="86" spans="1:6" ht="12.75">
      <c r="A86" s="81" t="s">
        <v>349</v>
      </c>
      <c r="B86" s="82">
        <v>3919487</v>
      </c>
      <c r="C86" s="83">
        <v>583</v>
      </c>
      <c r="D86" s="81" t="s">
        <v>678</v>
      </c>
      <c r="E86" s="65"/>
      <c r="F86" s="65"/>
    </row>
    <row r="87" spans="1:6" ht="12.75">
      <c r="A87" s="81" t="s">
        <v>349</v>
      </c>
      <c r="B87" s="82">
        <v>422295</v>
      </c>
      <c r="C87" s="83">
        <v>584</v>
      </c>
      <c r="D87" s="81" t="s">
        <v>679</v>
      </c>
      <c r="E87" s="65"/>
      <c r="F87" s="65"/>
    </row>
    <row r="88" spans="1:6" ht="12.75">
      <c r="A88" s="81" t="s">
        <v>349</v>
      </c>
      <c r="B88" s="82">
        <v>467839</v>
      </c>
      <c r="C88" s="83">
        <v>585</v>
      </c>
      <c r="D88" s="81" t="s">
        <v>680</v>
      </c>
      <c r="E88" s="65"/>
      <c r="F88" s="65"/>
    </row>
    <row r="89" spans="1:6" ht="25.5">
      <c r="A89" s="81" t="s">
        <v>349</v>
      </c>
      <c r="B89" s="82">
        <v>3012178</v>
      </c>
      <c r="C89" s="83">
        <v>592</v>
      </c>
      <c r="D89" s="81" t="s">
        <v>681</v>
      </c>
      <c r="E89" s="65"/>
      <c r="F89" s="65"/>
    </row>
    <row r="90" spans="1:6" ht="12.75">
      <c r="A90" s="81" t="s">
        <v>349</v>
      </c>
      <c r="B90" s="82">
        <v>11000</v>
      </c>
      <c r="C90" s="83">
        <v>593</v>
      </c>
      <c r="D90" s="81" t="s">
        <v>682</v>
      </c>
      <c r="E90" s="65"/>
      <c r="F90" s="65"/>
    </row>
    <row r="91" spans="1:6" ht="12.75">
      <c r="A91" s="81" t="s">
        <v>349</v>
      </c>
      <c r="B91" s="82">
        <v>9378224</v>
      </c>
      <c r="C91" s="83">
        <v>595</v>
      </c>
      <c r="D91" s="81" t="s">
        <v>683</v>
      </c>
      <c r="E91" s="65"/>
      <c r="F91" s="65"/>
    </row>
    <row r="92" spans="1:6" ht="12.75">
      <c r="A92" s="81" t="s">
        <v>349</v>
      </c>
      <c r="B92" s="82">
        <v>163689</v>
      </c>
      <c r="C92" s="83">
        <v>596</v>
      </c>
      <c r="D92" s="81" t="s">
        <v>684</v>
      </c>
      <c r="E92" s="65"/>
      <c r="F92" s="65"/>
    </row>
    <row r="93" spans="1:6" ht="25.5">
      <c r="A93" s="81" t="s">
        <v>349</v>
      </c>
      <c r="B93" s="82">
        <v>218252</v>
      </c>
      <c r="C93" s="83">
        <v>597</v>
      </c>
      <c r="D93" s="81" t="s">
        <v>685</v>
      </c>
      <c r="E93" s="65"/>
      <c r="F93" s="65"/>
    </row>
    <row r="94" spans="1:6" ht="12.75">
      <c r="A94" s="81" t="s">
        <v>349</v>
      </c>
      <c r="B94" s="82">
        <v>128528</v>
      </c>
      <c r="C94" s="83">
        <v>603</v>
      </c>
      <c r="D94" s="81" t="s">
        <v>686</v>
      </c>
      <c r="E94" s="65"/>
      <c r="F94" s="65"/>
    </row>
    <row r="95" spans="1:6" ht="12.75">
      <c r="A95" s="81" t="s">
        <v>349</v>
      </c>
      <c r="B95" s="82">
        <v>5206</v>
      </c>
      <c r="C95" s="83">
        <v>606</v>
      </c>
      <c r="D95" s="81" t="s">
        <v>687</v>
      </c>
      <c r="E95" s="65"/>
      <c r="F95" s="65"/>
    </row>
    <row r="96" spans="1:6" ht="12.75">
      <c r="A96" s="81" t="s">
        <v>349</v>
      </c>
      <c r="B96" s="82">
        <v>53046</v>
      </c>
      <c r="C96" s="83">
        <v>607</v>
      </c>
      <c r="D96" s="81" t="s">
        <v>688</v>
      </c>
      <c r="E96" s="65"/>
      <c r="F96" s="65"/>
    </row>
    <row r="97" spans="1:6" ht="12.75">
      <c r="A97" s="81" t="s">
        <v>349</v>
      </c>
      <c r="B97" s="82">
        <v>60356</v>
      </c>
      <c r="C97" s="83">
        <v>651</v>
      </c>
      <c r="D97" s="81" t="s">
        <v>356</v>
      </c>
      <c r="E97" s="65"/>
      <c r="F97" s="65"/>
    </row>
    <row r="98" spans="1:6" ht="12.75">
      <c r="A98" s="81" t="s">
        <v>349</v>
      </c>
      <c r="B98" s="82">
        <v>543202</v>
      </c>
      <c r="C98" s="83">
        <v>667</v>
      </c>
      <c r="D98" s="81" t="s">
        <v>689</v>
      </c>
      <c r="E98" s="65"/>
      <c r="F98" s="65"/>
    </row>
    <row r="99" spans="1:6" ht="12.75">
      <c r="A99" s="81" t="s">
        <v>349</v>
      </c>
      <c r="B99" s="82">
        <v>4798314</v>
      </c>
      <c r="C99" s="83">
        <v>671</v>
      </c>
      <c r="D99" s="81" t="s">
        <v>690</v>
      </c>
      <c r="E99" s="65"/>
      <c r="F99" s="65"/>
    </row>
    <row r="100" spans="1:6" ht="12.75">
      <c r="A100" s="81" t="s">
        <v>349</v>
      </c>
      <c r="B100" s="82">
        <v>948144</v>
      </c>
      <c r="C100" s="83">
        <v>672</v>
      </c>
      <c r="D100" s="81" t="s">
        <v>691</v>
      </c>
      <c r="E100" s="65"/>
      <c r="F100" s="65"/>
    </row>
    <row r="101" spans="1:6" ht="12.75">
      <c r="A101" s="81" t="s">
        <v>349</v>
      </c>
      <c r="B101" s="82">
        <v>383384</v>
      </c>
      <c r="C101" s="83">
        <v>673</v>
      </c>
      <c r="D101" s="81" t="s">
        <v>692</v>
      </c>
      <c r="E101" s="65"/>
      <c r="F101" s="65"/>
    </row>
    <row r="102" spans="1:6" ht="12.75">
      <c r="A102" s="81" t="s">
        <v>349</v>
      </c>
      <c r="B102" s="82">
        <v>417034</v>
      </c>
      <c r="C102" s="83">
        <v>674</v>
      </c>
      <c r="D102" s="81" t="s">
        <v>693</v>
      </c>
      <c r="E102" s="65"/>
      <c r="F102" s="65"/>
    </row>
    <row r="103" spans="1:6" ht="12.75">
      <c r="A103" s="81" t="s">
        <v>349</v>
      </c>
      <c r="B103" s="82">
        <v>367597</v>
      </c>
      <c r="C103" s="83">
        <v>676</v>
      </c>
      <c r="D103" s="81" t="s">
        <v>694</v>
      </c>
      <c r="E103" s="65"/>
      <c r="F103" s="65"/>
    </row>
    <row r="104" spans="1:6" ht="12.75">
      <c r="A104" s="81" t="s">
        <v>349</v>
      </c>
      <c r="B104" s="82">
        <v>1881475</v>
      </c>
      <c r="C104" s="83">
        <v>677</v>
      </c>
      <c r="D104" s="81" t="s">
        <v>695</v>
      </c>
      <c r="E104" s="65"/>
      <c r="F104" s="65"/>
    </row>
    <row r="105" spans="1:6" ht="12.75">
      <c r="A105" s="81" t="s">
        <v>349</v>
      </c>
      <c r="B105" s="82">
        <v>9930336</v>
      </c>
      <c r="C105" s="83">
        <v>678</v>
      </c>
      <c r="D105" s="81" t="s">
        <v>696</v>
      </c>
      <c r="E105" s="65"/>
      <c r="F105" s="65"/>
    </row>
    <row r="106" spans="1:6" ht="12.75">
      <c r="A106" s="81" t="s">
        <v>349</v>
      </c>
      <c r="B106" s="82">
        <v>201513</v>
      </c>
      <c r="C106" s="83">
        <v>679</v>
      </c>
      <c r="D106" s="81" t="s">
        <v>697</v>
      </c>
      <c r="E106" s="65"/>
      <c r="F106" s="65"/>
    </row>
    <row r="107" spans="1:6" ht="12.75">
      <c r="A107" s="81" t="s">
        <v>349</v>
      </c>
      <c r="B107" s="82">
        <v>71871</v>
      </c>
      <c r="C107" s="86" t="s">
        <v>357</v>
      </c>
      <c r="D107" s="81" t="s">
        <v>358</v>
      </c>
      <c r="E107" s="65"/>
      <c r="F107" s="65"/>
    </row>
    <row r="108" spans="1:6" ht="12.75">
      <c r="A108" s="81" t="s">
        <v>349</v>
      </c>
      <c r="B108" s="82">
        <v>86581</v>
      </c>
      <c r="C108" s="83">
        <v>891</v>
      </c>
      <c r="D108" s="81" t="s">
        <v>698</v>
      </c>
      <c r="E108" s="65"/>
      <c r="F108" s="65"/>
    </row>
    <row r="109" spans="1:6" ht="12.75">
      <c r="A109" s="81" t="s">
        <v>349</v>
      </c>
      <c r="B109" s="82">
        <v>415775</v>
      </c>
      <c r="C109" s="83">
        <v>900</v>
      </c>
      <c r="D109" s="81" t="s">
        <v>359</v>
      </c>
      <c r="E109" s="65"/>
      <c r="F109" s="65"/>
    </row>
    <row r="110" spans="1:6" ht="24.75" customHeight="1">
      <c r="A110" s="81" t="s">
        <v>349</v>
      </c>
      <c r="B110" s="82">
        <v>90989</v>
      </c>
      <c r="C110" s="83">
        <v>950</v>
      </c>
      <c r="D110" s="81" t="s">
        <v>699</v>
      </c>
      <c r="E110" s="65"/>
      <c r="F110" s="65"/>
    </row>
    <row r="111" spans="1:6" ht="12.75">
      <c r="A111" s="81" t="s">
        <v>349</v>
      </c>
      <c r="B111" s="82">
        <v>54222</v>
      </c>
      <c r="C111" s="83">
        <v>954</v>
      </c>
      <c r="D111" s="81" t="s">
        <v>700</v>
      </c>
      <c r="E111" s="65"/>
      <c r="F111" s="65"/>
    </row>
    <row r="112" spans="1:6" ht="12.75">
      <c r="A112" s="84" t="s">
        <v>360</v>
      </c>
      <c r="B112" s="85">
        <f>SUM(B6:B111)</f>
        <v>572384776</v>
      </c>
      <c r="C112" s="83"/>
      <c r="D112" s="81"/>
      <c r="E112" s="65"/>
      <c r="F112" s="65"/>
    </row>
    <row r="113" spans="1:6" ht="12.75">
      <c r="A113" s="81"/>
      <c r="B113" s="82"/>
      <c r="C113" s="83"/>
      <c r="D113" s="81"/>
      <c r="E113" s="65"/>
      <c r="F113" s="65"/>
    </row>
    <row r="114" spans="1:6" ht="12.75">
      <c r="A114" s="81" t="s">
        <v>293</v>
      </c>
      <c r="B114" s="82">
        <v>3332769.66</v>
      </c>
      <c r="C114" s="86" t="s">
        <v>701</v>
      </c>
      <c r="D114" s="81" t="s">
        <v>702</v>
      </c>
      <c r="E114" s="65"/>
      <c r="F114" s="65"/>
    </row>
    <row r="115" spans="1:6" ht="12.75">
      <c r="A115" s="81" t="s">
        <v>293</v>
      </c>
      <c r="B115" s="82">
        <v>12992790.89</v>
      </c>
      <c r="C115" s="83">
        <v>1</v>
      </c>
      <c r="D115" s="81" t="s">
        <v>703</v>
      </c>
      <c r="E115" s="65"/>
      <c r="F115" s="65"/>
    </row>
    <row r="116" spans="1:6" ht="12.75">
      <c r="A116" s="81" t="s">
        <v>293</v>
      </c>
      <c r="B116" s="82">
        <v>41793818.74</v>
      </c>
      <c r="C116" s="86" t="s">
        <v>704</v>
      </c>
      <c r="D116" s="81" t="s">
        <v>705</v>
      </c>
      <c r="E116" s="65"/>
      <c r="F116" s="65"/>
    </row>
    <row r="117" spans="1:6" ht="12.75">
      <c r="A117" s="81" t="s">
        <v>293</v>
      </c>
      <c r="B117" s="82">
        <v>239183943.3</v>
      </c>
      <c r="C117" s="86" t="s">
        <v>706</v>
      </c>
      <c r="D117" s="81" t="s">
        <v>707</v>
      </c>
      <c r="E117" s="65"/>
      <c r="F117" s="65"/>
    </row>
    <row r="118" spans="1:6" ht="12.75">
      <c r="A118" s="81" t="s">
        <v>293</v>
      </c>
      <c r="B118" s="82">
        <v>3496865.34</v>
      </c>
      <c r="C118" s="86" t="s">
        <v>708</v>
      </c>
      <c r="D118" s="81" t="s">
        <v>709</v>
      </c>
      <c r="E118" s="65"/>
      <c r="F118" s="65"/>
    </row>
    <row r="119" spans="1:6" ht="12.75">
      <c r="A119" s="81" t="s">
        <v>293</v>
      </c>
      <c r="B119" s="82">
        <v>10559545.81</v>
      </c>
      <c r="C119" s="86" t="s">
        <v>710</v>
      </c>
      <c r="D119" s="81" t="s">
        <v>711</v>
      </c>
      <c r="E119" s="65"/>
      <c r="F119" s="65"/>
    </row>
    <row r="120" spans="1:6" ht="12.75">
      <c r="A120" s="81" t="s">
        <v>293</v>
      </c>
      <c r="B120" s="82">
        <v>540380.3</v>
      </c>
      <c r="C120" s="86" t="s">
        <v>712</v>
      </c>
      <c r="D120" s="81" t="s">
        <v>713</v>
      </c>
      <c r="E120" s="65"/>
      <c r="F120" s="65"/>
    </row>
    <row r="121" spans="1:6" ht="12.75">
      <c r="A121" s="81" t="s">
        <v>293</v>
      </c>
      <c r="B121" s="82">
        <v>387362.04</v>
      </c>
      <c r="C121" s="86" t="s">
        <v>714</v>
      </c>
      <c r="D121" s="81" t="s">
        <v>715</v>
      </c>
      <c r="E121" s="65"/>
      <c r="F121" s="65"/>
    </row>
    <row r="122" spans="1:6" ht="12.75">
      <c r="A122" s="81" t="s">
        <v>293</v>
      </c>
      <c r="B122" s="82">
        <v>5719102.62</v>
      </c>
      <c r="C122" s="86" t="s">
        <v>716</v>
      </c>
      <c r="D122" s="81" t="s">
        <v>717</v>
      </c>
      <c r="E122" s="65"/>
      <c r="F122" s="65"/>
    </row>
    <row r="123" spans="1:6" ht="12.75">
      <c r="A123" s="81" t="s">
        <v>293</v>
      </c>
      <c r="B123" s="82">
        <v>4937309.33</v>
      </c>
      <c r="C123" s="86" t="s">
        <v>718</v>
      </c>
      <c r="D123" s="81" t="s">
        <v>719</v>
      </c>
      <c r="E123" s="65"/>
      <c r="F123" s="65"/>
    </row>
    <row r="124" spans="1:6" ht="12.75">
      <c r="A124" s="81" t="s">
        <v>293</v>
      </c>
      <c r="B124" s="82">
        <v>85221939.84</v>
      </c>
      <c r="C124" s="86" t="s">
        <v>720</v>
      </c>
      <c r="D124" s="81" t="s">
        <v>721</v>
      </c>
      <c r="E124" s="65"/>
      <c r="F124" s="65"/>
    </row>
    <row r="125" spans="1:6" ht="12.75">
      <c r="A125" s="81" t="s">
        <v>293</v>
      </c>
      <c r="B125" s="82">
        <v>11276136.12</v>
      </c>
      <c r="C125" s="86" t="s">
        <v>722</v>
      </c>
      <c r="D125" s="81" t="s">
        <v>723</v>
      </c>
      <c r="E125" s="65"/>
      <c r="F125" s="65"/>
    </row>
    <row r="126" spans="1:6" ht="12.75">
      <c r="A126" s="81" t="s">
        <v>293</v>
      </c>
      <c r="B126" s="82">
        <v>4634400.56</v>
      </c>
      <c r="C126" s="86" t="s">
        <v>724</v>
      </c>
      <c r="D126" s="81" t="s">
        <v>725</v>
      </c>
      <c r="E126" s="65"/>
      <c r="F126" s="65"/>
    </row>
    <row r="127" spans="1:6" ht="12.75">
      <c r="A127" s="81" t="s">
        <v>293</v>
      </c>
      <c r="B127" s="82">
        <v>36324300.45</v>
      </c>
      <c r="C127" s="86" t="s">
        <v>726</v>
      </c>
      <c r="D127" s="81" t="s">
        <v>727</v>
      </c>
      <c r="E127" s="65"/>
      <c r="F127" s="65"/>
    </row>
    <row r="128" spans="1:6" ht="12.75">
      <c r="A128" s="81" t="s">
        <v>293</v>
      </c>
      <c r="B128" s="82">
        <v>1438692.09</v>
      </c>
      <c r="C128" s="83">
        <v>1105</v>
      </c>
      <c r="D128" s="81" t="s">
        <v>728</v>
      </c>
      <c r="E128" s="65"/>
      <c r="F128" s="65"/>
    </row>
    <row r="129" spans="1:6" ht="12.75">
      <c r="A129" s="81" t="s">
        <v>293</v>
      </c>
      <c r="B129" s="82">
        <v>2334148.49</v>
      </c>
      <c r="C129" s="83">
        <v>1106</v>
      </c>
      <c r="D129" s="81" t="s">
        <v>729</v>
      </c>
      <c r="E129" s="65"/>
      <c r="F129" s="65"/>
    </row>
    <row r="130" spans="1:6" ht="12.75">
      <c r="A130" s="81" t="s">
        <v>293</v>
      </c>
      <c r="B130" s="82">
        <v>477628652.3</v>
      </c>
      <c r="C130" s="86" t="s">
        <v>730</v>
      </c>
      <c r="D130" s="81" t="s">
        <v>731</v>
      </c>
      <c r="E130" s="65"/>
      <c r="F130" s="65"/>
    </row>
    <row r="131" spans="1:6" ht="12.75">
      <c r="A131" s="81" t="s">
        <v>293</v>
      </c>
      <c r="B131" s="82">
        <v>10571007.75</v>
      </c>
      <c r="C131" s="86" t="s">
        <v>732</v>
      </c>
      <c r="D131" s="81" t="s">
        <v>733</v>
      </c>
      <c r="E131" s="65"/>
      <c r="F131" s="65"/>
    </row>
    <row r="132" spans="1:6" ht="12.75">
      <c r="A132" s="81" t="s">
        <v>293</v>
      </c>
      <c r="B132" s="82">
        <v>2204631.93</v>
      </c>
      <c r="C132" s="86" t="s">
        <v>734</v>
      </c>
      <c r="D132" s="81" t="s">
        <v>735</v>
      </c>
      <c r="E132" s="65"/>
      <c r="F132" s="65"/>
    </row>
    <row r="133" spans="1:6" ht="12.75">
      <c r="A133" s="81" t="s">
        <v>293</v>
      </c>
      <c r="B133" s="82">
        <v>14917141.65</v>
      </c>
      <c r="C133" s="86" t="s">
        <v>736</v>
      </c>
      <c r="D133" s="81" t="s">
        <v>737</v>
      </c>
      <c r="E133" s="65"/>
      <c r="F133" s="65"/>
    </row>
    <row r="134" spans="1:6" ht="12.75">
      <c r="A134" s="81" t="s">
        <v>293</v>
      </c>
      <c r="B134" s="82">
        <v>657174.86</v>
      </c>
      <c r="C134" s="83">
        <v>2010</v>
      </c>
      <c r="D134" s="81" t="s">
        <v>738</v>
      </c>
      <c r="E134" s="65"/>
      <c r="F134" s="65"/>
    </row>
    <row r="135" spans="1:6" ht="12.75" customHeight="1">
      <c r="A135" s="81" t="s">
        <v>293</v>
      </c>
      <c r="B135" s="82">
        <v>28400.06</v>
      </c>
      <c r="C135" s="83">
        <v>2020</v>
      </c>
      <c r="D135" s="81" t="s">
        <v>739</v>
      </c>
      <c r="E135" s="65"/>
      <c r="F135" s="65"/>
    </row>
    <row r="136" spans="1:6" ht="12.75">
      <c r="A136" s="81" t="s">
        <v>293</v>
      </c>
      <c r="B136" s="82">
        <v>14397.5</v>
      </c>
      <c r="C136" s="83">
        <v>2030</v>
      </c>
      <c r="D136" s="81" t="s">
        <v>740</v>
      </c>
      <c r="E136" s="65"/>
      <c r="F136" s="65"/>
    </row>
    <row r="137" spans="1:6" ht="12.75">
      <c r="A137" s="81" t="s">
        <v>293</v>
      </c>
      <c r="B137" s="82">
        <v>151411.9</v>
      </c>
      <c r="C137" s="83">
        <v>2040</v>
      </c>
      <c r="D137" s="81" t="s">
        <v>741</v>
      </c>
      <c r="E137" s="65"/>
      <c r="F137" s="65"/>
    </row>
    <row r="138" spans="1:6" ht="12.75">
      <c r="A138" s="81" t="s">
        <v>293</v>
      </c>
      <c r="B138" s="82">
        <v>499288.38</v>
      </c>
      <c r="C138" s="83">
        <v>2060</v>
      </c>
      <c r="D138" s="81" t="s">
        <v>742</v>
      </c>
      <c r="E138" s="65"/>
      <c r="F138" s="65"/>
    </row>
    <row r="139" spans="1:6" ht="12.75">
      <c r="A139" s="81" t="s">
        <v>293</v>
      </c>
      <c r="B139" s="82">
        <v>256655.88</v>
      </c>
      <c r="C139" s="83">
        <v>2070</v>
      </c>
      <c r="D139" s="81" t="s">
        <v>743</v>
      </c>
      <c r="E139" s="65"/>
      <c r="F139" s="65"/>
    </row>
    <row r="140" spans="1:6" ht="12.75">
      <c r="A140" s="81" t="s">
        <v>293</v>
      </c>
      <c r="B140" s="82">
        <v>524568.45</v>
      </c>
      <c r="C140" s="83">
        <v>2080</v>
      </c>
      <c r="D140" s="81" t="s">
        <v>744</v>
      </c>
      <c r="E140" s="65"/>
      <c r="F140" s="65"/>
    </row>
    <row r="141" spans="1:6" ht="12.75">
      <c r="A141" s="81" t="s">
        <v>293</v>
      </c>
      <c r="B141" s="82">
        <v>427290.82</v>
      </c>
      <c r="C141" s="83">
        <v>2090</v>
      </c>
      <c r="D141" s="81" t="s">
        <v>745</v>
      </c>
      <c r="E141" s="65"/>
      <c r="F141" s="65"/>
    </row>
    <row r="142" spans="1:6" ht="12.75">
      <c r="A142" s="81" t="s">
        <v>293</v>
      </c>
      <c r="B142" s="82">
        <v>177952.99</v>
      </c>
      <c r="C142" s="83">
        <v>2100</v>
      </c>
      <c r="D142" s="81" t="s">
        <v>746</v>
      </c>
      <c r="E142" s="65"/>
      <c r="F142" s="65"/>
    </row>
    <row r="143" spans="1:6" ht="12.75">
      <c r="A143" s="81" t="s">
        <v>293</v>
      </c>
      <c r="B143" s="82">
        <v>7811.34</v>
      </c>
      <c r="C143" s="83">
        <v>2240</v>
      </c>
      <c r="D143" s="81" t="s">
        <v>747</v>
      </c>
      <c r="E143" s="65"/>
      <c r="F143" s="65"/>
    </row>
    <row r="144" spans="1:6" ht="12.75">
      <c r="A144" s="81" t="s">
        <v>293</v>
      </c>
      <c r="B144" s="82">
        <v>35994</v>
      </c>
      <c r="C144" s="83">
        <v>2250</v>
      </c>
      <c r="D144" s="81" t="s">
        <v>748</v>
      </c>
      <c r="E144" s="65"/>
      <c r="F144" s="65"/>
    </row>
    <row r="145" spans="1:6" ht="12.75">
      <c r="A145" s="81" t="s">
        <v>293</v>
      </c>
      <c r="B145" s="82">
        <v>117660.91</v>
      </c>
      <c r="C145" s="83">
        <v>2290</v>
      </c>
      <c r="D145" s="81" t="s">
        <v>749</v>
      </c>
      <c r="E145" s="65"/>
      <c r="F145" s="65"/>
    </row>
    <row r="146" spans="1:6" ht="12.75">
      <c r="A146" s="81" t="s">
        <v>293</v>
      </c>
      <c r="B146" s="82">
        <v>110853.54</v>
      </c>
      <c r="C146" s="83">
        <v>2300</v>
      </c>
      <c r="D146" s="81" t="s">
        <v>750</v>
      </c>
      <c r="E146" s="65"/>
      <c r="F146" s="65"/>
    </row>
    <row r="147" spans="1:6" ht="12.75">
      <c r="A147" s="81" t="s">
        <v>293</v>
      </c>
      <c r="B147" s="82">
        <v>106370.05</v>
      </c>
      <c r="C147" s="83">
        <v>2310</v>
      </c>
      <c r="D147" s="81" t="s">
        <v>751</v>
      </c>
      <c r="E147" s="65"/>
      <c r="F147" s="65"/>
    </row>
    <row r="148" spans="1:6" ht="12.75">
      <c r="A148" s="81" t="s">
        <v>293</v>
      </c>
      <c r="B148" s="82">
        <v>50879.39</v>
      </c>
      <c r="C148" s="83">
        <v>2330</v>
      </c>
      <c r="D148" s="81" t="s">
        <v>752</v>
      </c>
      <c r="E148" s="65"/>
      <c r="F148" s="65"/>
    </row>
    <row r="149" spans="1:6" ht="12.75">
      <c r="A149" s="81" t="s">
        <v>293</v>
      </c>
      <c r="B149" s="82">
        <v>2846224.19</v>
      </c>
      <c r="C149" s="83">
        <v>2340</v>
      </c>
      <c r="D149" s="81" t="s">
        <v>753</v>
      </c>
      <c r="E149" s="65"/>
      <c r="F149" s="65"/>
    </row>
    <row r="150" spans="1:6" ht="12.75">
      <c r="A150" s="81" t="s">
        <v>293</v>
      </c>
      <c r="B150" s="82">
        <v>6576348.05</v>
      </c>
      <c r="C150" s="83">
        <v>2350</v>
      </c>
      <c r="D150" s="81" t="s">
        <v>754</v>
      </c>
      <c r="E150" s="65"/>
      <c r="F150" s="65"/>
    </row>
    <row r="151" spans="1:6" ht="12.75">
      <c r="A151" s="81" t="s">
        <v>293</v>
      </c>
      <c r="B151" s="82">
        <v>546799.39</v>
      </c>
      <c r="C151" s="83">
        <v>2370</v>
      </c>
      <c r="D151" s="81" t="s">
        <v>755</v>
      </c>
      <c r="E151" s="65"/>
      <c r="F151" s="65"/>
    </row>
    <row r="152" spans="1:6" ht="12.75">
      <c r="A152" s="81" t="s">
        <v>293</v>
      </c>
      <c r="B152" s="82">
        <v>574083.69</v>
      </c>
      <c r="C152" s="83">
        <v>2390</v>
      </c>
      <c r="D152" s="81" t="s">
        <v>756</v>
      </c>
      <c r="E152" s="65"/>
      <c r="F152" s="65"/>
    </row>
    <row r="153" spans="1:6" ht="12.75">
      <c r="A153" s="81" t="s">
        <v>293</v>
      </c>
      <c r="B153" s="82">
        <v>308777.01</v>
      </c>
      <c r="C153" s="83">
        <v>403030162</v>
      </c>
      <c r="D153" s="81" t="s">
        <v>757</v>
      </c>
      <c r="E153" s="65"/>
      <c r="F153" s="65"/>
    </row>
    <row r="154" spans="1:6" ht="12.75">
      <c r="A154" s="81" t="s">
        <v>293</v>
      </c>
      <c r="B154" s="82">
        <v>94978</v>
      </c>
      <c r="C154" s="83">
        <v>409030164</v>
      </c>
      <c r="D154" s="81" t="s">
        <v>758</v>
      </c>
      <c r="E154" s="65"/>
      <c r="F154" s="65"/>
    </row>
    <row r="155" spans="1:6" ht="12.75">
      <c r="A155" s="81" t="s">
        <v>293</v>
      </c>
      <c r="B155" s="82">
        <v>25538.96</v>
      </c>
      <c r="C155" s="83">
        <v>409030165</v>
      </c>
      <c r="D155" s="81" t="s">
        <v>759</v>
      </c>
      <c r="E155" s="65"/>
      <c r="F155" s="65"/>
    </row>
    <row r="156" spans="1:6" ht="12.75">
      <c r="A156" s="81" t="s">
        <v>293</v>
      </c>
      <c r="B156" s="82">
        <v>25538.96</v>
      </c>
      <c r="C156" s="83">
        <v>409030167</v>
      </c>
      <c r="D156" s="81" t="s">
        <v>760</v>
      </c>
      <c r="E156" s="65"/>
      <c r="F156" s="65"/>
    </row>
    <row r="157" spans="1:6" ht="12.75">
      <c r="A157" s="81" t="s">
        <v>293</v>
      </c>
      <c r="B157" s="82">
        <v>25538.96</v>
      </c>
      <c r="C157" s="83">
        <v>409030169</v>
      </c>
      <c r="D157" s="81" t="s">
        <v>761</v>
      </c>
      <c r="E157" s="65"/>
      <c r="F157" s="65"/>
    </row>
    <row r="158" spans="1:6" ht="12.75">
      <c r="A158" s="81" t="s">
        <v>293</v>
      </c>
      <c r="B158" s="82">
        <v>521999.37</v>
      </c>
      <c r="C158" s="83">
        <v>409030170</v>
      </c>
      <c r="D158" s="81" t="s">
        <v>762</v>
      </c>
      <c r="E158" s="65"/>
      <c r="F158" s="65"/>
    </row>
    <row r="159" spans="1:6" ht="12.75">
      <c r="A159" s="81" t="s">
        <v>293</v>
      </c>
      <c r="B159" s="82">
        <v>575857.32</v>
      </c>
      <c r="C159" s="83">
        <v>409030171</v>
      </c>
      <c r="D159" s="81" t="s">
        <v>763</v>
      </c>
      <c r="E159" s="65"/>
      <c r="F159" s="65"/>
    </row>
    <row r="160" spans="1:6" ht="12.75">
      <c r="A160" s="81" t="s">
        <v>293</v>
      </c>
      <c r="B160" s="82">
        <v>70781.39</v>
      </c>
      <c r="C160" s="83">
        <v>409030172</v>
      </c>
      <c r="D160" s="81" t="s">
        <v>764</v>
      </c>
      <c r="E160" s="65"/>
      <c r="F160" s="65"/>
    </row>
    <row r="161" spans="1:6" ht="12.75">
      <c r="A161" s="81" t="s">
        <v>293</v>
      </c>
      <c r="B161" s="82">
        <v>399839.32</v>
      </c>
      <c r="C161" s="86" t="s">
        <v>765</v>
      </c>
      <c r="D161" s="81" t="s">
        <v>766</v>
      </c>
      <c r="E161" s="65"/>
      <c r="F161" s="65"/>
    </row>
    <row r="162" spans="1:6" ht="12.75">
      <c r="A162" s="81" t="s">
        <v>293</v>
      </c>
      <c r="B162" s="82">
        <v>221666.4</v>
      </c>
      <c r="C162" s="86" t="s">
        <v>767</v>
      </c>
      <c r="D162" s="81" t="s">
        <v>768</v>
      </c>
      <c r="E162" s="65"/>
      <c r="F162" s="65"/>
    </row>
    <row r="163" spans="1:6" ht="12.75">
      <c r="A163" s="81" t="s">
        <v>293</v>
      </c>
      <c r="B163" s="82">
        <v>5104544.18</v>
      </c>
      <c r="C163" s="86" t="s">
        <v>769</v>
      </c>
      <c r="D163" s="81" t="s">
        <v>770</v>
      </c>
      <c r="E163" s="65"/>
      <c r="F163" s="65"/>
    </row>
    <row r="164" spans="1:6" ht="12.75">
      <c r="A164" s="81" t="s">
        <v>293</v>
      </c>
      <c r="B164" s="82">
        <v>2308016.46</v>
      </c>
      <c r="C164" s="86" t="s">
        <v>771</v>
      </c>
      <c r="D164" s="81" t="s">
        <v>772</v>
      </c>
      <c r="E164" s="65"/>
      <c r="F164" s="65"/>
    </row>
    <row r="165" spans="1:6" ht="12.75">
      <c r="A165" s="81" t="s">
        <v>293</v>
      </c>
      <c r="B165" s="82">
        <v>11928881.42</v>
      </c>
      <c r="C165" s="86" t="s">
        <v>773</v>
      </c>
      <c r="D165" s="81" t="s">
        <v>774</v>
      </c>
      <c r="E165" s="65"/>
      <c r="F165" s="65"/>
    </row>
    <row r="166" spans="1:6" ht="12.75">
      <c r="A166" s="81" t="s">
        <v>293</v>
      </c>
      <c r="B166" s="82">
        <v>6194415.21</v>
      </c>
      <c r="C166" s="86" t="s">
        <v>775</v>
      </c>
      <c r="D166" s="81" t="s">
        <v>776</v>
      </c>
      <c r="E166" s="65"/>
      <c r="F166" s="65"/>
    </row>
    <row r="167" spans="1:6" ht="12.75">
      <c r="A167" s="81" t="s">
        <v>293</v>
      </c>
      <c r="B167" s="82">
        <v>3127596.62</v>
      </c>
      <c r="C167" s="86" t="s">
        <v>777</v>
      </c>
      <c r="D167" s="81" t="s">
        <v>778</v>
      </c>
      <c r="E167" s="65"/>
      <c r="F167" s="65"/>
    </row>
    <row r="168" spans="1:6" ht="12.75">
      <c r="A168" s="81" t="s">
        <v>293</v>
      </c>
      <c r="B168" s="82">
        <v>19174.71</v>
      </c>
      <c r="C168" s="83">
        <v>6250555</v>
      </c>
      <c r="D168" s="81" t="s">
        <v>779</v>
      </c>
      <c r="E168" s="65"/>
      <c r="F168" s="65"/>
    </row>
    <row r="169" spans="1:6" ht="12.75">
      <c r="A169" s="81" t="s">
        <v>293</v>
      </c>
      <c r="B169" s="82">
        <v>108199.41</v>
      </c>
      <c r="C169" s="83">
        <v>6250610</v>
      </c>
      <c r="D169" s="81" t="s">
        <v>780</v>
      </c>
      <c r="E169" s="65"/>
      <c r="F169" s="65"/>
    </row>
    <row r="170" spans="1:6" ht="12.75">
      <c r="A170" s="81" t="s">
        <v>293</v>
      </c>
      <c r="B170" s="82">
        <v>39117.93</v>
      </c>
      <c r="C170" s="83">
        <v>6250703</v>
      </c>
      <c r="D170" s="81" t="s">
        <v>781</v>
      </c>
      <c r="E170" s="65"/>
      <c r="F170" s="65"/>
    </row>
    <row r="171" spans="1:6" ht="12.75">
      <c r="A171" s="81" t="s">
        <v>293</v>
      </c>
      <c r="B171" s="82">
        <v>18793.17</v>
      </c>
      <c r="C171" s="83">
        <v>6250801</v>
      </c>
      <c r="D171" s="81" t="s">
        <v>782</v>
      </c>
      <c r="E171" s="65"/>
      <c r="F171" s="65"/>
    </row>
    <row r="172" spans="1:6" ht="12.75">
      <c r="A172" s="81" t="s">
        <v>293</v>
      </c>
      <c r="B172" s="82">
        <v>19364.13</v>
      </c>
      <c r="C172" s="83">
        <v>6250815</v>
      </c>
      <c r="D172" s="81" t="s">
        <v>783</v>
      </c>
      <c r="E172" s="65"/>
      <c r="F172" s="65"/>
    </row>
    <row r="173" spans="1:6" ht="12.75">
      <c r="A173" s="81" t="s">
        <v>293</v>
      </c>
      <c r="B173" s="82">
        <v>472285.56</v>
      </c>
      <c r="C173" s="86" t="s">
        <v>784</v>
      </c>
      <c r="D173" s="81" t="s">
        <v>785</v>
      </c>
      <c r="E173" s="65"/>
      <c r="F173" s="65"/>
    </row>
    <row r="174" spans="1:6" ht="12.75">
      <c r="A174" s="81" t="s">
        <v>293</v>
      </c>
      <c r="B174" s="82">
        <v>4575120</v>
      </c>
      <c r="C174" s="86" t="s">
        <v>786</v>
      </c>
      <c r="D174" s="81" t="s">
        <v>787</v>
      </c>
      <c r="E174" s="65"/>
      <c r="F174" s="65"/>
    </row>
    <row r="175" spans="1:6" ht="12.75">
      <c r="A175" s="81" t="s">
        <v>293</v>
      </c>
      <c r="B175" s="82">
        <v>119692.25</v>
      </c>
      <c r="C175" s="86" t="s">
        <v>788</v>
      </c>
      <c r="D175" s="81" t="s">
        <v>789</v>
      </c>
      <c r="E175" s="65"/>
      <c r="F175" s="65"/>
    </row>
    <row r="176" spans="1:6" ht="12.75">
      <c r="A176" s="81" t="s">
        <v>293</v>
      </c>
      <c r="B176" s="82">
        <v>8450445.15</v>
      </c>
      <c r="C176" s="83">
        <v>701030173</v>
      </c>
      <c r="D176" s="81" t="s">
        <v>790</v>
      </c>
      <c r="E176" s="65"/>
      <c r="F176" s="65"/>
    </row>
    <row r="177" spans="1:6" ht="12.75">
      <c r="A177" s="81" t="s">
        <v>293</v>
      </c>
      <c r="B177" s="82">
        <v>48160.35</v>
      </c>
      <c r="C177" s="86" t="s">
        <v>791</v>
      </c>
      <c r="D177" s="81" t="s">
        <v>792</v>
      </c>
      <c r="E177" s="65"/>
      <c r="F177" s="65"/>
    </row>
    <row r="178" spans="1:6" ht="12.75">
      <c r="A178" s="81" t="s">
        <v>293</v>
      </c>
      <c r="B178" s="82">
        <v>196009.65</v>
      </c>
      <c r="C178" s="83">
        <v>7111030185</v>
      </c>
      <c r="D178" s="81" t="s">
        <v>793</v>
      </c>
      <c r="E178" s="65"/>
      <c r="F178" s="65"/>
    </row>
    <row r="179" spans="1:6" ht="12.75">
      <c r="A179" s="81" t="s">
        <v>293</v>
      </c>
      <c r="B179" s="82">
        <v>186690.9</v>
      </c>
      <c r="C179" s="83">
        <v>7111030191</v>
      </c>
      <c r="D179" s="81" t="s">
        <v>794</v>
      </c>
      <c r="E179" s="65"/>
      <c r="F179" s="65"/>
    </row>
    <row r="180" spans="1:6" ht="12.75">
      <c r="A180" s="81" t="s">
        <v>293</v>
      </c>
      <c r="B180" s="82">
        <v>153718.5</v>
      </c>
      <c r="C180" s="83">
        <v>7111030192</v>
      </c>
      <c r="D180" s="81" t="s">
        <v>795</v>
      </c>
      <c r="E180" s="65"/>
      <c r="F180" s="65"/>
    </row>
    <row r="181" spans="1:6" ht="12.75">
      <c r="A181" s="81" t="s">
        <v>293</v>
      </c>
      <c r="B181" s="82">
        <v>782180.95</v>
      </c>
      <c r="C181" s="83">
        <v>7111030195</v>
      </c>
      <c r="D181" s="81" t="s">
        <v>796</v>
      </c>
      <c r="E181" s="65"/>
      <c r="F181" s="65"/>
    </row>
    <row r="182" spans="1:6" ht="12.75">
      <c r="A182" s="81" t="s">
        <v>293</v>
      </c>
      <c r="B182" s="82">
        <v>411002.85</v>
      </c>
      <c r="C182" s="83">
        <v>7111030196</v>
      </c>
      <c r="D182" s="81" t="s">
        <v>797</v>
      </c>
      <c r="E182" s="65"/>
      <c r="F182" s="65"/>
    </row>
    <row r="183" spans="1:6" ht="12.75">
      <c r="A183" s="81" t="s">
        <v>293</v>
      </c>
      <c r="B183" s="82">
        <v>411002.85</v>
      </c>
      <c r="C183" s="83">
        <v>7111030197</v>
      </c>
      <c r="D183" s="81" t="s">
        <v>798</v>
      </c>
      <c r="E183" s="65"/>
      <c r="F183" s="65"/>
    </row>
    <row r="184" spans="1:6" ht="12.75">
      <c r="A184" s="81" t="s">
        <v>293</v>
      </c>
      <c r="B184" s="82">
        <v>338894.65</v>
      </c>
      <c r="C184" s="83">
        <v>7111030203</v>
      </c>
      <c r="D184" s="81" t="s">
        <v>799</v>
      </c>
      <c r="E184" s="65"/>
      <c r="F184" s="65"/>
    </row>
    <row r="185" spans="1:6" ht="12.75">
      <c r="A185" s="81" t="s">
        <v>293</v>
      </c>
      <c r="B185" s="82">
        <v>675283.51</v>
      </c>
      <c r="C185" s="83">
        <v>7111030204</v>
      </c>
      <c r="D185" s="81" t="s">
        <v>800</v>
      </c>
      <c r="E185" s="65"/>
      <c r="F185" s="65"/>
    </row>
    <row r="186" spans="1:6" ht="12.75">
      <c r="A186" s="81" t="s">
        <v>293</v>
      </c>
      <c r="B186" s="82">
        <v>181537.5</v>
      </c>
      <c r="C186" s="83">
        <v>7111030208</v>
      </c>
      <c r="D186" s="81" t="s">
        <v>801</v>
      </c>
      <c r="E186" s="65"/>
      <c r="F186" s="65"/>
    </row>
    <row r="187" spans="1:6" ht="12.75">
      <c r="A187" s="81" t="s">
        <v>293</v>
      </c>
      <c r="B187" s="82">
        <v>208609.65</v>
      </c>
      <c r="C187" s="83">
        <v>7111030212</v>
      </c>
      <c r="D187" s="81" t="s">
        <v>802</v>
      </c>
      <c r="E187" s="65"/>
      <c r="F187" s="65"/>
    </row>
    <row r="188" spans="1:6" ht="12.75">
      <c r="A188" s="81" t="s">
        <v>293</v>
      </c>
      <c r="B188" s="82">
        <v>6576842.69</v>
      </c>
      <c r="C188" s="83">
        <v>7124030227</v>
      </c>
      <c r="D188" s="81" t="s">
        <v>803</v>
      </c>
      <c r="E188" s="65"/>
      <c r="F188" s="65"/>
    </row>
    <row r="189" spans="1:6" ht="12.75">
      <c r="A189" s="81" t="s">
        <v>293</v>
      </c>
      <c r="B189" s="82">
        <v>34281386.7</v>
      </c>
      <c r="C189" s="83">
        <v>7125030228</v>
      </c>
      <c r="D189" s="81" t="s">
        <v>804</v>
      </c>
      <c r="E189" s="65"/>
      <c r="F189" s="65"/>
    </row>
    <row r="190" spans="1:6" ht="12.75">
      <c r="A190" s="81" t="s">
        <v>293</v>
      </c>
      <c r="B190" s="82">
        <v>7785539.7</v>
      </c>
      <c r="C190" s="83">
        <v>7126030229</v>
      </c>
      <c r="D190" s="81" t="s">
        <v>805</v>
      </c>
      <c r="E190" s="65"/>
      <c r="F190" s="65"/>
    </row>
    <row r="191" spans="1:6" ht="12.75">
      <c r="A191" s="81" t="s">
        <v>293</v>
      </c>
      <c r="B191" s="82">
        <v>7887526.6</v>
      </c>
      <c r="C191" s="83">
        <v>7131030230</v>
      </c>
      <c r="D191" s="81" t="s">
        <v>806</v>
      </c>
      <c r="E191" s="65"/>
      <c r="F191" s="65"/>
    </row>
    <row r="192" spans="1:6" ht="12.75">
      <c r="A192" s="81" t="s">
        <v>293</v>
      </c>
      <c r="B192" s="82">
        <v>1322881.37</v>
      </c>
      <c r="C192" s="83">
        <v>7134030232</v>
      </c>
      <c r="D192" s="81" t="s">
        <v>807</v>
      </c>
      <c r="E192" s="65"/>
      <c r="F192" s="65"/>
    </row>
    <row r="193" spans="1:6" ht="12.75">
      <c r="A193" s="81" t="s">
        <v>293</v>
      </c>
      <c r="B193" s="82">
        <v>349146.91</v>
      </c>
      <c r="C193" s="83">
        <v>7134030234</v>
      </c>
      <c r="D193" s="81" t="s">
        <v>808</v>
      </c>
      <c r="E193" s="65"/>
      <c r="F193" s="65"/>
    </row>
    <row r="194" spans="1:6" ht="12.75">
      <c r="A194" s="81" t="s">
        <v>293</v>
      </c>
      <c r="B194" s="82">
        <v>836186.58</v>
      </c>
      <c r="C194" s="83">
        <v>7134030235</v>
      </c>
      <c r="D194" s="81" t="s">
        <v>809</v>
      </c>
      <c r="E194" s="65"/>
      <c r="F194" s="65"/>
    </row>
    <row r="195" spans="1:6" ht="12.75">
      <c r="A195" s="81" t="s">
        <v>293</v>
      </c>
      <c r="B195" s="82">
        <v>920493.58</v>
      </c>
      <c r="C195" s="83">
        <v>7134030236</v>
      </c>
      <c r="D195" s="81" t="s">
        <v>810</v>
      </c>
      <c r="E195" s="65"/>
      <c r="F195" s="65"/>
    </row>
    <row r="196" spans="1:6" ht="12.75">
      <c r="A196" s="81" t="s">
        <v>293</v>
      </c>
      <c r="B196" s="82">
        <v>1026204.9</v>
      </c>
      <c r="C196" s="83">
        <v>7134030238</v>
      </c>
      <c r="D196" s="81" t="s">
        <v>811</v>
      </c>
      <c r="E196" s="65"/>
      <c r="F196" s="65"/>
    </row>
    <row r="197" spans="1:6" ht="12.75">
      <c r="A197" s="81" t="s">
        <v>293</v>
      </c>
      <c r="B197" s="82">
        <v>325939.57</v>
      </c>
      <c r="C197" s="83">
        <v>7134030239</v>
      </c>
      <c r="D197" s="81" t="s">
        <v>812</v>
      </c>
      <c r="E197" s="65"/>
      <c r="F197" s="65"/>
    </row>
    <row r="198" spans="1:6" ht="12.75">
      <c r="A198" s="81" t="s">
        <v>293</v>
      </c>
      <c r="B198" s="82">
        <v>1026144.06</v>
      </c>
      <c r="C198" s="83">
        <v>7134030241</v>
      </c>
      <c r="D198" s="81" t="s">
        <v>813</v>
      </c>
      <c r="E198" s="65"/>
      <c r="F198" s="65"/>
    </row>
    <row r="199" spans="1:6" ht="12.75">
      <c r="A199" s="81" t="s">
        <v>293</v>
      </c>
      <c r="B199" s="82">
        <v>1301254.96</v>
      </c>
      <c r="C199" s="83">
        <v>7134030242</v>
      </c>
      <c r="D199" s="81" t="s">
        <v>814</v>
      </c>
      <c r="E199" s="65"/>
      <c r="F199" s="65"/>
    </row>
    <row r="200" spans="1:6" ht="12.75">
      <c r="A200" s="81" t="s">
        <v>293</v>
      </c>
      <c r="B200" s="82">
        <v>948143.57</v>
      </c>
      <c r="C200" s="83">
        <v>7135030243</v>
      </c>
      <c r="D200" s="81" t="s">
        <v>815</v>
      </c>
      <c r="E200" s="65"/>
      <c r="F200" s="65"/>
    </row>
    <row r="201" spans="1:6" ht="12.75">
      <c r="A201" s="81" t="s">
        <v>293</v>
      </c>
      <c r="B201" s="82">
        <v>8002987.89</v>
      </c>
      <c r="C201" s="83">
        <v>7151030246</v>
      </c>
      <c r="D201" s="81" t="s">
        <v>816</v>
      </c>
      <c r="E201" s="65"/>
      <c r="F201" s="65"/>
    </row>
    <row r="202" spans="1:6" ht="12.75">
      <c r="A202" s="81" t="s">
        <v>293</v>
      </c>
      <c r="B202" s="82">
        <v>11600295.56</v>
      </c>
      <c r="C202" s="83">
        <v>7154030247</v>
      </c>
      <c r="D202" s="81" t="s">
        <v>817</v>
      </c>
      <c r="E202" s="65"/>
      <c r="F202" s="65"/>
    </row>
    <row r="203" spans="1:6" ht="12.75">
      <c r="A203" s="81" t="s">
        <v>293</v>
      </c>
      <c r="B203" s="82">
        <v>1189244.56</v>
      </c>
      <c r="C203" s="83">
        <v>7154030248</v>
      </c>
      <c r="D203" s="81" t="s">
        <v>818</v>
      </c>
      <c r="E203" s="65"/>
      <c r="F203" s="65"/>
    </row>
    <row r="204" spans="1:6" ht="12.75">
      <c r="A204" s="81" t="s">
        <v>293</v>
      </c>
      <c r="B204" s="82">
        <v>956547.86</v>
      </c>
      <c r="C204" s="83">
        <v>7155030249</v>
      </c>
      <c r="D204" s="81" t="s">
        <v>819</v>
      </c>
      <c r="E204" s="65"/>
      <c r="F204" s="65"/>
    </row>
    <row r="205" spans="1:6" ht="12.75">
      <c r="A205" s="81" t="s">
        <v>293</v>
      </c>
      <c r="B205" s="82">
        <v>31280.46</v>
      </c>
      <c r="C205" s="83">
        <v>7155030250</v>
      </c>
      <c r="D205" s="81" t="s">
        <v>820</v>
      </c>
      <c r="E205" s="65"/>
      <c r="F205" s="65"/>
    </row>
    <row r="206" spans="1:6" ht="12.75">
      <c r="A206" s="81" t="s">
        <v>293</v>
      </c>
      <c r="B206" s="82">
        <v>870796.17</v>
      </c>
      <c r="C206" s="83">
        <v>7157030251</v>
      </c>
      <c r="D206" s="81" t="s">
        <v>821</v>
      </c>
      <c r="E206" s="65"/>
      <c r="F206" s="65"/>
    </row>
    <row r="207" spans="1:6" ht="12.75">
      <c r="A207" s="81" t="s">
        <v>293</v>
      </c>
      <c r="B207" s="82">
        <v>756312.71</v>
      </c>
      <c r="C207" s="83">
        <v>721030254</v>
      </c>
      <c r="D207" s="81" t="s">
        <v>822</v>
      </c>
      <c r="E207" s="65"/>
      <c r="F207" s="65"/>
    </row>
    <row r="208" spans="1:6" ht="12.75">
      <c r="A208" s="81" t="s">
        <v>293</v>
      </c>
      <c r="B208" s="82">
        <v>1142450.39</v>
      </c>
      <c r="C208" s="83">
        <v>721030255</v>
      </c>
      <c r="D208" s="81" t="s">
        <v>823</v>
      </c>
      <c r="E208" s="65"/>
      <c r="F208" s="65"/>
    </row>
    <row r="209" spans="1:6" ht="12.75">
      <c r="A209" s="81" t="s">
        <v>293</v>
      </c>
      <c r="B209" s="82">
        <v>40954.31</v>
      </c>
      <c r="C209" s="83">
        <v>724030257</v>
      </c>
      <c r="D209" s="81" t="s">
        <v>824</v>
      </c>
      <c r="E209" s="65"/>
      <c r="F209" s="65"/>
    </row>
    <row r="210" spans="1:6" ht="12.75">
      <c r="A210" s="81" t="s">
        <v>293</v>
      </c>
      <c r="B210" s="82">
        <v>6952197.77</v>
      </c>
      <c r="C210" s="83">
        <v>761030258</v>
      </c>
      <c r="D210" s="81" t="s">
        <v>825</v>
      </c>
      <c r="E210" s="65"/>
      <c r="F210" s="65"/>
    </row>
    <row r="211" spans="1:6" ht="12.75">
      <c r="A211" s="81" t="s">
        <v>293</v>
      </c>
      <c r="B211" s="82">
        <v>663151.83</v>
      </c>
      <c r="C211" s="83">
        <v>771030259</v>
      </c>
      <c r="D211" s="81" t="s">
        <v>826</v>
      </c>
      <c r="E211" s="65"/>
      <c r="F211" s="65"/>
    </row>
    <row r="212" spans="1:6" ht="12.75">
      <c r="A212" s="81" t="s">
        <v>293</v>
      </c>
      <c r="B212" s="82">
        <v>20524.12</v>
      </c>
      <c r="C212" s="86" t="s">
        <v>827</v>
      </c>
      <c r="D212" s="81" t="s">
        <v>828</v>
      </c>
      <c r="E212" s="65"/>
      <c r="F212" s="65"/>
    </row>
    <row r="213" spans="1:6" ht="12.75">
      <c r="A213" s="81" t="s">
        <v>293</v>
      </c>
      <c r="B213" s="82">
        <v>1186272.28</v>
      </c>
      <c r="C213" s="83">
        <v>801030260</v>
      </c>
      <c r="D213" s="81" t="s">
        <v>829</v>
      </c>
      <c r="E213" s="65"/>
      <c r="F213" s="65"/>
    </row>
    <row r="214" spans="1:6" ht="12.75">
      <c r="A214" s="81" t="s">
        <v>293</v>
      </c>
      <c r="B214" s="82">
        <v>1400965.49</v>
      </c>
      <c r="C214" s="83">
        <v>802030261</v>
      </c>
      <c r="D214" s="81" t="s">
        <v>830</v>
      </c>
      <c r="E214" s="65"/>
      <c r="F214" s="65"/>
    </row>
    <row r="215" spans="1:6" ht="12.75">
      <c r="A215" s="81" t="s">
        <v>293</v>
      </c>
      <c r="B215" s="82">
        <v>2602025.02</v>
      </c>
      <c r="C215" s="83">
        <v>803030262</v>
      </c>
      <c r="D215" s="81" t="s">
        <v>831</v>
      </c>
      <c r="E215" s="65"/>
      <c r="F215" s="65"/>
    </row>
    <row r="216" spans="1:6" ht="12.75">
      <c r="A216" s="81" t="s">
        <v>293</v>
      </c>
      <c r="B216" s="82">
        <v>2119175.48</v>
      </c>
      <c r="C216" s="83">
        <v>811030269</v>
      </c>
      <c r="D216" s="81" t="s">
        <v>361</v>
      </c>
      <c r="E216" s="65"/>
      <c r="F216" s="65"/>
    </row>
    <row r="217" spans="1:6" ht="12.75">
      <c r="A217" s="81" t="s">
        <v>293</v>
      </c>
      <c r="B217" s="82">
        <v>135847.5</v>
      </c>
      <c r="C217" s="86" t="s">
        <v>832</v>
      </c>
      <c r="D217" s="81" t="s">
        <v>833</v>
      </c>
      <c r="E217" s="65"/>
      <c r="F217" s="65"/>
    </row>
    <row r="218" spans="1:6" ht="12.75">
      <c r="A218" s="81" t="s">
        <v>293</v>
      </c>
      <c r="B218" s="82">
        <v>260730</v>
      </c>
      <c r="C218" s="86" t="s">
        <v>834</v>
      </c>
      <c r="D218" s="81" t="s">
        <v>835</v>
      </c>
      <c r="E218" s="65"/>
      <c r="F218" s="65"/>
    </row>
    <row r="219" spans="1:6" ht="12.75">
      <c r="A219" s="81" t="s">
        <v>293</v>
      </c>
      <c r="B219" s="82">
        <v>424671.5</v>
      </c>
      <c r="C219" s="86" t="s">
        <v>836</v>
      </c>
      <c r="D219" s="81" t="s">
        <v>837</v>
      </c>
      <c r="E219" s="65"/>
      <c r="F219" s="65"/>
    </row>
    <row r="220" spans="1:6" ht="12.75">
      <c r="A220" s="81" t="s">
        <v>293</v>
      </c>
      <c r="B220" s="82">
        <v>425318.4</v>
      </c>
      <c r="C220" s="86" t="s">
        <v>838</v>
      </c>
      <c r="D220" s="81" t="s">
        <v>839</v>
      </c>
      <c r="E220" s="65"/>
      <c r="F220" s="65"/>
    </row>
    <row r="221" spans="1:6" ht="12.75">
      <c r="A221" s="81" t="s">
        <v>293</v>
      </c>
      <c r="B221" s="82">
        <v>377888.9</v>
      </c>
      <c r="C221" s="86" t="s">
        <v>840</v>
      </c>
      <c r="D221" s="81" t="s">
        <v>841</v>
      </c>
      <c r="E221" s="65"/>
      <c r="F221" s="65"/>
    </row>
    <row r="222" spans="1:6" ht="12.75">
      <c r="A222" s="81" t="s">
        <v>293</v>
      </c>
      <c r="B222" s="82">
        <v>290597.15</v>
      </c>
      <c r="C222" s="86" t="s">
        <v>842</v>
      </c>
      <c r="D222" s="81" t="s">
        <v>843</v>
      </c>
      <c r="E222" s="65"/>
      <c r="F222" s="65"/>
    </row>
    <row r="223" spans="1:6" ht="12.75">
      <c r="A223" s="81" t="s">
        <v>293</v>
      </c>
      <c r="B223" s="82">
        <v>1558623.52</v>
      </c>
      <c r="C223" s="86" t="s">
        <v>844</v>
      </c>
      <c r="D223" s="81" t="s">
        <v>845</v>
      </c>
      <c r="E223" s="65"/>
      <c r="F223" s="65"/>
    </row>
    <row r="224" spans="1:6" ht="12.75">
      <c r="A224" s="81" t="s">
        <v>293</v>
      </c>
      <c r="B224" s="82">
        <v>208609.65</v>
      </c>
      <c r="C224" s="86" t="s">
        <v>846</v>
      </c>
      <c r="D224" s="81" t="s">
        <v>847</v>
      </c>
      <c r="E224" s="65"/>
      <c r="F224" s="65"/>
    </row>
    <row r="225" spans="1:6" ht="12.75">
      <c r="A225" s="81" t="s">
        <v>293</v>
      </c>
      <c r="B225" s="82">
        <v>208609.65</v>
      </c>
      <c r="C225" s="86" t="s">
        <v>848</v>
      </c>
      <c r="D225" s="81" t="s">
        <v>849</v>
      </c>
      <c r="E225" s="65"/>
      <c r="F225" s="65"/>
    </row>
    <row r="226" spans="1:6" ht="12.75">
      <c r="A226" s="81" t="s">
        <v>293</v>
      </c>
      <c r="B226" s="82">
        <v>208609.65</v>
      </c>
      <c r="C226" s="86" t="s">
        <v>850</v>
      </c>
      <c r="D226" s="81" t="s">
        <v>851</v>
      </c>
      <c r="E226" s="65"/>
      <c r="F226" s="65"/>
    </row>
    <row r="227" spans="1:6" ht="12.75">
      <c r="A227" s="81" t="s">
        <v>293</v>
      </c>
      <c r="B227" s="82">
        <v>532432.5</v>
      </c>
      <c r="C227" s="86" t="s">
        <v>852</v>
      </c>
      <c r="D227" s="81" t="s">
        <v>853</v>
      </c>
      <c r="E227" s="65"/>
      <c r="F227" s="65"/>
    </row>
    <row r="228" spans="1:6" ht="12.75">
      <c r="A228" s="81" t="s">
        <v>293</v>
      </c>
      <c r="B228" s="82">
        <v>366218.85</v>
      </c>
      <c r="C228" s="86" t="s">
        <v>854</v>
      </c>
      <c r="D228" s="81" t="s">
        <v>855</v>
      </c>
      <c r="E228" s="65"/>
      <c r="F228" s="65"/>
    </row>
    <row r="229" spans="1:6" ht="12.75">
      <c r="A229" s="81" t="s">
        <v>293</v>
      </c>
      <c r="B229" s="82">
        <v>239383.05</v>
      </c>
      <c r="C229" s="86" t="s">
        <v>856</v>
      </c>
      <c r="D229" s="81" t="s">
        <v>857</v>
      </c>
      <c r="E229" s="65"/>
      <c r="F229" s="65"/>
    </row>
    <row r="230" spans="1:6" ht="12.75">
      <c r="A230" s="81" t="s">
        <v>293</v>
      </c>
      <c r="B230" s="82">
        <v>399954.15</v>
      </c>
      <c r="C230" s="86" t="s">
        <v>858</v>
      </c>
      <c r="D230" s="81" t="s">
        <v>859</v>
      </c>
      <c r="E230" s="65"/>
      <c r="F230" s="65"/>
    </row>
    <row r="231" spans="1:6" ht="12.75">
      <c r="A231" s="81" t="s">
        <v>293</v>
      </c>
      <c r="B231" s="82">
        <v>0</v>
      </c>
      <c r="C231" s="86" t="s">
        <v>860</v>
      </c>
      <c r="D231" s="81" t="s">
        <v>861</v>
      </c>
      <c r="E231" s="65"/>
      <c r="F231" s="65"/>
    </row>
    <row r="232" spans="1:6" ht="12.75">
      <c r="A232" s="81" t="s">
        <v>293</v>
      </c>
      <c r="B232" s="82">
        <v>0</v>
      </c>
      <c r="C232" s="86" t="s">
        <v>862</v>
      </c>
      <c r="D232" s="81" t="s">
        <v>863</v>
      </c>
      <c r="E232" s="65"/>
      <c r="F232" s="65"/>
    </row>
    <row r="233" spans="1:6" ht="12.75">
      <c r="A233" s="81" t="s">
        <v>293</v>
      </c>
      <c r="B233" s="82">
        <v>0</v>
      </c>
      <c r="C233" s="86" t="s">
        <v>864</v>
      </c>
      <c r="D233" s="81" t="s">
        <v>865</v>
      </c>
      <c r="E233" s="65"/>
      <c r="F233" s="65"/>
    </row>
    <row r="234" spans="1:6" ht="12.75">
      <c r="A234" s="81" t="s">
        <v>293</v>
      </c>
      <c r="B234" s="82">
        <v>0</v>
      </c>
      <c r="C234" s="86" t="s">
        <v>866</v>
      </c>
      <c r="D234" s="81" t="s">
        <v>867</v>
      </c>
      <c r="E234" s="65"/>
      <c r="F234" s="65"/>
    </row>
    <row r="235" spans="1:6" ht="12.75">
      <c r="A235" s="81" t="s">
        <v>293</v>
      </c>
      <c r="B235" s="82">
        <v>0</v>
      </c>
      <c r="C235" s="86" t="s">
        <v>868</v>
      </c>
      <c r="D235" s="81" t="s">
        <v>869</v>
      </c>
      <c r="E235" s="65"/>
      <c r="F235" s="65"/>
    </row>
    <row r="236" spans="1:6" ht="12.75">
      <c r="A236" s="81" t="s">
        <v>293</v>
      </c>
      <c r="B236" s="82">
        <v>13925.89</v>
      </c>
      <c r="C236" s="86" t="s">
        <v>870</v>
      </c>
      <c r="D236" s="81" t="s">
        <v>871</v>
      </c>
      <c r="E236" s="65"/>
      <c r="F236" s="65"/>
    </row>
    <row r="237" spans="1:6" ht="12.75">
      <c r="A237" s="81" t="s">
        <v>293</v>
      </c>
      <c r="B237" s="82">
        <v>418639.24</v>
      </c>
      <c r="C237" s="86" t="s">
        <v>872</v>
      </c>
      <c r="D237" s="81" t="s">
        <v>873</v>
      </c>
      <c r="E237" s="65"/>
      <c r="F237" s="65"/>
    </row>
    <row r="238" spans="1:6" ht="12.75">
      <c r="A238" s="81" t="s">
        <v>293</v>
      </c>
      <c r="B238" s="82">
        <v>0</v>
      </c>
      <c r="C238" s="86" t="s">
        <v>874</v>
      </c>
      <c r="D238" s="81" t="s">
        <v>875</v>
      </c>
      <c r="E238" s="65"/>
      <c r="F238" s="65"/>
    </row>
    <row r="239" spans="1:6" ht="12.75">
      <c r="A239" s="81" t="s">
        <v>293</v>
      </c>
      <c r="B239" s="82">
        <v>0</v>
      </c>
      <c r="C239" s="86" t="s">
        <v>876</v>
      </c>
      <c r="D239" s="81" t="s">
        <v>877</v>
      </c>
      <c r="E239" s="65"/>
      <c r="F239" s="65"/>
    </row>
    <row r="240" spans="1:6" ht="12.75">
      <c r="A240" s="81" t="s">
        <v>293</v>
      </c>
      <c r="B240" s="82">
        <v>645353.49</v>
      </c>
      <c r="C240" s="86" t="s">
        <v>878</v>
      </c>
      <c r="D240" s="81" t="s">
        <v>879</v>
      </c>
      <c r="E240" s="65"/>
      <c r="F240" s="65"/>
    </row>
    <row r="241" spans="1:6" ht="12.75">
      <c r="A241" s="81" t="s">
        <v>293</v>
      </c>
      <c r="B241" s="82">
        <v>587770.87</v>
      </c>
      <c r="C241" s="86" t="s">
        <v>880</v>
      </c>
      <c r="D241" s="81" t="s">
        <v>881</v>
      </c>
      <c r="E241" s="65"/>
      <c r="F241" s="65"/>
    </row>
    <row r="242" spans="1:6" ht="12.75">
      <c r="A242" s="81" t="s">
        <v>293</v>
      </c>
      <c r="B242" s="82">
        <v>672488.61</v>
      </c>
      <c r="C242" s="86" t="s">
        <v>882</v>
      </c>
      <c r="D242" s="81" t="s">
        <v>883</v>
      </c>
      <c r="E242" s="65"/>
      <c r="F242" s="65"/>
    </row>
    <row r="243" spans="1:6" ht="12.75">
      <c r="A243" s="81" t="s">
        <v>293</v>
      </c>
      <c r="B243" s="82">
        <v>307753.34</v>
      </c>
      <c r="C243" s="86" t="s">
        <v>884</v>
      </c>
      <c r="D243" s="81" t="s">
        <v>885</v>
      </c>
      <c r="E243" s="65"/>
      <c r="F243" s="65"/>
    </row>
    <row r="244" spans="1:6" ht="12.75">
      <c r="A244" s="81" t="s">
        <v>293</v>
      </c>
      <c r="B244" s="82">
        <v>726529.23</v>
      </c>
      <c r="C244" s="86" t="s">
        <v>886</v>
      </c>
      <c r="D244" s="81" t="s">
        <v>887</v>
      </c>
      <c r="E244" s="65"/>
      <c r="F244" s="65"/>
    </row>
    <row r="245" spans="1:6" ht="12.75">
      <c r="A245" s="81" t="s">
        <v>293</v>
      </c>
      <c r="B245" s="82">
        <v>43926.67</v>
      </c>
      <c r="C245" s="86" t="s">
        <v>888</v>
      </c>
      <c r="D245" s="81" t="s">
        <v>889</v>
      </c>
      <c r="E245" s="65"/>
      <c r="F245" s="65"/>
    </row>
    <row r="246" spans="1:6" ht="12.75">
      <c r="A246" s="81" t="s">
        <v>293</v>
      </c>
      <c r="B246" s="82">
        <v>131790</v>
      </c>
      <c r="C246" s="86" t="s">
        <v>890</v>
      </c>
      <c r="D246" s="81" t="s">
        <v>891</v>
      </c>
      <c r="E246" s="65"/>
      <c r="F246" s="65"/>
    </row>
    <row r="247" spans="1:6" ht="12.75">
      <c r="A247" s="81" t="s">
        <v>293</v>
      </c>
      <c r="B247" s="82">
        <v>0</v>
      </c>
      <c r="C247" s="86" t="s">
        <v>892</v>
      </c>
      <c r="D247" s="81" t="s">
        <v>893</v>
      </c>
      <c r="E247" s="65"/>
      <c r="F247" s="65"/>
    </row>
    <row r="248" spans="1:6" ht="12.75">
      <c r="A248" s="81" t="s">
        <v>293</v>
      </c>
      <c r="B248" s="82">
        <v>631504.29</v>
      </c>
      <c r="C248" s="86" t="s">
        <v>894</v>
      </c>
      <c r="D248" s="81" t="s">
        <v>891</v>
      </c>
      <c r="E248" s="65"/>
      <c r="F248" s="65"/>
    </row>
    <row r="249" spans="1:6" ht="12.75">
      <c r="A249" s="81" t="s">
        <v>293</v>
      </c>
      <c r="B249" s="82">
        <v>567602.85</v>
      </c>
      <c r="C249" s="86" t="s">
        <v>895</v>
      </c>
      <c r="D249" s="81" t="s">
        <v>891</v>
      </c>
      <c r="E249" s="65"/>
      <c r="F249" s="65"/>
    </row>
    <row r="250" spans="1:6" ht="12.75">
      <c r="A250" s="81" t="s">
        <v>293</v>
      </c>
      <c r="B250" s="82">
        <v>0</v>
      </c>
      <c r="C250" s="86" t="s">
        <v>896</v>
      </c>
      <c r="D250" s="81" t="s">
        <v>897</v>
      </c>
      <c r="E250" s="65"/>
      <c r="F250" s="65"/>
    </row>
    <row r="251" spans="1:6" ht="12.75">
      <c r="A251" s="81" t="s">
        <v>293</v>
      </c>
      <c r="B251" s="82">
        <v>0</v>
      </c>
      <c r="C251" s="86" t="s">
        <v>898</v>
      </c>
      <c r="D251" s="81" t="s">
        <v>899</v>
      </c>
      <c r="E251" s="65"/>
      <c r="F251" s="65"/>
    </row>
    <row r="252" spans="1:6" ht="12.75">
      <c r="A252" s="81" t="s">
        <v>293</v>
      </c>
      <c r="B252" s="82">
        <v>1605078.9</v>
      </c>
      <c r="C252" s="86" t="s">
        <v>900</v>
      </c>
      <c r="D252" s="81" t="s">
        <v>859</v>
      </c>
      <c r="E252" s="65"/>
      <c r="F252" s="65"/>
    </row>
    <row r="253" spans="1:6" ht="12.75">
      <c r="A253" s="81" t="s">
        <v>293</v>
      </c>
      <c r="B253" s="82">
        <v>219870</v>
      </c>
      <c r="C253" s="86" t="s">
        <v>901</v>
      </c>
      <c r="D253" s="81" t="s">
        <v>902</v>
      </c>
      <c r="E253" s="65"/>
      <c r="F253" s="65"/>
    </row>
    <row r="254" spans="1:6" ht="12.75">
      <c r="A254" s="81" t="s">
        <v>293</v>
      </c>
      <c r="B254" s="82">
        <v>0</v>
      </c>
      <c r="C254" s="86" t="s">
        <v>903</v>
      </c>
      <c r="D254" s="81" t="s">
        <v>904</v>
      </c>
      <c r="E254" s="65"/>
      <c r="F254" s="65"/>
    </row>
    <row r="255" spans="1:6" ht="12.75">
      <c r="A255" s="81" t="s">
        <v>293</v>
      </c>
      <c r="B255" s="82">
        <v>0</v>
      </c>
      <c r="C255" s="86" t="s">
        <v>905</v>
      </c>
      <c r="D255" s="81" t="s">
        <v>906</v>
      </c>
      <c r="E255" s="65"/>
      <c r="F255" s="65"/>
    </row>
    <row r="256" spans="1:6" ht="12.75">
      <c r="A256" s="81" t="s">
        <v>293</v>
      </c>
      <c r="B256" s="82">
        <v>3544111.1</v>
      </c>
      <c r="C256" s="86" t="s">
        <v>907</v>
      </c>
      <c r="D256" s="81" t="s">
        <v>908</v>
      </c>
      <c r="E256" s="65"/>
      <c r="F256" s="65"/>
    </row>
    <row r="257" spans="1:6" ht="12.75">
      <c r="A257" s="81" t="s">
        <v>293</v>
      </c>
      <c r="B257" s="82">
        <v>0</v>
      </c>
      <c r="C257" s="86" t="s">
        <v>909</v>
      </c>
      <c r="D257" s="81" t="s">
        <v>910</v>
      </c>
      <c r="E257" s="65"/>
      <c r="F257" s="65"/>
    </row>
    <row r="258" spans="1:6" ht="12.75">
      <c r="A258" s="81" t="s">
        <v>293</v>
      </c>
      <c r="B258" s="82">
        <v>1170656</v>
      </c>
      <c r="C258" s="86" t="s">
        <v>911</v>
      </c>
      <c r="D258" s="81" t="s">
        <v>912</v>
      </c>
      <c r="E258" s="65"/>
      <c r="F258" s="65"/>
    </row>
    <row r="259" spans="1:6" ht="12.75">
      <c r="A259" s="81" t="s">
        <v>293</v>
      </c>
      <c r="B259" s="82">
        <v>0</v>
      </c>
      <c r="C259" s="86" t="s">
        <v>913</v>
      </c>
      <c r="D259" s="81" t="s">
        <v>914</v>
      </c>
      <c r="E259" s="65"/>
      <c r="F259" s="65"/>
    </row>
    <row r="260" spans="1:6" ht="12.75">
      <c r="A260" s="81" t="s">
        <v>293</v>
      </c>
      <c r="B260" s="82">
        <v>2957709.22</v>
      </c>
      <c r="C260" s="86" t="s">
        <v>915</v>
      </c>
      <c r="D260" s="81" t="s">
        <v>916</v>
      </c>
      <c r="E260" s="65"/>
      <c r="F260" s="65"/>
    </row>
    <row r="261" spans="1:6" ht="12.75">
      <c r="A261" s="81" t="s">
        <v>293</v>
      </c>
      <c r="B261" s="82">
        <v>0</v>
      </c>
      <c r="C261" s="86" t="s">
        <v>917</v>
      </c>
      <c r="D261" s="81" t="s">
        <v>918</v>
      </c>
      <c r="E261" s="65"/>
      <c r="F261" s="65"/>
    </row>
    <row r="262" spans="1:6" ht="12.75">
      <c r="A262" s="81" t="s">
        <v>293</v>
      </c>
      <c r="B262" s="82">
        <v>0</v>
      </c>
      <c r="C262" s="86" t="s">
        <v>919</v>
      </c>
      <c r="D262" s="81" t="s">
        <v>920</v>
      </c>
      <c r="E262" s="65"/>
      <c r="F262" s="65"/>
    </row>
    <row r="263" spans="1:6" ht="12.75">
      <c r="A263" s="81" t="s">
        <v>293</v>
      </c>
      <c r="B263" s="82">
        <v>0</v>
      </c>
      <c r="C263" s="86" t="s">
        <v>921</v>
      </c>
      <c r="D263" s="81" t="s">
        <v>922</v>
      </c>
      <c r="E263" s="65"/>
      <c r="F263" s="65"/>
    </row>
    <row r="264" spans="1:6" ht="12.75">
      <c r="A264" s="81" t="s">
        <v>293</v>
      </c>
      <c r="B264" s="82">
        <v>0</v>
      </c>
      <c r="C264" s="86" t="s">
        <v>923</v>
      </c>
      <c r="D264" s="81" t="s">
        <v>924</v>
      </c>
      <c r="E264" s="65"/>
      <c r="F264" s="65"/>
    </row>
    <row r="265" spans="1:6" ht="12.75">
      <c r="A265" s="81" t="s">
        <v>293</v>
      </c>
      <c r="B265" s="82">
        <v>0</v>
      </c>
      <c r="C265" s="86" t="s">
        <v>925</v>
      </c>
      <c r="D265" s="81" t="s">
        <v>926</v>
      </c>
      <c r="E265" s="65"/>
      <c r="F265" s="65"/>
    </row>
    <row r="266" spans="1:6" ht="12.75">
      <c r="A266" s="81" t="s">
        <v>293</v>
      </c>
      <c r="B266" s="82">
        <v>0</v>
      </c>
      <c r="C266" s="86" t="s">
        <v>927</v>
      </c>
      <c r="D266" s="81" t="s">
        <v>928</v>
      </c>
      <c r="E266" s="65"/>
      <c r="F266" s="65"/>
    </row>
    <row r="267" spans="1:6" ht="12.75">
      <c r="A267" s="81" t="s">
        <v>293</v>
      </c>
      <c r="B267" s="82">
        <v>0</v>
      </c>
      <c r="C267" s="86" t="s">
        <v>929</v>
      </c>
      <c r="D267" s="81" t="s">
        <v>930</v>
      </c>
      <c r="E267" s="65"/>
      <c r="F267" s="65"/>
    </row>
    <row r="268" spans="1:6" ht="12.75">
      <c r="A268" s="81" t="s">
        <v>293</v>
      </c>
      <c r="B268" s="82">
        <v>0</v>
      </c>
      <c r="C268" s="86" t="s">
        <v>931</v>
      </c>
      <c r="D268" s="81" t="s">
        <v>932</v>
      </c>
      <c r="E268" s="65"/>
      <c r="F268" s="65"/>
    </row>
    <row r="269" spans="1:6" ht="12.75">
      <c r="A269" s="81" t="s">
        <v>293</v>
      </c>
      <c r="B269" s="82">
        <v>0</v>
      </c>
      <c r="C269" s="86" t="s">
        <v>933</v>
      </c>
      <c r="D269" s="81" t="s">
        <v>934</v>
      </c>
      <c r="E269" s="65"/>
      <c r="F269" s="65"/>
    </row>
    <row r="270" spans="1:6" ht="12.75">
      <c r="A270" s="81" t="s">
        <v>293</v>
      </c>
      <c r="B270" s="82">
        <v>0</v>
      </c>
      <c r="C270" s="86" t="s">
        <v>935</v>
      </c>
      <c r="D270" s="81" t="s">
        <v>936</v>
      </c>
      <c r="E270" s="65"/>
      <c r="F270" s="65"/>
    </row>
    <row r="271" spans="1:6" ht="12.75">
      <c r="A271" s="81" t="s">
        <v>293</v>
      </c>
      <c r="B271" s="82">
        <v>0</v>
      </c>
      <c r="C271" s="86" t="s">
        <v>937</v>
      </c>
      <c r="D271" s="81" t="s">
        <v>938</v>
      </c>
      <c r="E271" s="65"/>
      <c r="F271" s="65"/>
    </row>
    <row r="272" spans="1:6" ht="12.75">
      <c r="A272" s="81" t="s">
        <v>293</v>
      </c>
      <c r="B272" s="82">
        <v>0</v>
      </c>
      <c r="C272" s="86" t="s">
        <v>939</v>
      </c>
      <c r="D272" s="81" t="s">
        <v>940</v>
      </c>
      <c r="E272" s="65"/>
      <c r="F272" s="65"/>
    </row>
    <row r="273" spans="1:6" ht="12.75">
      <c r="A273" s="81" t="s">
        <v>293</v>
      </c>
      <c r="B273" s="82">
        <v>0</v>
      </c>
      <c r="C273" s="86" t="s">
        <v>941</v>
      </c>
      <c r="D273" s="81" t="s">
        <v>942</v>
      </c>
      <c r="E273" s="65"/>
      <c r="F273" s="65"/>
    </row>
    <row r="274" spans="1:6" ht="12.75">
      <c r="A274" s="81" t="s">
        <v>293</v>
      </c>
      <c r="B274" s="82">
        <v>0</v>
      </c>
      <c r="C274" s="86" t="s">
        <v>943</v>
      </c>
      <c r="D274" s="81" t="s">
        <v>944</v>
      </c>
      <c r="E274" s="65"/>
      <c r="F274" s="65"/>
    </row>
    <row r="275" spans="1:6" ht="12.75">
      <c r="A275" s="81" t="s">
        <v>293</v>
      </c>
      <c r="B275" s="82">
        <v>0</v>
      </c>
      <c r="C275" s="86" t="s">
        <v>945</v>
      </c>
      <c r="D275" s="81" t="s">
        <v>946</v>
      </c>
      <c r="E275" s="65"/>
      <c r="F275" s="65"/>
    </row>
    <row r="276" spans="1:6" ht="12.75">
      <c r="A276" s="81" t="s">
        <v>293</v>
      </c>
      <c r="B276" s="82">
        <v>0</v>
      </c>
      <c r="C276" s="86" t="s">
        <v>947</v>
      </c>
      <c r="D276" s="81" t="s">
        <v>948</v>
      </c>
      <c r="E276" s="65"/>
      <c r="F276" s="65"/>
    </row>
    <row r="277" spans="1:6" ht="12.75">
      <c r="A277" s="81" t="s">
        <v>293</v>
      </c>
      <c r="B277" s="82">
        <v>0</v>
      </c>
      <c r="C277" s="86" t="s">
        <v>949</v>
      </c>
      <c r="D277" s="81" t="s">
        <v>950</v>
      </c>
      <c r="E277" s="65"/>
      <c r="F277" s="65"/>
    </row>
    <row r="278" spans="1:6" ht="12.75">
      <c r="A278" s="81" t="s">
        <v>293</v>
      </c>
      <c r="B278" s="82">
        <v>1374543.12</v>
      </c>
      <c r="C278" s="86" t="s">
        <v>951</v>
      </c>
      <c r="D278" s="81" t="s">
        <v>959</v>
      </c>
      <c r="E278" s="65"/>
      <c r="F278" s="65"/>
    </row>
    <row r="279" spans="1:6" ht="12.75">
      <c r="A279" s="81" t="s">
        <v>293</v>
      </c>
      <c r="B279" s="82">
        <v>0</v>
      </c>
      <c r="C279" s="86" t="s">
        <v>960</v>
      </c>
      <c r="D279" s="81" t="s">
        <v>961</v>
      </c>
      <c r="E279" s="65"/>
      <c r="F279" s="65"/>
    </row>
    <row r="280" spans="1:6" ht="12.75">
      <c r="A280" s="81" t="s">
        <v>293</v>
      </c>
      <c r="B280" s="82">
        <v>0</v>
      </c>
      <c r="C280" s="86" t="s">
        <v>962</v>
      </c>
      <c r="D280" s="81" t="s">
        <v>963</v>
      </c>
      <c r="E280" s="65"/>
      <c r="F280" s="65"/>
    </row>
    <row r="281" spans="1:6" ht="12.75">
      <c r="A281" s="84" t="s">
        <v>360</v>
      </c>
      <c r="B281" s="85">
        <f>SUM(B114:B280)</f>
        <v>1156933978.2299998</v>
      </c>
      <c r="C281" s="86"/>
      <c r="D281" s="81"/>
      <c r="E281" s="65"/>
      <c r="F281" s="65"/>
    </row>
    <row r="282" spans="1:6" ht="12.75">
      <c r="A282" s="81"/>
      <c r="B282" s="82"/>
      <c r="C282" s="86"/>
      <c r="D282" s="81"/>
      <c r="E282" s="65"/>
      <c r="F282" s="65"/>
    </row>
    <row r="283" spans="1:6" ht="12.75">
      <c r="A283" s="81" t="s">
        <v>442</v>
      </c>
      <c r="B283" s="82">
        <v>1407271</v>
      </c>
      <c r="C283" s="86" t="s">
        <v>964</v>
      </c>
      <c r="D283" s="81" t="s">
        <v>965</v>
      </c>
      <c r="E283" s="65"/>
      <c r="F283" s="65"/>
    </row>
    <row r="284" spans="1:6" ht="12.75">
      <c r="A284" s="84" t="s">
        <v>360</v>
      </c>
      <c r="B284" s="85">
        <f>SUM(B283)</f>
        <v>1407271</v>
      </c>
      <c r="C284" s="86"/>
      <c r="D284" s="81"/>
      <c r="E284" s="65"/>
      <c r="F284" s="65"/>
    </row>
    <row r="285" spans="1:6" ht="12.75">
      <c r="A285" s="81"/>
      <c r="B285" s="82"/>
      <c r="C285" s="86"/>
      <c r="D285" s="81"/>
      <c r="E285" s="65"/>
      <c r="F285" s="65"/>
    </row>
    <row r="286" spans="1:6" ht="12.75">
      <c r="A286" s="81" t="s">
        <v>1292</v>
      </c>
      <c r="B286" s="82">
        <v>20000</v>
      </c>
      <c r="C286" s="83">
        <v>401030123</v>
      </c>
      <c r="D286" s="81" t="s">
        <v>966</v>
      </c>
      <c r="E286" s="65"/>
      <c r="F286" s="65"/>
    </row>
    <row r="287" spans="1:6" ht="12.75">
      <c r="A287" s="81" t="s">
        <v>1292</v>
      </c>
      <c r="B287" s="82">
        <v>20000</v>
      </c>
      <c r="C287" s="83">
        <v>406030124</v>
      </c>
      <c r="D287" s="81" t="s">
        <v>967</v>
      </c>
      <c r="E287" s="65"/>
      <c r="F287" s="65"/>
    </row>
    <row r="288" spans="1:6" ht="12.75">
      <c r="A288" s="81" t="s">
        <v>1292</v>
      </c>
      <c r="B288" s="82">
        <v>745748925</v>
      </c>
      <c r="C288" s="83">
        <v>701030125</v>
      </c>
      <c r="D288" s="81" t="s">
        <v>968</v>
      </c>
      <c r="E288" s="65"/>
      <c r="F288" s="65"/>
    </row>
    <row r="289" spans="1:6" ht="12.75">
      <c r="A289" s="81" t="s">
        <v>1292</v>
      </c>
      <c r="B289" s="82">
        <v>39769092</v>
      </c>
      <c r="C289" s="83">
        <v>7111030126</v>
      </c>
      <c r="D289" s="81" t="s">
        <v>969</v>
      </c>
      <c r="E289" s="65"/>
      <c r="F289" s="65"/>
    </row>
    <row r="290" spans="1:6" ht="12.75">
      <c r="A290" s="81" t="s">
        <v>1292</v>
      </c>
      <c r="B290" s="82">
        <v>5550000</v>
      </c>
      <c r="C290" s="83">
        <v>7112030127</v>
      </c>
      <c r="D290" s="81" t="s">
        <v>970</v>
      </c>
      <c r="E290" s="65"/>
      <c r="F290" s="65"/>
    </row>
    <row r="291" spans="1:6" ht="12.75">
      <c r="A291" s="81" t="s">
        <v>1292</v>
      </c>
      <c r="B291" s="82">
        <v>13890467</v>
      </c>
      <c r="C291" s="83">
        <v>7113030128</v>
      </c>
      <c r="D291" s="81" t="s">
        <v>971</v>
      </c>
      <c r="E291" s="65"/>
      <c r="F291" s="65"/>
    </row>
    <row r="292" spans="1:6" ht="12.75">
      <c r="A292" s="81" t="s">
        <v>1292</v>
      </c>
      <c r="B292" s="82">
        <v>452415</v>
      </c>
      <c r="C292" s="83">
        <v>7113030129</v>
      </c>
      <c r="D292" s="81" t="s">
        <v>972</v>
      </c>
      <c r="E292" s="65"/>
      <c r="F292" s="65"/>
    </row>
    <row r="293" spans="1:6" ht="12.75">
      <c r="A293" s="81" t="s">
        <v>1292</v>
      </c>
      <c r="B293" s="82">
        <v>2549308</v>
      </c>
      <c r="C293" s="83">
        <v>7115030130</v>
      </c>
      <c r="D293" s="81" t="s">
        <v>973</v>
      </c>
      <c r="E293" s="65"/>
      <c r="F293" s="65"/>
    </row>
    <row r="294" spans="1:6" ht="12.75">
      <c r="A294" s="81" t="s">
        <v>1292</v>
      </c>
      <c r="B294" s="82">
        <v>3251031</v>
      </c>
      <c r="C294" s="83">
        <v>7131030131</v>
      </c>
      <c r="D294" s="81" t="s">
        <v>974</v>
      </c>
      <c r="E294" s="65"/>
      <c r="F294" s="65"/>
    </row>
    <row r="295" spans="1:6" ht="12.75">
      <c r="A295" s="81" t="s">
        <v>1292</v>
      </c>
      <c r="B295" s="82">
        <v>3495158</v>
      </c>
      <c r="C295" s="83">
        <v>7132030132</v>
      </c>
      <c r="D295" s="81" t="s">
        <v>975</v>
      </c>
      <c r="E295" s="65"/>
      <c r="F295" s="65"/>
    </row>
    <row r="296" spans="1:6" ht="12.75">
      <c r="A296" s="81" t="s">
        <v>1292</v>
      </c>
      <c r="B296" s="82">
        <v>286553</v>
      </c>
      <c r="C296" s="83">
        <v>7134030134</v>
      </c>
      <c r="D296" s="81" t="s">
        <v>976</v>
      </c>
      <c r="E296" s="65"/>
      <c r="F296" s="65"/>
    </row>
    <row r="297" spans="1:6" ht="12.75">
      <c r="A297" s="81" t="s">
        <v>1292</v>
      </c>
      <c r="B297" s="82">
        <v>847685</v>
      </c>
      <c r="C297" s="83">
        <v>7136030135</v>
      </c>
      <c r="D297" s="81" t="s">
        <v>977</v>
      </c>
      <c r="E297" s="65"/>
      <c r="F297" s="65"/>
    </row>
    <row r="298" spans="1:6" ht="12.75">
      <c r="A298" s="81" t="s">
        <v>1292</v>
      </c>
      <c r="B298" s="82">
        <v>894544</v>
      </c>
      <c r="C298" s="83">
        <v>7142030136</v>
      </c>
      <c r="D298" s="81" t="s">
        <v>978</v>
      </c>
      <c r="E298" s="65"/>
      <c r="F298" s="65"/>
    </row>
    <row r="299" spans="1:6" ht="12.75">
      <c r="A299" s="81" t="s">
        <v>1292</v>
      </c>
      <c r="B299" s="82">
        <v>1210400</v>
      </c>
      <c r="C299" s="83">
        <v>7154030138</v>
      </c>
      <c r="D299" s="81" t="s">
        <v>979</v>
      </c>
      <c r="E299" s="65"/>
      <c r="F299" s="65"/>
    </row>
    <row r="300" spans="1:6" ht="12.75">
      <c r="A300" s="81" t="s">
        <v>1292</v>
      </c>
      <c r="B300" s="82">
        <v>1789481</v>
      </c>
      <c r="C300" s="83">
        <v>7155030139</v>
      </c>
      <c r="D300" s="81" t="s">
        <v>980</v>
      </c>
      <c r="E300" s="65"/>
      <c r="F300" s="65"/>
    </row>
    <row r="301" spans="1:6" ht="12.75">
      <c r="A301" s="81" t="s">
        <v>1292</v>
      </c>
      <c r="B301" s="82">
        <v>177354</v>
      </c>
      <c r="C301" s="83">
        <v>7156030140</v>
      </c>
      <c r="D301" s="81" t="s">
        <v>981</v>
      </c>
      <c r="E301" s="65"/>
      <c r="F301" s="65"/>
    </row>
    <row r="302" spans="1:6" ht="12.75">
      <c r="A302" s="81" t="s">
        <v>1292</v>
      </c>
      <c r="B302" s="82">
        <v>3481594</v>
      </c>
      <c r="C302" s="83">
        <v>7163030141</v>
      </c>
      <c r="D302" s="81" t="s">
        <v>982</v>
      </c>
      <c r="E302" s="65"/>
      <c r="F302" s="65"/>
    </row>
    <row r="303" spans="1:6" ht="12.75">
      <c r="A303" s="81" t="s">
        <v>1292</v>
      </c>
      <c r="B303" s="82">
        <v>7510687</v>
      </c>
      <c r="C303" s="83">
        <v>7164030142</v>
      </c>
      <c r="D303" s="81" t="s">
        <v>983</v>
      </c>
      <c r="E303" s="65"/>
      <c r="F303" s="65"/>
    </row>
    <row r="304" spans="1:6" ht="12.75">
      <c r="A304" s="81" t="s">
        <v>1292</v>
      </c>
      <c r="B304" s="82">
        <v>4102654</v>
      </c>
      <c r="C304" s="83">
        <v>724030143</v>
      </c>
      <c r="D304" s="81" t="s">
        <v>984</v>
      </c>
      <c r="E304" s="65"/>
      <c r="F304" s="65"/>
    </row>
    <row r="305" spans="1:6" ht="12.75">
      <c r="A305" s="81" t="s">
        <v>1292</v>
      </c>
      <c r="B305" s="82">
        <v>10127623</v>
      </c>
      <c r="C305" s="83">
        <v>761030144</v>
      </c>
      <c r="D305" s="81" t="s">
        <v>985</v>
      </c>
      <c r="E305" s="65"/>
      <c r="F305" s="65"/>
    </row>
    <row r="306" spans="1:6" ht="12.75">
      <c r="A306" s="81" t="s">
        <v>1292</v>
      </c>
      <c r="B306" s="82">
        <v>3675518</v>
      </c>
      <c r="C306" s="83">
        <v>762030145</v>
      </c>
      <c r="D306" s="81" t="s">
        <v>986</v>
      </c>
      <c r="E306" s="65"/>
      <c r="F306" s="65"/>
    </row>
    <row r="307" spans="1:6" ht="12.75">
      <c r="A307" s="81" t="s">
        <v>1292</v>
      </c>
      <c r="B307" s="82">
        <v>179018</v>
      </c>
      <c r="C307" s="83">
        <v>801030146</v>
      </c>
      <c r="D307" s="81" t="s">
        <v>987</v>
      </c>
      <c r="E307" s="65"/>
      <c r="F307" s="65"/>
    </row>
    <row r="308" spans="1:6" ht="12.75">
      <c r="A308" s="81" t="s">
        <v>1292</v>
      </c>
      <c r="B308" s="82">
        <v>552811</v>
      </c>
      <c r="C308" s="83">
        <v>802030147</v>
      </c>
      <c r="D308" s="81" t="s">
        <v>830</v>
      </c>
      <c r="E308" s="65"/>
      <c r="F308" s="65"/>
    </row>
    <row r="309" spans="1:6" ht="12.75">
      <c r="A309" s="81" t="s">
        <v>1292</v>
      </c>
      <c r="B309" s="82">
        <v>2946105</v>
      </c>
      <c r="C309" s="83">
        <v>803030148</v>
      </c>
      <c r="D309" s="81" t="s">
        <v>988</v>
      </c>
      <c r="E309" s="65"/>
      <c r="F309" s="65"/>
    </row>
    <row r="310" spans="1:6" ht="12.75">
      <c r="A310" s="81" t="s">
        <v>1292</v>
      </c>
      <c r="B310" s="82">
        <v>377593</v>
      </c>
      <c r="C310" s="83">
        <v>808030149</v>
      </c>
      <c r="D310" s="81" t="s">
        <v>989</v>
      </c>
      <c r="E310" s="65"/>
      <c r="F310" s="65"/>
    </row>
    <row r="311" spans="1:6" ht="12.75">
      <c r="A311" s="81" t="s">
        <v>1292</v>
      </c>
      <c r="B311" s="82">
        <v>6130311</v>
      </c>
      <c r="C311" s="83">
        <v>811030150</v>
      </c>
      <c r="D311" s="81" t="s">
        <v>363</v>
      </c>
      <c r="E311" s="65"/>
      <c r="F311" s="65"/>
    </row>
    <row r="312" spans="1:6" ht="12.75">
      <c r="A312" s="84" t="s">
        <v>360</v>
      </c>
      <c r="B312" s="85">
        <f>SUM(B286:B311)</f>
        <v>859036327</v>
      </c>
      <c r="C312" s="83"/>
      <c r="D312" s="81"/>
      <c r="E312" s="65"/>
      <c r="F312" s="65"/>
    </row>
    <row r="313" spans="1:6" ht="12.75">
      <c r="A313" s="81"/>
      <c r="B313" s="82"/>
      <c r="C313" s="83"/>
      <c r="D313" s="81"/>
      <c r="E313" s="65"/>
      <c r="F313" s="65"/>
    </row>
    <row r="314" spans="1:6" ht="12.75">
      <c r="A314" s="81" t="s">
        <v>294</v>
      </c>
      <c r="B314" s="82">
        <v>8324</v>
      </c>
      <c r="C314" s="86" t="s">
        <v>990</v>
      </c>
      <c r="D314" s="81" t="s">
        <v>991</v>
      </c>
      <c r="E314" s="65"/>
      <c r="F314" s="65"/>
    </row>
    <row r="315" spans="1:6" ht="12.75">
      <c r="A315" s="81" t="s">
        <v>294</v>
      </c>
      <c r="B315" s="82">
        <v>19977.41</v>
      </c>
      <c r="C315" s="86" t="s">
        <v>992</v>
      </c>
      <c r="D315" s="81" t="s">
        <v>991</v>
      </c>
      <c r="E315" s="65"/>
      <c r="F315" s="65"/>
    </row>
    <row r="316" spans="1:6" ht="12.75">
      <c r="A316" s="81" t="s">
        <v>294</v>
      </c>
      <c r="B316" s="82">
        <v>9052.22</v>
      </c>
      <c r="C316" s="86" t="s">
        <v>993</v>
      </c>
      <c r="D316" s="81" t="s">
        <v>991</v>
      </c>
      <c r="E316" s="65"/>
      <c r="F316" s="65"/>
    </row>
    <row r="317" spans="1:6" ht="12.75">
      <c r="A317" s="81" t="s">
        <v>294</v>
      </c>
      <c r="B317" s="82">
        <v>6763.65</v>
      </c>
      <c r="C317" s="86" t="s">
        <v>994</v>
      </c>
      <c r="D317" s="81" t="s">
        <v>991</v>
      </c>
      <c r="E317" s="65"/>
      <c r="F317" s="65"/>
    </row>
    <row r="318" spans="1:6" ht="12.75">
      <c r="A318" s="81" t="s">
        <v>294</v>
      </c>
      <c r="B318" s="82">
        <v>8167.69</v>
      </c>
      <c r="C318" s="86" t="s">
        <v>995</v>
      </c>
      <c r="D318" s="81" t="s">
        <v>996</v>
      </c>
      <c r="E318" s="65"/>
      <c r="F318" s="65"/>
    </row>
    <row r="319" spans="1:6" ht="12.75">
      <c r="A319" s="81" t="s">
        <v>294</v>
      </c>
      <c r="B319" s="82">
        <v>8167.69</v>
      </c>
      <c r="C319" s="86" t="s">
        <v>997</v>
      </c>
      <c r="D319" s="81" t="s">
        <v>996</v>
      </c>
      <c r="E319" s="65"/>
      <c r="F319" s="65"/>
    </row>
    <row r="320" spans="1:6" ht="12.75">
      <c r="A320" s="81" t="s">
        <v>294</v>
      </c>
      <c r="B320" s="82">
        <v>9478.86</v>
      </c>
      <c r="C320" s="86" t="s">
        <v>998</v>
      </c>
      <c r="D320" s="81" t="s">
        <v>991</v>
      </c>
      <c r="E320" s="65"/>
      <c r="F320" s="65"/>
    </row>
    <row r="321" spans="1:6" ht="12.75">
      <c r="A321" s="81" t="s">
        <v>294</v>
      </c>
      <c r="B321" s="82">
        <v>9478.86</v>
      </c>
      <c r="C321" s="86" t="s">
        <v>999</v>
      </c>
      <c r="D321" s="81" t="s">
        <v>991</v>
      </c>
      <c r="E321" s="65"/>
      <c r="F321" s="65"/>
    </row>
    <row r="322" spans="1:6" ht="12.75">
      <c r="A322" s="81" t="s">
        <v>294</v>
      </c>
      <c r="B322" s="82">
        <v>9478.86</v>
      </c>
      <c r="C322" s="86" t="s">
        <v>1000</v>
      </c>
      <c r="D322" s="81" t="s">
        <v>991</v>
      </c>
      <c r="E322" s="65"/>
      <c r="F322" s="65"/>
    </row>
    <row r="323" spans="1:6" ht="12.75">
      <c r="A323" s="81" t="s">
        <v>294</v>
      </c>
      <c r="B323" s="82">
        <v>9478.86</v>
      </c>
      <c r="C323" s="86" t="s">
        <v>1001</v>
      </c>
      <c r="D323" s="81" t="s">
        <v>991</v>
      </c>
      <c r="E323" s="65"/>
      <c r="F323" s="65"/>
    </row>
    <row r="324" spans="1:6" ht="12.75">
      <c r="A324" s="81" t="s">
        <v>294</v>
      </c>
      <c r="B324" s="82">
        <v>9478.86</v>
      </c>
      <c r="C324" s="86" t="s">
        <v>1002</v>
      </c>
      <c r="D324" s="81" t="s">
        <v>991</v>
      </c>
      <c r="E324" s="65"/>
      <c r="F324" s="65"/>
    </row>
    <row r="325" spans="1:6" ht="12.75">
      <c r="A325" s="81" t="s">
        <v>294</v>
      </c>
      <c r="B325" s="82">
        <v>9478.86</v>
      </c>
      <c r="C325" s="86" t="s">
        <v>1003</v>
      </c>
      <c r="D325" s="81" t="s">
        <v>991</v>
      </c>
      <c r="E325" s="65"/>
      <c r="F325" s="65"/>
    </row>
    <row r="326" spans="1:6" ht="12.75">
      <c r="A326" s="81" t="s">
        <v>294</v>
      </c>
      <c r="B326" s="82">
        <v>1929.06</v>
      </c>
      <c r="C326" s="86" t="s">
        <v>1004</v>
      </c>
      <c r="D326" s="81" t="s">
        <v>1005</v>
      </c>
      <c r="E326" s="65"/>
      <c r="F326" s="65"/>
    </row>
    <row r="327" spans="1:6" ht="12.75">
      <c r="A327" s="81" t="s">
        <v>294</v>
      </c>
      <c r="B327" s="82">
        <v>1929.06</v>
      </c>
      <c r="C327" s="86" t="s">
        <v>1006</v>
      </c>
      <c r="D327" s="81" t="s">
        <v>1005</v>
      </c>
      <c r="E327" s="65"/>
      <c r="F327" s="65"/>
    </row>
    <row r="328" spans="1:6" ht="12.75">
      <c r="A328" s="81" t="s">
        <v>294</v>
      </c>
      <c r="B328" s="82">
        <v>2774.97</v>
      </c>
      <c r="C328" s="86" t="s">
        <v>1007</v>
      </c>
      <c r="D328" s="81" t="s">
        <v>1005</v>
      </c>
      <c r="E328" s="65"/>
      <c r="F328" s="65"/>
    </row>
    <row r="329" spans="1:6" ht="12.75">
      <c r="A329" s="81" t="s">
        <v>294</v>
      </c>
      <c r="B329" s="82">
        <v>507.55</v>
      </c>
      <c r="C329" s="86" t="s">
        <v>1008</v>
      </c>
      <c r="D329" s="81" t="s">
        <v>1005</v>
      </c>
      <c r="E329" s="65"/>
      <c r="F329" s="65"/>
    </row>
    <row r="330" spans="1:6" ht="12.75">
      <c r="A330" s="81" t="s">
        <v>294</v>
      </c>
      <c r="B330" s="82">
        <v>1624.71</v>
      </c>
      <c r="C330" s="86" t="s">
        <v>1009</v>
      </c>
      <c r="D330" s="81" t="s">
        <v>1005</v>
      </c>
      <c r="E330" s="65"/>
      <c r="F330" s="65"/>
    </row>
    <row r="331" spans="1:6" ht="12.75">
      <c r="A331" s="81" t="s">
        <v>294</v>
      </c>
      <c r="B331" s="82">
        <v>3106.9</v>
      </c>
      <c r="C331" s="86" t="s">
        <v>1010</v>
      </c>
      <c r="D331" s="81" t="s">
        <v>1005</v>
      </c>
      <c r="E331" s="65"/>
      <c r="F331" s="65"/>
    </row>
    <row r="332" spans="1:6" ht="12.75">
      <c r="A332" s="81" t="s">
        <v>294</v>
      </c>
      <c r="B332" s="82">
        <v>5924.17</v>
      </c>
      <c r="C332" s="86" t="s">
        <v>1011</v>
      </c>
      <c r="D332" s="81" t="s">
        <v>991</v>
      </c>
      <c r="E332" s="65"/>
      <c r="F332" s="65"/>
    </row>
    <row r="333" spans="1:6" ht="12.75">
      <c r="A333" s="81" t="s">
        <v>294</v>
      </c>
      <c r="B333" s="82">
        <v>5924.17</v>
      </c>
      <c r="C333" s="86" t="s">
        <v>1012</v>
      </c>
      <c r="D333" s="81" t="s">
        <v>991</v>
      </c>
      <c r="E333" s="65"/>
      <c r="F333" s="65"/>
    </row>
    <row r="334" spans="1:6" ht="12.75">
      <c r="A334" s="81" t="s">
        <v>294</v>
      </c>
      <c r="B334" s="82">
        <v>9716.08</v>
      </c>
      <c r="C334" s="86" t="s">
        <v>1013</v>
      </c>
      <c r="D334" s="81" t="s">
        <v>1005</v>
      </c>
      <c r="E334" s="65"/>
      <c r="F334" s="65"/>
    </row>
    <row r="335" spans="1:6" ht="12.75">
      <c r="A335" s="81" t="s">
        <v>294</v>
      </c>
      <c r="B335" s="82">
        <v>9716.08</v>
      </c>
      <c r="C335" s="86" t="s">
        <v>1014</v>
      </c>
      <c r="D335" s="81" t="s">
        <v>1005</v>
      </c>
      <c r="E335" s="65"/>
      <c r="F335" s="65"/>
    </row>
    <row r="336" spans="1:6" ht="12.75">
      <c r="A336" s="81" t="s">
        <v>294</v>
      </c>
      <c r="B336" s="82">
        <v>2335.46</v>
      </c>
      <c r="C336" s="86" t="s">
        <v>1015</v>
      </c>
      <c r="D336" s="81" t="s">
        <v>1005</v>
      </c>
      <c r="E336" s="65"/>
      <c r="F336" s="65"/>
    </row>
    <row r="337" spans="1:6" ht="12.75">
      <c r="A337" s="81" t="s">
        <v>294</v>
      </c>
      <c r="B337" s="82">
        <v>5482.82</v>
      </c>
      <c r="C337" s="86" t="s">
        <v>1016</v>
      </c>
      <c r="D337" s="81" t="s">
        <v>1005</v>
      </c>
      <c r="E337" s="65"/>
      <c r="F337" s="65"/>
    </row>
    <row r="338" spans="1:6" ht="12.75">
      <c r="A338" s="81" t="s">
        <v>294</v>
      </c>
      <c r="B338" s="82">
        <v>1624.71</v>
      </c>
      <c r="C338" s="86" t="s">
        <v>1017</v>
      </c>
      <c r="D338" s="81" t="s">
        <v>1005</v>
      </c>
      <c r="E338" s="65"/>
      <c r="F338" s="65"/>
    </row>
    <row r="339" spans="1:6" ht="12.75">
      <c r="A339" s="81" t="s">
        <v>294</v>
      </c>
      <c r="B339" s="82">
        <v>2281064.3</v>
      </c>
      <c r="C339" s="83">
        <v>31</v>
      </c>
      <c r="D339" s="81" t="s">
        <v>1018</v>
      </c>
      <c r="E339" s="65"/>
      <c r="F339" s="65"/>
    </row>
    <row r="340" spans="1:6" ht="12.75">
      <c r="A340" s="81" t="s">
        <v>294</v>
      </c>
      <c r="B340" s="82">
        <v>1769.07</v>
      </c>
      <c r="C340" s="86" t="s">
        <v>1019</v>
      </c>
      <c r="D340" s="81" t="s">
        <v>991</v>
      </c>
      <c r="E340" s="65"/>
      <c r="F340" s="65"/>
    </row>
    <row r="341" spans="1:6" ht="12.75">
      <c r="A341" s="81" t="s">
        <v>294</v>
      </c>
      <c r="B341" s="82">
        <v>9716.08</v>
      </c>
      <c r="C341" s="86" t="s">
        <v>1020</v>
      </c>
      <c r="D341" s="81" t="s">
        <v>1021</v>
      </c>
      <c r="E341" s="65"/>
      <c r="F341" s="65"/>
    </row>
    <row r="342" spans="1:6" ht="12.75">
      <c r="A342" s="81" t="s">
        <v>294</v>
      </c>
      <c r="B342" s="82">
        <v>5940.72</v>
      </c>
      <c r="C342" s="86" t="s">
        <v>1022</v>
      </c>
      <c r="D342" s="81" t="s">
        <v>1021</v>
      </c>
      <c r="E342" s="65"/>
      <c r="F342" s="65"/>
    </row>
    <row r="343" spans="1:6" ht="12.75">
      <c r="A343" s="81" t="s">
        <v>294</v>
      </c>
      <c r="B343" s="82">
        <v>9716.08</v>
      </c>
      <c r="C343" s="86" t="s">
        <v>1023</v>
      </c>
      <c r="D343" s="81" t="s">
        <v>1021</v>
      </c>
      <c r="E343" s="65"/>
      <c r="F343" s="65"/>
    </row>
    <row r="344" spans="1:6" ht="12.75">
      <c r="A344" s="81" t="s">
        <v>294</v>
      </c>
      <c r="B344" s="82">
        <v>9716.08</v>
      </c>
      <c r="C344" s="86" t="s">
        <v>1024</v>
      </c>
      <c r="D344" s="81" t="s">
        <v>1021</v>
      </c>
      <c r="E344" s="65"/>
      <c r="F344" s="65"/>
    </row>
    <row r="345" spans="1:6" ht="12.75">
      <c r="A345" s="81" t="s">
        <v>294</v>
      </c>
      <c r="B345" s="82">
        <v>9716.08</v>
      </c>
      <c r="C345" s="86" t="s">
        <v>1025</v>
      </c>
      <c r="D345" s="81" t="s">
        <v>1021</v>
      </c>
      <c r="E345" s="65"/>
      <c r="F345" s="65"/>
    </row>
    <row r="346" spans="1:6" ht="12.75">
      <c r="A346" s="81" t="s">
        <v>294</v>
      </c>
      <c r="B346" s="82">
        <v>5312.72</v>
      </c>
      <c r="C346" s="86" t="s">
        <v>1026</v>
      </c>
      <c r="D346" s="81" t="s">
        <v>1021</v>
      </c>
      <c r="E346" s="65"/>
      <c r="F346" s="65"/>
    </row>
    <row r="347" spans="1:6" ht="12.75">
      <c r="A347" s="81" t="s">
        <v>294</v>
      </c>
      <c r="B347" s="82">
        <v>1692.75</v>
      </c>
      <c r="C347" s="86" t="s">
        <v>1027</v>
      </c>
      <c r="D347" s="81" t="s">
        <v>1005</v>
      </c>
      <c r="E347" s="65"/>
      <c r="F347" s="65"/>
    </row>
    <row r="348" spans="1:6" ht="12.75">
      <c r="A348" s="81" t="s">
        <v>294</v>
      </c>
      <c r="B348" s="82">
        <v>7741.97</v>
      </c>
      <c r="C348" s="86" t="s">
        <v>1028</v>
      </c>
      <c r="D348" s="81" t="s">
        <v>996</v>
      </c>
      <c r="E348" s="65"/>
      <c r="F348" s="65"/>
    </row>
    <row r="349" spans="1:6" ht="12.75">
      <c r="A349" s="81" t="s">
        <v>294</v>
      </c>
      <c r="B349" s="82">
        <v>3735.82</v>
      </c>
      <c r="C349" s="86" t="s">
        <v>1029</v>
      </c>
      <c r="D349" s="81" t="s">
        <v>991</v>
      </c>
      <c r="E349" s="65"/>
      <c r="F349" s="65"/>
    </row>
    <row r="350" spans="1:6" ht="12.75">
      <c r="A350" s="81" t="s">
        <v>294</v>
      </c>
      <c r="B350" s="82">
        <v>3735.82</v>
      </c>
      <c r="C350" s="86" t="s">
        <v>1030</v>
      </c>
      <c r="D350" s="81" t="s">
        <v>991</v>
      </c>
      <c r="E350" s="65"/>
      <c r="F350" s="65"/>
    </row>
    <row r="351" spans="1:6" ht="12.75">
      <c r="A351" s="81" t="s">
        <v>294</v>
      </c>
      <c r="B351" s="82">
        <v>19803.63</v>
      </c>
      <c r="C351" s="86" t="s">
        <v>1031</v>
      </c>
      <c r="D351" s="81" t="s">
        <v>1032</v>
      </c>
      <c r="E351" s="65"/>
      <c r="F351" s="65"/>
    </row>
    <row r="352" spans="1:6" ht="12.75">
      <c r="A352" s="81" t="s">
        <v>294</v>
      </c>
      <c r="B352" s="82">
        <v>6962.26</v>
      </c>
      <c r="C352" s="86" t="s">
        <v>1033</v>
      </c>
      <c r="D352" s="81" t="s">
        <v>1032</v>
      </c>
      <c r="E352" s="65"/>
      <c r="F352" s="65"/>
    </row>
    <row r="353" spans="1:6" ht="12.75">
      <c r="A353" s="81" t="s">
        <v>294</v>
      </c>
      <c r="B353" s="82">
        <v>300000</v>
      </c>
      <c r="C353" s="86" t="s">
        <v>1034</v>
      </c>
      <c r="D353" s="81" t="s">
        <v>1035</v>
      </c>
      <c r="E353" s="65"/>
      <c r="F353" s="65"/>
    </row>
    <row r="354" spans="1:6" ht="12.75">
      <c r="A354" s="81" t="s">
        <v>294</v>
      </c>
      <c r="B354" s="82">
        <v>10306.38</v>
      </c>
      <c r="C354" s="86" t="s">
        <v>1036</v>
      </c>
      <c r="D354" s="81" t="s">
        <v>996</v>
      </c>
      <c r="E354" s="65"/>
      <c r="F354" s="65"/>
    </row>
    <row r="355" spans="1:6" ht="12.75">
      <c r="A355" s="81" t="s">
        <v>294</v>
      </c>
      <c r="B355" s="82">
        <v>1972.27</v>
      </c>
      <c r="C355" s="86" t="s">
        <v>1037</v>
      </c>
      <c r="D355" s="81" t="s">
        <v>996</v>
      </c>
      <c r="E355" s="65"/>
      <c r="F355" s="65"/>
    </row>
    <row r="356" spans="1:6" ht="12.75">
      <c r="A356" s="81" t="s">
        <v>294</v>
      </c>
      <c r="B356" s="82">
        <v>1972.27</v>
      </c>
      <c r="C356" s="86" t="s">
        <v>1038</v>
      </c>
      <c r="D356" s="81" t="s">
        <v>996</v>
      </c>
      <c r="E356" s="65"/>
      <c r="F356" s="65"/>
    </row>
    <row r="357" spans="1:6" ht="12.75">
      <c r="A357" s="81" t="s">
        <v>294</v>
      </c>
      <c r="B357" s="82">
        <v>7741.97</v>
      </c>
      <c r="C357" s="86" t="s">
        <v>1039</v>
      </c>
      <c r="D357" s="81" t="s">
        <v>996</v>
      </c>
      <c r="E357" s="65"/>
      <c r="F357" s="65"/>
    </row>
    <row r="358" spans="1:6" ht="12.75">
      <c r="A358" s="81" t="s">
        <v>294</v>
      </c>
      <c r="B358" s="82">
        <v>7741.97</v>
      </c>
      <c r="C358" s="86" t="s">
        <v>1040</v>
      </c>
      <c r="D358" s="81" t="s">
        <v>996</v>
      </c>
      <c r="E358" s="65"/>
      <c r="F358" s="65"/>
    </row>
    <row r="359" spans="1:6" ht="12.75">
      <c r="A359" s="81" t="s">
        <v>294</v>
      </c>
      <c r="B359" s="82">
        <v>1972.27</v>
      </c>
      <c r="C359" s="86" t="s">
        <v>1041</v>
      </c>
      <c r="D359" s="81" t="s">
        <v>996</v>
      </c>
      <c r="E359" s="65"/>
      <c r="F359" s="65"/>
    </row>
    <row r="360" spans="1:6" ht="12.75">
      <c r="A360" s="81" t="s">
        <v>294</v>
      </c>
      <c r="B360" s="82">
        <v>7741.97</v>
      </c>
      <c r="C360" s="86" t="s">
        <v>1042</v>
      </c>
      <c r="D360" s="81" t="s">
        <v>996</v>
      </c>
      <c r="E360" s="65"/>
      <c r="F360" s="65"/>
    </row>
    <row r="361" spans="1:6" ht="12.75">
      <c r="A361" s="81" t="s">
        <v>294</v>
      </c>
      <c r="B361" s="82">
        <v>7741.97</v>
      </c>
      <c r="C361" s="86" t="s">
        <v>1043</v>
      </c>
      <c r="D361" s="81" t="s">
        <v>996</v>
      </c>
      <c r="E361" s="65"/>
      <c r="F361" s="65"/>
    </row>
    <row r="362" spans="1:6" ht="12.75">
      <c r="A362" s="81" t="s">
        <v>294</v>
      </c>
      <c r="B362" s="82">
        <v>7741.97</v>
      </c>
      <c r="C362" s="86" t="s">
        <v>1044</v>
      </c>
      <c r="D362" s="81" t="s">
        <v>996</v>
      </c>
      <c r="E362" s="65"/>
      <c r="F362" s="65"/>
    </row>
    <row r="363" spans="1:6" ht="12.75">
      <c r="A363" s="81" t="s">
        <v>294</v>
      </c>
      <c r="B363" s="82">
        <v>3057.25</v>
      </c>
      <c r="C363" s="86" t="s">
        <v>1045</v>
      </c>
      <c r="D363" s="81" t="s">
        <v>996</v>
      </c>
      <c r="E363" s="65"/>
      <c r="F363" s="65"/>
    </row>
    <row r="364" spans="1:6" ht="12.75">
      <c r="A364" s="81" t="s">
        <v>294</v>
      </c>
      <c r="B364" s="82">
        <v>986.6</v>
      </c>
      <c r="C364" s="86" t="s">
        <v>1046</v>
      </c>
      <c r="D364" s="81" t="s">
        <v>996</v>
      </c>
      <c r="E364" s="65"/>
      <c r="F364" s="65"/>
    </row>
    <row r="365" spans="1:6" ht="12.75">
      <c r="A365" s="81" t="s">
        <v>294</v>
      </c>
      <c r="B365" s="82">
        <v>3057.25</v>
      </c>
      <c r="C365" s="86" t="s">
        <v>1047</v>
      </c>
      <c r="D365" s="81" t="s">
        <v>996</v>
      </c>
      <c r="E365" s="65"/>
      <c r="F365" s="65"/>
    </row>
    <row r="366" spans="1:6" ht="12.75">
      <c r="A366" s="81" t="s">
        <v>294</v>
      </c>
      <c r="B366" s="82">
        <v>8323.08</v>
      </c>
      <c r="C366" s="86" t="s">
        <v>1048</v>
      </c>
      <c r="D366" s="81" t="s">
        <v>991</v>
      </c>
      <c r="E366" s="65"/>
      <c r="F366" s="65"/>
    </row>
    <row r="367" spans="1:6" ht="12.75">
      <c r="A367" s="81" t="s">
        <v>294</v>
      </c>
      <c r="B367" s="82">
        <v>8323.08</v>
      </c>
      <c r="C367" s="86" t="s">
        <v>1049</v>
      </c>
      <c r="D367" s="81" t="s">
        <v>991</v>
      </c>
      <c r="E367" s="65"/>
      <c r="F367" s="65"/>
    </row>
    <row r="368" spans="1:6" ht="12.75">
      <c r="A368" s="81" t="s">
        <v>294</v>
      </c>
      <c r="B368" s="82">
        <v>8323.08</v>
      </c>
      <c r="C368" s="86" t="s">
        <v>1050</v>
      </c>
      <c r="D368" s="81" t="s">
        <v>991</v>
      </c>
      <c r="E368" s="65"/>
      <c r="F368" s="65"/>
    </row>
    <row r="369" spans="1:6" ht="12.75">
      <c r="A369" s="81" t="s">
        <v>294</v>
      </c>
      <c r="B369" s="82">
        <v>8323.08</v>
      </c>
      <c r="C369" s="86" t="s">
        <v>1051</v>
      </c>
      <c r="D369" s="81" t="s">
        <v>991</v>
      </c>
      <c r="E369" s="65"/>
      <c r="F369" s="65"/>
    </row>
    <row r="370" spans="1:6" ht="12.75">
      <c r="A370" s="81" t="s">
        <v>294</v>
      </c>
      <c r="B370" s="82">
        <v>89725.04</v>
      </c>
      <c r="C370" s="86" t="s">
        <v>1052</v>
      </c>
      <c r="D370" s="81" t="s">
        <v>1053</v>
      </c>
      <c r="E370" s="65"/>
      <c r="F370" s="65"/>
    </row>
    <row r="371" spans="1:6" ht="12.75">
      <c r="A371" s="81" t="s">
        <v>294</v>
      </c>
      <c r="B371" s="82">
        <v>89725.04</v>
      </c>
      <c r="C371" s="86" t="s">
        <v>1054</v>
      </c>
      <c r="D371" s="81" t="s">
        <v>1053</v>
      </c>
      <c r="E371" s="65"/>
      <c r="F371" s="65"/>
    </row>
    <row r="372" spans="1:6" ht="12.75">
      <c r="A372" s="81" t="s">
        <v>294</v>
      </c>
      <c r="B372" s="82">
        <v>89725.04</v>
      </c>
      <c r="C372" s="86" t="s">
        <v>1055</v>
      </c>
      <c r="D372" s="81" t="s">
        <v>1053</v>
      </c>
      <c r="E372" s="65"/>
      <c r="F372" s="65"/>
    </row>
    <row r="373" spans="1:6" ht="12.75">
      <c r="A373" s="81" t="s">
        <v>294</v>
      </c>
      <c r="B373" s="82">
        <v>89725.04</v>
      </c>
      <c r="C373" s="86" t="s">
        <v>1056</v>
      </c>
      <c r="D373" s="81" t="s">
        <v>1053</v>
      </c>
      <c r="E373" s="65"/>
      <c r="F373" s="65"/>
    </row>
    <row r="374" spans="1:6" ht="12.75">
      <c r="A374" s="81" t="s">
        <v>294</v>
      </c>
      <c r="B374" s="82">
        <v>89725.04</v>
      </c>
      <c r="C374" s="86" t="s">
        <v>1057</v>
      </c>
      <c r="D374" s="81" t="s">
        <v>1053</v>
      </c>
      <c r="E374" s="65"/>
      <c r="F374" s="65"/>
    </row>
    <row r="375" spans="1:6" ht="12.75">
      <c r="A375" s="81" t="s">
        <v>294</v>
      </c>
      <c r="B375" s="82">
        <v>7699.68</v>
      </c>
      <c r="C375" s="86" t="s">
        <v>1058</v>
      </c>
      <c r="D375" s="81" t="s">
        <v>991</v>
      </c>
      <c r="E375" s="65"/>
      <c r="F375" s="65"/>
    </row>
    <row r="376" spans="1:6" ht="12.75">
      <c r="A376" s="81" t="s">
        <v>294</v>
      </c>
      <c r="B376" s="82">
        <v>89725.04</v>
      </c>
      <c r="C376" s="86" t="s">
        <v>1059</v>
      </c>
      <c r="D376" s="81" t="s">
        <v>1053</v>
      </c>
      <c r="E376" s="65"/>
      <c r="F376" s="65"/>
    </row>
    <row r="377" spans="1:6" ht="12.75">
      <c r="A377" s="81" t="s">
        <v>294</v>
      </c>
      <c r="B377" s="82">
        <v>89725.04</v>
      </c>
      <c r="C377" s="86" t="s">
        <v>1060</v>
      </c>
      <c r="D377" s="81" t="s">
        <v>1053</v>
      </c>
      <c r="E377" s="65"/>
      <c r="F377" s="65"/>
    </row>
    <row r="378" spans="1:6" ht="12.75">
      <c r="A378" s="81" t="s">
        <v>294</v>
      </c>
      <c r="B378" s="82">
        <v>89725.04</v>
      </c>
      <c r="C378" s="86" t="s">
        <v>1061</v>
      </c>
      <c r="D378" s="81" t="s">
        <v>1053</v>
      </c>
      <c r="E378" s="65"/>
      <c r="F378" s="65"/>
    </row>
    <row r="379" spans="1:6" ht="12.75">
      <c r="A379" s="81" t="s">
        <v>294</v>
      </c>
      <c r="B379" s="82">
        <v>7783.35</v>
      </c>
      <c r="C379" s="86" t="s">
        <v>1062</v>
      </c>
      <c r="D379" s="81" t="s">
        <v>991</v>
      </c>
      <c r="E379" s="65"/>
      <c r="F379" s="65"/>
    </row>
    <row r="380" spans="1:6" ht="12.75">
      <c r="A380" s="81" t="s">
        <v>294</v>
      </c>
      <c r="B380" s="82">
        <v>6953.06</v>
      </c>
      <c r="C380" s="86" t="s">
        <v>1063</v>
      </c>
      <c r="D380" s="81" t="s">
        <v>991</v>
      </c>
      <c r="E380" s="65"/>
      <c r="F380" s="65"/>
    </row>
    <row r="381" spans="1:6" ht="12.75">
      <c r="A381" s="81" t="s">
        <v>294</v>
      </c>
      <c r="B381" s="82">
        <v>16292.16</v>
      </c>
      <c r="C381" s="86" t="s">
        <v>1064</v>
      </c>
      <c r="D381" s="81" t="s">
        <v>991</v>
      </c>
      <c r="E381" s="65"/>
      <c r="F381" s="65"/>
    </row>
    <row r="382" spans="1:6" ht="12.75">
      <c r="A382" s="81" t="s">
        <v>294</v>
      </c>
      <c r="B382" s="82">
        <v>16292.16</v>
      </c>
      <c r="C382" s="86" t="s">
        <v>1065</v>
      </c>
      <c r="D382" s="81" t="s">
        <v>991</v>
      </c>
      <c r="E382" s="65"/>
      <c r="F382" s="65"/>
    </row>
    <row r="383" spans="1:6" ht="12.75">
      <c r="A383" s="81" t="s">
        <v>294</v>
      </c>
      <c r="B383" s="82">
        <v>2179.15</v>
      </c>
      <c r="C383" s="86" t="s">
        <v>1066</v>
      </c>
      <c r="D383" s="81" t="s">
        <v>991</v>
      </c>
      <c r="E383" s="65"/>
      <c r="F383" s="65"/>
    </row>
    <row r="384" spans="1:6" ht="12.75">
      <c r="A384" s="81" t="s">
        <v>294</v>
      </c>
      <c r="B384" s="82">
        <v>20027.98</v>
      </c>
      <c r="C384" s="86" t="s">
        <v>1067</v>
      </c>
      <c r="D384" s="81" t="s">
        <v>991</v>
      </c>
      <c r="E384" s="65"/>
      <c r="F384" s="65"/>
    </row>
    <row r="385" spans="1:6" ht="12.75">
      <c r="A385" s="81" t="s">
        <v>294</v>
      </c>
      <c r="B385" s="82">
        <v>6953.06</v>
      </c>
      <c r="C385" s="86" t="s">
        <v>1068</v>
      </c>
      <c r="D385" s="81" t="s">
        <v>991</v>
      </c>
      <c r="E385" s="65"/>
      <c r="F385" s="65"/>
    </row>
    <row r="386" spans="1:6" ht="12.75">
      <c r="A386" s="81" t="s">
        <v>294</v>
      </c>
      <c r="B386" s="82">
        <v>56799.59</v>
      </c>
      <c r="C386" s="86" t="s">
        <v>1069</v>
      </c>
      <c r="D386" s="81" t="s">
        <v>991</v>
      </c>
      <c r="E386" s="65"/>
      <c r="F386" s="65"/>
    </row>
    <row r="387" spans="1:6" ht="12.75">
      <c r="A387" s="81" t="s">
        <v>294</v>
      </c>
      <c r="B387" s="82">
        <v>4162.46</v>
      </c>
      <c r="C387" s="86" t="s">
        <v>1070</v>
      </c>
      <c r="D387" s="81" t="s">
        <v>991</v>
      </c>
      <c r="E387" s="65"/>
      <c r="F387" s="65"/>
    </row>
    <row r="388" spans="1:6" ht="12.75">
      <c r="A388" s="81" t="s">
        <v>294</v>
      </c>
      <c r="B388" s="82">
        <v>4556527.16</v>
      </c>
      <c r="C388" s="86" t="s">
        <v>1071</v>
      </c>
      <c r="D388" s="81" t="s">
        <v>1072</v>
      </c>
      <c r="E388" s="65"/>
      <c r="F388" s="65"/>
    </row>
    <row r="389" spans="1:6" ht="12.75">
      <c r="A389" s="81" t="s">
        <v>294</v>
      </c>
      <c r="B389" s="82">
        <v>3669749.62</v>
      </c>
      <c r="C389" s="86" t="s">
        <v>1073</v>
      </c>
      <c r="D389" s="81" t="s">
        <v>1074</v>
      </c>
      <c r="E389" s="65"/>
      <c r="F389" s="65"/>
    </row>
    <row r="390" spans="1:6" ht="12.75">
      <c r="A390" s="81" t="s">
        <v>294</v>
      </c>
      <c r="B390" s="82">
        <v>4377284.89</v>
      </c>
      <c r="C390" s="86" t="s">
        <v>1075</v>
      </c>
      <c r="D390" s="81" t="s">
        <v>1076</v>
      </c>
      <c r="E390" s="65"/>
      <c r="F390" s="65"/>
    </row>
    <row r="391" spans="1:6" ht="12.75">
      <c r="A391" s="81" t="s">
        <v>294</v>
      </c>
      <c r="B391" s="82">
        <v>4292380.66</v>
      </c>
      <c r="C391" s="86" t="s">
        <v>1077</v>
      </c>
      <c r="D391" s="81" t="s">
        <v>1078</v>
      </c>
      <c r="E391" s="65"/>
      <c r="F391" s="65"/>
    </row>
    <row r="392" spans="1:6" ht="12.75">
      <c r="A392" s="81" t="s">
        <v>294</v>
      </c>
      <c r="B392" s="82">
        <v>7956846.98</v>
      </c>
      <c r="C392" s="86" t="s">
        <v>1079</v>
      </c>
      <c r="D392" s="81" t="s">
        <v>1080</v>
      </c>
      <c r="E392" s="65"/>
      <c r="F392" s="65"/>
    </row>
    <row r="393" spans="1:6" ht="12.75">
      <c r="A393" s="81" t="s">
        <v>294</v>
      </c>
      <c r="B393" s="82">
        <v>3901.33</v>
      </c>
      <c r="C393" s="86" t="s">
        <v>1081</v>
      </c>
      <c r="D393" s="81" t="s">
        <v>1082</v>
      </c>
      <c r="E393" s="65"/>
      <c r="F393" s="65"/>
    </row>
    <row r="394" spans="1:6" ht="12.75">
      <c r="A394" s="81" t="s">
        <v>294</v>
      </c>
      <c r="B394" s="82">
        <v>3329.42</v>
      </c>
      <c r="C394" s="86" t="s">
        <v>1083</v>
      </c>
      <c r="D394" s="81" t="s">
        <v>1084</v>
      </c>
      <c r="E394" s="65"/>
      <c r="F394" s="65"/>
    </row>
    <row r="395" spans="1:6" ht="12.75">
      <c r="A395" s="81" t="s">
        <v>294</v>
      </c>
      <c r="B395" s="82">
        <v>8167.69</v>
      </c>
      <c r="C395" s="86" t="s">
        <v>1085</v>
      </c>
      <c r="D395" s="81" t="s">
        <v>996</v>
      </c>
      <c r="E395" s="65"/>
      <c r="F395" s="65"/>
    </row>
    <row r="396" spans="1:6" ht="12.75">
      <c r="A396" s="81" t="s">
        <v>294</v>
      </c>
      <c r="B396" s="82">
        <v>1196.24</v>
      </c>
      <c r="C396" s="86" t="s">
        <v>1086</v>
      </c>
      <c r="D396" s="81" t="s">
        <v>996</v>
      </c>
      <c r="E396" s="65"/>
      <c r="F396" s="65"/>
    </row>
    <row r="397" spans="1:6" ht="12.75">
      <c r="A397" s="81" t="s">
        <v>294</v>
      </c>
      <c r="B397" s="82">
        <v>8167.69</v>
      </c>
      <c r="C397" s="86" t="s">
        <v>1087</v>
      </c>
      <c r="D397" s="81" t="s">
        <v>996</v>
      </c>
      <c r="E397" s="65"/>
      <c r="F397" s="65"/>
    </row>
    <row r="398" spans="1:6" ht="12.75">
      <c r="A398" s="81" t="s">
        <v>294</v>
      </c>
      <c r="B398" s="82">
        <v>26547236.48</v>
      </c>
      <c r="C398" s="86" t="s">
        <v>1088</v>
      </c>
      <c r="D398" s="81" t="s">
        <v>1089</v>
      </c>
      <c r="E398" s="65"/>
      <c r="F398" s="65"/>
    </row>
    <row r="399" spans="1:6" ht="12.75">
      <c r="A399" s="81" t="s">
        <v>294</v>
      </c>
      <c r="B399" s="82">
        <v>106908432.84</v>
      </c>
      <c r="C399" s="86" t="s">
        <v>1090</v>
      </c>
      <c r="D399" s="81" t="s">
        <v>1091</v>
      </c>
      <c r="E399" s="65"/>
      <c r="F399" s="65"/>
    </row>
    <row r="400" spans="1:6" ht="12.75">
      <c r="A400" s="81" t="s">
        <v>294</v>
      </c>
      <c r="B400" s="82">
        <v>4242548.8</v>
      </c>
      <c r="C400" s="86" t="s">
        <v>1092</v>
      </c>
      <c r="D400" s="81" t="s">
        <v>1093</v>
      </c>
      <c r="E400" s="65"/>
      <c r="F400" s="65"/>
    </row>
    <row r="401" spans="1:6" ht="12.75">
      <c r="A401" s="81" t="s">
        <v>294</v>
      </c>
      <c r="B401" s="82">
        <v>261972.44</v>
      </c>
      <c r="C401" s="86" t="s">
        <v>1094</v>
      </c>
      <c r="D401" s="81" t="s">
        <v>1095</v>
      </c>
      <c r="E401" s="65"/>
      <c r="F401" s="65"/>
    </row>
    <row r="402" spans="1:6" ht="12.75">
      <c r="A402" s="81" t="s">
        <v>294</v>
      </c>
      <c r="B402" s="82">
        <v>921747.98</v>
      </c>
      <c r="C402" s="86" t="s">
        <v>1096</v>
      </c>
      <c r="D402" s="81" t="s">
        <v>1097</v>
      </c>
      <c r="E402" s="65"/>
      <c r="F402" s="65"/>
    </row>
    <row r="403" spans="1:6" ht="12.75">
      <c r="A403" s="81" t="s">
        <v>294</v>
      </c>
      <c r="B403" s="82">
        <v>5383024.34</v>
      </c>
      <c r="C403" s="86" t="s">
        <v>1098</v>
      </c>
      <c r="D403" s="81" t="s">
        <v>1099</v>
      </c>
      <c r="E403" s="65"/>
      <c r="F403" s="65"/>
    </row>
    <row r="404" spans="1:6" ht="12.75">
      <c r="A404" s="81" t="s">
        <v>294</v>
      </c>
      <c r="B404" s="82">
        <v>798429.1</v>
      </c>
      <c r="C404" s="86" t="s">
        <v>1100</v>
      </c>
      <c r="D404" s="81" t="s">
        <v>1101</v>
      </c>
      <c r="E404" s="65"/>
      <c r="F404" s="65"/>
    </row>
    <row r="405" spans="1:6" ht="12.75">
      <c r="A405" s="81" t="s">
        <v>294</v>
      </c>
      <c r="B405" s="82">
        <v>493506.82</v>
      </c>
      <c r="C405" s="86" t="s">
        <v>1102</v>
      </c>
      <c r="D405" s="81" t="s">
        <v>1103</v>
      </c>
      <c r="E405" s="65"/>
      <c r="F405" s="65"/>
    </row>
    <row r="406" spans="1:6" ht="12.75">
      <c r="A406" s="81" t="s">
        <v>294</v>
      </c>
      <c r="B406" s="82">
        <v>3220550.69</v>
      </c>
      <c r="C406" s="86" t="s">
        <v>1104</v>
      </c>
      <c r="D406" s="81" t="s">
        <v>1105</v>
      </c>
      <c r="E406" s="65"/>
      <c r="F406" s="65"/>
    </row>
    <row r="407" spans="1:6" ht="12.75">
      <c r="A407" s="81" t="s">
        <v>294</v>
      </c>
      <c r="B407" s="82">
        <v>1352595.11</v>
      </c>
      <c r="C407" s="86" t="s">
        <v>1106</v>
      </c>
      <c r="D407" s="81" t="s">
        <v>1107</v>
      </c>
      <c r="E407" s="65"/>
      <c r="F407" s="65"/>
    </row>
    <row r="408" spans="1:6" ht="12.75">
      <c r="A408" s="81" t="s">
        <v>294</v>
      </c>
      <c r="B408" s="82">
        <v>913394.45</v>
      </c>
      <c r="C408" s="86" t="s">
        <v>1108</v>
      </c>
      <c r="D408" s="81" t="s">
        <v>1109</v>
      </c>
      <c r="E408" s="65"/>
      <c r="F408" s="65"/>
    </row>
    <row r="409" spans="1:6" ht="12.75">
      <c r="A409" s="81" t="s">
        <v>294</v>
      </c>
      <c r="B409" s="82">
        <v>433250.6</v>
      </c>
      <c r="C409" s="86" t="s">
        <v>1110</v>
      </c>
      <c r="D409" s="81" t="s">
        <v>1111</v>
      </c>
      <c r="E409" s="65"/>
      <c r="F409" s="65"/>
    </row>
    <row r="410" spans="1:6" ht="12.75">
      <c r="A410" s="81" t="s">
        <v>294</v>
      </c>
      <c r="B410" s="82">
        <v>24977117.6</v>
      </c>
      <c r="C410" s="86" t="s">
        <v>1112</v>
      </c>
      <c r="D410" s="81" t="s">
        <v>1113</v>
      </c>
      <c r="E410" s="65"/>
      <c r="F410" s="65"/>
    </row>
    <row r="411" spans="1:6" ht="25.5">
      <c r="A411" s="81" t="s">
        <v>294</v>
      </c>
      <c r="B411" s="82">
        <v>7744377.35</v>
      </c>
      <c r="C411" s="86" t="s">
        <v>1114</v>
      </c>
      <c r="D411" s="81" t="s">
        <v>1115</v>
      </c>
      <c r="E411" s="65"/>
      <c r="F411" s="65"/>
    </row>
    <row r="412" spans="1:6" ht="25.5">
      <c r="A412" s="81" t="s">
        <v>294</v>
      </c>
      <c r="B412" s="82">
        <v>9789869.13</v>
      </c>
      <c r="C412" s="86" t="s">
        <v>1116</v>
      </c>
      <c r="D412" s="81" t="s">
        <v>1117</v>
      </c>
      <c r="E412" s="65"/>
      <c r="F412" s="65"/>
    </row>
    <row r="413" spans="1:6" ht="12.75">
      <c r="A413" s="81" t="s">
        <v>294</v>
      </c>
      <c r="B413" s="82">
        <v>1218166.64</v>
      </c>
      <c r="C413" s="86" t="s">
        <v>1118</v>
      </c>
      <c r="D413" s="81" t="s">
        <v>1119</v>
      </c>
      <c r="E413" s="65"/>
      <c r="F413" s="65"/>
    </row>
    <row r="414" spans="1:6" ht="12.75">
      <c r="A414" s="81" t="s">
        <v>294</v>
      </c>
      <c r="B414" s="82">
        <v>5787540.28</v>
      </c>
      <c r="C414" s="86" t="s">
        <v>1120</v>
      </c>
      <c r="D414" s="81" t="s">
        <v>1121</v>
      </c>
      <c r="E414" s="65"/>
      <c r="F414" s="65"/>
    </row>
    <row r="415" spans="1:6" ht="12.75">
      <c r="A415" s="81" t="s">
        <v>294</v>
      </c>
      <c r="B415" s="82">
        <v>11114.74</v>
      </c>
      <c r="C415" s="86" t="s">
        <v>1122</v>
      </c>
      <c r="D415" s="81" t="s">
        <v>1123</v>
      </c>
      <c r="E415" s="65"/>
      <c r="F415" s="65"/>
    </row>
    <row r="416" spans="1:6" ht="12.75">
      <c r="A416" s="81" t="s">
        <v>294</v>
      </c>
      <c r="B416" s="82">
        <v>817301.12</v>
      </c>
      <c r="C416" s="86" t="s">
        <v>1124</v>
      </c>
      <c r="D416" s="81" t="s">
        <v>1125</v>
      </c>
      <c r="E416" s="65"/>
      <c r="F416" s="65"/>
    </row>
    <row r="417" spans="1:6" ht="12.75">
      <c r="A417" s="81" t="s">
        <v>294</v>
      </c>
      <c r="B417" s="82">
        <v>14331497.06</v>
      </c>
      <c r="C417" s="86" t="s">
        <v>1126</v>
      </c>
      <c r="D417" s="81" t="s">
        <v>1127</v>
      </c>
      <c r="E417" s="65"/>
      <c r="F417" s="65"/>
    </row>
    <row r="418" spans="1:6" ht="12.75">
      <c r="A418" s="81" t="s">
        <v>294</v>
      </c>
      <c r="B418" s="82">
        <v>44293.44</v>
      </c>
      <c r="C418" s="86" t="s">
        <v>1128</v>
      </c>
      <c r="D418" s="81" t="s">
        <v>1129</v>
      </c>
      <c r="E418" s="65"/>
      <c r="F418" s="65"/>
    </row>
    <row r="419" spans="1:6" ht="12.75">
      <c r="A419" s="81" t="s">
        <v>294</v>
      </c>
      <c r="B419" s="82">
        <v>9911084.72</v>
      </c>
      <c r="C419" s="86" t="s">
        <v>1130</v>
      </c>
      <c r="D419" s="81" t="s">
        <v>1131</v>
      </c>
      <c r="E419" s="65"/>
      <c r="F419" s="65"/>
    </row>
    <row r="420" spans="1:6" ht="12.75">
      <c r="A420" s="81" t="s">
        <v>294</v>
      </c>
      <c r="B420" s="82">
        <v>511033.19</v>
      </c>
      <c r="C420" s="86" t="s">
        <v>1132</v>
      </c>
      <c r="D420" s="81" t="s">
        <v>1133</v>
      </c>
      <c r="E420" s="65"/>
      <c r="F420" s="65"/>
    </row>
    <row r="421" spans="1:6" ht="12.75">
      <c r="A421" s="81" t="s">
        <v>294</v>
      </c>
      <c r="B421" s="82">
        <v>478604.93</v>
      </c>
      <c r="C421" s="86" t="s">
        <v>1134</v>
      </c>
      <c r="D421" s="81" t="s">
        <v>1135</v>
      </c>
      <c r="E421" s="65"/>
      <c r="F421" s="65"/>
    </row>
    <row r="422" spans="1:6" ht="12.75">
      <c r="A422" s="81" t="s">
        <v>294</v>
      </c>
      <c r="B422" s="82">
        <v>170784.72</v>
      </c>
      <c r="C422" s="86" t="s">
        <v>1136</v>
      </c>
      <c r="D422" s="81" t="s">
        <v>1137</v>
      </c>
      <c r="E422" s="65"/>
      <c r="F422" s="65"/>
    </row>
    <row r="423" spans="1:6" ht="12.75">
      <c r="A423" s="81" t="s">
        <v>294</v>
      </c>
      <c r="B423" s="82">
        <v>500980.38</v>
      </c>
      <c r="C423" s="86" t="s">
        <v>1138</v>
      </c>
      <c r="D423" s="81" t="s">
        <v>1139</v>
      </c>
      <c r="E423" s="65"/>
      <c r="F423" s="65"/>
    </row>
    <row r="424" spans="1:6" ht="25.5">
      <c r="A424" s="81" t="s">
        <v>294</v>
      </c>
      <c r="B424" s="82">
        <v>110746.44</v>
      </c>
      <c r="C424" s="86" t="s">
        <v>1140</v>
      </c>
      <c r="D424" s="81" t="s">
        <v>1141</v>
      </c>
      <c r="E424" s="65"/>
      <c r="F424" s="65"/>
    </row>
    <row r="425" spans="1:6" ht="12.75">
      <c r="A425" s="81" t="s">
        <v>294</v>
      </c>
      <c r="B425" s="82">
        <v>9871.88</v>
      </c>
      <c r="C425" s="86" t="s">
        <v>1142</v>
      </c>
      <c r="D425" s="81" t="s">
        <v>1143</v>
      </c>
      <c r="E425" s="65"/>
      <c r="F425" s="65"/>
    </row>
    <row r="426" spans="1:6" ht="12.75">
      <c r="A426" s="81" t="s">
        <v>294</v>
      </c>
      <c r="B426" s="82">
        <v>2054820.88</v>
      </c>
      <c r="C426" s="86" t="s">
        <v>1144</v>
      </c>
      <c r="D426" s="81" t="s">
        <v>1145</v>
      </c>
      <c r="E426" s="65"/>
      <c r="F426" s="65"/>
    </row>
    <row r="427" spans="1:6" ht="12.75">
      <c r="A427" s="81" t="s">
        <v>294</v>
      </c>
      <c r="B427" s="82">
        <v>3144292.2</v>
      </c>
      <c r="C427" s="86" t="s">
        <v>1146</v>
      </c>
      <c r="D427" s="81" t="s">
        <v>1147</v>
      </c>
      <c r="E427" s="65"/>
      <c r="F427" s="65"/>
    </row>
    <row r="428" spans="1:6" ht="12.75">
      <c r="A428" s="81" t="s">
        <v>294</v>
      </c>
      <c r="B428" s="82">
        <v>2152988.72</v>
      </c>
      <c r="C428" s="86" t="s">
        <v>1148</v>
      </c>
      <c r="D428" s="81" t="s">
        <v>1149</v>
      </c>
      <c r="E428" s="65"/>
      <c r="F428" s="65"/>
    </row>
    <row r="429" spans="1:6" ht="12.75">
      <c r="A429" s="81" t="s">
        <v>294</v>
      </c>
      <c r="B429" s="82">
        <v>1344852.22</v>
      </c>
      <c r="C429" s="86" t="s">
        <v>1150</v>
      </c>
      <c r="D429" s="81" t="s">
        <v>1151</v>
      </c>
      <c r="E429" s="65"/>
      <c r="F429" s="65"/>
    </row>
    <row r="430" spans="1:6" ht="12.75">
      <c r="A430" s="81" t="s">
        <v>294</v>
      </c>
      <c r="B430" s="82">
        <v>10197436.18</v>
      </c>
      <c r="C430" s="86" t="s">
        <v>1152</v>
      </c>
      <c r="D430" s="81" t="s">
        <v>1153</v>
      </c>
      <c r="E430" s="65"/>
      <c r="F430" s="65"/>
    </row>
    <row r="431" spans="1:6" ht="12.75">
      <c r="A431" s="81" t="s">
        <v>294</v>
      </c>
      <c r="B431" s="82">
        <v>2752850.36</v>
      </c>
      <c r="C431" s="86" t="s">
        <v>1154</v>
      </c>
      <c r="D431" s="81" t="s">
        <v>1155</v>
      </c>
      <c r="E431" s="65"/>
      <c r="F431" s="65"/>
    </row>
    <row r="432" spans="1:6" ht="12.75">
      <c r="A432" s="81" t="s">
        <v>294</v>
      </c>
      <c r="B432" s="82">
        <v>4104243.74</v>
      </c>
      <c r="C432" s="86" t="s">
        <v>1156</v>
      </c>
      <c r="D432" s="81" t="s">
        <v>1157</v>
      </c>
      <c r="E432" s="65"/>
      <c r="F432" s="65"/>
    </row>
    <row r="433" spans="1:6" ht="12.75">
      <c r="A433" s="81" t="s">
        <v>294</v>
      </c>
      <c r="B433" s="82">
        <v>1921777.12</v>
      </c>
      <c r="C433" s="86" t="s">
        <v>1158</v>
      </c>
      <c r="D433" s="81" t="s">
        <v>1159</v>
      </c>
      <c r="E433" s="65"/>
      <c r="F433" s="65"/>
    </row>
    <row r="434" spans="1:6" ht="12.75">
      <c r="A434" s="81" t="s">
        <v>294</v>
      </c>
      <c r="B434" s="82">
        <v>4123533.13</v>
      </c>
      <c r="C434" s="86" t="s">
        <v>1160</v>
      </c>
      <c r="D434" s="81" t="s">
        <v>1161</v>
      </c>
      <c r="E434" s="65"/>
      <c r="F434" s="65"/>
    </row>
    <row r="435" spans="1:6" ht="12.75">
      <c r="A435" s="81" t="s">
        <v>294</v>
      </c>
      <c r="B435" s="82">
        <v>1559561.32</v>
      </c>
      <c r="C435" s="86" t="s">
        <v>1162</v>
      </c>
      <c r="D435" s="81" t="s">
        <v>1163</v>
      </c>
      <c r="E435" s="65"/>
      <c r="F435" s="65"/>
    </row>
    <row r="436" spans="1:6" ht="12.75">
      <c r="A436" s="81" t="s">
        <v>294</v>
      </c>
      <c r="B436" s="82">
        <v>1352498.48</v>
      </c>
      <c r="C436" s="86" t="s">
        <v>1164</v>
      </c>
      <c r="D436" s="81" t="s">
        <v>1165</v>
      </c>
      <c r="E436" s="65"/>
      <c r="F436" s="65"/>
    </row>
    <row r="437" spans="1:6" ht="12.75">
      <c r="A437" s="81" t="s">
        <v>294</v>
      </c>
      <c r="B437" s="82">
        <v>5508834.06</v>
      </c>
      <c r="C437" s="86" t="s">
        <v>1166</v>
      </c>
      <c r="D437" s="81" t="s">
        <v>1167</v>
      </c>
      <c r="E437" s="65"/>
      <c r="F437" s="65"/>
    </row>
    <row r="438" spans="1:6" ht="12.75">
      <c r="A438" s="81" t="s">
        <v>294</v>
      </c>
      <c r="B438" s="82">
        <v>6205832.46</v>
      </c>
      <c r="C438" s="86" t="s">
        <v>1168</v>
      </c>
      <c r="D438" s="81" t="s">
        <v>987</v>
      </c>
      <c r="E438" s="65"/>
      <c r="F438" s="65"/>
    </row>
    <row r="439" spans="1:6" ht="12.75">
      <c r="A439" s="81" t="s">
        <v>294</v>
      </c>
      <c r="B439" s="82">
        <v>10132818.16</v>
      </c>
      <c r="C439" s="86" t="s">
        <v>364</v>
      </c>
      <c r="D439" s="81" t="s">
        <v>365</v>
      </c>
      <c r="E439" s="65"/>
      <c r="F439" s="65"/>
    </row>
    <row r="440" spans="1:6" ht="12.75">
      <c r="A440" s="81" t="s">
        <v>294</v>
      </c>
      <c r="B440" s="82">
        <v>11656178.46</v>
      </c>
      <c r="C440" s="86" t="s">
        <v>1169</v>
      </c>
      <c r="D440" s="81" t="s">
        <v>1170</v>
      </c>
      <c r="E440" s="65"/>
      <c r="F440" s="65"/>
    </row>
    <row r="441" spans="1:6" ht="12.75">
      <c r="A441" s="81" t="s">
        <v>294</v>
      </c>
      <c r="B441" s="82">
        <v>1670980.08</v>
      </c>
      <c r="C441" s="86" t="s">
        <v>1171</v>
      </c>
      <c r="D441" s="81" t="s">
        <v>1172</v>
      </c>
      <c r="E441" s="65"/>
      <c r="F441" s="65"/>
    </row>
    <row r="442" spans="1:6" ht="12.75">
      <c r="A442" s="81" t="s">
        <v>294</v>
      </c>
      <c r="B442" s="82">
        <v>1</v>
      </c>
      <c r="C442" s="86" t="s">
        <v>1173</v>
      </c>
      <c r="D442" s="81" t="s">
        <v>1174</v>
      </c>
      <c r="E442" s="65"/>
      <c r="F442" s="65"/>
    </row>
    <row r="443" spans="1:6" ht="12.75">
      <c r="A443" s="81" t="s">
        <v>294</v>
      </c>
      <c r="B443" s="82">
        <v>1</v>
      </c>
      <c r="C443" s="86" t="s">
        <v>1175</v>
      </c>
      <c r="D443" s="81" t="s">
        <v>1174</v>
      </c>
      <c r="E443" s="65"/>
      <c r="F443" s="65"/>
    </row>
    <row r="444" spans="1:6" ht="25.5">
      <c r="A444" s="81" t="s">
        <v>294</v>
      </c>
      <c r="B444" s="82">
        <v>1</v>
      </c>
      <c r="C444" s="86" t="s">
        <v>1176</v>
      </c>
      <c r="D444" s="81" t="s">
        <v>1177</v>
      </c>
      <c r="E444" s="65"/>
      <c r="F444" s="65"/>
    </row>
    <row r="445" spans="1:6" ht="12.75">
      <c r="A445" s="81" t="s">
        <v>294</v>
      </c>
      <c r="B445" s="82">
        <v>1</v>
      </c>
      <c r="C445" s="86" t="s">
        <v>1178</v>
      </c>
      <c r="D445" s="81" t="s">
        <v>1179</v>
      </c>
      <c r="E445" s="65"/>
      <c r="F445" s="65"/>
    </row>
    <row r="446" spans="1:6" ht="12.75">
      <c r="A446" s="81" t="s">
        <v>294</v>
      </c>
      <c r="B446" s="82">
        <v>1</v>
      </c>
      <c r="C446" s="86" t="s">
        <v>1180</v>
      </c>
      <c r="D446" s="81" t="s">
        <v>1179</v>
      </c>
      <c r="E446" s="65"/>
      <c r="F446" s="65"/>
    </row>
    <row r="447" spans="1:6" ht="12.75">
      <c r="A447" s="81" t="s">
        <v>294</v>
      </c>
      <c r="B447" s="82">
        <v>319582.58</v>
      </c>
      <c r="C447" s="86" t="s">
        <v>1181</v>
      </c>
      <c r="D447" s="81" t="s">
        <v>1182</v>
      </c>
      <c r="E447" s="65"/>
      <c r="F447" s="65"/>
    </row>
    <row r="448" spans="1:6" ht="12.75">
      <c r="A448" s="81" t="s">
        <v>294</v>
      </c>
      <c r="B448" s="82">
        <v>1552058.98</v>
      </c>
      <c r="C448" s="86" t="s">
        <v>1183</v>
      </c>
      <c r="D448" s="81" t="s">
        <v>1184</v>
      </c>
      <c r="E448" s="65"/>
      <c r="F448" s="65"/>
    </row>
    <row r="449" spans="1:6" ht="12.75">
      <c r="A449" s="81" t="s">
        <v>294</v>
      </c>
      <c r="B449" s="82">
        <v>12213207.46</v>
      </c>
      <c r="C449" s="86" t="s">
        <v>1185</v>
      </c>
      <c r="D449" s="81" t="s">
        <v>1186</v>
      </c>
      <c r="E449" s="65"/>
      <c r="F449" s="65"/>
    </row>
    <row r="450" spans="1:6" ht="12.75">
      <c r="A450" s="81" t="s">
        <v>294</v>
      </c>
      <c r="B450" s="82">
        <v>2931380.7</v>
      </c>
      <c r="C450" s="86" t="s">
        <v>1187</v>
      </c>
      <c r="D450" s="81" t="s">
        <v>1188</v>
      </c>
      <c r="E450" s="65"/>
      <c r="F450" s="65"/>
    </row>
    <row r="451" spans="1:6" ht="12.75">
      <c r="A451" s="81" t="s">
        <v>294</v>
      </c>
      <c r="B451" s="82">
        <v>650460.83</v>
      </c>
      <c r="C451" s="86" t="s">
        <v>1189</v>
      </c>
      <c r="D451" s="81" t="s">
        <v>1190</v>
      </c>
      <c r="E451" s="65"/>
      <c r="F451" s="65"/>
    </row>
    <row r="452" spans="1:6" ht="12.75">
      <c r="A452" s="81" t="s">
        <v>294</v>
      </c>
      <c r="B452" s="82">
        <v>108780.9</v>
      </c>
      <c r="C452" s="86" t="s">
        <v>1191</v>
      </c>
      <c r="D452" s="81" t="s">
        <v>1192</v>
      </c>
      <c r="E452" s="65"/>
      <c r="F452" s="65"/>
    </row>
    <row r="453" spans="1:6" ht="12.75">
      <c r="A453" s="84" t="s">
        <v>360</v>
      </c>
      <c r="B453" s="85">
        <f>SUM(B314:B452)</f>
        <v>344232413.33999985</v>
      </c>
      <c r="C453" s="86"/>
      <c r="D453" s="81"/>
      <c r="E453" s="65"/>
      <c r="F453" s="65"/>
    </row>
    <row r="454" spans="1:6" ht="12.75">
      <c r="A454" s="81"/>
      <c r="B454" s="82"/>
      <c r="C454" s="86"/>
      <c r="D454" s="81"/>
      <c r="E454" s="65"/>
      <c r="F454" s="65"/>
    </row>
    <row r="455" spans="1:6" ht="12.75">
      <c r="A455" s="81" t="s">
        <v>302</v>
      </c>
      <c r="B455" s="82">
        <v>89999995</v>
      </c>
      <c r="C455" s="86" t="s">
        <v>1301</v>
      </c>
      <c r="D455" s="81" t="s">
        <v>1302</v>
      </c>
      <c r="E455" s="65"/>
      <c r="F455" s="65"/>
    </row>
    <row r="456" spans="1:6" ht="12.75">
      <c r="A456" s="81" t="s">
        <v>302</v>
      </c>
      <c r="B456" s="82">
        <v>46550</v>
      </c>
      <c r="C456" s="83">
        <v>402030370</v>
      </c>
      <c r="D456" s="81" t="s">
        <v>1303</v>
      </c>
      <c r="E456" s="65"/>
      <c r="F456" s="65"/>
    </row>
    <row r="457" spans="1:6" ht="12.75">
      <c r="A457" s="81" t="s">
        <v>302</v>
      </c>
      <c r="B457" s="82">
        <v>75635</v>
      </c>
      <c r="C457" s="83">
        <v>7111030372</v>
      </c>
      <c r="D457" s="81" t="s">
        <v>1304</v>
      </c>
      <c r="E457" s="65"/>
      <c r="F457" s="65"/>
    </row>
    <row r="458" spans="1:6" ht="12.75">
      <c r="A458" s="81" t="s">
        <v>302</v>
      </c>
      <c r="B458" s="82">
        <v>9310</v>
      </c>
      <c r="C458" s="83">
        <v>7115030373</v>
      </c>
      <c r="D458" s="81" t="s">
        <v>1305</v>
      </c>
      <c r="E458" s="65"/>
      <c r="F458" s="65"/>
    </row>
    <row r="459" spans="1:6" ht="12.75">
      <c r="A459" s="81" t="s">
        <v>302</v>
      </c>
      <c r="B459" s="82">
        <v>436216</v>
      </c>
      <c r="C459" s="83">
        <v>7119030374</v>
      </c>
      <c r="D459" s="81" t="s">
        <v>1306</v>
      </c>
      <c r="E459" s="65"/>
      <c r="F459" s="65"/>
    </row>
    <row r="460" spans="1:6" ht="12.75">
      <c r="A460" s="81" t="s">
        <v>302</v>
      </c>
      <c r="B460" s="82">
        <v>485786</v>
      </c>
      <c r="C460" s="83">
        <v>7119030375</v>
      </c>
      <c r="D460" s="81" t="s">
        <v>1307</v>
      </c>
      <c r="E460" s="65"/>
      <c r="F460" s="65"/>
    </row>
    <row r="461" spans="1:6" ht="12.75">
      <c r="A461" s="81" t="s">
        <v>302</v>
      </c>
      <c r="B461" s="82">
        <v>312291</v>
      </c>
      <c r="C461" s="83">
        <v>7121030376</v>
      </c>
      <c r="D461" s="81" t="s">
        <v>1308</v>
      </c>
      <c r="E461" s="65"/>
      <c r="F461" s="65"/>
    </row>
    <row r="462" spans="1:6" ht="12.75">
      <c r="A462" s="81" t="s">
        <v>302</v>
      </c>
      <c r="B462" s="82">
        <v>34699</v>
      </c>
      <c r="C462" s="83">
        <v>7156030377</v>
      </c>
      <c r="D462" s="81" t="s">
        <v>1309</v>
      </c>
      <c r="E462" s="65"/>
      <c r="F462" s="65"/>
    </row>
    <row r="463" spans="1:6" ht="12.75">
      <c r="A463" s="81" t="s">
        <v>302</v>
      </c>
      <c r="B463" s="82">
        <v>13491</v>
      </c>
      <c r="C463" s="83">
        <v>7156030378</v>
      </c>
      <c r="D463" s="81" t="s">
        <v>1310</v>
      </c>
      <c r="E463" s="65"/>
      <c r="F463" s="65"/>
    </row>
    <row r="464" spans="1:6" ht="12.75">
      <c r="A464" s="81" t="s">
        <v>302</v>
      </c>
      <c r="B464" s="82">
        <v>17100</v>
      </c>
      <c r="C464" s="83">
        <v>7156030379</v>
      </c>
      <c r="D464" s="81" t="s">
        <v>1311</v>
      </c>
      <c r="E464" s="65"/>
      <c r="F464" s="65"/>
    </row>
    <row r="465" spans="1:6" ht="12.75">
      <c r="A465" s="81" t="s">
        <v>302</v>
      </c>
      <c r="B465" s="82">
        <v>222300</v>
      </c>
      <c r="C465" s="83">
        <v>7165030380</v>
      </c>
      <c r="D465" s="81" t="s">
        <v>1312</v>
      </c>
      <c r="E465" s="65"/>
      <c r="F465" s="65"/>
    </row>
    <row r="466" spans="1:6" ht="12.75">
      <c r="A466" s="81" t="s">
        <v>302</v>
      </c>
      <c r="B466" s="82">
        <v>17288</v>
      </c>
      <c r="C466" s="83">
        <v>7165030381</v>
      </c>
      <c r="D466" s="81" t="s">
        <v>1313</v>
      </c>
      <c r="E466" s="65"/>
      <c r="F466" s="65"/>
    </row>
    <row r="467" spans="1:6" ht="12.75">
      <c r="A467" s="81" t="s">
        <v>302</v>
      </c>
      <c r="B467" s="82">
        <v>247850</v>
      </c>
      <c r="C467" s="83">
        <v>761030382</v>
      </c>
      <c r="D467" s="81" t="s">
        <v>1314</v>
      </c>
      <c r="E467" s="65"/>
      <c r="F467" s="65"/>
    </row>
    <row r="468" spans="1:6" ht="12.75">
      <c r="A468" s="81" t="s">
        <v>302</v>
      </c>
      <c r="B468" s="82">
        <v>17100</v>
      </c>
      <c r="C468" s="83">
        <v>801030383</v>
      </c>
      <c r="D468" s="81" t="s">
        <v>1315</v>
      </c>
      <c r="E468" s="65"/>
      <c r="F468" s="65"/>
    </row>
    <row r="469" spans="1:6" ht="12.75">
      <c r="A469" s="81" t="s">
        <v>302</v>
      </c>
      <c r="B469" s="82">
        <v>74355</v>
      </c>
      <c r="C469" s="83">
        <v>802030384</v>
      </c>
      <c r="D469" s="81" t="s">
        <v>1316</v>
      </c>
      <c r="E469" s="65"/>
      <c r="F469" s="65"/>
    </row>
    <row r="470" spans="1:6" ht="12.75">
      <c r="A470" s="81" t="s">
        <v>302</v>
      </c>
      <c r="B470" s="82">
        <v>74355</v>
      </c>
      <c r="C470" s="83">
        <v>803030385</v>
      </c>
      <c r="D470" s="81" t="s">
        <v>1317</v>
      </c>
      <c r="E470" s="65"/>
      <c r="F470" s="65"/>
    </row>
    <row r="471" spans="1:6" ht="12.75">
      <c r="A471" s="81" t="s">
        <v>302</v>
      </c>
      <c r="B471" s="82">
        <v>49570</v>
      </c>
      <c r="C471" s="83">
        <v>809030386</v>
      </c>
      <c r="D471" s="81" t="s">
        <v>1318</v>
      </c>
      <c r="E471" s="65"/>
      <c r="F471" s="65"/>
    </row>
    <row r="472" spans="1:6" ht="12.75">
      <c r="A472" s="84" t="s">
        <v>360</v>
      </c>
      <c r="B472" s="85">
        <f>SUM(B455:B471)</f>
        <v>92133891</v>
      </c>
      <c r="C472" s="83"/>
      <c r="D472" s="81"/>
      <c r="E472" s="65"/>
      <c r="F472" s="65"/>
    </row>
    <row r="473" spans="1:6" ht="12.75" customHeight="1">
      <c r="A473" s="81"/>
      <c r="B473" s="82"/>
      <c r="C473" s="83"/>
      <c r="D473" s="81"/>
      <c r="E473" s="65"/>
      <c r="F473" s="65"/>
    </row>
    <row r="474" spans="1:6" ht="12.75">
      <c r="A474" s="81" t="s">
        <v>298</v>
      </c>
      <c r="B474" s="82">
        <v>43020</v>
      </c>
      <c r="C474" s="86" t="s">
        <v>1319</v>
      </c>
      <c r="D474" s="81" t="s">
        <v>1319</v>
      </c>
      <c r="E474" s="65"/>
      <c r="F474" s="65"/>
    </row>
    <row r="475" spans="1:6" ht="12.75">
      <c r="A475" s="84" t="s">
        <v>360</v>
      </c>
      <c r="B475" s="85">
        <f>SUM(B474)</f>
        <v>43020</v>
      </c>
      <c r="C475" s="86"/>
      <c r="D475" s="81"/>
      <c r="E475" s="65"/>
      <c r="F475" s="65"/>
    </row>
    <row r="476" spans="1:10" ht="12.75">
      <c r="A476" s="81"/>
      <c r="B476" s="82"/>
      <c r="C476" s="86"/>
      <c r="D476" s="81"/>
      <c r="E476" s="65"/>
      <c r="F476" s="65"/>
      <c r="G476" s="118" t="s">
        <v>339</v>
      </c>
      <c r="H476" s="150" t="s">
        <v>347</v>
      </c>
      <c r="I476" s="118" t="s">
        <v>1297</v>
      </c>
      <c r="J476" s="118" t="s">
        <v>159</v>
      </c>
    </row>
    <row r="477" spans="1:6" ht="12.75">
      <c r="A477" s="151" t="s">
        <v>440</v>
      </c>
      <c r="B477" s="152" t="s">
        <v>369</v>
      </c>
      <c r="C477" s="153">
        <v>936</v>
      </c>
      <c r="D477" s="151" t="s">
        <v>1324</v>
      </c>
      <c r="E477" s="65"/>
      <c r="F477" s="65"/>
    </row>
    <row r="478" spans="1:6" ht="12.75">
      <c r="A478" s="151" t="s">
        <v>440</v>
      </c>
      <c r="B478" s="152" t="s">
        <v>369</v>
      </c>
      <c r="C478" s="153">
        <v>938</v>
      </c>
      <c r="D478" s="151" t="s">
        <v>1325</v>
      </c>
      <c r="E478" s="65"/>
      <c r="F478" s="65"/>
    </row>
    <row r="479" spans="1:6" ht="12.75">
      <c r="A479" s="151" t="s">
        <v>440</v>
      </c>
      <c r="B479" s="152" t="s">
        <v>369</v>
      </c>
      <c r="C479" s="153">
        <v>939</v>
      </c>
      <c r="D479" s="151" t="s">
        <v>1326</v>
      </c>
      <c r="E479" s="65"/>
      <c r="F479" s="65"/>
    </row>
    <row r="480" spans="1:6" ht="12.75">
      <c r="A480" s="151" t="s">
        <v>440</v>
      </c>
      <c r="B480" s="152" t="s">
        <v>369</v>
      </c>
      <c r="C480" s="154" t="s">
        <v>1327</v>
      </c>
      <c r="D480" s="151" t="s">
        <v>1328</v>
      </c>
      <c r="E480" s="65"/>
      <c r="F480" s="65"/>
    </row>
    <row r="481" spans="1:6" ht="12.75">
      <c r="A481" s="151" t="s">
        <v>440</v>
      </c>
      <c r="B481" s="152" t="s">
        <v>369</v>
      </c>
      <c r="C481" s="154" t="s">
        <v>1329</v>
      </c>
      <c r="D481" s="151" t="s">
        <v>1330</v>
      </c>
      <c r="E481" s="65"/>
      <c r="F481" s="65"/>
    </row>
    <row r="482" spans="1:6" ht="12.75">
      <c r="A482" s="151" t="s">
        <v>440</v>
      </c>
      <c r="B482" s="152" t="s">
        <v>369</v>
      </c>
      <c r="C482" s="154" t="s">
        <v>1331</v>
      </c>
      <c r="D482" s="151" t="s">
        <v>1332</v>
      </c>
      <c r="E482" s="65"/>
      <c r="F482" s="65"/>
    </row>
    <row r="483" spans="1:6" ht="12.75">
      <c r="A483" s="151" t="s">
        <v>440</v>
      </c>
      <c r="B483" s="152" t="s">
        <v>369</v>
      </c>
      <c r="C483" s="154" t="s">
        <v>1333</v>
      </c>
      <c r="D483" s="151" t="s">
        <v>1334</v>
      </c>
      <c r="E483" s="65"/>
      <c r="F483" s="65"/>
    </row>
    <row r="484" spans="1:6" ht="12.75">
      <c r="A484" s="151" t="s">
        <v>440</v>
      </c>
      <c r="B484" s="152" t="s">
        <v>369</v>
      </c>
      <c r="C484" s="154" t="s">
        <v>1335</v>
      </c>
      <c r="D484" s="151" t="s">
        <v>1336</v>
      </c>
      <c r="E484" s="65"/>
      <c r="F484" s="65"/>
    </row>
    <row r="485" spans="1:6" ht="12.75">
      <c r="A485" s="151" t="s">
        <v>440</v>
      </c>
      <c r="B485" s="152">
        <v>0</v>
      </c>
      <c r="C485" s="153">
        <v>946</v>
      </c>
      <c r="D485" s="151" t="s">
        <v>1337</v>
      </c>
      <c r="E485" s="65"/>
      <c r="F485" s="65"/>
    </row>
    <row r="486" spans="1:6" ht="12.75">
      <c r="A486" s="151" t="s">
        <v>440</v>
      </c>
      <c r="B486" s="152">
        <v>0</v>
      </c>
      <c r="C486" s="153">
        <v>952</v>
      </c>
      <c r="D486" s="151" t="s">
        <v>1338</v>
      </c>
      <c r="E486" s="65"/>
      <c r="F486" s="65"/>
    </row>
    <row r="487" spans="1:6" ht="12.75">
      <c r="A487" s="151" t="s">
        <v>440</v>
      </c>
      <c r="B487" s="152">
        <v>0</v>
      </c>
      <c r="C487" s="153">
        <v>953</v>
      </c>
      <c r="D487" s="151" t="s">
        <v>1339</v>
      </c>
      <c r="E487" s="65"/>
      <c r="F487" s="65"/>
    </row>
    <row r="488" spans="1:6" ht="12.75">
      <c r="A488" s="151" t="s">
        <v>440</v>
      </c>
      <c r="B488" s="152" t="s">
        <v>369</v>
      </c>
      <c r="C488" s="153">
        <v>956</v>
      </c>
      <c r="D488" s="151" t="s">
        <v>1340</v>
      </c>
      <c r="E488" s="65"/>
      <c r="F488" s="65"/>
    </row>
    <row r="489" spans="1:6" ht="12.75">
      <c r="A489" s="151" t="s">
        <v>440</v>
      </c>
      <c r="B489" s="152" t="s">
        <v>369</v>
      </c>
      <c r="C489" s="153">
        <v>958</v>
      </c>
      <c r="D489" s="151" t="s">
        <v>1341</v>
      </c>
      <c r="E489" s="65"/>
      <c r="F489" s="65"/>
    </row>
    <row r="490" spans="1:6" ht="12.75">
      <c r="A490" s="151" t="s">
        <v>440</v>
      </c>
      <c r="B490" s="152" t="s">
        <v>369</v>
      </c>
      <c r="C490" s="153">
        <v>960</v>
      </c>
      <c r="D490" s="151" t="s">
        <v>1342</v>
      </c>
      <c r="E490" s="65"/>
      <c r="F490" s="65"/>
    </row>
    <row r="491" spans="1:6" ht="12.75">
      <c r="A491" s="151" t="s">
        <v>440</v>
      </c>
      <c r="B491" s="152" t="s">
        <v>369</v>
      </c>
      <c r="C491" s="153">
        <v>965</v>
      </c>
      <c r="D491" s="151" t="s">
        <v>1343</v>
      </c>
      <c r="E491" s="65"/>
      <c r="F491" s="65"/>
    </row>
    <row r="492" spans="1:6" ht="12.75">
      <c r="A492" s="151" t="s">
        <v>440</v>
      </c>
      <c r="B492" s="152">
        <v>0</v>
      </c>
      <c r="C492" s="153">
        <v>1055</v>
      </c>
      <c r="D492" s="151" t="s">
        <v>1344</v>
      </c>
      <c r="E492" s="65"/>
      <c r="F492" s="65"/>
    </row>
    <row r="493" spans="1:6" ht="12.75">
      <c r="A493" s="151" t="s">
        <v>440</v>
      </c>
      <c r="B493" s="152">
        <v>0</v>
      </c>
      <c r="C493" s="153">
        <v>1057</v>
      </c>
      <c r="D493" s="151" t="s">
        <v>1345</v>
      </c>
      <c r="E493" s="65"/>
      <c r="F493" s="65"/>
    </row>
    <row r="494" spans="1:6" ht="12.75">
      <c r="A494" s="151" t="s">
        <v>440</v>
      </c>
      <c r="B494" s="152" t="s">
        <v>369</v>
      </c>
      <c r="C494" s="153">
        <v>1058</v>
      </c>
      <c r="D494" s="151" t="s">
        <v>1346</v>
      </c>
      <c r="E494" s="65"/>
      <c r="F494" s="65"/>
    </row>
    <row r="495" spans="1:6" ht="12.75">
      <c r="A495" s="151" t="s">
        <v>440</v>
      </c>
      <c r="B495" s="152">
        <v>500000</v>
      </c>
      <c r="C495" s="154" t="s">
        <v>1347</v>
      </c>
      <c r="D495" s="151" t="s">
        <v>1348</v>
      </c>
      <c r="E495" s="65"/>
      <c r="F495" s="65"/>
    </row>
    <row r="496" spans="1:6" ht="12.75">
      <c r="A496" s="151" t="s">
        <v>440</v>
      </c>
      <c r="B496" s="152">
        <v>0</v>
      </c>
      <c r="C496" s="153">
        <v>1553</v>
      </c>
      <c r="D496" s="151" t="s">
        <v>1349</v>
      </c>
      <c r="E496" s="65"/>
      <c r="F496" s="65"/>
    </row>
    <row r="497" spans="1:6" ht="12.75">
      <c r="A497" s="151" t="s">
        <v>440</v>
      </c>
      <c r="B497" s="152">
        <v>0</v>
      </c>
      <c r="C497" s="153">
        <v>1556</v>
      </c>
      <c r="D497" s="151" t="s">
        <v>1350</v>
      </c>
      <c r="E497" s="65"/>
      <c r="F497" s="65"/>
    </row>
    <row r="498" spans="1:6" ht="12.75">
      <c r="A498" s="151" t="s">
        <v>440</v>
      </c>
      <c r="B498" s="152">
        <v>0</v>
      </c>
      <c r="C498" s="153">
        <v>1557</v>
      </c>
      <c r="D498" s="151" t="s">
        <v>1351</v>
      </c>
      <c r="E498" s="65"/>
      <c r="F498" s="65"/>
    </row>
    <row r="499" spans="1:6" ht="12.75">
      <c r="A499" s="151" t="s">
        <v>440</v>
      </c>
      <c r="B499" s="152">
        <v>0</v>
      </c>
      <c r="C499" s="153">
        <v>1558</v>
      </c>
      <c r="D499" s="151" t="s">
        <v>1352</v>
      </c>
      <c r="E499" s="65"/>
      <c r="F499" s="65"/>
    </row>
    <row r="500" spans="1:6" ht="12.75">
      <c r="A500" s="151" t="s">
        <v>440</v>
      </c>
      <c r="B500" s="152" t="s">
        <v>369</v>
      </c>
      <c r="C500" s="153">
        <v>1559</v>
      </c>
      <c r="D500" s="151" t="s">
        <v>1353</v>
      </c>
      <c r="E500" s="65"/>
      <c r="F500" s="65"/>
    </row>
    <row r="501" spans="1:6" ht="12.75">
      <c r="A501" s="151" t="s">
        <v>440</v>
      </c>
      <c r="B501" s="152" t="s">
        <v>369</v>
      </c>
      <c r="C501" s="153">
        <v>1563</v>
      </c>
      <c r="D501" s="151" t="s">
        <v>1354</v>
      </c>
      <c r="E501" s="65"/>
      <c r="F501" s="65"/>
    </row>
    <row r="502" spans="1:6" ht="12.75">
      <c r="A502" s="151" t="s">
        <v>440</v>
      </c>
      <c r="B502" s="152">
        <v>0</v>
      </c>
      <c r="C502" s="153">
        <v>1566</v>
      </c>
      <c r="D502" s="151" t="s">
        <v>1355</v>
      </c>
      <c r="E502" s="65"/>
      <c r="F502" s="65"/>
    </row>
    <row r="503" spans="1:6" ht="12.75">
      <c r="A503" s="151" t="s">
        <v>440</v>
      </c>
      <c r="B503" s="152">
        <v>6000000</v>
      </c>
      <c r="C503" s="154" t="s">
        <v>1356</v>
      </c>
      <c r="D503" s="151" t="s">
        <v>1357</v>
      </c>
      <c r="E503" s="65"/>
      <c r="F503" s="65"/>
    </row>
    <row r="504" spans="1:6" ht="12.75">
      <c r="A504" s="151" t="s">
        <v>440</v>
      </c>
      <c r="B504" s="152">
        <v>24000000</v>
      </c>
      <c r="C504" s="154" t="s">
        <v>1358</v>
      </c>
      <c r="D504" s="151" t="s">
        <v>1359</v>
      </c>
      <c r="E504" s="65"/>
      <c r="F504" s="65"/>
    </row>
    <row r="505" spans="1:6" ht="12.75">
      <c r="A505" s="151" t="s">
        <v>440</v>
      </c>
      <c r="B505" s="152">
        <v>0</v>
      </c>
      <c r="C505" s="153">
        <v>2061</v>
      </c>
      <c r="D505" s="151" t="s">
        <v>1360</v>
      </c>
      <c r="E505" s="65"/>
      <c r="F505" s="65"/>
    </row>
    <row r="506" spans="1:6" ht="12.75">
      <c r="A506" s="151" t="s">
        <v>440</v>
      </c>
      <c r="B506" s="152" t="s">
        <v>369</v>
      </c>
      <c r="C506" s="153">
        <v>2097</v>
      </c>
      <c r="D506" s="151" t="s">
        <v>1361</v>
      </c>
      <c r="E506" s="65"/>
      <c r="F506" s="65"/>
    </row>
    <row r="507" spans="1:6" ht="12.75">
      <c r="A507" s="151" t="s">
        <v>440</v>
      </c>
      <c r="B507" s="152" t="s">
        <v>369</v>
      </c>
      <c r="C507" s="153">
        <v>2519</v>
      </c>
      <c r="D507" s="151" t="s">
        <v>1362</v>
      </c>
      <c r="E507" s="65"/>
      <c r="F507" s="65"/>
    </row>
    <row r="508" spans="1:6" ht="12.75">
      <c r="A508" s="151" t="s">
        <v>440</v>
      </c>
      <c r="B508" s="152">
        <v>1500000</v>
      </c>
      <c r="C508" s="154" t="s">
        <v>1363</v>
      </c>
      <c r="D508" s="151" t="s">
        <v>1364</v>
      </c>
      <c r="E508" s="65"/>
      <c r="F508" s="65"/>
    </row>
    <row r="509" spans="1:6" ht="12.75">
      <c r="A509" s="151" t="s">
        <v>440</v>
      </c>
      <c r="B509" s="152">
        <v>150000</v>
      </c>
      <c r="C509" s="154" t="s">
        <v>1365</v>
      </c>
      <c r="D509" s="151" t="s">
        <v>1366</v>
      </c>
      <c r="E509" s="65"/>
      <c r="F509" s="65"/>
    </row>
    <row r="510" spans="1:6" ht="12.75">
      <c r="A510" s="151" t="s">
        <v>440</v>
      </c>
      <c r="B510" s="152">
        <v>100000</v>
      </c>
      <c r="C510" s="154" t="s">
        <v>1367</v>
      </c>
      <c r="D510" s="151" t="s">
        <v>1368</v>
      </c>
      <c r="E510" s="65"/>
      <c r="F510" s="65"/>
    </row>
    <row r="511" spans="1:6" ht="12.75">
      <c r="A511" s="151" t="s">
        <v>440</v>
      </c>
      <c r="B511" s="152">
        <v>500000</v>
      </c>
      <c r="C511" s="154" t="s">
        <v>1369</v>
      </c>
      <c r="D511" s="151" t="s">
        <v>1370</v>
      </c>
      <c r="E511" s="65"/>
      <c r="F511" s="65"/>
    </row>
    <row r="512" spans="1:6" ht="12.75">
      <c r="A512" s="151" t="s">
        <v>440</v>
      </c>
      <c r="B512" s="152">
        <v>500000</v>
      </c>
      <c r="C512" s="154" t="s">
        <v>1371</v>
      </c>
      <c r="D512" s="151" t="s">
        <v>1372</v>
      </c>
      <c r="E512" s="65"/>
      <c r="F512" s="65"/>
    </row>
    <row r="513" spans="1:6" ht="12.75">
      <c r="A513" s="151" t="s">
        <v>440</v>
      </c>
      <c r="B513" s="152">
        <v>750000</v>
      </c>
      <c r="C513" s="154" t="s">
        <v>1373</v>
      </c>
      <c r="D513" s="151" t="s">
        <v>1374</v>
      </c>
      <c r="E513" s="65"/>
      <c r="F513" s="65"/>
    </row>
    <row r="514" spans="1:6" ht="12.75">
      <c r="A514" s="151" t="s">
        <v>440</v>
      </c>
      <c r="B514" s="152">
        <v>3000000</v>
      </c>
      <c r="C514" s="153">
        <v>2521</v>
      </c>
      <c r="D514" s="151" t="s">
        <v>1375</v>
      </c>
      <c r="E514" s="65"/>
      <c r="F514" s="65"/>
    </row>
    <row r="515" spans="1:6" ht="12.75">
      <c r="A515" s="151" t="s">
        <v>440</v>
      </c>
      <c r="B515" s="152">
        <v>100000</v>
      </c>
      <c r="C515" s="154" t="s">
        <v>1376</v>
      </c>
      <c r="D515" s="151" t="s">
        <v>1377</v>
      </c>
      <c r="E515" s="65"/>
      <c r="F515" s="65"/>
    </row>
    <row r="516" spans="1:6" ht="12.75">
      <c r="A516" s="151" t="s">
        <v>440</v>
      </c>
      <c r="B516" s="152" t="s">
        <v>369</v>
      </c>
      <c r="C516" s="154" t="s">
        <v>1378</v>
      </c>
      <c r="D516" s="151" t="s">
        <v>1379</v>
      </c>
      <c r="E516" s="65"/>
      <c r="F516" s="65"/>
    </row>
    <row r="517" spans="1:6" ht="12.75">
      <c r="A517" s="151" t="s">
        <v>440</v>
      </c>
      <c r="B517" s="152" t="s">
        <v>369</v>
      </c>
      <c r="C517" s="154" t="s">
        <v>1380</v>
      </c>
      <c r="D517" s="151" t="s">
        <v>1381</v>
      </c>
      <c r="E517" s="65"/>
      <c r="F517" s="65"/>
    </row>
    <row r="518" spans="1:6" ht="12.75">
      <c r="A518" s="151" t="s">
        <v>440</v>
      </c>
      <c r="B518" s="152">
        <v>250000</v>
      </c>
      <c r="C518" s="153">
        <v>2522</v>
      </c>
      <c r="D518" s="151" t="s">
        <v>1382</v>
      </c>
      <c r="E518" s="65"/>
      <c r="F518" s="65"/>
    </row>
    <row r="519" spans="1:6" ht="12.75">
      <c r="A519" s="151" t="s">
        <v>440</v>
      </c>
      <c r="B519" s="152">
        <v>1500000</v>
      </c>
      <c r="C519" s="153">
        <v>2543</v>
      </c>
      <c r="D519" s="151" t="s">
        <v>1383</v>
      </c>
      <c r="E519" s="65"/>
      <c r="F519" s="65"/>
    </row>
    <row r="520" spans="1:6" ht="12.75">
      <c r="A520" s="151" t="s">
        <v>440</v>
      </c>
      <c r="B520" s="152">
        <v>1500000</v>
      </c>
      <c r="C520" s="153">
        <v>2544</v>
      </c>
      <c r="D520" s="151" t="s">
        <v>1384</v>
      </c>
      <c r="E520" s="65"/>
      <c r="F520" s="65"/>
    </row>
    <row r="521" spans="1:6" ht="12.75">
      <c r="A521" s="151" t="s">
        <v>440</v>
      </c>
      <c r="B521" s="152" t="s">
        <v>369</v>
      </c>
      <c r="C521" s="153">
        <v>2545</v>
      </c>
      <c r="D521" s="151" t="s">
        <v>1385</v>
      </c>
      <c r="E521" s="65"/>
      <c r="F521" s="65"/>
    </row>
    <row r="522" spans="1:6" ht="12.75">
      <c r="A522" s="151" t="s">
        <v>440</v>
      </c>
      <c r="B522" s="152">
        <v>1000000</v>
      </c>
      <c r="C522" s="153">
        <v>2555</v>
      </c>
      <c r="D522" s="151" t="s">
        <v>1386</v>
      </c>
      <c r="E522" s="65"/>
      <c r="F522" s="65"/>
    </row>
    <row r="523" spans="1:6" ht="12.75">
      <c r="A523" s="151" t="s">
        <v>440</v>
      </c>
      <c r="B523" s="152" t="s">
        <v>369</v>
      </c>
      <c r="C523" s="153">
        <v>2572</v>
      </c>
      <c r="D523" s="151" t="s">
        <v>1387</v>
      </c>
      <c r="E523" s="65"/>
      <c r="F523" s="65"/>
    </row>
    <row r="524" spans="1:6" ht="12.75">
      <c r="A524" s="151" t="s">
        <v>440</v>
      </c>
      <c r="B524" s="152">
        <v>0</v>
      </c>
      <c r="C524" s="153">
        <v>2630</v>
      </c>
      <c r="D524" s="151" t="s">
        <v>1388</v>
      </c>
      <c r="E524" s="65"/>
      <c r="F524" s="65"/>
    </row>
    <row r="525" spans="1:6" ht="12.75">
      <c r="A525" s="151" t="s">
        <v>440</v>
      </c>
      <c r="B525" s="152" t="s">
        <v>369</v>
      </c>
      <c r="C525" s="153">
        <v>2632</v>
      </c>
      <c r="D525" s="151" t="s">
        <v>1389</v>
      </c>
      <c r="E525" s="65"/>
      <c r="F525" s="65"/>
    </row>
    <row r="526" spans="1:6" ht="12.75">
      <c r="A526" s="151" t="s">
        <v>440</v>
      </c>
      <c r="B526" s="152" t="s">
        <v>369</v>
      </c>
      <c r="C526" s="153">
        <v>2636</v>
      </c>
      <c r="D526" s="151" t="s">
        <v>1390</v>
      </c>
      <c r="E526" s="65"/>
      <c r="F526" s="65"/>
    </row>
    <row r="527" spans="1:6" ht="12.75">
      <c r="A527" s="151" t="s">
        <v>440</v>
      </c>
      <c r="B527" s="152" t="s">
        <v>369</v>
      </c>
      <c r="C527" s="153">
        <v>2637</v>
      </c>
      <c r="D527" s="151" t="s">
        <v>1391</v>
      </c>
      <c r="E527" s="65"/>
      <c r="F527" s="65"/>
    </row>
    <row r="528" spans="1:6" ht="12.75">
      <c r="A528" s="151" t="s">
        <v>440</v>
      </c>
      <c r="B528" s="152" t="s">
        <v>369</v>
      </c>
      <c r="C528" s="153">
        <v>2642</v>
      </c>
      <c r="D528" s="151" t="s">
        <v>1392</v>
      </c>
      <c r="E528" s="65"/>
      <c r="F528" s="65"/>
    </row>
    <row r="529" spans="1:6" ht="12.75">
      <c r="A529" s="151" t="s">
        <v>440</v>
      </c>
      <c r="B529" s="152">
        <v>100000</v>
      </c>
      <c r="C529" s="153">
        <v>2645</v>
      </c>
      <c r="D529" s="151" t="s">
        <v>1393</v>
      </c>
      <c r="E529" s="65"/>
      <c r="F529" s="65"/>
    </row>
    <row r="530" spans="1:6" ht="12.75">
      <c r="A530" s="151" t="s">
        <v>440</v>
      </c>
      <c r="B530" s="152" t="s">
        <v>369</v>
      </c>
      <c r="C530" s="153">
        <v>2646</v>
      </c>
      <c r="D530" s="151" t="s">
        <v>1394</v>
      </c>
      <c r="E530" s="65"/>
      <c r="F530" s="65"/>
    </row>
    <row r="531" spans="1:6" ht="12.75">
      <c r="A531" s="151" t="s">
        <v>440</v>
      </c>
      <c r="B531" s="152">
        <v>0</v>
      </c>
      <c r="C531" s="153">
        <v>3000</v>
      </c>
      <c r="D531" s="151" t="s">
        <v>1395</v>
      </c>
      <c r="E531" s="65"/>
      <c r="F531" s="65"/>
    </row>
    <row r="532" spans="1:6" ht="12.75">
      <c r="A532" s="151" t="s">
        <v>440</v>
      </c>
      <c r="B532" s="152">
        <v>0</v>
      </c>
      <c r="C532" s="153">
        <v>3020</v>
      </c>
      <c r="D532" s="151" t="s">
        <v>1396</v>
      </c>
      <c r="E532" s="65"/>
      <c r="F532" s="65"/>
    </row>
    <row r="533" spans="1:6" ht="12.75">
      <c r="A533" s="151" t="s">
        <v>440</v>
      </c>
      <c r="B533" s="152">
        <v>25000</v>
      </c>
      <c r="C533" s="153">
        <v>3078</v>
      </c>
      <c r="D533" s="151" t="s">
        <v>1397</v>
      </c>
      <c r="E533" s="65"/>
      <c r="F533" s="65"/>
    </row>
    <row r="534" spans="1:6" ht="12.75">
      <c r="A534" s="151" t="s">
        <v>440</v>
      </c>
      <c r="B534" s="152">
        <v>0</v>
      </c>
      <c r="C534" s="153">
        <v>3091</v>
      </c>
      <c r="D534" s="151" t="s">
        <v>1398</v>
      </c>
      <c r="E534" s="65"/>
      <c r="F534" s="65"/>
    </row>
    <row r="535" spans="1:6" ht="12.75">
      <c r="A535" s="151" t="s">
        <v>440</v>
      </c>
      <c r="B535" s="152">
        <v>0</v>
      </c>
      <c r="C535" s="153">
        <v>3123</v>
      </c>
      <c r="D535" s="151" t="s">
        <v>1399</v>
      </c>
      <c r="E535" s="65"/>
      <c r="F535" s="65"/>
    </row>
    <row r="536" spans="1:6" ht="12.75">
      <c r="A536" s="151" t="s">
        <v>440</v>
      </c>
      <c r="B536" s="152" t="s">
        <v>369</v>
      </c>
      <c r="C536" s="153">
        <v>3131</v>
      </c>
      <c r="D536" s="151" t="s">
        <v>1400</v>
      </c>
      <c r="E536" s="65"/>
      <c r="F536" s="65"/>
    </row>
    <row r="537" spans="1:6" ht="12.75">
      <c r="A537" s="151" t="s">
        <v>440</v>
      </c>
      <c r="B537" s="152" t="s">
        <v>369</v>
      </c>
      <c r="C537" s="153">
        <v>3132</v>
      </c>
      <c r="D537" s="151" t="s">
        <v>1401</v>
      </c>
      <c r="E537" s="65"/>
      <c r="F537" s="65"/>
    </row>
    <row r="538" spans="1:6" ht="12.75">
      <c r="A538" s="151" t="s">
        <v>440</v>
      </c>
      <c r="B538" s="152" t="s">
        <v>369</v>
      </c>
      <c r="C538" s="153">
        <v>3146</v>
      </c>
      <c r="D538" s="151" t="s">
        <v>1402</v>
      </c>
      <c r="E538" s="65"/>
      <c r="F538" s="65"/>
    </row>
    <row r="539" spans="1:6" ht="12.75">
      <c r="A539" s="151" t="s">
        <v>440</v>
      </c>
      <c r="B539" s="152" t="s">
        <v>369</v>
      </c>
      <c r="C539" s="153">
        <v>3153</v>
      </c>
      <c r="D539" s="151" t="s">
        <v>1403</v>
      </c>
      <c r="E539" s="65"/>
      <c r="F539" s="65"/>
    </row>
    <row r="540" spans="1:6" ht="12.75">
      <c r="A540" s="151" t="s">
        <v>440</v>
      </c>
      <c r="B540" s="152" t="s">
        <v>369</v>
      </c>
      <c r="C540" s="153">
        <v>3501</v>
      </c>
      <c r="D540" s="151" t="s">
        <v>1404</v>
      </c>
      <c r="E540" s="65"/>
      <c r="F540" s="65"/>
    </row>
    <row r="541" spans="1:6" ht="12.75">
      <c r="A541" s="151" t="s">
        <v>440</v>
      </c>
      <c r="B541" s="152">
        <v>2000</v>
      </c>
      <c r="C541" s="154" t="s">
        <v>1405</v>
      </c>
      <c r="D541" s="151" t="s">
        <v>1406</v>
      </c>
      <c r="E541" s="65"/>
      <c r="F541" s="65"/>
    </row>
    <row r="542" spans="1:6" ht="12.75">
      <c r="A542" s="151" t="s">
        <v>440</v>
      </c>
      <c r="B542" s="152" t="s">
        <v>369</v>
      </c>
      <c r="C542" s="153">
        <v>3535</v>
      </c>
      <c r="D542" s="151" t="s">
        <v>1407</v>
      </c>
      <c r="E542" s="65"/>
      <c r="F542" s="65"/>
    </row>
    <row r="543" spans="1:6" ht="12.75">
      <c r="A543" s="151" t="s">
        <v>440</v>
      </c>
      <c r="B543" s="152">
        <v>0</v>
      </c>
      <c r="C543" s="153">
        <v>3538</v>
      </c>
      <c r="D543" s="151" t="s">
        <v>1408</v>
      </c>
      <c r="E543" s="65"/>
      <c r="F543" s="65"/>
    </row>
    <row r="544" spans="1:6" ht="12.75">
      <c r="A544" s="151" t="s">
        <v>440</v>
      </c>
      <c r="B544" s="152" t="s">
        <v>369</v>
      </c>
      <c r="C544" s="153">
        <v>3584</v>
      </c>
      <c r="D544" s="151" t="s">
        <v>1409</v>
      </c>
      <c r="E544" s="65"/>
      <c r="F544" s="65"/>
    </row>
    <row r="545" spans="1:6" ht="12.75">
      <c r="A545" s="151" t="s">
        <v>440</v>
      </c>
      <c r="B545" s="152" t="s">
        <v>369</v>
      </c>
      <c r="C545" s="153">
        <v>3598</v>
      </c>
      <c r="D545" s="151" t="s">
        <v>1410</v>
      </c>
      <c r="E545" s="65"/>
      <c r="F545" s="65"/>
    </row>
    <row r="546" spans="1:6" ht="12.75">
      <c r="A546" s="151" t="s">
        <v>440</v>
      </c>
      <c r="B546" s="152" t="s">
        <v>369</v>
      </c>
      <c r="C546" s="153">
        <v>3609</v>
      </c>
      <c r="D546" s="151" t="s">
        <v>1411</v>
      </c>
      <c r="E546" s="65"/>
      <c r="F546" s="65"/>
    </row>
    <row r="547" spans="1:6" ht="12.75">
      <c r="A547" s="151" t="s">
        <v>440</v>
      </c>
      <c r="B547" s="152" t="s">
        <v>369</v>
      </c>
      <c r="C547" s="153">
        <v>3619</v>
      </c>
      <c r="D547" s="151" t="s">
        <v>1412</v>
      </c>
      <c r="E547" s="65"/>
      <c r="F547" s="65"/>
    </row>
    <row r="548" spans="1:6" ht="12.75">
      <c r="A548" s="151" t="s">
        <v>440</v>
      </c>
      <c r="B548" s="152" t="s">
        <v>369</v>
      </c>
      <c r="C548" s="153">
        <v>4000</v>
      </c>
      <c r="D548" s="151" t="s">
        <v>1413</v>
      </c>
      <c r="E548" s="65"/>
      <c r="F548" s="65"/>
    </row>
    <row r="549" spans="1:6" ht="12.75">
      <c r="A549" s="151" t="s">
        <v>440</v>
      </c>
      <c r="B549" s="152">
        <v>150000</v>
      </c>
      <c r="C549" s="154" t="s">
        <v>1414</v>
      </c>
      <c r="D549" s="151" t="s">
        <v>1415</v>
      </c>
      <c r="E549" s="65"/>
      <c r="F549" s="65"/>
    </row>
    <row r="550" spans="1:6" ht="12.75">
      <c r="A550" s="151" t="s">
        <v>440</v>
      </c>
      <c r="B550" s="152">
        <v>750000</v>
      </c>
      <c r="C550" s="154" t="s">
        <v>1416</v>
      </c>
      <c r="D550" s="151" t="s">
        <v>1417</v>
      </c>
      <c r="E550" s="65"/>
      <c r="F550" s="65"/>
    </row>
    <row r="551" spans="1:6" ht="12.75">
      <c r="A551" s="151" t="s">
        <v>440</v>
      </c>
      <c r="B551" s="152">
        <v>100000</v>
      </c>
      <c r="C551" s="154" t="s">
        <v>1418</v>
      </c>
      <c r="D551" s="151" t="s">
        <v>1419</v>
      </c>
      <c r="E551" s="65"/>
      <c r="F551" s="65"/>
    </row>
    <row r="552" spans="1:6" ht="12.75">
      <c r="A552" s="151" t="s">
        <v>440</v>
      </c>
      <c r="B552" s="152" t="s">
        <v>369</v>
      </c>
      <c r="C552" s="153">
        <v>4503</v>
      </c>
      <c r="D552" s="151" t="s">
        <v>1420</v>
      </c>
      <c r="E552" s="65"/>
      <c r="F552" s="65"/>
    </row>
    <row r="553" spans="1:6" ht="12.75">
      <c r="A553" s="151" t="s">
        <v>440</v>
      </c>
      <c r="B553" s="152" t="s">
        <v>369</v>
      </c>
      <c r="C553" s="153">
        <v>4509</v>
      </c>
      <c r="D553" s="151" t="s">
        <v>1421</v>
      </c>
      <c r="E553" s="65"/>
      <c r="F553" s="65"/>
    </row>
    <row r="554" spans="1:6" ht="12.75">
      <c r="A554" s="151" t="s">
        <v>440</v>
      </c>
      <c r="B554" s="152">
        <v>2000000</v>
      </c>
      <c r="C554" s="153">
        <v>4510</v>
      </c>
      <c r="D554" s="151" t="s">
        <v>1422</v>
      </c>
      <c r="E554" s="65"/>
      <c r="F554" s="65"/>
    </row>
    <row r="555" spans="1:6" ht="12.75">
      <c r="A555" s="151" t="s">
        <v>440</v>
      </c>
      <c r="B555" s="152">
        <v>1500000</v>
      </c>
      <c r="C555" s="153">
        <v>4511</v>
      </c>
      <c r="D555" s="151" t="s">
        <v>1422</v>
      </c>
      <c r="E555" s="65"/>
      <c r="F555" s="65"/>
    </row>
    <row r="556" spans="1:6" ht="12.75">
      <c r="A556" s="151" t="s">
        <v>440</v>
      </c>
      <c r="B556" s="152">
        <v>0</v>
      </c>
      <c r="C556" s="153">
        <v>4513</v>
      </c>
      <c r="D556" s="151" t="s">
        <v>1423</v>
      </c>
      <c r="E556" s="65"/>
      <c r="F556" s="65"/>
    </row>
    <row r="557" spans="1:6" ht="12.75">
      <c r="A557" s="151" t="s">
        <v>440</v>
      </c>
      <c r="B557" s="152">
        <v>0</v>
      </c>
      <c r="C557" s="153">
        <v>4516</v>
      </c>
      <c r="D557" s="151" t="s">
        <v>1424</v>
      </c>
      <c r="E557" s="65"/>
      <c r="F557" s="65"/>
    </row>
    <row r="558" spans="1:6" ht="12.75">
      <c r="A558" s="151" t="s">
        <v>440</v>
      </c>
      <c r="B558" s="152">
        <v>1500000</v>
      </c>
      <c r="C558" s="153">
        <v>4521</v>
      </c>
      <c r="D558" s="151" t="s">
        <v>1425</v>
      </c>
      <c r="E558" s="65"/>
      <c r="F558" s="65"/>
    </row>
    <row r="559" spans="1:6" ht="12.75">
      <c r="A559" s="151" t="s">
        <v>440</v>
      </c>
      <c r="B559" s="152">
        <v>20000</v>
      </c>
      <c r="C559" s="154" t="s">
        <v>1426</v>
      </c>
      <c r="D559" s="151" t="s">
        <v>1427</v>
      </c>
      <c r="E559" s="65"/>
      <c r="F559" s="65"/>
    </row>
    <row r="560" spans="1:6" ht="12.75">
      <c r="A560" s="151" t="s">
        <v>440</v>
      </c>
      <c r="B560" s="152">
        <v>400000</v>
      </c>
      <c r="C560" s="154" t="s">
        <v>1428</v>
      </c>
      <c r="D560" s="151" t="s">
        <v>1429</v>
      </c>
      <c r="E560" s="65"/>
      <c r="F560" s="65"/>
    </row>
    <row r="561" spans="1:6" ht="25.5">
      <c r="A561" s="151" t="s">
        <v>440</v>
      </c>
      <c r="B561" s="152">
        <v>7645508</v>
      </c>
      <c r="C561" s="154" t="s">
        <v>1430</v>
      </c>
      <c r="D561" s="151" t="s">
        <v>1431</v>
      </c>
      <c r="E561" s="65"/>
      <c r="F561" s="65"/>
    </row>
    <row r="562" spans="1:6" ht="12.75">
      <c r="A562" s="151" t="s">
        <v>440</v>
      </c>
      <c r="B562" s="152">
        <v>25000</v>
      </c>
      <c r="C562" s="154" t="s">
        <v>1432</v>
      </c>
      <c r="D562" s="151" t="s">
        <v>1321</v>
      </c>
      <c r="E562" s="65"/>
      <c r="F562" s="65"/>
    </row>
    <row r="563" spans="1:6" ht="12.75">
      <c r="A563" s="151" t="s">
        <v>440</v>
      </c>
      <c r="B563" s="152">
        <v>0</v>
      </c>
      <c r="C563" s="153">
        <v>5554</v>
      </c>
      <c r="D563" s="151" t="s">
        <v>1433</v>
      </c>
      <c r="E563" s="65"/>
      <c r="F563" s="65"/>
    </row>
    <row r="564" spans="1:6" ht="12.75">
      <c r="A564" s="151" t="s">
        <v>440</v>
      </c>
      <c r="B564" s="152">
        <v>0</v>
      </c>
      <c r="C564" s="153">
        <v>6001</v>
      </c>
      <c r="D564" s="151" t="s">
        <v>1434</v>
      </c>
      <c r="E564" s="65"/>
      <c r="F564" s="65"/>
    </row>
    <row r="565" spans="1:6" ht="12.75">
      <c r="A565" s="151" t="s">
        <v>440</v>
      </c>
      <c r="B565" s="152">
        <v>10000000</v>
      </c>
      <c r="C565" s="154" t="s">
        <v>1435</v>
      </c>
      <c r="D565" s="151" t="s">
        <v>1436</v>
      </c>
      <c r="E565" s="65"/>
      <c r="F565" s="65"/>
    </row>
    <row r="566" spans="1:6" ht="12.75">
      <c r="A566" s="151" t="s">
        <v>440</v>
      </c>
      <c r="B566" s="152">
        <v>1500000</v>
      </c>
      <c r="C566" s="153">
        <v>6551</v>
      </c>
      <c r="D566" s="151" t="s">
        <v>1437</v>
      </c>
      <c r="E566" s="65"/>
      <c r="F566" s="65"/>
    </row>
    <row r="567" spans="1:6" ht="12.75">
      <c r="A567" s="151" t="s">
        <v>440</v>
      </c>
      <c r="B567" s="152">
        <v>1500000</v>
      </c>
      <c r="C567" s="153">
        <v>6552</v>
      </c>
      <c r="D567" s="151" t="s">
        <v>1438</v>
      </c>
      <c r="E567" s="65"/>
      <c r="F567" s="65"/>
    </row>
    <row r="568" spans="1:6" ht="12.75">
      <c r="A568" s="151" t="s">
        <v>440</v>
      </c>
      <c r="B568" s="152">
        <v>25000</v>
      </c>
      <c r="C568" s="153">
        <v>6553</v>
      </c>
      <c r="D568" s="151" t="s">
        <v>1439</v>
      </c>
      <c r="E568" s="65"/>
      <c r="F568" s="65"/>
    </row>
    <row r="569" spans="1:6" ht="12.75">
      <c r="A569" s="151" t="s">
        <v>440</v>
      </c>
      <c r="B569" s="152" t="s">
        <v>369</v>
      </c>
      <c r="C569" s="153">
        <v>6555</v>
      </c>
      <c r="D569" s="151" t="s">
        <v>1440</v>
      </c>
      <c r="E569" s="65"/>
      <c r="F569" s="65"/>
    </row>
    <row r="570" spans="1:6" ht="12.75">
      <c r="A570" s="151" t="s">
        <v>440</v>
      </c>
      <c r="B570" s="152" t="s">
        <v>369</v>
      </c>
      <c r="C570" s="153">
        <v>7000</v>
      </c>
      <c r="D570" s="151" t="s">
        <v>1441</v>
      </c>
      <c r="E570" s="65"/>
      <c r="F570" s="65"/>
    </row>
    <row r="571" spans="1:6" ht="12.75">
      <c r="A571" s="151" t="s">
        <v>440</v>
      </c>
      <c r="B571" s="152">
        <v>250000</v>
      </c>
      <c r="C571" s="154" t="s">
        <v>1442</v>
      </c>
      <c r="D571" s="151" t="s">
        <v>1443</v>
      </c>
      <c r="E571" s="65"/>
      <c r="F571" s="65"/>
    </row>
    <row r="572" spans="1:6" ht="12.75">
      <c r="A572" s="151" t="s">
        <v>440</v>
      </c>
      <c r="B572" s="152" t="s">
        <v>369</v>
      </c>
      <c r="C572" s="153">
        <v>7044</v>
      </c>
      <c r="D572" s="151" t="s">
        <v>1444</v>
      </c>
      <c r="E572" s="65"/>
      <c r="F572" s="65"/>
    </row>
    <row r="573" spans="1:6" ht="12.75">
      <c r="A573" s="151" t="s">
        <v>440</v>
      </c>
      <c r="B573" s="152" t="s">
        <v>369</v>
      </c>
      <c r="C573" s="153">
        <v>7063</v>
      </c>
      <c r="D573" s="151" t="s">
        <v>1445</v>
      </c>
      <c r="E573" s="65"/>
      <c r="F573" s="65"/>
    </row>
    <row r="574" spans="1:6" ht="12.75">
      <c r="A574" s="151" t="s">
        <v>440</v>
      </c>
      <c r="B574" s="152" t="s">
        <v>369</v>
      </c>
      <c r="C574" s="154" t="s">
        <v>1446</v>
      </c>
      <c r="D574" s="151" t="s">
        <v>1447</v>
      </c>
      <c r="E574" s="65"/>
      <c r="F574" s="65"/>
    </row>
    <row r="575" spans="1:6" ht="12.75">
      <c r="A575" s="151" t="s">
        <v>440</v>
      </c>
      <c r="B575" s="152" t="s">
        <v>369</v>
      </c>
      <c r="C575" s="154" t="s">
        <v>1448</v>
      </c>
      <c r="D575" s="151" t="s">
        <v>1447</v>
      </c>
      <c r="E575" s="65"/>
      <c r="F575" s="65"/>
    </row>
    <row r="576" spans="1:6" ht="12.75">
      <c r="A576" s="151" t="s">
        <v>440</v>
      </c>
      <c r="B576" s="152" t="s">
        <v>369</v>
      </c>
      <c r="C576" s="153">
        <v>7080</v>
      </c>
      <c r="D576" s="151" t="s">
        <v>1449</v>
      </c>
      <c r="E576" s="65"/>
      <c r="F576" s="65"/>
    </row>
    <row r="577" spans="1:6" ht="12.75">
      <c r="A577" s="151" t="s">
        <v>440</v>
      </c>
      <c r="B577" s="152">
        <v>0</v>
      </c>
      <c r="C577" s="153">
        <v>7099</v>
      </c>
      <c r="D577" s="151" t="s">
        <v>1450</v>
      </c>
      <c r="E577" s="65"/>
      <c r="F577" s="65"/>
    </row>
    <row r="578" spans="1:6" ht="12.75">
      <c r="A578" s="151" t="s">
        <v>440</v>
      </c>
      <c r="B578" s="152" t="s">
        <v>369</v>
      </c>
      <c r="C578" s="153">
        <v>7501</v>
      </c>
      <c r="D578" s="151" t="s">
        <v>1321</v>
      </c>
      <c r="E578" s="65"/>
      <c r="F578" s="65"/>
    </row>
    <row r="579" spans="1:6" ht="12.75">
      <c r="A579" s="151" t="s">
        <v>440</v>
      </c>
      <c r="B579" s="152">
        <v>100000</v>
      </c>
      <c r="C579" s="154" t="s">
        <v>1451</v>
      </c>
      <c r="D579" s="151" t="s">
        <v>1321</v>
      </c>
      <c r="E579" s="65"/>
      <c r="F579" s="65"/>
    </row>
    <row r="580" spans="1:6" ht="12.75">
      <c r="A580" s="151" t="s">
        <v>440</v>
      </c>
      <c r="B580" s="152">
        <v>100000</v>
      </c>
      <c r="C580" s="154" t="s">
        <v>1452</v>
      </c>
      <c r="D580" s="151" t="s">
        <v>1453</v>
      </c>
      <c r="E580" s="65"/>
      <c r="F580" s="65"/>
    </row>
    <row r="581" spans="1:6" ht="12.75">
      <c r="A581" s="151" t="s">
        <v>440</v>
      </c>
      <c r="B581" s="152">
        <v>0</v>
      </c>
      <c r="C581" s="153">
        <v>7571</v>
      </c>
      <c r="D581" s="151" t="s">
        <v>1454</v>
      </c>
      <c r="E581" s="65"/>
      <c r="F581" s="65"/>
    </row>
    <row r="582" spans="1:6" ht="12.75">
      <c r="A582" s="151" t="s">
        <v>440</v>
      </c>
      <c r="B582" s="152" t="s">
        <v>369</v>
      </c>
      <c r="C582" s="153">
        <v>7575</v>
      </c>
      <c r="D582" s="151" t="s">
        <v>1455</v>
      </c>
      <c r="E582" s="65"/>
      <c r="F582" s="65"/>
    </row>
    <row r="583" spans="1:6" ht="12.75">
      <c r="A583" s="151" t="s">
        <v>440</v>
      </c>
      <c r="B583" s="152">
        <v>0</v>
      </c>
      <c r="C583" s="153">
        <v>761100563</v>
      </c>
      <c r="D583" s="151" t="s">
        <v>1456</v>
      </c>
      <c r="E583" s="65"/>
      <c r="F583" s="65"/>
    </row>
    <row r="584" spans="1:6" ht="12.75">
      <c r="A584" s="151" t="s">
        <v>440</v>
      </c>
      <c r="B584" s="152" t="s">
        <v>369</v>
      </c>
      <c r="C584" s="153">
        <v>7613</v>
      </c>
      <c r="D584" s="151" t="s">
        <v>1457</v>
      </c>
      <c r="E584" s="65"/>
      <c r="F584" s="65"/>
    </row>
    <row r="585" spans="1:6" ht="12.75">
      <c r="A585" s="151" t="s">
        <v>440</v>
      </c>
      <c r="B585" s="152" t="s">
        <v>369</v>
      </c>
      <c r="C585" s="153">
        <v>7614</v>
      </c>
      <c r="D585" s="151" t="s">
        <v>1458</v>
      </c>
      <c r="E585" s="65"/>
      <c r="F585" s="65"/>
    </row>
    <row r="586" spans="1:6" ht="12.75">
      <c r="A586" s="151" t="s">
        <v>440</v>
      </c>
      <c r="B586" s="152">
        <v>250000</v>
      </c>
      <c r="C586" s="153">
        <v>7616</v>
      </c>
      <c r="D586" s="151" t="s">
        <v>1321</v>
      </c>
      <c r="E586" s="65"/>
      <c r="F586" s="65"/>
    </row>
    <row r="587" spans="1:6" ht="12.75">
      <c r="A587" s="151" t="s">
        <v>440</v>
      </c>
      <c r="B587" s="152" t="s">
        <v>369</v>
      </c>
      <c r="C587" s="153">
        <v>7618</v>
      </c>
      <c r="D587" s="151" t="s">
        <v>1459</v>
      </c>
      <c r="E587" s="65"/>
      <c r="F587" s="65"/>
    </row>
    <row r="588" spans="1:6" ht="12.75">
      <c r="A588" s="151" t="s">
        <v>440</v>
      </c>
      <c r="B588" s="152">
        <v>375000</v>
      </c>
      <c r="C588" s="153">
        <v>7619</v>
      </c>
      <c r="D588" s="151" t="s">
        <v>910</v>
      </c>
      <c r="E588" s="65"/>
      <c r="F588" s="65"/>
    </row>
    <row r="589" spans="1:6" ht="12.75">
      <c r="A589" s="151" t="s">
        <v>440</v>
      </c>
      <c r="B589" s="152">
        <v>25000</v>
      </c>
      <c r="C589" s="154" t="s">
        <v>1460</v>
      </c>
      <c r="D589" s="151" t="s">
        <v>1321</v>
      </c>
      <c r="E589" s="65"/>
      <c r="F589" s="65"/>
    </row>
    <row r="590" spans="1:6" ht="12.75">
      <c r="A590" s="151" t="s">
        <v>440</v>
      </c>
      <c r="B590" s="152" t="s">
        <v>369</v>
      </c>
      <c r="C590" s="153">
        <v>7672</v>
      </c>
      <c r="D590" s="151" t="s">
        <v>1461</v>
      </c>
      <c r="E590" s="65"/>
      <c r="F590" s="65"/>
    </row>
    <row r="591" spans="1:6" ht="12.75">
      <c r="A591" s="151" t="s">
        <v>440</v>
      </c>
      <c r="B591" s="152">
        <v>25000</v>
      </c>
      <c r="C591" s="154" t="s">
        <v>1462</v>
      </c>
      <c r="D591" s="151" t="s">
        <v>1321</v>
      </c>
      <c r="E591" s="65"/>
      <c r="F591" s="65"/>
    </row>
    <row r="592" spans="1:6" ht="12.75">
      <c r="A592" s="151" t="s">
        <v>440</v>
      </c>
      <c r="B592" s="152">
        <v>2081191</v>
      </c>
      <c r="C592" s="154" t="s">
        <v>1463</v>
      </c>
      <c r="D592" s="151" t="s">
        <v>1464</v>
      </c>
      <c r="E592" s="65"/>
      <c r="F592" s="65"/>
    </row>
    <row r="593" spans="1:6" ht="12.75">
      <c r="A593" s="151" t="s">
        <v>440</v>
      </c>
      <c r="B593" s="152">
        <v>50000</v>
      </c>
      <c r="C593" s="154" t="s">
        <v>1465</v>
      </c>
      <c r="D593" s="151" t="s">
        <v>1321</v>
      </c>
      <c r="E593" s="65"/>
      <c r="F593" s="65"/>
    </row>
    <row r="594" spans="1:6" ht="12.75">
      <c r="A594" s="151" t="s">
        <v>440</v>
      </c>
      <c r="B594" s="152" t="s">
        <v>369</v>
      </c>
      <c r="C594" s="153">
        <v>7734</v>
      </c>
      <c r="D594" s="151" t="s">
        <v>1466</v>
      </c>
      <c r="E594" s="65"/>
      <c r="F594" s="65"/>
    </row>
    <row r="595" spans="1:6" ht="12.75">
      <c r="A595" s="151" t="s">
        <v>440</v>
      </c>
      <c r="B595" s="152">
        <v>25000</v>
      </c>
      <c r="C595" s="154" t="s">
        <v>1467</v>
      </c>
      <c r="D595" s="151" t="s">
        <v>1321</v>
      </c>
      <c r="E595" s="65"/>
      <c r="F595" s="65"/>
    </row>
    <row r="596" spans="1:6" ht="12.75">
      <c r="A596" s="151" t="s">
        <v>440</v>
      </c>
      <c r="B596" s="152">
        <v>25000</v>
      </c>
      <c r="C596" s="153">
        <v>7750</v>
      </c>
      <c r="D596" s="151" t="s">
        <v>1468</v>
      </c>
      <c r="E596" s="65"/>
      <c r="F596" s="65"/>
    </row>
    <row r="597" spans="1:6" ht="12.75">
      <c r="A597" s="151" t="s">
        <v>440</v>
      </c>
      <c r="B597" s="152">
        <v>150000</v>
      </c>
      <c r="C597" s="153">
        <v>7755</v>
      </c>
      <c r="D597" s="151" t="s">
        <v>1469</v>
      </c>
      <c r="E597" s="65"/>
      <c r="F597" s="65"/>
    </row>
    <row r="598" spans="1:6" ht="12.75">
      <c r="A598" s="151" t="s">
        <v>440</v>
      </c>
      <c r="B598" s="152" t="s">
        <v>369</v>
      </c>
      <c r="C598" s="153">
        <v>7851</v>
      </c>
      <c r="D598" s="151" t="s">
        <v>1470</v>
      </c>
      <c r="E598" s="65"/>
      <c r="F598" s="65"/>
    </row>
    <row r="599" spans="1:6" ht="12.75">
      <c r="A599" s="151" t="s">
        <v>440</v>
      </c>
      <c r="B599" s="152">
        <v>100000</v>
      </c>
      <c r="C599" s="154" t="s">
        <v>1471</v>
      </c>
      <c r="D599" s="151" t="s">
        <v>1321</v>
      </c>
      <c r="E599" s="65"/>
      <c r="F599" s="65"/>
    </row>
    <row r="600" spans="1:6" ht="12.75">
      <c r="A600" s="151" t="s">
        <v>440</v>
      </c>
      <c r="B600" s="152">
        <v>0</v>
      </c>
      <c r="C600" s="153">
        <v>7864</v>
      </c>
      <c r="D600" s="151" t="s">
        <v>1472</v>
      </c>
      <c r="E600" s="65"/>
      <c r="F600" s="65"/>
    </row>
    <row r="601" spans="1:6" ht="12.75">
      <c r="A601" s="151" t="s">
        <v>440</v>
      </c>
      <c r="B601" s="152">
        <v>0</v>
      </c>
      <c r="C601" s="153">
        <v>7865</v>
      </c>
      <c r="D601" s="151" t="s">
        <v>1473</v>
      </c>
      <c r="E601" s="65"/>
      <c r="F601" s="65"/>
    </row>
    <row r="602" spans="1:6" ht="12.75">
      <c r="A602" s="151" t="s">
        <v>440</v>
      </c>
      <c r="B602" s="152">
        <v>0</v>
      </c>
      <c r="C602" s="153">
        <v>7866</v>
      </c>
      <c r="D602" s="151" t="s">
        <v>1474</v>
      </c>
      <c r="E602" s="65"/>
      <c r="F602" s="65"/>
    </row>
    <row r="603" spans="1:6" ht="12.75">
      <c r="A603" s="151" t="s">
        <v>440</v>
      </c>
      <c r="B603" s="152">
        <v>0</v>
      </c>
      <c r="C603" s="153">
        <v>7867</v>
      </c>
      <c r="D603" s="151" t="s">
        <v>1475</v>
      </c>
      <c r="E603" s="65"/>
      <c r="F603" s="65"/>
    </row>
    <row r="604" spans="1:6" ht="12.75">
      <c r="A604" s="151" t="s">
        <v>440</v>
      </c>
      <c r="B604" s="152">
        <v>0</v>
      </c>
      <c r="C604" s="153">
        <v>7868</v>
      </c>
      <c r="D604" s="151" t="s">
        <v>1476</v>
      </c>
      <c r="E604" s="65"/>
      <c r="F604" s="65"/>
    </row>
    <row r="605" spans="1:6" ht="12.75">
      <c r="A605" s="151" t="s">
        <v>440</v>
      </c>
      <c r="B605" s="152">
        <v>0</v>
      </c>
      <c r="C605" s="153">
        <v>7869</v>
      </c>
      <c r="D605" s="151" t="s">
        <v>1477</v>
      </c>
      <c r="E605" s="65"/>
      <c r="F605" s="65"/>
    </row>
    <row r="606" spans="1:6" ht="12.75">
      <c r="A606" s="151" t="s">
        <v>440</v>
      </c>
      <c r="B606" s="152">
        <v>0</v>
      </c>
      <c r="C606" s="153">
        <v>7871</v>
      </c>
      <c r="D606" s="151" t="s">
        <v>1478</v>
      </c>
      <c r="E606" s="65"/>
      <c r="F606" s="65"/>
    </row>
    <row r="607" spans="1:6" ht="12.75">
      <c r="A607" s="151" t="s">
        <v>440</v>
      </c>
      <c r="B607" s="152">
        <v>0</v>
      </c>
      <c r="C607" s="153">
        <v>7872</v>
      </c>
      <c r="D607" s="151" t="s">
        <v>1479</v>
      </c>
      <c r="E607" s="65"/>
      <c r="F607" s="65"/>
    </row>
    <row r="608" spans="1:6" ht="12.75">
      <c r="A608" s="151" t="s">
        <v>440</v>
      </c>
      <c r="B608" s="152" t="s">
        <v>369</v>
      </c>
      <c r="C608" s="153">
        <v>7893</v>
      </c>
      <c r="D608" s="151" t="s">
        <v>1480</v>
      </c>
      <c r="E608" s="65"/>
      <c r="F608" s="65"/>
    </row>
    <row r="609" spans="1:6" ht="12.75">
      <c r="A609" s="151" t="s">
        <v>440</v>
      </c>
      <c r="B609" s="152">
        <v>2000000000</v>
      </c>
      <c r="C609" s="154" t="s">
        <v>1481</v>
      </c>
      <c r="D609" s="151" t="s">
        <v>1482</v>
      </c>
      <c r="E609" s="65"/>
      <c r="F609" s="65"/>
    </row>
    <row r="610" spans="1:6" ht="12.75">
      <c r="A610" s="151" t="s">
        <v>440</v>
      </c>
      <c r="B610" s="152">
        <v>772430</v>
      </c>
      <c r="C610" s="153">
        <v>7902</v>
      </c>
      <c r="D610" s="151" t="s">
        <v>1483</v>
      </c>
      <c r="E610" s="65"/>
      <c r="F610" s="65"/>
    </row>
    <row r="611" spans="1:6" ht="12.75">
      <c r="A611" s="151" t="s">
        <v>440</v>
      </c>
      <c r="B611" s="152">
        <v>0</v>
      </c>
      <c r="C611" s="153">
        <v>7904</v>
      </c>
      <c r="D611" s="151" t="s">
        <v>1375</v>
      </c>
      <c r="E611" s="65"/>
      <c r="F611" s="65"/>
    </row>
    <row r="612" spans="1:6" ht="12.75">
      <c r="A612" s="151" t="s">
        <v>440</v>
      </c>
      <c r="B612" s="152">
        <v>0</v>
      </c>
      <c r="C612" s="153">
        <v>7911</v>
      </c>
      <c r="D612" s="151" t="s">
        <v>1484</v>
      </c>
      <c r="E612" s="65"/>
      <c r="F612" s="65"/>
    </row>
    <row r="613" spans="1:6" ht="12.75">
      <c r="A613" s="151" t="s">
        <v>440</v>
      </c>
      <c r="B613" s="152" t="s">
        <v>369</v>
      </c>
      <c r="C613" s="154" t="s">
        <v>1485</v>
      </c>
      <c r="D613" s="151" t="s">
        <v>1486</v>
      </c>
      <c r="E613" s="65"/>
      <c r="F613" s="65"/>
    </row>
    <row r="614" spans="1:6" ht="12.75">
      <c r="A614" s="151" t="s">
        <v>440</v>
      </c>
      <c r="B614" s="152">
        <v>0</v>
      </c>
      <c r="C614" s="154" t="s">
        <v>1487</v>
      </c>
      <c r="D614" s="151" t="s">
        <v>1488</v>
      </c>
      <c r="E614" s="65"/>
      <c r="F614" s="65"/>
    </row>
    <row r="615" spans="1:6" ht="12.75">
      <c r="A615" s="151" t="s">
        <v>440</v>
      </c>
      <c r="B615" s="152" t="s">
        <v>369</v>
      </c>
      <c r="C615" s="153">
        <v>7913</v>
      </c>
      <c r="D615" s="151" t="s">
        <v>1489</v>
      </c>
      <c r="E615" s="65"/>
      <c r="F615" s="65"/>
    </row>
    <row r="616" spans="1:6" ht="12.75">
      <c r="A616" s="151" t="s">
        <v>440</v>
      </c>
      <c r="B616" s="152" t="s">
        <v>369</v>
      </c>
      <c r="C616" s="153">
        <v>7923</v>
      </c>
      <c r="D616" s="151" t="s">
        <v>1490</v>
      </c>
      <c r="E616" s="65"/>
      <c r="F616" s="65"/>
    </row>
    <row r="617" spans="1:6" ht="12.75">
      <c r="A617" s="151" t="s">
        <v>440</v>
      </c>
      <c r="B617" s="152" t="s">
        <v>369</v>
      </c>
      <c r="C617" s="153">
        <v>7950</v>
      </c>
      <c r="D617" s="151" t="s">
        <v>1491</v>
      </c>
      <c r="E617" s="65"/>
      <c r="F617" s="65"/>
    </row>
    <row r="618" spans="1:6" ht="12.75">
      <c r="A618" s="151" t="s">
        <v>440</v>
      </c>
      <c r="B618" s="152" t="s">
        <v>369</v>
      </c>
      <c r="C618" s="154" t="s">
        <v>1492</v>
      </c>
      <c r="D618" s="151" t="s">
        <v>1493</v>
      </c>
      <c r="E618" s="65"/>
      <c r="F618" s="65"/>
    </row>
    <row r="619" spans="1:6" ht="12.75">
      <c r="A619" s="151" t="s">
        <v>440</v>
      </c>
      <c r="B619" s="152" t="s">
        <v>369</v>
      </c>
      <c r="C619" s="154" t="s">
        <v>1494</v>
      </c>
      <c r="D619" s="151" t="s">
        <v>1495</v>
      </c>
      <c r="E619" s="65"/>
      <c r="F619" s="65"/>
    </row>
    <row r="620" spans="1:6" ht="12.75">
      <c r="A620" s="151" t="s">
        <v>440</v>
      </c>
      <c r="B620" s="152" t="s">
        <v>369</v>
      </c>
      <c r="C620" s="153">
        <v>7984</v>
      </c>
      <c r="D620" s="151" t="s">
        <v>1496</v>
      </c>
      <c r="E620" s="65"/>
      <c r="F620" s="65"/>
    </row>
    <row r="621" spans="1:6" ht="12.75">
      <c r="A621" s="151" t="s">
        <v>440</v>
      </c>
      <c r="B621" s="152">
        <v>7500000</v>
      </c>
      <c r="C621" s="154" t="s">
        <v>1497</v>
      </c>
      <c r="D621" s="151" t="s">
        <v>1498</v>
      </c>
      <c r="E621" s="65"/>
      <c r="F621" s="65"/>
    </row>
    <row r="622" spans="1:6" ht="12.75">
      <c r="A622" s="151" t="s">
        <v>440</v>
      </c>
      <c r="B622" s="152">
        <v>3000000</v>
      </c>
      <c r="C622" s="154" t="s">
        <v>1499</v>
      </c>
      <c r="D622" s="151" t="s">
        <v>1500</v>
      </c>
      <c r="E622" s="65"/>
      <c r="F622" s="65"/>
    </row>
    <row r="623" spans="1:6" ht="12.75">
      <c r="A623" s="151" t="s">
        <v>440</v>
      </c>
      <c r="B623" s="152">
        <v>50000000</v>
      </c>
      <c r="C623" s="154" t="s">
        <v>1501</v>
      </c>
      <c r="D623" s="151" t="s">
        <v>1502</v>
      </c>
      <c r="E623" s="65"/>
      <c r="F623" s="65"/>
    </row>
    <row r="624" spans="1:6" ht="12.75">
      <c r="A624" s="151" t="s">
        <v>440</v>
      </c>
      <c r="B624" s="152">
        <v>20000000</v>
      </c>
      <c r="C624" s="154" t="s">
        <v>1503</v>
      </c>
      <c r="D624" s="151" t="s">
        <v>1504</v>
      </c>
      <c r="E624" s="65"/>
      <c r="F624" s="65"/>
    </row>
    <row r="625" spans="1:6" ht="12.75">
      <c r="A625" s="151" t="s">
        <v>440</v>
      </c>
      <c r="B625" s="152">
        <v>3000000</v>
      </c>
      <c r="C625" s="154" t="s">
        <v>1505</v>
      </c>
      <c r="D625" s="151" t="s">
        <v>1506</v>
      </c>
      <c r="E625" s="65"/>
      <c r="F625" s="65"/>
    </row>
    <row r="626" spans="1:6" ht="12.75">
      <c r="A626" s="151" t="s">
        <v>440</v>
      </c>
      <c r="B626" s="152">
        <v>25000000</v>
      </c>
      <c r="C626" s="154" t="s">
        <v>1507</v>
      </c>
      <c r="D626" s="151" t="s">
        <v>1508</v>
      </c>
      <c r="E626" s="65"/>
      <c r="F626" s="65"/>
    </row>
    <row r="627" spans="1:6" ht="12.75">
      <c r="A627" s="151" t="s">
        <v>440</v>
      </c>
      <c r="B627" s="152">
        <v>12000000</v>
      </c>
      <c r="C627" s="154" t="s">
        <v>1509</v>
      </c>
      <c r="D627" s="151" t="s">
        <v>1510</v>
      </c>
      <c r="E627" s="65"/>
      <c r="F627" s="65"/>
    </row>
    <row r="628" spans="1:6" ht="12.75">
      <c r="A628" s="151" t="s">
        <v>440</v>
      </c>
      <c r="B628" s="152">
        <v>7500000</v>
      </c>
      <c r="C628" s="154" t="s">
        <v>1511</v>
      </c>
      <c r="D628" s="151" t="s">
        <v>1512</v>
      </c>
      <c r="E628" s="65"/>
      <c r="F628" s="65"/>
    </row>
    <row r="629" spans="1:6" ht="12.75">
      <c r="A629" s="151" t="s">
        <v>440</v>
      </c>
      <c r="B629" s="152">
        <v>0</v>
      </c>
      <c r="C629" s="153">
        <v>8910</v>
      </c>
      <c r="D629" s="151" t="s">
        <v>1513</v>
      </c>
      <c r="E629" s="65"/>
      <c r="F629" s="65"/>
    </row>
    <row r="630" spans="1:6" ht="12.75">
      <c r="A630" s="151" t="s">
        <v>440</v>
      </c>
      <c r="B630" s="152">
        <v>0</v>
      </c>
      <c r="C630" s="153">
        <v>8912</v>
      </c>
      <c r="D630" s="151" t="s">
        <v>1514</v>
      </c>
      <c r="E630" s="65"/>
      <c r="F630" s="65"/>
    </row>
    <row r="631" spans="1:6" ht="12.75">
      <c r="A631" s="151" t="s">
        <v>440</v>
      </c>
      <c r="B631" s="152">
        <v>0</v>
      </c>
      <c r="C631" s="153">
        <v>8913</v>
      </c>
      <c r="D631" s="151" t="s">
        <v>1515</v>
      </c>
      <c r="E631" s="65"/>
      <c r="F631" s="65"/>
    </row>
    <row r="632" spans="1:6" ht="12.75">
      <c r="A632" s="151" t="s">
        <v>440</v>
      </c>
      <c r="B632" s="152">
        <v>0</v>
      </c>
      <c r="C632" s="153">
        <v>910028</v>
      </c>
      <c r="D632" s="151" t="s">
        <v>1516</v>
      </c>
      <c r="E632" s="65"/>
      <c r="F632" s="65"/>
    </row>
    <row r="633" spans="1:6" ht="12.75">
      <c r="A633" s="151" t="s">
        <v>440</v>
      </c>
      <c r="B633" s="152">
        <v>0</v>
      </c>
      <c r="C633" s="153">
        <v>910029</v>
      </c>
      <c r="D633" s="151" t="s">
        <v>1517</v>
      </c>
      <c r="E633" s="65"/>
      <c r="F633" s="65"/>
    </row>
    <row r="634" spans="1:6" ht="12.75">
      <c r="A634" s="151" t="s">
        <v>440</v>
      </c>
      <c r="B634" s="152">
        <v>0</v>
      </c>
      <c r="C634" s="153">
        <v>920000</v>
      </c>
      <c r="D634" s="151" t="s">
        <v>1518</v>
      </c>
      <c r="E634" s="65"/>
      <c r="F634" s="65"/>
    </row>
    <row r="635" spans="1:6" ht="12.75">
      <c r="A635" s="151" t="s">
        <v>440</v>
      </c>
      <c r="B635" s="152">
        <v>0</v>
      </c>
      <c r="C635" s="153">
        <v>920001</v>
      </c>
      <c r="D635" s="151" t="s">
        <v>824</v>
      </c>
      <c r="E635" s="65"/>
      <c r="F635" s="65"/>
    </row>
    <row r="636" spans="1:6" ht="12.75">
      <c r="A636" s="151" t="s">
        <v>440</v>
      </c>
      <c r="B636" s="152">
        <v>2400000</v>
      </c>
      <c r="C636" s="153">
        <v>920003</v>
      </c>
      <c r="D636" s="151" t="s">
        <v>1299</v>
      </c>
      <c r="E636" s="65"/>
      <c r="F636" s="65"/>
    </row>
    <row r="637" spans="1:6" ht="12.75">
      <c r="A637" s="151" t="s">
        <v>440</v>
      </c>
      <c r="B637" s="152">
        <v>3200000</v>
      </c>
      <c r="C637" s="153">
        <v>920004</v>
      </c>
      <c r="D637" s="151" t="s">
        <v>1519</v>
      </c>
      <c r="E637" s="65"/>
      <c r="F637" s="65"/>
    </row>
    <row r="638" spans="1:6" ht="12.75">
      <c r="A638" s="151" t="s">
        <v>440</v>
      </c>
      <c r="B638" s="152" t="s">
        <v>369</v>
      </c>
      <c r="C638" s="153">
        <v>920005</v>
      </c>
      <c r="D638" s="151" t="s">
        <v>1520</v>
      </c>
      <c r="E638" s="65"/>
      <c r="F638" s="65"/>
    </row>
    <row r="639" spans="1:6" ht="12.75">
      <c r="A639" s="151" t="s">
        <v>440</v>
      </c>
      <c r="B639" s="152">
        <v>35000000</v>
      </c>
      <c r="C639" s="153">
        <v>920013</v>
      </c>
      <c r="D639" s="151" t="s">
        <v>1521</v>
      </c>
      <c r="E639" s="65"/>
      <c r="F639" s="65"/>
    </row>
    <row r="640" spans="1:6" ht="12.75">
      <c r="A640" s="151" t="s">
        <v>440</v>
      </c>
      <c r="B640" s="152">
        <v>3000000</v>
      </c>
      <c r="C640" s="153">
        <v>920014</v>
      </c>
      <c r="D640" s="151" t="s">
        <v>1522</v>
      </c>
      <c r="E640" s="65"/>
      <c r="F640" s="65"/>
    </row>
    <row r="641" spans="1:6" ht="12.75">
      <c r="A641" s="151" t="s">
        <v>440</v>
      </c>
      <c r="B641" s="152">
        <v>0</v>
      </c>
      <c r="C641" s="153">
        <v>920015</v>
      </c>
      <c r="D641" s="151" t="s">
        <v>1523</v>
      </c>
      <c r="E641" s="65"/>
      <c r="F641" s="65"/>
    </row>
    <row r="642" spans="1:6" ht="12.75">
      <c r="A642" s="151" t="s">
        <v>440</v>
      </c>
      <c r="B642" s="152">
        <v>0</v>
      </c>
      <c r="C642" s="153">
        <v>920016</v>
      </c>
      <c r="D642" s="151" t="s">
        <v>1524</v>
      </c>
      <c r="E642" s="65"/>
      <c r="F642" s="65"/>
    </row>
    <row r="643" spans="1:6" ht="12.75">
      <c r="A643" s="151" t="s">
        <v>440</v>
      </c>
      <c r="B643" s="152">
        <v>0</v>
      </c>
      <c r="C643" s="153">
        <v>920017</v>
      </c>
      <c r="D643" s="151" t="s">
        <v>1525</v>
      </c>
      <c r="E643" s="65"/>
      <c r="F643" s="65"/>
    </row>
    <row r="644" spans="1:6" ht="12.75">
      <c r="A644" s="151" t="s">
        <v>440</v>
      </c>
      <c r="B644" s="152">
        <v>0</v>
      </c>
      <c r="C644" s="153">
        <v>920021</v>
      </c>
      <c r="D644" s="151" t="s">
        <v>1186</v>
      </c>
      <c r="E644" s="65"/>
      <c r="F644" s="65"/>
    </row>
    <row r="645" spans="1:6" ht="12.75">
      <c r="A645" s="151" t="s">
        <v>440</v>
      </c>
      <c r="B645" s="152" t="s">
        <v>369</v>
      </c>
      <c r="C645" s="153">
        <v>920022</v>
      </c>
      <c r="D645" s="151" t="s">
        <v>1526</v>
      </c>
      <c r="E645" s="65"/>
      <c r="F645" s="65"/>
    </row>
    <row r="646" spans="1:6" ht="12.75">
      <c r="A646" s="151" t="s">
        <v>440</v>
      </c>
      <c r="B646" s="152">
        <v>10000000</v>
      </c>
      <c r="C646" s="153">
        <v>920023</v>
      </c>
      <c r="D646" s="151" t="s">
        <v>1527</v>
      </c>
      <c r="E646" s="65"/>
      <c r="F646" s="65"/>
    </row>
    <row r="647" spans="1:6" ht="12.75">
      <c r="A647" s="151" t="s">
        <v>440</v>
      </c>
      <c r="B647" s="152">
        <v>0</v>
      </c>
      <c r="C647" s="153">
        <v>920029</v>
      </c>
      <c r="D647" s="151" t="s">
        <v>1528</v>
      </c>
      <c r="E647" s="65"/>
      <c r="F647" s="65"/>
    </row>
    <row r="648" spans="1:6" ht="12.75">
      <c r="A648" s="151" t="s">
        <v>440</v>
      </c>
      <c r="B648" s="152">
        <v>5000000</v>
      </c>
      <c r="C648" s="153">
        <v>920030</v>
      </c>
      <c r="D648" s="151" t="s">
        <v>1529</v>
      </c>
      <c r="E648" s="65"/>
      <c r="F648" s="65"/>
    </row>
    <row r="649" spans="1:6" ht="12.75">
      <c r="A649" s="151" t="s">
        <v>440</v>
      </c>
      <c r="B649" s="152">
        <v>33000000</v>
      </c>
      <c r="C649" s="153">
        <v>920050</v>
      </c>
      <c r="D649" s="151" t="s">
        <v>1530</v>
      </c>
      <c r="E649" s="65"/>
      <c r="F649" s="65"/>
    </row>
    <row r="650" spans="1:6" ht="12.75">
      <c r="A650" s="151" t="s">
        <v>440</v>
      </c>
      <c r="B650" s="152">
        <v>44000000</v>
      </c>
      <c r="C650" s="153">
        <v>920051</v>
      </c>
      <c r="D650" s="151" t="s">
        <v>1531</v>
      </c>
      <c r="E650" s="65"/>
      <c r="F650" s="65"/>
    </row>
    <row r="651" spans="1:6" ht="12.75">
      <c r="A651" s="151" t="s">
        <v>440</v>
      </c>
      <c r="B651" s="152">
        <v>22000000</v>
      </c>
      <c r="C651" s="153">
        <v>920052</v>
      </c>
      <c r="D651" s="151" t="s">
        <v>1536</v>
      </c>
      <c r="E651" s="65"/>
      <c r="F651" s="65"/>
    </row>
    <row r="652" spans="1:6" ht="12.75">
      <c r="A652" s="151" t="s">
        <v>440</v>
      </c>
      <c r="B652" s="152">
        <v>0</v>
      </c>
      <c r="C652" s="153">
        <v>920054</v>
      </c>
      <c r="D652" s="151" t="s">
        <v>1537</v>
      </c>
      <c r="E652" s="65"/>
      <c r="F652" s="65"/>
    </row>
    <row r="653" spans="1:6" ht="12.75">
      <c r="A653" s="151" t="s">
        <v>440</v>
      </c>
      <c r="B653" s="152">
        <v>0</v>
      </c>
      <c r="C653" s="153">
        <v>920058</v>
      </c>
      <c r="D653" s="151" t="s">
        <v>1538</v>
      </c>
      <c r="E653" s="65"/>
      <c r="F653" s="65"/>
    </row>
    <row r="654" spans="1:6" ht="12.75">
      <c r="A654" s="151" t="s">
        <v>440</v>
      </c>
      <c r="B654" s="152">
        <v>0</v>
      </c>
      <c r="C654" s="153">
        <v>920059</v>
      </c>
      <c r="D654" s="151" t="s">
        <v>1539</v>
      </c>
      <c r="E654" s="65"/>
      <c r="F654" s="65"/>
    </row>
    <row r="655" spans="1:6" ht="12.75">
      <c r="A655" s="151" t="s">
        <v>440</v>
      </c>
      <c r="B655" s="152">
        <v>7500000</v>
      </c>
      <c r="C655" s="153">
        <v>920060</v>
      </c>
      <c r="D655" s="151" t="s">
        <v>1540</v>
      </c>
      <c r="E655" s="65"/>
      <c r="F655" s="65"/>
    </row>
    <row r="656" spans="1:6" ht="12.75">
      <c r="A656" s="151" t="s">
        <v>440</v>
      </c>
      <c r="B656" s="152" t="s">
        <v>369</v>
      </c>
      <c r="C656" s="153">
        <v>922501</v>
      </c>
      <c r="D656" s="151" t="s">
        <v>1541</v>
      </c>
      <c r="E656" s="65"/>
      <c r="F656" s="65"/>
    </row>
    <row r="657" spans="1:6" ht="12.75">
      <c r="A657" s="151" t="s">
        <v>440</v>
      </c>
      <c r="B657" s="152">
        <v>5000</v>
      </c>
      <c r="C657" s="153">
        <v>924500</v>
      </c>
      <c r="D657" s="151" t="s">
        <v>1542</v>
      </c>
      <c r="E657" s="65"/>
      <c r="F657" s="65"/>
    </row>
    <row r="658" spans="1:6" ht="12.75">
      <c r="A658" s="151" t="s">
        <v>440</v>
      </c>
      <c r="B658" s="152">
        <v>0</v>
      </c>
      <c r="C658" s="153">
        <v>940000</v>
      </c>
      <c r="D658" s="151" t="s">
        <v>1543</v>
      </c>
      <c r="E658" s="65"/>
      <c r="F658" s="65"/>
    </row>
    <row r="659" spans="1:6" ht="12.75">
      <c r="A659" s="151" t="s">
        <v>440</v>
      </c>
      <c r="B659" s="152" t="s">
        <v>369</v>
      </c>
      <c r="C659" s="153">
        <v>940001</v>
      </c>
      <c r="D659" s="151" t="s">
        <v>1544</v>
      </c>
      <c r="E659" s="65"/>
      <c r="F659" s="65"/>
    </row>
    <row r="660" spans="1:6" ht="12.75">
      <c r="A660" s="151" t="s">
        <v>440</v>
      </c>
      <c r="B660" s="152">
        <v>0</v>
      </c>
      <c r="C660" s="154" t="s">
        <v>1545</v>
      </c>
      <c r="D660" s="151" t="s">
        <v>1546</v>
      </c>
      <c r="E660" s="65"/>
      <c r="F660" s="65"/>
    </row>
    <row r="661" spans="1:6" ht="12.75">
      <c r="A661" s="151" t="s">
        <v>440</v>
      </c>
      <c r="B661" s="152">
        <v>0</v>
      </c>
      <c r="C661" s="154" t="s">
        <v>1547</v>
      </c>
      <c r="D661" s="151" t="s">
        <v>1548</v>
      </c>
      <c r="E661" s="65"/>
      <c r="F661" s="65"/>
    </row>
    <row r="662" spans="1:6" ht="12.75">
      <c r="A662" s="151" t="s">
        <v>440</v>
      </c>
      <c r="B662" s="152">
        <v>1500000</v>
      </c>
      <c r="C662" s="154" t="s">
        <v>1549</v>
      </c>
      <c r="D662" s="151" t="s">
        <v>1550</v>
      </c>
      <c r="E662" s="65"/>
      <c r="F662" s="65"/>
    </row>
    <row r="663" spans="1:6" ht="12.75">
      <c r="A663" s="151" t="s">
        <v>440</v>
      </c>
      <c r="B663" s="152" t="s">
        <v>369</v>
      </c>
      <c r="C663" s="154" t="s">
        <v>1551</v>
      </c>
      <c r="D663" s="151" t="s">
        <v>1552</v>
      </c>
      <c r="E663" s="65"/>
      <c r="F663" s="65"/>
    </row>
    <row r="664" spans="1:6" ht="12.75">
      <c r="A664" s="151" t="s">
        <v>440</v>
      </c>
      <c r="B664" s="152" t="s">
        <v>369</v>
      </c>
      <c r="C664" s="154" t="s">
        <v>1553</v>
      </c>
      <c r="D664" s="151" t="s">
        <v>1554</v>
      </c>
      <c r="E664" s="65"/>
      <c r="F664" s="65"/>
    </row>
    <row r="665" spans="1:6" ht="12.75">
      <c r="A665" s="151" t="s">
        <v>440</v>
      </c>
      <c r="B665" s="152" t="s">
        <v>369</v>
      </c>
      <c r="C665" s="154" t="s">
        <v>1555</v>
      </c>
      <c r="D665" s="151" t="s">
        <v>1556</v>
      </c>
      <c r="E665" s="65"/>
      <c r="F665" s="65"/>
    </row>
    <row r="666" spans="1:6" ht="12.75">
      <c r="A666" s="151" t="s">
        <v>440</v>
      </c>
      <c r="B666" s="152" t="s">
        <v>369</v>
      </c>
      <c r="C666" s="154" t="s">
        <v>1557</v>
      </c>
      <c r="D666" s="151" t="s">
        <v>1558</v>
      </c>
      <c r="E666" s="65"/>
      <c r="F666" s="65"/>
    </row>
    <row r="667" spans="1:6" ht="12.75">
      <c r="A667" s="151" t="s">
        <v>440</v>
      </c>
      <c r="B667" s="152" t="s">
        <v>369</v>
      </c>
      <c r="C667" s="154" t="s">
        <v>1559</v>
      </c>
      <c r="D667" s="151" t="s">
        <v>1560</v>
      </c>
      <c r="E667" s="65"/>
      <c r="F667" s="65"/>
    </row>
    <row r="668" spans="1:6" ht="12.75">
      <c r="A668" s="151" t="s">
        <v>440</v>
      </c>
      <c r="B668" s="152" t="s">
        <v>369</v>
      </c>
      <c r="C668" s="154" t="s">
        <v>1561</v>
      </c>
      <c r="D668" s="151" t="s">
        <v>1562</v>
      </c>
      <c r="E668" s="65"/>
      <c r="F668" s="65"/>
    </row>
    <row r="669" spans="1:6" ht="12.75">
      <c r="A669" s="151" t="s">
        <v>440</v>
      </c>
      <c r="B669" s="152" t="s">
        <v>369</v>
      </c>
      <c r="C669" s="154" t="s">
        <v>1563</v>
      </c>
      <c r="D669" s="151" t="s">
        <v>1564</v>
      </c>
      <c r="E669" s="65"/>
      <c r="F669" s="65"/>
    </row>
    <row r="670" spans="1:6" ht="12.75">
      <c r="A670" s="151" t="s">
        <v>440</v>
      </c>
      <c r="B670" s="152" t="s">
        <v>369</v>
      </c>
      <c r="C670" s="154" t="s">
        <v>1565</v>
      </c>
      <c r="D670" s="151" t="s">
        <v>1566</v>
      </c>
      <c r="E670" s="65"/>
      <c r="F670" s="65"/>
    </row>
    <row r="671" spans="1:6" ht="12.75">
      <c r="A671" s="151" t="s">
        <v>440</v>
      </c>
      <c r="B671" s="152" t="s">
        <v>369</v>
      </c>
      <c r="C671" s="154" t="s">
        <v>1567</v>
      </c>
      <c r="D671" s="151" t="s">
        <v>1568</v>
      </c>
      <c r="E671" s="65"/>
      <c r="F671" s="65"/>
    </row>
    <row r="672" spans="1:6" ht="12.75">
      <c r="A672" s="151" t="s">
        <v>440</v>
      </c>
      <c r="B672" s="152" t="s">
        <v>369</v>
      </c>
      <c r="C672" s="154" t="s">
        <v>1569</v>
      </c>
      <c r="D672" s="151" t="s">
        <v>1570</v>
      </c>
      <c r="E672" s="65"/>
      <c r="F672" s="65"/>
    </row>
    <row r="673" spans="1:6" ht="12.75">
      <c r="A673" s="151" t="s">
        <v>440</v>
      </c>
      <c r="B673" s="152">
        <v>300000</v>
      </c>
      <c r="C673" s="154" t="s">
        <v>1571</v>
      </c>
      <c r="D673" s="151" t="s">
        <v>1572</v>
      </c>
      <c r="E673" s="65"/>
      <c r="F673" s="65"/>
    </row>
    <row r="674" spans="1:6" ht="12.75">
      <c r="A674" s="151" t="s">
        <v>440</v>
      </c>
      <c r="B674" s="152" t="s">
        <v>369</v>
      </c>
      <c r="C674" s="154" t="s">
        <v>1573</v>
      </c>
      <c r="D674" s="151" t="s">
        <v>1574</v>
      </c>
      <c r="E674" s="65"/>
      <c r="F674" s="65"/>
    </row>
    <row r="675" spans="1:6" ht="12.75">
      <c r="A675" s="151" t="s">
        <v>440</v>
      </c>
      <c r="B675" s="152" t="s">
        <v>369</v>
      </c>
      <c r="C675" s="154" t="s">
        <v>1575</v>
      </c>
      <c r="D675" s="151" t="s">
        <v>1576</v>
      </c>
      <c r="E675" s="65"/>
      <c r="F675" s="65"/>
    </row>
    <row r="676" spans="1:6" ht="12.75">
      <c r="A676" s="151" t="s">
        <v>440</v>
      </c>
      <c r="B676" s="152">
        <v>125000</v>
      </c>
      <c r="C676" s="154" t="s">
        <v>1577</v>
      </c>
      <c r="D676" s="151" t="s">
        <v>1578</v>
      </c>
      <c r="E676" s="65"/>
      <c r="F676" s="65"/>
    </row>
    <row r="677" spans="1:6" ht="12.75">
      <c r="A677" s="151" t="s">
        <v>440</v>
      </c>
      <c r="B677" s="152" t="s">
        <v>369</v>
      </c>
      <c r="C677" s="154" t="s">
        <v>1579</v>
      </c>
      <c r="D677" s="151" t="s">
        <v>1580</v>
      </c>
      <c r="E677" s="65"/>
      <c r="F677" s="65"/>
    </row>
    <row r="678" spans="1:6" ht="12.75">
      <c r="A678" s="151" t="s">
        <v>440</v>
      </c>
      <c r="B678" s="152">
        <v>1007302</v>
      </c>
      <c r="C678" s="154" t="s">
        <v>1581</v>
      </c>
      <c r="D678" s="151" t="s">
        <v>1582</v>
      </c>
      <c r="E678" s="65"/>
      <c r="F678" s="65"/>
    </row>
    <row r="679" spans="1:6" ht="12.75">
      <c r="A679" s="151" t="s">
        <v>440</v>
      </c>
      <c r="B679" s="152" t="s">
        <v>369</v>
      </c>
      <c r="C679" s="154" t="s">
        <v>1583</v>
      </c>
      <c r="D679" s="151" t="s">
        <v>1584</v>
      </c>
      <c r="E679" s="65"/>
      <c r="F679" s="65"/>
    </row>
    <row r="680" spans="1:6" ht="12.75">
      <c r="A680" s="151" t="s">
        <v>440</v>
      </c>
      <c r="B680" s="152">
        <v>0</v>
      </c>
      <c r="C680" s="154" t="s">
        <v>1585</v>
      </c>
      <c r="D680" s="151" t="s">
        <v>1586</v>
      </c>
      <c r="E680" s="65"/>
      <c r="F680" s="65"/>
    </row>
    <row r="681" spans="1:6" ht="12.75">
      <c r="A681" s="151" t="s">
        <v>440</v>
      </c>
      <c r="B681" s="152" t="s">
        <v>369</v>
      </c>
      <c r="C681" s="154" t="s">
        <v>1587</v>
      </c>
      <c r="D681" s="151" t="s">
        <v>1588</v>
      </c>
      <c r="E681" s="65"/>
      <c r="F681" s="65"/>
    </row>
    <row r="682" spans="1:6" ht="12.75">
      <c r="A682" s="151" t="s">
        <v>440</v>
      </c>
      <c r="B682" s="152" t="s">
        <v>369</v>
      </c>
      <c r="C682" s="154" t="s">
        <v>1589</v>
      </c>
      <c r="D682" s="151" t="s">
        <v>1590</v>
      </c>
      <c r="E682" s="65"/>
      <c r="F682" s="65"/>
    </row>
    <row r="683" spans="1:6" ht="12.75">
      <c r="A683" s="151" t="s">
        <v>440</v>
      </c>
      <c r="B683" s="152" t="s">
        <v>369</v>
      </c>
      <c r="C683" s="154" t="s">
        <v>1591</v>
      </c>
      <c r="D683" s="151" t="s">
        <v>1592</v>
      </c>
      <c r="E683" s="65"/>
      <c r="F683" s="65"/>
    </row>
    <row r="684" spans="1:6" ht="12.75">
      <c r="A684" s="151" t="s">
        <v>440</v>
      </c>
      <c r="B684" s="152" t="s">
        <v>369</v>
      </c>
      <c r="C684" s="154" t="s">
        <v>1593</v>
      </c>
      <c r="D684" s="151" t="s">
        <v>1594</v>
      </c>
      <c r="E684" s="65"/>
      <c r="F684" s="65"/>
    </row>
    <row r="685" spans="1:6" ht="12.75">
      <c r="A685" s="151" t="s">
        <v>440</v>
      </c>
      <c r="B685" s="152" t="s">
        <v>369</v>
      </c>
      <c r="C685" s="154" t="s">
        <v>1595</v>
      </c>
      <c r="D685" s="151" t="s">
        <v>1596</v>
      </c>
      <c r="E685" s="65"/>
      <c r="F685" s="65"/>
    </row>
    <row r="686" spans="1:6" ht="12.75">
      <c r="A686" s="151" t="s">
        <v>440</v>
      </c>
      <c r="B686" s="152" t="s">
        <v>369</v>
      </c>
      <c r="C686" s="154" t="s">
        <v>1597</v>
      </c>
      <c r="D686" s="151" t="s">
        <v>1598</v>
      </c>
      <c r="E686" s="65"/>
      <c r="F686" s="65"/>
    </row>
    <row r="687" spans="1:6" ht="12.75">
      <c r="A687" s="151" t="s">
        <v>440</v>
      </c>
      <c r="B687" s="152" t="s">
        <v>369</v>
      </c>
      <c r="C687" s="154" t="s">
        <v>1599</v>
      </c>
      <c r="D687" s="151" t="s">
        <v>1600</v>
      </c>
      <c r="E687" s="65"/>
      <c r="F687" s="65"/>
    </row>
    <row r="688" spans="1:6" ht="12.75">
      <c r="A688" s="151" t="s">
        <v>440</v>
      </c>
      <c r="B688" s="152" t="s">
        <v>369</v>
      </c>
      <c r="C688" s="154" t="s">
        <v>1601</v>
      </c>
      <c r="D688" s="151" t="s">
        <v>1602</v>
      </c>
      <c r="E688" s="65"/>
      <c r="F688" s="65"/>
    </row>
    <row r="689" spans="1:6" ht="12.75">
      <c r="A689" s="151" t="s">
        <v>440</v>
      </c>
      <c r="B689" s="152" t="s">
        <v>369</v>
      </c>
      <c r="C689" s="154" t="s">
        <v>1603</v>
      </c>
      <c r="D689" s="151" t="s">
        <v>1604</v>
      </c>
      <c r="E689" s="65"/>
      <c r="F689" s="65"/>
    </row>
    <row r="690" spans="1:6" ht="12.75">
      <c r="A690" s="151" t="s">
        <v>440</v>
      </c>
      <c r="B690" s="152" t="s">
        <v>369</v>
      </c>
      <c r="C690" s="154" t="s">
        <v>1605</v>
      </c>
      <c r="D690" s="151" t="s">
        <v>1606</v>
      </c>
      <c r="E690" s="65"/>
      <c r="F690" s="65"/>
    </row>
    <row r="691" spans="1:6" ht="12.75">
      <c r="A691" s="151" t="s">
        <v>440</v>
      </c>
      <c r="B691" s="152" t="s">
        <v>369</v>
      </c>
      <c r="C691" s="154" t="s">
        <v>1607</v>
      </c>
      <c r="D691" s="151" t="s">
        <v>1608</v>
      </c>
      <c r="E691" s="65"/>
      <c r="F691" s="65"/>
    </row>
    <row r="692" spans="1:6" ht="12.75">
      <c r="A692" s="151" t="s">
        <v>440</v>
      </c>
      <c r="B692" s="152" t="s">
        <v>369</v>
      </c>
      <c r="C692" s="154" t="s">
        <v>1609</v>
      </c>
      <c r="D692" s="151" t="s">
        <v>1610</v>
      </c>
      <c r="E692" s="65"/>
      <c r="F692" s="65"/>
    </row>
    <row r="693" spans="1:6" ht="12.75">
      <c r="A693" s="151" t="s">
        <v>440</v>
      </c>
      <c r="B693" s="152" t="s">
        <v>369</v>
      </c>
      <c r="C693" s="154" t="s">
        <v>1611</v>
      </c>
      <c r="D693" s="151" t="s">
        <v>1612</v>
      </c>
      <c r="E693" s="65"/>
      <c r="F693" s="65"/>
    </row>
    <row r="694" spans="1:6" ht="12.75">
      <c r="A694" s="151" t="s">
        <v>440</v>
      </c>
      <c r="B694" s="152" t="s">
        <v>369</v>
      </c>
      <c r="C694" s="154" t="s">
        <v>1613</v>
      </c>
      <c r="D694" s="151" t="s">
        <v>1614</v>
      </c>
      <c r="E694" s="65"/>
      <c r="F694" s="65"/>
    </row>
    <row r="695" spans="1:6" ht="12.75">
      <c r="A695" s="151" t="s">
        <v>440</v>
      </c>
      <c r="B695" s="152" t="s">
        <v>369</v>
      </c>
      <c r="C695" s="154" t="s">
        <v>1615</v>
      </c>
      <c r="D695" s="151" t="s">
        <v>1616</v>
      </c>
      <c r="E695" s="65"/>
      <c r="F695" s="65"/>
    </row>
    <row r="696" spans="1:6" ht="12.75">
      <c r="A696" s="151" t="s">
        <v>440</v>
      </c>
      <c r="B696" s="152" t="s">
        <v>369</v>
      </c>
      <c r="C696" s="154" t="s">
        <v>1617</v>
      </c>
      <c r="D696" s="151" t="s">
        <v>1618</v>
      </c>
      <c r="E696" s="65"/>
      <c r="F696" s="65"/>
    </row>
    <row r="697" spans="1:6" ht="12.75">
      <c r="A697" s="151" t="s">
        <v>440</v>
      </c>
      <c r="B697" s="152" t="s">
        <v>369</v>
      </c>
      <c r="C697" s="154" t="s">
        <v>1619</v>
      </c>
      <c r="D697" s="151" t="s">
        <v>1614</v>
      </c>
      <c r="E697" s="65"/>
      <c r="F697" s="65"/>
    </row>
    <row r="698" spans="1:6" ht="12.75">
      <c r="A698" s="151" t="s">
        <v>440</v>
      </c>
      <c r="B698" s="152" t="s">
        <v>369</v>
      </c>
      <c r="C698" s="154" t="s">
        <v>1620</v>
      </c>
      <c r="D698" s="151" t="s">
        <v>1621</v>
      </c>
      <c r="E698" s="65"/>
      <c r="F698" s="65"/>
    </row>
    <row r="699" spans="1:6" ht="12.75">
      <c r="A699" s="151" t="s">
        <v>440</v>
      </c>
      <c r="B699" s="152" t="s">
        <v>369</v>
      </c>
      <c r="C699" s="154" t="s">
        <v>1622</v>
      </c>
      <c r="D699" s="151" t="s">
        <v>1623</v>
      </c>
      <c r="E699" s="65"/>
      <c r="F699" s="65"/>
    </row>
    <row r="700" spans="1:6" ht="12.75">
      <c r="A700" s="151" t="s">
        <v>440</v>
      </c>
      <c r="B700" s="152" t="s">
        <v>369</v>
      </c>
      <c r="C700" s="154" t="s">
        <v>1624</v>
      </c>
      <c r="D700" s="151" t="s">
        <v>1625</v>
      </c>
      <c r="E700" s="65"/>
      <c r="F700" s="65"/>
    </row>
    <row r="701" spans="1:6" ht="12.75">
      <c r="A701" s="151" t="s">
        <v>440</v>
      </c>
      <c r="B701" s="152" t="s">
        <v>369</v>
      </c>
      <c r="C701" s="154" t="s">
        <v>1626</v>
      </c>
      <c r="D701" s="151" t="s">
        <v>1627</v>
      </c>
      <c r="E701" s="65"/>
      <c r="F701" s="65"/>
    </row>
    <row r="702" spans="1:6" ht="12.75">
      <c r="A702" s="151" t="s">
        <v>440</v>
      </c>
      <c r="B702" s="152" t="s">
        <v>369</v>
      </c>
      <c r="C702" s="154" t="s">
        <v>1628</v>
      </c>
      <c r="D702" s="151" t="s">
        <v>1625</v>
      </c>
      <c r="E702" s="65"/>
      <c r="F702" s="65"/>
    </row>
    <row r="703" spans="1:6" ht="12.75">
      <c r="A703" s="151" t="s">
        <v>440</v>
      </c>
      <c r="B703" s="152" t="s">
        <v>369</v>
      </c>
      <c r="C703" s="154" t="s">
        <v>1629</v>
      </c>
      <c r="D703" s="151" t="s">
        <v>1630</v>
      </c>
      <c r="E703" s="65"/>
      <c r="F703" s="65"/>
    </row>
    <row r="704" spans="1:6" ht="12.75">
      <c r="A704" s="151" t="s">
        <v>440</v>
      </c>
      <c r="B704" s="152">
        <v>170399</v>
      </c>
      <c r="C704" s="154" t="s">
        <v>1631</v>
      </c>
      <c r="D704" s="151" t="s">
        <v>1632</v>
      </c>
      <c r="E704" s="65"/>
      <c r="F704" s="65"/>
    </row>
    <row r="705" spans="1:6" ht="12.75">
      <c r="A705" s="151" t="s">
        <v>440</v>
      </c>
      <c r="B705" s="152" t="s">
        <v>369</v>
      </c>
      <c r="C705" s="154" t="s">
        <v>1633</v>
      </c>
      <c r="D705" s="151" t="s">
        <v>1634</v>
      </c>
      <c r="E705" s="65"/>
      <c r="F705" s="65"/>
    </row>
    <row r="706" spans="1:6" ht="12.75">
      <c r="A706" s="151" t="s">
        <v>440</v>
      </c>
      <c r="B706" s="152" t="s">
        <v>369</v>
      </c>
      <c r="C706" s="154" t="s">
        <v>1635</v>
      </c>
      <c r="D706" s="151" t="s">
        <v>1636</v>
      </c>
      <c r="E706" s="65"/>
      <c r="F706" s="65"/>
    </row>
    <row r="707" spans="1:6" ht="12.75">
      <c r="A707" s="151" t="s">
        <v>440</v>
      </c>
      <c r="B707" s="152">
        <v>71047</v>
      </c>
      <c r="C707" s="154" t="s">
        <v>1637</v>
      </c>
      <c r="D707" s="151" t="s">
        <v>1640</v>
      </c>
      <c r="E707" s="65"/>
      <c r="F707" s="65"/>
    </row>
    <row r="708" spans="1:6" ht="12.75">
      <c r="A708" s="151" t="s">
        <v>440</v>
      </c>
      <c r="B708" s="152" t="s">
        <v>369</v>
      </c>
      <c r="C708" s="154" t="s">
        <v>1641</v>
      </c>
      <c r="D708" s="151" t="s">
        <v>1642</v>
      </c>
      <c r="E708" s="65"/>
      <c r="F708" s="65"/>
    </row>
    <row r="709" spans="1:6" ht="12.75">
      <c r="A709" s="151" t="s">
        <v>440</v>
      </c>
      <c r="B709" s="152" t="s">
        <v>369</v>
      </c>
      <c r="C709" s="154" t="s">
        <v>1643</v>
      </c>
      <c r="D709" s="151" t="s">
        <v>1644</v>
      </c>
      <c r="E709" s="65"/>
      <c r="F709" s="65"/>
    </row>
    <row r="710" spans="1:6" ht="12.75">
      <c r="A710" s="151" t="s">
        <v>440</v>
      </c>
      <c r="B710" s="152">
        <v>350000</v>
      </c>
      <c r="C710" s="154" t="s">
        <v>1645</v>
      </c>
      <c r="D710" s="151" t="s">
        <v>1646</v>
      </c>
      <c r="E710" s="65"/>
      <c r="F710" s="65"/>
    </row>
    <row r="711" spans="1:6" ht="12.75">
      <c r="A711" s="151" t="s">
        <v>440</v>
      </c>
      <c r="B711" s="152">
        <v>80726</v>
      </c>
      <c r="C711" s="154" t="s">
        <v>1647</v>
      </c>
      <c r="D711" s="151" t="s">
        <v>1648</v>
      </c>
      <c r="E711" s="65"/>
      <c r="F711" s="65"/>
    </row>
    <row r="712" spans="1:6" ht="12.75">
      <c r="A712" s="151" t="s">
        <v>440</v>
      </c>
      <c r="B712" s="152" t="s">
        <v>369</v>
      </c>
      <c r="C712" s="154" t="s">
        <v>1649</v>
      </c>
      <c r="D712" s="151" t="s">
        <v>1650</v>
      </c>
      <c r="E712" s="65"/>
      <c r="F712" s="65"/>
    </row>
    <row r="713" spans="1:6" ht="12.75">
      <c r="A713" s="151" t="s">
        <v>440</v>
      </c>
      <c r="B713" s="152" t="s">
        <v>369</v>
      </c>
      <c r="C713" s="154" t="s">
        <v>1651</v>
      </c>
      <c r="D713" s="151" t="s">
        <v>1652</v>
      </c>
      <c r="E713" s="65"/>
      <c r="F713" s="65"/>
    </row>
    <row r="714" spans="1:6" ht="12.75">
      <c r="A714" s="151" t="s">
        <v>440</v>
      </c>
      <c r="B714" s="152" t="s">
        <v>369</v>
      </c>
      <c r="C714" s="154" t="s">
        <v>1653</v>
      </c>
      <c r="D714" s="151" t="s">
        <v>1654</v>
      </c>
      <c r="E714" s="65"/>
      <c r="F714" s="65"/>
    </row>
    <row r="715" spans="1:6" ht="12.75">
      <c r="A715" s="151" t="s">
        <v>440</v>
      </c>
      <c r="B715" s="152" t="s">
        <v>369</v>
      </c>
      <c r="C715" s="154" t="s">
        <v>1655</v>
      </c>
      <c r="D715" s="151" t="s">
        <v>1656</v>
      </c>
      <c r="E715" s="65"/>
      <c r="F715" s="65"/>
    </row>
    <row r="716" spans="1:6" ht="12.75">
      <c r="A716" s="151" t="s">
        <v>440</v>
      </c>
      <c r="B716" s="152" t="s">
        <v>369</v>
      </c>
      <c r="C716" s="154" t="s">
        <v>1657</v>
      </c>
      <c r="D716" s="151" t="s">
        <v>1658</v>
      </c>
      <c r="E716" s="65"/>
      <c r="F716" s="65"/>
    </row>
    <row r="717" spans="1:6" ht="12.75">
      <c r="A717" s="151" t="s">
        <v>440</v>
      </c>
      <c r="B717" s="152">
        <v>16714</v>
      </c>
      <c r="C717" s="154" t="s">
        <v>1659</v>
      </c>
      <c r="D717" s="151" t="s">
        <v>1660</v>
      </c>
      <c r="E717" s="65"/>
      <c r="F717" s="65"/>
    </row>
    <row r="718" spans="1:6" ht="12.75">
      <c r="A718" s="151" t="s">
        <v>440</v>
      </c>
      <c r="B718" s="152">
        <v>16748</v>
      </c>
      <c r="C718" s="154" t="s">
        <v>1661</v>
      </c>
      <c r="D718" s="151" t="s">
        <v>1662</v>
      </c>
      <c r="E718" s="65"/>
      <c r="F718" s="65"/>
    </row>
    <row r="719" spans="1:6" ht="12.75">
      <c r="A719" s="151" t="s">
        <v>440</v>
      </c>
      <c r="B719" s="152" t="s">
        <v>369</v>
      </c>
      <c r="C719" s="154" t="s">
        <v>1663</v>
      </c>
      <c r="D719" s="151" t="s">
        <v>1664</v>
      </c>
      <c r="E719" s="65"/>
      <c r="F719" s="65"/>
    </row>
    <row r="720" spans="1:6" ht="12.75">
      <c r="A720" s="151" t="s">
        <v>440</v>
      </c>
      <c r="B720" s="152" t="s">
        <v>369</v>
      </c>
      <c r="C720" s="154" t="s">
        <v>1665</v>
      </c>
      <c r="D720" s="151" t="s">
        <v>1666</v>
      </c>
      <c r="E720" s="65"/>
      <c r="F720" s="65"/>
    </row>
    <row r="721" spans="1:6" ht="12.75">
      <c r="A721" s="151" t="s">
        <v>440</v>
      </c>
      <c r="B721" s="152" t="s">
        <v>369</v>
      </c>
      <c r="C721" s="154" t="s">
        <v>1667</v>
      </c>
      <c r="D721" s="151" t="s">
        <v>1668</v>
      </c>
      <c r="E721" s="65"/>
      <c r="F721" s="65"/>
    </row>
    <row r="722" spans="1:6" ht="12.75">
      <c r="A722" s="151" t="s">
        <v>440</v>
      </c>
      <c r="B722" s="152" t="s">
        <v>369</v>
      </c>
      <c r="C722" s="154" t="s">
        <v>1669</v>
      </c>
      <c r="D722" s="151" t="s">
        <v>1670</v>
      </c>
      <c r="E722" s="65"/>
      <c r="F722" s="65"/>
    </row>
    <row r="723" spans="1:6" ht="12.75">
      <c r="A723" s="151" t="s">
        <v>440</v>
      </c>
      <c r="B723" s="152" t="s">
        <v>369</v>
      </c>
      <c r="C723" s="154" t="s">
        <v>1671</v>
      </c>
      <c r="D723" s="151" t="s">
        <v>1672</v>
      </c>
      <c r="E723" s="65"/>
      <c r="F723" s="65"/>
    </row>
    <row r="724" spans="1:6" ht="12.75">
      <c r="A724" s="151" t="s">
        <v>440</v>
      </c>
      <c r="B724" s="152" t="s">
        <v>369</v>
      </c>
      <c r="C724" s="154" t="s">
        <v>1673</v>
      </c>
      <c r="D724" s="151" t="s">
        <v>1674</v>
      </c>
      <c r="E724" s="65"/>
      <c r="F724" s="65"/>
    </row>
    <row r="725" spans="1:6" ht="12.75">
      <c r="A725" s="151" t="s">
        <v>440</v>
      </c>
      <c r="B725" s="152" t="s">
        <v>369</v>
      </c>
      <c r="C725" s="154" t="s">
        <v>1675</v>
      </c>
      <c r="D725" s="151" t="s">
        <v>1676</v>
      </c>
      <c r="E725" s="65"/>
      <c r="F725" s="65"/>
    </row>
    <row r="726" spans="1:6" ht="12.75">
      <c r="A726" s="151" t="s">
        <v>440</v>
      </c>
      <c r="B726" s="152" t="s">
        <v>369</v>
      </c>
      <c r="C726" s="154" t="s">
        <v>1677</v>
      </c>
      <c r="D726" s="151" t="s">
        <v>1678</v>
      </c>
      <c r="E726" s="65"/>
      <c r="F726" s="65"/>
    </row>
    <row r="727" spans="1:6" ht="12.75">
      <c r="A727" s="151" t="s">
        <v>440</v>
      </c>
      <c r="B727" s="152" t="s">
        <v>369</v>
      </c>
      <c r="C727" s="154" t="s">
        <v>1679</v>
      </c>
      <c r="D727" s="151" t="s">
        <v>1680</v>
      </c>
      <c r="E727" s="65"/>
      <c r="F727" s="65"/>
    </row>
    <row r="728" spans="1:6" ht="12.75">
      <c r="A728" s="151" t="s">
        <v>440</v>
      </c>
      <c r="B728" s="152" t="s">
        <v>369</v>
      </c>
      <c r="C728" s="154" t="s">
        <v>1681</v>
      </c>
      <c r="D728" s="151" t="s">
        <v>1594</v>
      </c>
      <c r="E728" s="65"/>
      <c r="F728" s="65"/>
    </row>
    <row r="729" spans="1:6" ht="12.75">
      <c r="A729" s="151" t="s">
        <v>440</v>
      </c>
      <c r="B729" s="152" t="s">
        <v>369</v>
      </c>
      <c r="C729" s="154" t="s">
        <v>1682</v>
      </c>
      <c r="D729" s="151" t="s">
        <v>1683</v>
      </c>
      <c r="E729" s="65"/>
      <c r="F729" s="65"/>
    </row>
    <row r="730" spans="1:6" ht="12.75">
      <c r="A730" s="151" t="s">
        <v>440</v>
      </c>
      <c r="B730" s="152" t="s">
        <v>369</v>
      </c>
      <c r="C730" s="154" t="s">
        <v>1684</v>
      </c>
      <c r="D730" s="151" t="s">
        <v>1685</v>
      </c>
      <c r="E730" s="65"/>
      <c r="F730" s="65"/>
    </row>
    <row r="731" spans="1:6" ht="12.75">
      <c r="A731" s="151" t="s">
        <v>440</v>
      </c>
      <c r="B731" s="152" t="s">
        <v>369</v>
      </c>
      <c r="C731" s="154" t="s">
        <v>1686</v>
      </c>
      <c r="D731" s="151" t="s">
        <v>1687</v>
      </c>
      <c r="E731" s="65"/>
      <c r="F731" s="65"/>
    </row>
    <row r="732" spans="1:6" ht="12.75">
      <c r="A732" s="151" t="s">
        <v>440</v>
      </c>
      <c r="B732" s="152">
        <v>586190</v>
      </c>
      <c r="C732" s="154" t="s">
        <v>1688</v>
      </c>
      <c r="D732" s="151" t="s">
        <v>1689</v>
      </c>
      <c r="E732" s="65"/>
      <c r="F732" s="65"/>
    </row>
    <row r="733" spans="1:6" ht="12.75">
      <c r="A733" s="151" t="s">
        <v>440</v>
      </c>
      <c r="B733" s="152" t="s">
        <v>369</v>
      </c>
      <c r="C733" s="154" t="s">
        <v>1690</v>
      </c>
      <c r="D733" s="151" t="s">
        <v>1691</v>
      </c>
      <c r="E733" s="65"/>
      <c r="F733" s="65"/>
    </row>
    <row r="734" spans="1:6" ht="12.75">
      <c r="A734" s="151" t="s">
        <v>440</v>
      </c>
      <c r="B734" s="152">
        <v>0</v>
      </c>
      <c r="C734" s="154" t="s">
        <v>1692</v>
      </c>
      <c r="D734" s="151" t="s">
        <v>1693</v>
      </c>
      <c r="E734" s="65"/>
      <c r="F734" s="65"/>
    </row>
    <row r="735" spans="1:6" ht="12.75">
      <c r="A735" s="151" t="s">
        <v>440</v>
      </c>
      <c r="B735" s="152" t="s">
        <v>369</v>
      </c>
      <c r="C735" s="154" t="s">
        <v>1694</v>
      </c>
      <c r="D735" s="151" t="s">
        <v>1695</v>
      </c>
      <c r="E735" s="65"/>
      <c r="F735" s="65"/>
    </row>
    <row r="736" spans="1:6" ht="12.75">
      <c r="A736" s="151" t="s">
        <v>440</v>
      </c>
      <c r="B736" s="152" t="s">
        <v>369</v>
      </c>
      <c r="C736" s="154" t="s">
        <v>1696</v>
      </c>
      <c r="D736" s="151" t="s">
        <v>1697</v>
      </c>
      <c r="E736" s="65"/>
      <c r="F736" s="65"/>
    </row>
    <row r="737" spans="1:6" ht="12.75">
      <c r="A737" s="151" t="s">
        <v>440</v>
      </c>
      <c r="B737" s="152" t="s">
        <v>369</v>
      </c>
      <c r="C737" s="154" t="s">
        <v>1698</v>
      </c>
      <c r="D737" s="151" t="s">
        <v>1699</v>
      </c>
      <c r="E737" s="65"/>
      <c r="F737" s="65"/>
    </row>
    <row r="738" spans="1:6" ht="12.75">
      <c r="A738" s="151" t="s">
        <v>440</v>
      </c>
      <c r="B738" s="152" t="s">
        <v>369</v>
      </c>
      <c r="C738" s="154" t="s">
        <v>1700</v>
      </c>
      <c r="D738" s="151" t="s">
        <v>1699</v>
      </c>
      <c r="E738" s="65"/>
      <c r="F738" s="65"/>
    </row>
    <row r="739" spans="1:6" ht="12.75">
      <c r="A739" s="151" t="s">
        <v>440</v>
      </c>
      <c r="B739" s="152" t="s">
        <v>369</v>
      </c>
      <c r="C739" s="154" t="s">
        <v>1701</v>
      </c>
      <c r="D739" s="151" t="s">
        <v>1702</v>
      </c>
      <c r="E739" s="65"/>
      <c r="F739" s="65"/>
    </row>
    <row r="740" spans="1:6" ht="12.75">
      <c r="A740" s="151" t="s">
        <v>440</v>
      </c>
      <c r="B740" s="152" t="s">
        <v>369</v>
      </c>
      <c r="C740" s="154" t="s">
        <v>1703</v>
      </c>
      <c r="D740" s="151" t="s">
        <v>1702</v>
      </c>
      <c r="E740" s="65"/>
      <c r="F740" s="65"/>
    </row>
    <row r="741" spans="1:6" ht="12.75">
      <c r="A741" s="151" t="s">
        <v>440</v>
      </c>
      <c r="B741" s="152" t="s">
        <v>369</v>
      </c>
      <c r="C741" s="154" t="s">
        <v>1704</v>
      </c>
      <c r="D741" s="151" t="s">
        <v>1705</v>
      </c>
      <c r="E741" s="65"/>
      <c r="F741" s="65"/>
    </row>
    <row r="742" spans="1:6" ht="12.75">
      <c r="A742" s="151" t="s">
        <v>440</v>
      </c>
      <c r="B742" s="152" t="s">
        <v>369</v>
      </c>
      <c r="C742" s="154" t="s">
        <v>1706</v>
      </c>
      <c r="D742" s="151" t="s">
        <v>1705</v>
      </c>
      <c r="E742" s="65"/>
      <c r="F742" s="65"/>
    </row>
    <row r="743" spans="1:6" ht="12.75">
      <c r="A743" s="151" t="s">
        <v>440</v>
      </c>
      <c r="B743" s="152" t="s">
        <v>369</v>
      </c>
      <c r="C743" s="154" t="s">
        <v>1707</v>
      </c>
      <c r="D743" s="151" t="s">
        <v>1708</v>
      </c>
      <c r="E743" s="65"/>
      <c r="F743" s="65"/>
    </row>
    <row r="744" spans="1:6" ht="12.75">
      <c r="A744" s="151" t="s">
        <v>440</v>
      </c>
      <c r="B744" s="152" t="s">
        <v>369</v>
      </c>
      <c r="C744" s="154" t="s">
        <v>1709</v>
      </c>
      <c r="D744" s="151" t="s">
        <v>1710</v>
      </c>
      <c r="E744" s="65"/>
      <c r="F744" s="65"/>
    </row>
    <row r="745" spans="1:6" ht="12.75">
      <c r="A745" s="151" t="s">
        <v>440</v>
      </c>
      <c r="B745" s="152" t="s">
        <v>369</v>
      </c>
      <c r="C745" s="154" t="s">
        <v>1711</v>
      </c>
      <c r="D745" s="151" t="s">
        <v>1712</v>
      </c>
      <c r="E745" s="65"/>
      <c r="F745" s="65"/>
    </row>
    <row r="746" spans="1:6" ht="12.75">
      <c r="A746" s="151" t="s">
        <v>440</v>
      </c>
      <c r="B746" s="152" t="s">
        <v>369</v>
      </c>
      <c r="C746" s="154" t="s">
        <v>1713</v>
      </c>
      <c r="D746" s="151" t="s">
        <v>1714</v>
      </c>
      <c r="E746" s="65"/>
      <c r="F746" s="65"/>
    </row>
    <row r="747" spans="1:6" ht="12.75">
      <c r="A747" s="151" t="s">
        <v>440</v>
      </c>
      <c r="B747" s="152" t="s">
        <v>369</v>
      </c>
      <c r="C747" s="154" t="s">
        <v>1715</v>
      </c>
      <c r="D747" s="151" t="s">
        <v>1716</v>
      </c>
      <c r="E747" s="65"/>
      <c r="F747" s="65"/>
    </row>
    <row r="748" spans="1:6" ht="12.75">
      <c r="A748" s="151" t="s">
        <v>440</v>
      </c>
      <c r="B748" s="152" t="s">
        <v>369</v>
      </c>
      <c r="C748" s="154" t="s">
        <v>1717</v>
      </c>
      <c r="D748" s="151" t="s">
        <v>1718</v>
      </c>
      <c r="E748" s="65"/>
      <c r="F748" s="65"/>
    </row>
    <row r="749" spans="1:6" ht="12.75">
      <c r="A749" s="151" t="s">
        <v>440</v>
      </c>
      <c r="B749" s="152" t="s">
        <v>369</v>
      </c>
      <c r="C749" s="154" t="s">
        <v>1719</v>
      </c>
      <c r="D749" s="151" t="s">
        <v>1720</v>
      </c>
      <c r="E749" s="65"/>
      <c r="F749" s="65"/>
    </row>
    <row r="750" spans="1:6" ht="12.75">
      <c r="A750" s="151" t="s">
        <v>440</v>
      </c>
      <c r="B750" s="152" t="s">
        <v>369</v>
      </c>
      <c r="C750" s="154" t="s">
        <v>1721</v>
      </c>
      <c r="D750" s="151" t="s">
        <v>1722</v>
      </c>
      <c r="E750" s="65"/>
      <c r="F750" s="65"/>
    </row>
    <row r="751" spans="1:6" ht="12.75">
      <c r="A751" s="151" t="s">
        <v>440</v>
      </c>
      <c r="B751" s="152">
        <v>0</v>
      </c>
      <c r="C751" s="154" t="s">
        <v>1723</v>
      </c>
      <c r="D751" s="151" t="s">
        <v>1724</v>
      </c>
      <c r="E751" s="65"/>
      <c r="F751" s="65"/>
    </row>
    <row r="752" spans="1:6" ht="12.75">
      <c r="A752" s="151" t="s">
        <v>440</v>
      </c>
      <c r="B752" s="152" t="s">
        <v>369</v>
      </c>
      <c r="C752" s="154" t="s">
        <v>1725</v>
      </c>
      <c r="D752" s="151" t="s">
        <v>1724</v>
      </c>
      <c r="E752" s="65"/>
      <c r="F752" s="65"/>
    </row>
    <row r="753" spans="1:6" ht="12.75">
      <c r="A753" s="151" t="s">
        <v>440</v>
      </c>
      <c r="B753" s="152">
        <v>0</v>
      </c>
      <c r="C753" s="154" t="s">
        <v>1726</v>
      </c>
      <c r="D753" s="151" t="s">
        <v>1727</v>
      </c>
      <c r="E753" s="65"/>
      <c r="F753" s="65"/>
    </row>
    <row r="754" spans="1:6" ht="12.75">
      <c r="A754" s="151" t="s">
        <v>440</v>
      </c>
      <c r="B754" s="152">
        <v>0</v>
      </c>
      <c r="C754" s="154" t="s">
        <v>1728</v>
      </c>
      <c r="D754" s="151" t="s">
        <v>1727</v>
      </c>
      <c r="E754" s="65"/>
      <c r="F754" s="65"/>
    </row>
    <row r="755" spans="1:6" ht="12.75">
      <c r="A755" s="151" t="s">
        <v>440</v>
      </c>
      <c r="B755" s="152">
        <v>0</v>
      </c>
      <c r="C755" s="154" t="s">
        <v>1729</v>
      </c>
      <c r="D755" s="151" t="s">
        <v>1727</v>
      </c>
      <c r="E755" s="65"/>
      <c r="F755" s="65"/>
    </row>
    <row r="756" spans="1:6" ht="12.75">
      <c r="A756" s="151" t="s">
        <v>440</v>
      </c>
      <c r="B756" s="152">
        <v>0</v>
      </c>
      <c r="C756" s="154" t="s">
        <v>1730</v>
      </c>
      <c r="D756" s="151" t="s">
        <v>1731</v>
      </c>
      <c r="E756" s="65"/>
      <c r="F756" s="65"/>
    </row>
    <row r="757" spans="1:6" ht="12.75">
      <c r="A757" s="151" t="s">
        <v>440</v>
      </c>
      <c r="B757" s="152" t="s">
        <v>369</v>
      </c>
      <c r="C757" s="154" t="s">
        <v>1732</v>
      </c>
      <c r="D757" s="151" t="s">
        <v>1733</v>
      </c>
      <c r="E757" s="65"/>
      <c r="F757" s="65"/>
    </row>
    <row r="758" spans="1:6" ht="12.75">
      <c r="A758" s="151" t="s">
        <v>440</v>
      </c>
      <c r="B758" s="152">
        <v>615755</v>
      </c>
      <c r="C758" s="154" t="s">
        <v>1734</v>
      </c>
      <c r="D758" s="151" t="s">
        <v>1735</v>
      </c>
      <c r="E758" s="65"/>
      <c r="F758" s="65"/>
    </row>
    <row r="759" spans="1:6" ht="12.75">
      <c r="A759" s="151" t="s">
        <v>440</v>
      </c>
      <c r="B759" s="152">
        <v>800000</v>
      </c>
      <c r="C759" s="154" t="s">
        <v>1736</v>
      </c>
      <c r="D759" s="151" t="s">
        <v>1737</v>
      </c>
      <c r="E759" s="65"/>
      <c r="F759" s="65"/>
    </row>
    <row r="760" spans="1:6" ht="12.75">
      <c r="A760" s="151" t="s">
        <v>440</v>
      </c>
      <c r="B760" s="152" t="s">
        <v>369</v>
      </c>
      <c r="C760" s="154" t="s">
        <v>1738</v>
      </c>
      <c r="D760" s="151" t="s">
        <v>1739</v>
      </c>
      <c r="E760" s="65"/>
      <c r="F760" s="65"/>
    </row>
    <row r="761" spans="1:6" ht="12.75">
      <c r="A761" s="151" t="s">
        <v>440</v>
      </c>
      <c r="B761" s="152">
        <v>350000</v>
      </c>
      <c r="C761" s="154" t="s">
        <v>1740</v>
      </c>
      <c r="D761" s="151" t="s">
        <v>1741</v>
      </c>
      <c r="E761" s="65"/>
      <c r="F761" s="65"/>
    </row>
    <row r="762" spans="1:6" ht="12.75">
      <c r="A762" s="151" t="s">
        <v>440</v>
      </c>
      <c r="B762" s="152">
        <v>350000</v>
      </c>
      <c r="C762" s="154" t="s">
        <v>1742</v>
      </c>
      <c r="D762" s="151" t="s">
        <v>1741</v>
      </c>
      <c r="E762" s="65"/>
      <c r="F762" s="65"/>
    </row>
    <row r="763" spans="1:6" ht="12.75">
      <c r="A763" s="151" t="s">
        <v>440</v>
      </c>
      <c r="B763" s="152">
        <v>350000</v>
      </c>
      <c r="C763" s="154" t="s">
        <v>1743</v>
      </c>
      <c r="D763" s="151" t="s">
        <v>1744</v>
      </c>
      <c r="E763" s="65"/>
      <c r="F763" s="65"/>
    </row>
    <row r="764" spans="1:6" ht="12.75">
      <c r="A764" s="151" t="s">
        <v>440</v>
      </c>
      <c r="B764" s="152">
        <v>350000</v>
      </c>
      <c r="C764" s="154" t="s">
        <v>1745</v>
      </c>
      <c r="D764" s="151" t="s">
        <v>1741</v>
      </c>
      <c r="E764" s="65"/>
      <c r="F764" s="65"/>
    </row>
    <row r="765" spans="1:6" ht="12.75">
      <c r="A765" s="151" t="s">
        <v>440</v>
      </c>
      <c r="B765" s="152">
        <v>350000</v>
      </c>
      <c r="C765" s="154" t="s">
        <v>1746</v>
      </c>
      <c r="D765" s="151" t="s">
        <v>1741</v>
      </c>
      <c r="E765" s="65"/>
      <c r="F765" s="65"/>
    </row>
    <row r="766" spans="1:6" ht="12.75">
      <c r="A766" s="151" t="s">
        <v>440</v>
      </c>
      <c r="B766" s="152">
        <v>350000</v>
      </c>
      <c r="C766" s="154" t="s">
        <v>1747</v>
      </c>
      <c r="D766" s="151" t="s">
        <v>1741</v>
      </c>
      <c r="E766" s="65"/>
      <c r="F766" s="65"/>
    </row>
    <row r="767" spans="1:6" ht="12.75">
      <c r="A767" s="151" t="s">
        <v>440</v>
      </c>
      <c r="B767" s="152" t="s">
        <v>369</v>
      </c>
      <c r="C767" s="154" t="s">
        <v>1748</v>
      </c>
      <c r="D767" s="151" t="s">
        <v>1749</v>
      </c>
      <c r="E767" s="65"/>
      <c r="F767" s="65"/>
    </row>
    <row r="768" spans="1:6" ht="12.75">
      <c r="A768" s="151" t="s">
        <v>440</v>
      </c>
      <c r="B768" s="152">
        <v>3733766</v>
      </c>
      <c r="C768" s="154" t="s">
        <v>1750</v>
      </c>
      <c r="D768" s="151" t="s">
        <v>1751</v>
      </c>
      <c r="E768" s="65"/>
      <c r="F768" s="65"/>
    </row>
    <row r="769" spans="1:6" ht="12.75">
      <c r="A769" s="151" t="s">
        <v>440</v>
      </c>
      <c r="B769" s="152">
        <v>30000000</v>
      </c>
      <c r="C769" s="154" t="s">
        <v>1752</v>
      </c>
      <c r="D769" s="151" t="s">
        <v>1753</v>
      </c>
      <c r="E769" s="65"/>
      <c r="F769" s="65"/>
    </row>
    <row r="770" spans="1:6" ht="12.75">
      <c r="A770" s="151" t="s">
        <v>440</v>
      </c>
      <c r="B770" s="152" t="s">
        <v>369</v>
      </c>
      <c r="C770" s="154" t="s">
        <v>1754</v>
      </c>
      <c r="D770" s="151" t="s">
        <v>1755</v>
      </c>
      <c r="E770" s="65"/>
      <c r="F770" s="65"/>
    </row>
    <row r="771" spans="1:6" ht="12.75">
      <c r="A771" s="151" t="s">
        <v>440</v>
      </c>
      <c r="B771" s="152" t="s">
        <v>369</v>
      </c>
      <c r="C771" s="154" t="s">
        <v>1756</v>
      </c>
      <c r="D771" s="151" t="s">
        <v>1757</v>
      </c>
      <c r="E771" s="65"/>
      <c r="F771" s="65"/>
    </row>
    <row r="772" spans="1:6" ht="12.75">
      <c r="A772" s="151" t="s">
        <v>440</v>
      </c>
      <c r="B772" s="152" t="s">
        <v>369</v>
      </c>
      <c r="C772" s="154" t="s">
        <v>1758</v>
      </c>
      <c r="D772" s="151" t="s">
        <v>1759</v>
      </c>
      <c r="E772" s="65"/>
      <c r="F772" s="65"/>
    </row>
    <row r="773" spans="1:6" ht="12.75">
      <c r="A773" s="151" t="s">
        <v>440</v>
      </c>
      <c r="B773" s="152" t="s">
        <v>369</v>
      </c>
      <c r="C773" s="154" t="s">
        <v>1760</v>
      </c>
      <c r="D773" s="151" t="s">
        <v>1759</v>
      </c>
      <c r="E773" s="65"/>
      <c r="F773" s="65"/>
    </row>
    <row r="774" spans="1:6" ht="12.75">
      <c r="A774" s="151" t="s">
        <v>440</v>
      </c>
      <c r="B774" s="152" t="s">
        <v>369</v>
      </c>
      <c r="C774" s="154" t="s">
        <v>1761</v>
      </c>
      <c r="D774" s="151" t="s">
        <v>1762</v>
      </c>
      <c r="E774" s="65"/>
      <c r="F774" s="65"/>
    </row>
    <row r="775" spans="1:6" ht="12.75">
      <c r="A775" s="151" t="s">
        <v>440</v>
      </c>
      <c r="B775" s="152" t="s">
        <v>369</v>
      </c>
      <c r="C775" s="154" t="s">
        <v>1763</v>
      </c>
      <c r="D775" s="151" t="s">
        <v>1764</v>
      </c>
      <c r="E775" s="65"/>
      <c r="F775" s="65"/>
    </row>
    <row r="776" spans="1:6" ht="12.75">
      <c r="A776" s="151" t="s">
        <v>440</v>
      </c>
      <c r="B776" s="152" t="s">
        <v>369</v>
      </c>
      <c r="C776" s="154" t="s">
        <v>1765</v>
      </c>
      <c r="D776" s="151" t="s">
        <v>1766</v>
      </c>
      <c r="E776" s="65"/>
      <c r="F776" s="65"/>
    </row>
    <row r="777" spans="1:6" ht="12.75">
      <c r="A777" s="151" t="s">
        <v>440</v>
      </c>
      <c r="B777" s="152" t="s">
        <v>369</v>
      </c>
      <c r="C777" s="154" t="s">
        <v>1767</v>
      </c>
      <c r="D777" s="151" t="s">
        <v>1768</v>
      </c>
      <c r="E777" s="65"/>
      <c r="F777" s="65"/>
    </row>
    <row r="778" spans="1:6" ht="12.75">
      <c r="A778" s="151" t="s">
        <v>440</v>
      </c>
      <c r="B778" s="152" t="s">
        <v>369</v>
      </c>
      <c r="C778" s="154" t="s">
        <v>1769</v>
      </c>
      <c r="D778" s="151" t="s">
        <v>1770</v>
      </c>
      <c r="E778" s="65"/>
      <c r="F778" s="65"/>
    </row>
    <row r="779" spans="1:6" ht="12.75">
      <c r="A779" s="151" t="s">
        <v>440</v>
      </c>
      <c r="B779" s="152" t="s">
        <v>369</v>
      </c>
      <c r="C779" s="154" t="s">
        <v>1771</v>
      </c>
      <c r="D779" s="151" t="s">
        <v>1772</v>
      </c>
      <c r="E779" s="65"/>
      <c r="F779" s="65"/>
    </row>
    <row r="780" spans="1:6" ht="12.75">
      <c r="A780" s="151" t="s">
        <v>440</v>
      </c>
      <c r="B780" s="152" t="s">
        <v>369</v>
      </c>
      <c r="C780" s="154" t="s">
        <v>1773</v>
      </c>
      <c r="D780" s="151" t="s">
        <v>1774</v>
      </c>
      <c r="E780" s="65"/>
      <c r="F780" s="65"/>
    </row>
    <row r="781" spans="1:6" ht="12.75">
      <c r="A781" s="151" t="s">
        <v>440</v>
      </c>
      <c r="B781" s="152" t="s">
        <v>369</v>
      </c>
      <c r="C781" s="154" t="s">
        <v>1775</v>
      </c>
      <c r="D781" s="151" t="s">
        <v>1774</v>
      </c>
      <c r="E781" s="65"/>
      <c r="F781" s="65"/>
    </row>
    <row r="782" spans="1:6" ht="12.75">
      <c r="A782" s="151" t="s">
        <v>440</v>
      </c>
      <c r="B782" s="152" t="s">
        <v>369</v>
      </c>
      <c r="C782" s="154" t="s">
        <v>1776</v>
      </c>
      <c r="D782" s="151" t="s">
        <v>1774</v>
      </c>
      <c r="E782" s="65"/>
      <c r="F782" s="65"/>
    </row>
    <row r="783" spans="1:6" ht="12.75">
      <c r="A783" s="151" t="s">
        <v>440</v>
      </c>
      <c r="B783" s="152" t="s">
        <v>369</v>
      </c>
      <c r="C783" s="154" t="s">
        <v>1777</v>
      </c>
      <c r="D783" s="151" t="s">
        <v>1778</v>
      </c>
      <c r="E783" s="65"/>
      <c r="F783" s="65"/>
    </row>
    <row r="784" spans="1:6" ht="12.75">
      <c r="A784" s="151" t="s">
        <v>440</v>
      </c>
      <c r="B784" s="152">
        <v>712542</v>
      </c>
      <c r="C784" s="154" t="s">
        <v>1779</v>
      </c>
      <c r="D784" s="151" t="s">
        <v>1780</v>
      </c>
      <c r="E784" s="65"/>
      <c r="F784" s="65"/>
    </row>
    <row r="785" spans="1:6" ht="12.75">
      <c r="A785" s="151" t="s">
        <v>440</v>
      </c>
      <c r="B785" s="152">
        <v>350000</v>
      </c>
      <c r="C785" s="154" t="s">
        <v>1781</v>
      </c>
      <c r="D785" s="151" t="s">
        <v>1782</v>
      </c>
      <c r="E785" s="65"/>
      <c r="F785" s="65"/>
    </row>
    <row r="786" spans="1:6" ht="12.75">
      <c r="A786" s="151" t="s">
        <v>440</v>
      </c>
      <c r="B786" s="152">
        <v>350000</v>
      </c>
      <c r="C786" s="154" t="s">
        <v>1783</v>
      </c>
      <c r="D786" s="151" t="s">
        <v>1784</v>
      </c>
      <c r="E786" s="65"/>
      <c r="F786" s="65"/>
    </row>
    <row r="787" spans="1:6" ht="12.75">
      <c r="A787" s="151" t="s">
        <v>440</v>
      </c>
      <c r="B787" s="152" t="s">
        <v>369</v>
      </c>
      <c r="C787" s="154" t="s">
        <v>1785</v>
      </c>
      <c r="D787" s="151" t="s">
        <v>1786</v>
      </c>
      <c r="E787" s="65"/>
      <c r="F787" s="65"/>
    </row>
    <row r="788" spans="1:6" ht="12.75">
      <c r="A788" s="151" t="s">
        <v>440</v>
      </c>
      <c r="B788" s="152" t="s">
        <v>369</v>
      </c>
      <c r="C788" s="154" t="s">
        <v>1787</v>
      </c>
      <c r="D788" s="151" t="s">
        <v>1788</v>
      </c>
      <c r="E788" s="65"/>
      <c r="F788" s="65"/>
    </row>
    <row r="789" spans="1:6" ht="12.75">
      <c r="A789" s="151" t="s">
        <v>440</v>
      </c>
      <c r="B789" s="152">
        <v>0</v>
      </c>
      <c r="C789" s="154" t="s">
        <v>1789</v>
      </c>
      <c r="D789" s="151" t="s">
        <v>1790</v>
      </c>
      <c r="E789" s="65"/>
      <c r="F789" s="65"/>
    </row>
    <row r="790" spans="1:6" ht="12.75">
      <c r="A790" s="151" t="s">
        <v>440</v>
      </c>
      <c r="B790" s="152" t="s">
        <v>369</v>
      </c>
      <c r="C790" s="154" t="s">
        <v>1791</v>
      </c>
      <c r="D790" s="151" t="s">
        <v>1778</v>
      </c>
      <c r="E790" s="65"/>
      <c r="F790" s="65"/>
    </row>
    <row r="791" spans="1:6" ht="12.75">
      <c r="A791" s="151" t="s">
        <v>440</v>
      </c>
      <c r="B791" s="152" t="s">
        <v>369</v>
      </c>
      <c r="C791" s="154" t="s">
        <v>1792</v>
      </c>
      <c r="D791" s="151" t="s">
        <v>1793</v>
      </c>
      <c r="E791" s="65"/>
      <c r="F791" s="65"/>
    </row>
    <row r="792" spans="1:6" ht="12.75">
      <c r="A792" s="151" t="s">
        <v>440</v>
      </c>
      <c r="B792" s="152" t="s">
        <v>369</v>
      </c>
      <c r="C792" s="154" t="s">
        <v>1794</v>
      </c>
      <c r="D792" s="151" t="s">
        <v>1795</v>
      </c>
      <c r="E792" s="65"/>
      <c r="F792" s="65"/>
    </row>
    <row r="793" spans="1:6" ht="12.75">
      <c r="A793" s="151" t="s">
        <v>440</v>
      </c>
      <c r="B793" s="152" t="s">
        <v>369</v>
      </c>
      <c r="C793" s="154" t="s">
        <v>1796</v>
      </c>
      <c r="D793" s="151" t="s">
        <v>1797</v>
      </c>
      <c r="E793" s="65"/>
      <c r="F793" s="65"/>
    </row>
    <row r="794" spans="1:6" ht="12.75">
      <c r="A794" s="151" t="s">
        <v>440</v>
      </c>
      <c r="B794" s="152" t="s">
        <v>369</v>
      </c>
      <c r="C794" s="154" t="s">
        <v>1798</v>
      </c>
      <c r="D794" s="151" t="s">
        <v>1799</v>
      </c>
      <c r="E794" s="65"/>
      <c r="F794" s="65"/>
    </row>
    <row r="795" spans="1:6" ht="12.75">
      <c r="A795" s="151" t="s">
        <v>440</v>
      </c>
      <c r="B795" s="152" t="s">
        <v>369</v>
      </c>
      <c r="C795" s="154" t="s">
        <v>1800</v>
      </c>
      <c r="D795" s="151" t="s">
        <v>1801</v>
      </c>
      <c r="E795" s="65"/>
      <c r="F795" s="65"/>
    </row>
    <row r="796" spans="1:6" ht="12.75">
      <c r="A796" s="151" t="s">
        <v>440</v>
      </c>
      <c r="B796" s="152" t="s">
        <v>369</v>
      </c>
      <c r="C796" s="154" t="s">
        <v>1802</v>
      </c>
      <c r="D796" s="151" t="s">
        <v>1803</v>
      </c>
      <c r="E796" s="65"/>
      <c r="F796" s="65"/>
    </row>
    <row r="797" spans="1:6" ht="12.75">
      <c r="A797" s="151" t="s">
        <v>440</v>
      </c>
      <c r="B797" s="152" t="s">
        <v>369</v>
      </c>
      <c r="C797" s="154" t="s">
        <v>1804</v>
      </c>
      <c r="D797" s="151" t="s">
        <v>1805</v>
      </c>
      <c r="E797" s="65"/>
      <c r="F797" s="65"/>
    </row>
    <row r="798" spans="1:6" ht="12.75">
      <c r="A798" s="151" t="s">
        <v>440</v>
      </c>
      <c r="B798" s="152">
        <v>0</v>
      </c>
      <c r="C798" s="154" t="s">
        <v>1806</v>
      </c>
      <c r="D798" s="151" t="s">
        <v>1807</v>
      </c>
      <c r="E798" s="65"/>
      <c r="F798" s="65"/>
    </row>
    <row r="799" spans="1:6" ht="12.75">
      <c r="A799" s="151" t="s">
        <v>440</v>
      </c>
      <c r="B799" s="152">
        <v>0</v>
      </c>
      <c r="C799" s="154" t="s">
        <v>1808</v>
      </c>
      <c r="D799" s="151" t="s">
        <v>1809</v>
      </c>
      <c r="E799" s="65"/>
      <c r="F799" s="65"/>
    </row>
    <row r="800" spans="1:6" ht="12.75">
      <c r="A800" s="151" t="s">
        <v>440</v>
      </c>
      <c r="B800" s="152" t="s">
        <v>369</v>
      </c>
      <c r="C800" s="154" t="s">
        <v>1810</v>
      </c>
      <c r="D800" s="151" t="s">
        <v>1811</v>
      </c>
      <c r="E800" s="65"/>
      <c r="F800" s="65"/>
    </row>
    <row r="801" spans="1:6" ht="12.75">
      <c r="A801" s="151" t="s">
        <v>440</v>
      </c>
      <c r="B801" s="152" t="s">
        <v>369</v>
      </c>
      <c r="C801" s="154" t="s">
        <v>1812</v>
      </c>
      <c r="D801" s="151" t="s">
        <v>1813</v>
      </c>
      <c r="E801" s="65"/>
      <c r="F801" s="65"/>
    </row>
    <row r="802" spans="1:6" ht="12.75">
      <c r="A802" s="151" t="s">
        <v>440</v>
      </c>
      <c r="B802" s="152" t="s">
        <v>369</v>
      </c>
      <c r="C802" s="154" t="s">
        <v>1814</v>
      </c>
      <c r="D802" s="151" t="s">
        <v>1815</v>
      </c>
      <c r="E802" s="65"/>
      <c r="F802" s="65"/>
    </row>
    <row r="803" spans="1:6" ht="12.75">
      <c r="A803" s="151" t="s">
        <v>440</v>
      </c>
      <c r="B803" s="152" t="s">
        <v>369</v>
      </c>
      <c r="C803" s="154" t="s">
        <v>1816</v>
      </c>
      <c r="D803" s="151" t="s">
        <v>1817</v>
      </c>
      <c r="E803" s="65"/>
      <c r="F803" s="65"/>
    </row>
    <row r="804" spans="1:6" ht="12.75">
      <c r="A804" s="151" t="s">
        <v>440</v>
      </c>
      <c r="B804" s="152" t="s">
        <v>369</v>
      </c>
      <c r="C804" s="154" t="s">
        <v>1818</v>
      </c>
      <c r="D804" s="151" t="s">
        <v>1819</v>
      </c>
      <c r="E804" s="65"/>
      <c r="F804" s="65"/>
    </row>
    <row r="805" spans="1:6" ht="12.75">
      <c r="A805" s="151" t="s">
        <v>440</v>
      </c>
      <c r="B805" s="152" t="s">
        <v>369</v>
      </c>
      <c r="C805" s="154" t="s">
        <v>1820</v>
      </c>
      <c r="D805" s="151" t="s">
        <v>1821</v>
      </c>
      <c r="E805" s="65"/>
      <c r="F805" s="65"/>
    </row>
    <row r="806" spans="1:6" ht="12.75">
      <c r="A806" s="151" t="s">
        <v>440</v>
      </c>
      <c r="B806" s="152" t="s">
        <v>369</v>
      </c>
      <c r="C806" s="154" t="s">
        <v>1822</v>
      </c>
      <c r="D806" s="151" t="s">
        <v>1823</v>
      </c>
      <c r="E806" s="65"/>
      <c r="F806" s="65"/>
    </row>
    <row r="807" spans="1:6" ht="12.75">
      <c r="A807" s="151" t="s">
        <v>440</v>
      </c>
      <c r="B807" s="152" t="s">
        <v>369</v>
      </c>
      <c r="C807" s="154" t="s">
        <v>1824</v>
      </c>
      <c r="D807" s="151" t="s">
        <v>1825</v>
      </c>
      <c r="E807" s="65"/>
      <c r="F807" s="65"/>
    </row>
    <row r="808" spans="1:6" ht="12.75">
      <c r="A808" s="151" t="s">
        <v>440</v>
      </c>
      <c r="B808" s="152" t="s">
        <v>369</v>
      </c>
      <c r="C808" s="154" t="s">
        <v>1826</v>
      </c>
      <c r="D808" s="151" t="s">
        <v>1827</v>
      </c>
      <c r="E808" s="65"/>
      <c r="F808" s="65"/>
    </row>
    <row r="809" spans="1:6" ht="12.75">
      <c r="A809" s="151" t="s">
        <v>440</v>
      </c>
      <c r="B809" s="152">
        <v>0</v>
      </c>
      <c r="C809" s="154" t="s">
        <v>1828</v>
      </c>
      <c r="D809" s="151" t="s">
        <v>1829</v>
      </c>
      <c r="E809" s="65"/>
      <c r="F809" s="65"/>
    </row>
    <row r="810" spans="1:6" ht="12.75">
      <c r="A810" s="151" t="s">
        <v>440</v>
      </c>
      <c r="B810" s="152" t="s">
        <v>369</v>
      </c>
      <c r="C810" s="154" t="s">
        <v>1830</v>
      </c>
      <c r="D810" s="151" t="s">
        <v>1832</v>
      </c>
      <c r="E810" s="65"/>
      <c r="F810" s="65"/>
    </row>
    <row r="811" spans="1:6" ht="12.75">
      <c r="A811" s="151" t="s">
        <v>440</v>
      </c>
      <c r="B811" s="152" t="s">
        <v>369</v>
      </c>
      <c r="C811" s="154" t="s">
        <v>1833</v>
      </c>
      <c r="D811" s="151" t="s">
        <v>1834</v>
      </c>
      <c r="E811" s="65"/>
      <c r="F811" s="65"/>
    </row>
    <row r="812" spans="1:6" ht="12.75">
      <c r="A812" s="151" t="s">
        <v>440</v>
      </c>
      <c r="B812" s="152" t="s">
        <v>369</v>
      </c>
      <c r="C812" s="154" t="s">
        <v>1835</v>
      </c>
      <c r="D812" s="151" t="s">
        <v>1834</v>
      </c>
      <c r="E812" s="65"/>
      <c r="F812" s="65"/>
    </row>
    <row r="813" spans="1:6" ht="12.75">
      <c r="A813" s="151" t="s">
        <v>440</v>
      </c>
      <c r="B813" s="152" t="s">
        <v>369</v>
      </c>
      <c r="C813" s="154" t="s">
        <v>1836</v>
      </c>
      <c r="D813" s="151" t="s">
        <v>1837</v>
      </c>
      <c r="E813" s="65"/>
      <c r="F813" s="65"/>
    </row>
    <row r="814" spans="1:6" ht="12.75">
      <c r="A814" s="151" t="s">
        <v>440</v>
      </c>
      <c r="B814" s="152" t="s">
        <v>369</v>
      </c>
      <c r="C814" s="154" t="s">
        <v>1838</v>
      </c>
      <c r="D814" s="151" t="s">
        <v>1839</v>
      </c>
      <c r="E814" s="65"/>
      <c r="F814" s="65"/>
    </row>
    <row r="815" spans="1:6" ht="12.75">
      <c r="A815" s="151" t="s">
        <v>440</v>
      </c>
      <c r="B815" s="152" t="s">
        <v>369</v>
      </c>
      <c r="C815" s="154" t="s">
        <v>1840</v>
      </c>
      <c r="D815" s="151" t="s">
        <v>1841</v>
      </c>
      <c r="E815" s="65"/>
      <c r="F815" s="65"/>
    </row>
    <row r="816" spans="1:6" ht="12.75">
      <c r="A816" s="151" t="s">
        <v>440</v>
      </c>
      <c r="B816" s="152" t="s">
        <v>369</v>
      </c>
      <c r="C816" s="154" t="s">
        <v>1842</v>
      </c>
      <c r="D816" s="151" t="s">
        <v>1843</v>
      </c>
      <c r="E816" s="65"/>
      <c r="F816" s="65"/>
    </row>
    <row r="817" spans="1:6" ht="12.75">
      <c r="A817" s="151" t="s">
        <v>440</v>
      </c>
      <c r="B817" s="152" t="s">
        <v>369</v>
      </c>
      <c r="C817" s="154" t="s">
        <v>1844</v>
      </c>
      <c r="D817" s="151" t="s">
        <v>1845</v>
      </c>
      <c r="E817" s="65"/>
      <c r="F817" s="65"/>
    </row>
    <row r="818" spans="1:6" ht="12.75">
      <c r="A818" s="151" t="s">
        <v>440</v>
      </c>
      <c r="B818" s="152">
        <v>0</v>
      </c>
      <c r="C818" s="154" t="s">
        <v>1846</v>
      </c>
      <c r="D818" s="151" t="s">
        <v>1847</v>
      </c>
      <c r="E818" s="65"/>
      <c r="F818" s="65"/>
    </row>
    <row r="819" spans="1:6" ht="12.75">
      <c r="A819" s="151" t="s">
        <v>440</v>
      </c>
      <c r="B819" s="152" t="s">
        <v>369</v>
      </c>
      <c r="C819" s="154" t="s">
        <v>1848</v>
      </c>
      <c r="D819" s="151" t="s">
        <v>1849</v>
      </c>
      <c r="E819" s="65"/>
      <c r="F819" s="65"/>
    </row>
    <row r="820" spans="1:6" ht="12.75">
      <c r="A820" s="151" t="s">
        <v>440</v>
      </c>
      <c r="B820" s="152" t="s">
        <v>369</v>
      </c>
      <c r="C820" s="154" t="s">
        <v>1850</v>
      </c>
      <c r="D820" s="151" t="s">
        <v>1851</v>
      </c>
      <c r="E820" s="65"/>
      <c r="F820" s="65"/>
    </row>
    <row r="821" spans="1:6" ht="12.75">
      <c r="A821" s="151" t="s">
        <v>440</v>
      </c>
      <c r="B821" s="152">
        <v>0</v>
      </c>
      <c r="C821" s="154" t="s">
        <v>1852</v>
      </c>
      <c r="D821" s="151" t="s">
        <v>1853</v>
      </c>
      <c r="E821" s="65"/>
      <c r="F821" s="65"/>
    </row>
    <row r="822" spans="1:6" ht="12.75">
      <c r="A822" s="151" t="s">
        <v>440</v>
      </c>
      <c r="B822" s="152">
        <v>0</v>
      </c>
      <c r="C822" s="154" t="s">
        <v>1854</v>
      </c>
      <c r="D822" s="151" t="s">
        <v>1855</v>
      </c>
      <c r="E822" s="65"/>
      <c r="F822" s="65"/>
    </row>
    <row r="823" spans="1:6" ht="12.75">
      <c r="A823" s="151" t="s">
        <v>440</v>
      </c>
      <c r="B823" s="152">
        <v>0</v>
      </c>
      <c r="C823" s="154" t="s">
        <v>1856</v>
      </c>
      <c r="D823" s="151" t="s">
        <v>1855</v>
      </c>
      <c r="E823" s="65"/>
      <c r="F823" s="65"/>
    </row>
    <row r="824" spans="1:6" ht="12.75">
      <c r="A824" s="151" t="s">
        <v>440</v>
      </c>
      <c r="B824" s="152">
        <v>0</v>
      </c>
      <c r="C824" s="154" t="s">
        <v>1857</v>
      </c>
      <c r="D824" s="151" t="s">
        <v>1858</v>
      </c>
      <c r="E824" s="65"/>
      <c r="F824" s="65"/>
    </row>
    <row r="825" spans="1:6" ht="12.75">
      <c r="A825" s="151" t="s">
        <v>440</v>
      </c>
      <c r="B825" s="152" t="s">
        <v>369</v>
      </c>
      <c r="C825" s="154" t="s">
        <v>1859</v>
      </c>
      <c r="D825" s="151" t="s">
        <v>1860</v>
      </c>
      <c r="E825" s="65"/>
      <c r="F825" s="65"/>
    </row>
    <row r="826" spans="1:6" ht="12.75">
      <c r="A826" s="151" t="s">
        <v>440</v>
      </c>
      <c r="B826" s="152">
        <v>0</v>
      </c>
      <c r="C826" s="154" t="s">
        <v>1861</v>
      </c>
      <c r="D826" s="151" t="s">
        <v>1862</v>
      </c>
      <c r="E826" s="65"/>
      <c r="F826" s="65"/>
    </row>
    <row r="827" spans="1:6" ht="12.75">
      <c r="A827" s="151" t="s">
        <v>440</v>
      </c>
      <c r="B827" s="152" t="s">
        <v>369</v>
      </c>
      <c r="C827" s="154" t="s">
        <v>1863</v>
      </c>
      <c r="D827" s="151" t="s">
        <v>1864</v>
      </c>
      <c r="E827" s="65"/>
      <c r="F827" s="65"/>
    </row>
    <row r="828" spans="1:6" ht="12.75">
      <c r="A828" s="151" t="s">
        <v>440</v>
      </c>
      <c r="B828" s="152" t="s">
        <v>369</v>
      </c>
      <c r="C828" s="154" t="s">
        <v>1865</v>
      </c>
      <c r="D828" s="151" t="s">
        <v>1866</v>
      </c>
      <c r="E828" s="65"/>
      <c r="F828" s="65"/>
    </row>
    <row r="829" spans="1:6" ht="12.75">
      <c r="A829" s="151" t="s">
        <v>440</v>
      </c>
      <c r="B829" s="152" t="s">
        <v>369</v>
      </c>
      <c r="C829" s="154" t="s">
        <v>1867</v>
      </c>
      <c r="D829" s="151" t="s">
        <v>1868</v>
      </c>
      <c r="E829" s="65"/>
      <c r="F829" s="65"/>
    </row>
    <row r="830" spans="1:6" ht="12.75">
      <c r="A830" s="151" t="s">
        <v>440</v>
      </c>
      <c r="B830" s="152" t="s">
        <v>369</v>
      </c>
      <c r="C830" s="154" t="s">
        <v>1869</v>
      </c>
      <c r="D830" s="151" t="s">
        <v>1870</v>
      </c>
      <c r="E830" s="65"/>
      <c r="F830" s="65"/>
    </row>
    <row r="831" spans="1:6" ht="25.5">
      <c r="A831" s="151" t="s">
        <v>440</v>
      </c>
      <c r="B831" s="152">
        <v>0</v>
      </c>
      <c r="C831" s="154" t="s">
        <v>1871</v>
      </c>
      <c r="D831" s="151" t="s">
        <v>1872</v>
      </c>
      <c r="E831" s="65"/>
      <c r="F831" s="65"/>
    </row>
    <row r="832" spans="1:6" ht="12.75">
      <c r="A832" s="151" t="s">
        <v>440</v>
      </c>
      <c r="B832" s="152">
        <v>0</v>
      </c>
      <c r="C832" s="154" t="s">
        <v>1873</v>
      </c>
      <c r="D832" s="151" t="s">
        <v>1874</v>
      </c>
      <c r="E832" s="65"/>
      <c r="F832" s="65"/>
    </row>
    <row r="833" spans="1:6" ht="12.75">
      <c r="A833" s="151" t="s">
        <v>440</v>
      </c>
      <c r="B833" s="152" t="s">
        <v>369</v>
      </c>
      <c r="C833" s="154" t="s">
        <v>1875</v>
      </c>
      <c r="D833" s="151" t="s">
        <v>1876</v>
      </c>
      <c r="E833" s="65"/>
      <c r="F833" s="65"/>
    </row>
    <row r="834" spans="1:6" ht="12.75">
      <c r="A834" s="151" t="s">
        <v>440</v>
      </c>
      <c r="B834" s="152" t="s">
        <v>369</v>
      </c>
      <c r="C834" s="154" t="s">
        <v>1877</v>
      </c>
      <c r="D834" s="151" t="s">
        <v>1878</v>
      </c>
      <c r="E834" s="65"/>
      <c r="F834" s="65"/>
    </row>
    <row r="835" spans="1:6" ht="12.75">
      <c r="A835" s="151" t="s">
        <v>440</v>
      </c>
      <c r="B835" s="152" t="s">
        <v>369</v>
      </c>
      <c r="C835" s="154" t="s">
        <v>1879</v>
      </c>
      <c r="D835" s="151" t="s">
        <v>1880</v>
      </c>
      <c r="E835" s="65"/>
      <c r="F835" s="65"/>
    </row>
    <row r="836" spans="1:6" ht="12.75">
      <c r="A836" s="151" t="s">
        <v>440</v>
      </c>
      <c r="B836" s="152" t="s">
        <v>369</v>
      </c>
      <c r="C836" s="154" t="s">
        <v>1881</v>
      </c>
      <c r="D836" s="151" t="s">
        <v>1882</v>
      </c>
      <c r="E836" s="65"/>
      <c r="F836" s="65"/>
    </row>
    <row r="837" spans="1:6" ht="12.75">
      <c r="A837" s="151" t="s">
        <v>440</v>
      </c>
      <c r="B837" s="152" t="s">
        <v>369</v>
      </c>
      <c r="C837" s="154" t="s">
        <v>1883</v>
      </c>
      <c r="D837" s="151" t="s">
        <v>1884</v>
      </c>
      <c r="E837" s="65"/>
      <c r="F837" s="65"/>
    </row>
    <row r="838" spans="1:6" ht="12.75">
      <c r="A838" s="151" t="s">
        <v>440</v>
      </c>
      <c r="B838" s="152" t="s">
        <v>369</v>
      </c>
      <c r="C838" s="154" t="s">
        <v>1885</v>
      </c>
      <c r="D838" s="151" t="s">
        <v>1886</v>
      </c>
      <c r="E838" s="65"/>
      <c r="F838" s="65"/>
    </row>
    <row r="839" spans="1:6" ht="12.75">
      <c r="A839" s="151" t="s">
        <v>440</v>
      </c>
      <c r="B839" s="152" t="s">
        <v>369</v>
      </c>
      <c r="C839" s="154" t="s">
        <v>1887</v>
      </c>
      <c r="D839" s="151" t="s">
        <v>1888</v>
      </c>
      <c r="E839" s="65"/>
      <c r="F839" s="65"/>
    </row>
    <row r="840" spans="1:6" ht="12.75">
      <c r="A840" s="151" t="s">
        <v>440</v>
      </c>
      <c r="B840" s="152">
        <v>0</v>
      </c>
      <c r="C840" s="154" t="s">
        <v>1889</v>
      </c>
      <c r="D840" s="151" t="s">
        <v>1890</v>
      </c>
      <c r="E840" s="65"/>
      <c r="F840" s="65"/>
    </row>
    <row r="841" spans="1:6" ht="12.75">
      <c r="A841" s="151" t="s">
        <v>440</v>
      </c>
      <c r="B841" s="152" t="s">
        <v>369</v>
      </c>
      <c r="C841" s="154" t="s">
        <v>1891</v>
      </c>
      <c r="D841" s="151" t="s">
        <v>1892</v>
      </c>
      <c r="E841" s="65"/>
      <c r="F841" s="65"/>
    </row>
    <row r="842" spans="1:6" ht="12.75">
      <c r="A842" s="151" t="s">
        <v>440</v>
      </c>
      <c r="B842" s="152">
        <v>0</v>
      </c>
      <c r="C842" s="154" t="s">
        <v>1893</v>
      </c>
      <c r="D842" s="151" t="s">
        <v>1894</v>
      </c>
      <c r="E842" s="65"/>
      <c r="F842" s="65"/>
    </row>
    <row r="843" spans="1:6" ht="12.75">
      <c r="A843" s="151" t="s">
        <v>440</v>
      </c>
      <c r="B843" s="152">
        <v>0</v>
      </c>
      <c r="C843" s="154" t="s">
        <v>1895</v>
      </c>
      <c r="D843" s="151" t="s">
        <v>1896</v>
      </c>
      <c r="E843" s="65"/>
      <c r="F843" s="65"/>
    </row>
    <row r="844" spans="1:6" ht="12.75">
      <c r="A844" s="151" t="s">
        <v>440</v>
      </c>
      <c r="B844" s="152" t="s">
        <v>369</v>
      </c>
      <c r="C844" s="154" t="s">
        <v>1897</v>
      </c>
      <c r="D844" s="151" t="s">
        <v>1898</v>
      </c>
      <c r="E844" s="65"/>
      <c r="F844" s="65"/>
    </row>
    <row r="845" spans="1:6" ht="12.75">
      <c r="A845" s="151" t="s">
        <v>440</v>
      </c>
      <c r="B845" s="152" t="s">
        <v>369</v>
      </c>
      <c r="C845" s="154" t="s">
        <v>1899</v>
      </c>
      <c r="D845" s="151" t="s">
        <v>1900</v>
      </c>
      <c r="E845" s="65"/>
      <c r="F845" s="65"/>
    </row>
    <row r="846" spans="1:6" ht="12.75">
      <c r="A846" s="151" t="s">
        <v>440</v>
      </c>
      <c r="B846" s="152" t="s">
        <v>369</v>
      </c>
      <c r="C846" s="154" t="s">
        <v>1901</v>
      </c>
      <c r="D846" s="151" t="s">
        <v>1902</v>
      </c>
      <c r="E846" s="65"/>
      <c r="F846" s="65"/>
    </row>
    <row r="847" spans="1:6" ht="12.75">
      <c r="A847" s="151" t="s">
        <v>440</v>
      </c>
      <c r="B847" s="152" t="s">
        <v>369</v>
      </c>
      <c r="C847" s="154" t="s">
        <v>1903</v>
      </c>
      <c r="D847" s="151" t="s">
        <v>1904</v>
      </c>
      <c r="E847" s="65"/>
      <c r="F847" s="65"/>
    </row>
    <row r="848" spans="1:6" ht="12.75">
      <c r="A848" s="151" t="s">
        <v>440</v>
      </c>
      <c r="B848" s="152" t="s">
        <v>369</v>
      </c>
      <c r="C848" s="154" t="s">
        <v>1905</v>
      </c>
      <c r="D848" s="151" t="s">
        <v>1906</v>
      </c>
      <c r="E848" s="65"/>
      <c r="F848" s="65"/>
    </row>
    <row r="849" spans="1:6" ht="12.75">
      <c r="A849" s="151" t="s">
        <v>440</v>
      </c>
      <c r="B849" s="152" t="s">
        <v>369</v>
      </c>
      <c r="C849" s="154" t="s">
        <v>1907</v>
      </c>
      <c r="D849" s="151" t="s">
        <v>1908</v>
      </c>
      <c r="E849" s="65"/>
      <c r="F849" s="65"/>
    </row>
    <row r="850" spans="1:6" ht="12.75">
      <c r="A850" s="151" t="s">
        <v>440</v>
      </c>
      <c r="B850" s="152" t="s">
        <v>369</v>
      </c>
      <c r="C850" s="154" t="s">
        <v>1909</v>
      </c>
      <c r="D850" s="151" t="s">
        <v>1910</v>
      </c>
      <c r="E850" s="65"/>
      <c r="F850" s="65"/>
    </row>
    <row r="851" spans="1:6" ht="12.75">
      <c r="A851" s="151" t="s">
        <v>440</v>
      </c>
      <c r="B851" s="152" t="s">
        <v>369</v>
      </c>
      <c r="C851" s="154" t="s">
        <v>1911</v>
      </c>
      <c r="D851" s="151" t="s">
        <v>1912</v>
      </c>
      <c r="E851" s="65"/>
      <c r="F851" s="65"/>
    </row>
    <row r="852" spans="1:6" ht="12.75">
      <c r="A852" s="151" t="s">
        <v>440</v>
      </c>
      <c r="B852" s="152" t="s">
        <v>369</v>
      </c>
      <c r="C852" s="154" t="s">
        <v>1913</v>
      </c>
      <c r="D852" s="151" t="s">
        <v>1914</v>
      </c>
      <c r="E852" s="65"/>
      <c r="F852" s="65"/>
    </row>
    <row r="853" spans="1:6" ht="12.75">
      <c r="A853" s="151" t="s">
        <v>440</v>
      </c>
      <c r="B853" s="152" t="s">
        <v>369</v>
      </c>
      <c r="C853" s="154" t="s">
        <v>1915</v>
      </c>
      <c r="D853" s="151" t="s">
        <v>1916</v>
      </c>
      <c r="E853" s="65"/>
      <c r="F853" s="65"/>
    </row>
    <row r="854" spans="1:6" ht="12.75">
      <c r="A854" s="151" t="s">
        <v>440</v>
      </c>
      <c r="B854" s="152" t="s">
        <v>369</v>
      </c>
      <c r="C854" s="154" t="s">
        <v>1917</v>
      </c>
      <c r="D854" s="151" t="s">
        <v>1918</v>
      </c>
      <c r="E854" s="65"/>
      <c r="F854" s="65"/>
    </row>
    <row r="855" spans="1:6" ht="12.75">
      <c r="A855" s="151" t="s">
        <v>440</v>
      </c>
      <c r="B855" s="152" t="s">
        <v>369</v>
      </c>
      <c r="C855" s="154" t="s">
        <v>1919</v>
      </c>
      <c r="D855" s="151" t="s">
        <v>1920</v>
      </c>
      <c r="E855" s="65"/>
      <c r="F855" s="65"/>
    </row>
    <row r="856" spans="1:6" ht="12.75">
      <c r="A856" s="151" t="s">
        <v>440</v>
      </c>
      <c r="B856" s="152" t="s">
        <v>369</v>
      </c>
      <c r="C856" s="154" t="s">
        <v>1921</v>
      </c>
      <c r="D856" s="151" t="s">
        <v>1922</v>
      </c>
      <c r="E856" s="65"/>
      <c r="F856" s="65"/>
    </row>
    <row r="857" spans="1:6" ht="12.75">
      <c r="A857" s="151" t="s">
        <v>440</v>
      </c>
      <c r="B857" s="152" t="s">
        <v>369</v>
      </c>
      <c r="C857" s="154" t="s">
        <v>1923</v>
      </c>
      <c r="D857" s="151" t="s">
        <v>1924</v>
      </c>
      <c r="E857" s="65"/>
      <c r="F857" s="65"/>
    </row>
    <row r="858" spans="1:6" ht="12.75">
      <c r="A858" s="151" t="s">
        <v>440</v>
      </c>
      <c r="B858" s="152" t="s">
        <v>369</v>
      </c>
      <c r="C858" s="154" t="s">
        <v>1925</v>
      </c>
      <c r="D858" s="151" t="s">
        <v>1924</v>
      </c>
      <c r="E858" s="65"/>
      <c r="F858" s="65"/>
    </row>
    <row r="859" spans="1:6" ht="12.75">
      <c r="A859" s="151" t="s">
        <v>440</v>
      </c>
      <c r="B859" s="152" t="s">
        <v>369</v>
      </c>
      <c r="C859" s="154" t="s">
        <v>1926</v>
      </c>
      <c r="D859" s="151" t="s">
        <v>1927</v>
      </c>
      <c r="E859" s="65"/>
      <c r="F859" s="65"/>
    </row>
    <row r="860" spans="1:6" ht="12.75">
      <c r="A860" s="151" t="s">
        <v>440</v>
      </c>
      <c r="B860" s="152">
        <v>0</v>
      </c>
      <c r="C860" s="154" t="s">
        <v>1928</v>
      </c>
      <c r="D860" s="151" t="s">
        <v>1929</v>
      </c>
      <c r="E860" s="65"/>
      <c r="F860" s="65"/>
    </row>
    <row r="861" spans="1:6" ht="12.75">
      <c r="A861" s="151" t="s">
        <v>440</v>
      </c>
      <c r="B861" s="152">
        <v>223468</v>
      </c>
      <c r="C861" s="154" t="s">
        <v>1930</v>
      </c>
      <c r="D861" s="151" t="s">
        <v>1931</v>
      </c>
      <c r="E861" s="65"/>
      <c r="F861" s="65"/>
    </row>
    <row r="862" spans="1:6" ht="12.75">
      <c r="A862" s="151" t="s">
        <v>440</v>
      </c>
      <c r="B862" s="152">
        <v>0</v>
      </c>
      <c r="C862" s="154" t="s">
        <v>1932</v>
      </c>
      <c r="D862" s="151" t="s">
        <v>1933</v>
      </c>
      <c r="E862" s="65"/>
      <c r="F862" s="65"/>
    </row>
    <row r="863" spans="1:6" ht="12.75">
      <c r="A863" s="151" t="s">
        <v>440</v>
      </c>
      <c r="B863" s="152">
        <v>0</v>
      </c>
      <c r="C863" s="154" t="s">
        <v>1934</v>
      </c>
      <c r="D863" s="151" t="s">
        <v>1933</v>
      </c>
      <c r="E863" s="65"/>
      <c r="F863" s="65"/>
    </row>
    <row r="864" spans="1:6" ht="12.75">
      <c r="A864" s="151" t="s">
        <v>440</v>
      </c>
      <c r="B864" s="152">
        <v>0</v>
      </c>
      <c r="C864" s="154" t="s">
        <v>1935</v>
      </c>
      <c r="D864" s="151" t="s">
        <v>1933</v>
      </c>
      <c r="E864" s="65"/>
      <c r="F864" s="65"/>
    </row>
    <row r="865" spans="1:6" ht="12.75">
      <c r="A865" s="151" t="s">
        <v>440</v>
      </c>
      <c r="B865" s="152">
        <v>0</v>
      </c>
      <c r="C865" s="154" t="s">
        <v>1936</v>
      </c>
      <c r="D865" s="151" t="s">
        <v>1933</v>
      </c>
      <c r="E865" s="65"/>
      <c r="F865" s="65"/>
    </row>
    <row r="866" spans="1:6" ht="12.75">
      <c r="A866" s="151" t="s">
        <v>440</v>
      </c>
      <c r="B866" s="152">
        <v>0</v>
      </c>
      <c r="C866" s="154" t="s">
        <v>1937</v>
      </c>
      <c r="D866" s="151" t="s">
        <v>1938</v>
      </c>
      <c r="E866" s="65"/>
      <c r="F866" s="65"/>
    </row>
    <row r="867" spans="1:6" ht="12.75">
      <c r="A867" s="151" t="s">
        <v>440</v>
      </c>
      <c r="B867" s="152">
        <v>664773</v>
      </c>
      <c r="C867" s="154" t="s">
        <v>1939</v>
      </c>
      <c r="D867" s="151" t="s">
        <v>1940</v>
      </c>
      <c r="E867" s="65"/>
      <c r="F867" s="65"/>
    </row>
    <row r="868" spans="1:6" ht="12.75">
      <c r="A868" s="151" t="s">
        <v>440</v>
      </c>
      <c r="B868" s="152">
        <v>664773</v>
      </c>
      <c r="C868" s="154" t="s">
        <v>1941</v>
      </c>
      <c r="D868" s="151" t="s">
        <v>1942</v>
      </c>
      <c r="E868" s="65"/>
      <c r="F868" s="65"/>
    </row>
    <row r="869" spans="1:6" ht="12.75">
      <c r="A869" s="151" t="s">
        <v>440</v>
      </c>
      <c r="B869" s="152">
        <v>664773</v>
      </c>
      <c r="C869" s="154" t="s">
        <v>1943</v>
      </c>
      <c r="D869" s="151" t="s">
        <v>1944</v>
      </c>
      <c r="E869" s="65"/>
      <c r="F869" s="65"/>
    </row>
    <row r="870" spans="1:6" ht="25.5">
      <c r="A870" s="151" t="s">
        <v>440</v>
      </c>
      <c r="B870" s="152">
        <v>5820500</v>
      </c>
      <c r="C870" s="154" t="s">
        <v>1945</v>
      </c>
      <c r="D870" s="151" t="s">
        <v>1946</v>
      </c>
      <c r="E870" s="65"/>
      <c r="F870" s="65"/>
    </row>
    <row r="871" spans="1:6" ht="12.75">
      <c r="A871" s="151" t="s">
        <v>440</v>
      </c>
      <c r="B871" s="152">
        <v>6699300</v>
      </c>
      <c r="C871" s="154" t="s">
        <v>1947</v>
      </c>
      <c r="D871" s="151" t="s">
        <v>1948</v>
      </c>
      <c r="E871" s="65"/>
      <c r="F871" s="65"/>
    </row>
    <row r="872" spans="1:6" ht="12.75">
      <c r="A872" s="151" t="s">
        <v>440</v>
      </c>
      <c r="B872" s="152">
        <v>8334600</v>
      </c>
      <c r="C872" s="154" t="s">
        <v>1949</v>
      </c>
      <c r="D872" s="151" t="s">
        <v>1950</v>
      </c>
      <c r="E872" s="65"/>
      <c r="F872" s="65"/>
    </row>
    <row r="873" spans="1:6" ht="12.75">
      <c r="A873" s="151" t="s">
        <v>440</v>
      </c>
      <c r="B873" s="152">
        <v>39500</v>
      </c>
      <c r="C873" s="154" t="s">
        <v>1951</v>
      </c>
      <c r="D873" s="151" t="s">
        <v>1952</v>
      </c>
      <c r="E873" s="65"/>
      <c r="F873" s="65"/>
    </row>
    <row r="874" spans="1:6" ht="12.75">
      <c r="A874" s="151" t="s">
        <v>440</v>
      </c>
      <c r="B874" s="152">
        <v>0</v>
      </c>
      <c r="C874" s="154" t="s">
        <v>1953</v>
      </c>
      <c r="D874" s="151" t="s">
        <v>1954</v>
      </c>
      <c r="E874" s="65"/>
      <c r="F874" s="65"/>
    </row>
    <row r="875" spans="1:6" ht="12.75">
      <c r="A875" s="151" t="s">
        <v>440</v>
      </c>
      <c r="B875" s="152">
        <v>0</v>
      </c>
      <c r="C875" s="154" t="s">
        <v>1955</v>
      </c>
      <c r="D875" s="151" t="s">
        <v>1956</v>
      </c>
      <c r="E875" s="65"/>
      <c r="F875" s="65"/>
    </row>
    <row r="876" spans="1:6" ht="12.75">
      <c r="A876" s="151" t="s">
        <v>440</v>
      </c>
      <c r="B876" s="152">
        <v>0</v>
      </c>
      <c r="C876" s="154" t="s">
        <v>1957</v>
      </c>
      <c r="D876" s="151" t="s">
        <v>1958</v>
      </c>
      <c r="E876" s="65"/>
      <c r="F876" s="65"/>
    </row>
    <row r="877" spans="1:6" ht="12.75">
      <c r="A877" s="151" t="s">
        <v>440</v>
      </c>
      <c r="B877" s="152" t="s">
        <v>369</v>
      </c>
      <c r="C877" s="154" t="s">
        <v>1959</v>
      </c>
      <c r="D877" s="151" t="s">
        <v>1960</v>
      </c>
      <c r="E877" s="65"/>
      <c r="F877" s="65"/>
    </row>
    <row r="878" spans="1:6" ht="12.75">
      <c r="A878" s="151" t="s">
        <v>440</v>
      </c>
      <c r="B878" s="152">
        <v>508900</v>
      </c>
      <c r="C878" s="154" t="s">
        <v>1961</v>
      </c>
      <c r="D878" s="151" t="s">
        <v>1962</v>
      </c>
      <c r="E878" s="65"/>
      <c r="F878" s="65"/>
    </row>
    <row r="879" spans="1:6" ht="12.75">
      <c r="A879" s="151" t="s">
        <v>440</v>
      </c>
      <c r="B879" s="152">
        <v>75500</v>
      </c>
      <c r="C879" s="154" t="s">
        <v>1963</v>
      </c>
      <c r="D879" s="151" t="s">
        <v>1964</v>
      </c>
      <c r="E879" s="65"/>
      <c r="F879" s="65"/>
    </row>
    <row r="880" spans="1:6" ht="12.75">
      <c r="A880" s="151" t="s">
        <v>440</v>
      </c>
      <c r="B880" s="152">
        <v>250000</v>
      </c>
      <c r="C880" s="154" t="s">
        <v>1965</v>
      </c>
      <c r="D880" s="151" t="s">
        <v>1966</v>
      </c>
      <c r="E880" s="65"/>
      <c r="F880" s="65"/>
    </row>
    <row r="881" spans="1:6" ht="12.75">
      <c r="A881" s="151" t="s">
        <v>440</v>
      </c>
      <c r="B881" s="152">
        <v>96500</v>
      </c>
      <c r="C881" s="154" t="s">
        <v>1967</v>
      </c>
      <c r="D881" s="151" t="s">
        <v>1968</v>
      </c>
      <c r="E881" s="65"/>
      <c r="F881" s="65"/>
    </row>
    <row r="882" spans="1:6" ht="12.75">
      <c r="A882" s="151" t="s">
        <v>440</v>
      </c>
      <c r="B882" s="152">
        <v>165000</v>
      </c>
      <c r="C882" s="154" t="s">
        <v>1969</v>
      </c>
      <c r="D882" s="151" t="s">
        <v>1970</v>
      </c>
      <c r="E882" s="65"/>
      <c r="F882" s="65"/>
    </row>
    <row r="883" spans="1:6" ht="12.75">
      <c r="A883" s="151" t="s">
        <v>440</v>
      </c>
      <c r="B883" s="152">
        <v>0</v>
      </c>
      <c r="C883" s="154" t="s">
        <v>1971</v>
      </c>
      <c r="D883" s="151" t="s">
        <v>1972</v>
      </c>
      <c r="E883" s="65"/>
      <c r="F883" s="65"/>
    </row>
    <row r="884" spans="1:6" ht="12.75">
      <c r="A884" s="151" t="s">
        <v>440</v>
      </c>
      <c r="B884" s="152">
        <v>0</v>
      </c>
      <c r="C884" s="154" t="s">
        <v>1973</v>
      </c>
      <c r="D884" s="151" t="s">
        <v>1974</v>
      </c>
      <c r="E884" s="65"/>
      <c r="F884" s="65"/>
    </row>
    <row r="885" spans="1:6" ht="12.75">
      <c r="A885" s="151" t="s">
        <v>440</v>
      </c>
      <c r="B885" s="152">
        <v>0</v>
      </c>
      <c r="C885" s="154" t="s">
        <v>1975</v>
      </c>
      <c r="D885" s="151" t="s">
        <v>1976</v>
      </c>
      <c r="E885" s="65"/>
      <c r="F885" s="65"/>
    </row>
    <row r="886" spans="1:6" ht="12.75">
      <c r="A886" s="151" t="s">
        <v>440</v>
      </c>
      <c r="B886" s="152">
        <v>467000</v>
      </c>
      <c r="C886" s="154" t="s">
        <v>1977</v>
      </c>
      <c r="D886" s="151" t="s">
        <v>1978</v>
      </c>
      <c r="E886" s="65"/>
      <c r="F886" s="65"/>
    </row>
    <row r="887" spans="1:6" ht="12.75">
      <c r="A887" s="151" t="s">
        <v>440</v>
      </c>
      <c r="B887" s="152">
        <v>1154000</v>
      </c>
      <c r="C887" s="154" t="s">
        <v>1979</v>
      </c>
      <c r="D887" s="151" t="s">
        <v>1980</v>
      </c>
      <c r="E887" s="65"/>
      <c r="F887" s="65"/>
    </row>
    <row r="888" spans="1:6" ht="12.75">
      <c r="A888" s="151" t="s">
        <v>440</v>
      </c>
      <c r="B888" s="152">
        <v>0</v>
      </c>
      <c r="C888" s="154" t="s">
        <v>1981</v>
      </c>
      <c r="D888" s="151" t="s">
        <v>1982</v>
      </c>
      <c r="E888" s="65"/>
      <c r="F888" s="65"/>
    </row>
    <row r="889" spans="1:6" ht="25.5">
      <c r="A889" s="151" t="s">
        <v>440</v>
      </c>
      <c r="B889" s="152" t="s">
        <v>369</v>
      </c>
      <c r="C889" s="154" t="s">
        <v>1983</v>
      </c>
      <c r="D889" s="151" t="s">
        <v>1984</v>
      </c>
      <c r="E889" s="65"/>
      <c r="F889" s="65"/>
    </row>
    <row r="890" spans="1:6" ht="12.75">
      <c r="A890" s="151" t="s">
        <v>440</v>
      </c>
      <c r="B890" s="152">
        <v>0</v>
      </c>
      <c r="C890" s="154" t="s">
        <v>1985</v>
      </c>
      <c r="D890" s="151" t="s">
        <v>1986</v>
      </c>
      <c r="E890" s="65"/>
      <c r="F890" s="65"/>
    </row>
    <row r="891" spans="1:6" ht="12.75">
      <c r="A891" s="151" t="s">
        <v>440</v>
      </c>
      <c r="B891" s="152" t="s">
        <v>369</v>
      </c>
      <c r="C891" s="154" t="s">
        <v>1987</v>
      </c>
      <c r="D891" s="151" t="s">
        <v>1988</v>
      </c>
      <c r="E891" s="65"/>
      <c r="F891" s="65"/>
    </row>
    <row r="892" spans="1:10" ht="12.75">
      <c r="A892" s="84" t="s">
        <v>360</v>
      </c>
      <c r="B892" s="85">
        <f>SUM(B477:B891)</f>
        <v>2434740905</v>
      </c>
      <c r="C892" s="86"/>
      <c r="D892" s="81"/>
      <c r="E892" s="65"/>
      <c r="F892" s="65"/>
      <c r="G892" s="119"/>
      <c r="H892" s="125"/>
      <c r="I892" s="123"/>
      <c r="J892" s="119"/>
    </row>
    <row r="893" spans="1:6" ht="12.75">
      <c r="A893" s="81"/>
      <c r="B893" s="82"/>
      <c r="C893" s="86"/>
      <c r="D893" s="81"/>
      <c r="E893" s="65"/>
      <c r="F893" s="65"/>
    </row>
    <row r="894" spans="1:6" ht="12.75">
      <c r="A894" s="81" t="s">
        <v>304</v>
      </c>
      <c r="B894" s="82">
        <v>1372160</v>
      </c>
      <c r="C894" s="83">
        <v>761100559</v>
      </c>
      <c r="D894" s="81" t="s">
        <v>1989</v>
      </c>
      <c r="E894" s="65"/>
      <c r="F894" s="65"/>
    </row>
    <row r="895" spans="1:6" ht="12.75">
      <c r="A895" s="81" t="s">
        <v>304</v>
      </c>
      <c r="B895" s="82">
        <v>278000</v>
      </c>
      <c r="C895" s="83">
        <v>761100560</v>
      </c>
      <c r="D895" s="81" t="s">
        <v>1990</v>
      </c>
      <c r="E895" s="65"/>
      <c r="F895" s="65"/>
    </row>
    <row r="896" spans="1:6" ht="12.75">
      <c r="A896" s="81" t="s">
        <v>304</v>
      </c>
      <c r="B896" s="82">
        <v>3093723</v>
      </c>
      <c r="C896" s="83">
        <v>761100561</v>
      </c>
      <c r="D896" s="81" t="s">
        <v>1991</v>
      </c>
      <c r="E896" s="65"/>
      <c r="F896" s="65"/>
    </row>
    <row r="897" spans="1:6" ht="12.75">
      <c r="A897" s="81" t="s">
        <v>304</v>
      </c>
      <c r="B897" s="82">
        <v>11643200</v>
      </c>
      <c r="C897" s="83">
        <v>761100562</v>
      </c>
      <c r="D897" s="81" t="s">
        <v>1992</v>
      </c>
      <c r="E897" s="65"/>
      <c r="F897" s="65"/>
    </row>
    <row r="898" spans="1:6" ht="12.75">
      <c r="A898" s="81" t="s">
        <v>304</v>
      </c>
      <c r="B898" s="82">
        <v>763527</v>
      </c>
      <c r="C898" s="83">
        <v>761100566</v>
      </c>
      <c r="D898" s="81" t="s">
        <v>1993</v>
      </c>
      <c r="E898" s="65"/>
      <c r="F898" s="65"/>
    </row>
    <row r="899" spans="1:6" ht="12.75">
      <c r="A899" s="81" t="s">
        <v>304</v>
      </c>
      <c r="B899" s="82">
        <v>13321280</v>
      </c>
      <c r="C899" s="83">
        <v>761100567</v>
      </c>
      <c r="D899" s="81" t="s">
        <v>1994</v>
      </c>
      <c r="E899" s="65"/>
      <c r="F899" s="65"/>
    </row>
    <row r="900" spans="1:6" ht="12.75">
      <c r="A900" s="81" t="s">
        <v>304</v>
      </c>
      <c r="B900" s="82">
        <v>120000</v>
      </c>
      <c r="C900" s="83">
        <v>761100568</v>
      </c>
      <c r="D900" s="81" t="s">
        <v>1995</v>
      </c>
      <c r="E900" s="65"/>
      <c r="F900" s="65"/>
    </row>
    <row r="901" spans="1:6" ht="12.75">
      <c r="A901" s="81" t="s">
        <v>304</v>
      </c>
      <c r="B901" s="82">
        <v>292039</v>
      </c>
      <c r="C901" s="83">
        <v>761100569</v>
      </c>
      <c r="D901" s="81" t="s">
        <v>1996</v>
      </c>
      <c r="E901" s="65"/>
      <c r="F901" s="65"/>
    </row>
    <row r="902" spans="1:6" ht="12.75">
      <c r="A902" s="81" t="s">
        <v>304</v>
      </c>
      <c r="B902" s="82">
        <v>5000</v>
      </c>
      <c r="C902" s="83">
        <v>7620</v>
      </c>
      <c r="D902" s="81" t="s">
        <v>1997</v>
      </c>
      <c r="E902" s="65"/>
      <c r="F902" s="65"/>
    </row>
    <row r="903" spans="1:6" ht="12.75">
      <c r="A903" s="81" t="s">
        <v>304</v>
      </c>
      <c r="B903" s="82">
        <v>744000</v>
      </c>
      <c r="C903" s="83">
        <v>802100571</v>
      </c>
      <c r="D903" s="81" t="s">
        <v>1998</v>
      </c>
      <c r="E903" s="65"/>
      <c r="F903" s="65"/>
    </row>
    <row r="904" spans="1:6" ht="12.75">
      <c r="A904" s="81" t="s">
        <v>304</v>
      </c>
      <c r="B904" s="82">
        <v>120000</v>
      </c>
      <c r="C904" s="83">
        <v>802100572</v>
      </c>
      <c r="D904" s="81" t="s">
        <v>1999</v>
      </c>
      <c r="E904" s="65"/>
      <c r="F904" s="65"/>
    </row>
    <row r="905" spans="1:6" ht="12.75">
      <c r="A905" s="81" t="s">
        <v>304</v>
      </c>
      <c r="B905" s="82">
        <v>85000</v>
      </c>
      <c r="C905" s="83">
        <v>802100573</v>
      </c>
      <c r="D905" s="81" t="s">
        <v>2000</v>
      </c>
      <c r="E905" s="65"/>
      <c r="F905" s="65"/>
    </row>
    <row r="906" spans="1:6" ht="12.75">
      <c r="A906" s="81" t="s">
        <v>304</v>
      </c>
      <c r="B906" s="82">
        <v>0</v>
      </c>
      <c r="C906" s="83">
        <v>803100010</v>
      </c>
      <c r="D906" s="81" t="s">
        <v>2001</v>
      </c>
      <c r="E906" s="65"/>
      <c r="F906" s="65"/>
    </row>
    <row r="907" spans="1:6" ht="12.75">
      <c r="A907" s="81" t="s">
        <v>304</v>
      </c>
      <c r="B907" s="82">
        <v>750000</v>
      </c>
      <c r="C907" s="83">
        <v>803100011</v>
      </c>
      <c r="D907" s="81" t="s">
        <v>2002</v>
      </c>
      <c r="E907" s="65"/>
      <c r="F907" s="65"/>
    </row>
    <row r="908" spans="1:6" ht="12.75">
      <c r="A908" s="81" t="s">
        <v>304</v>
      </c>
      <c r="B908" s="82">
        <v>300000</v>
      </c>
      <c r="C908" s="83">
        <v>803100576</v>
      </c>
      <c r="D908" s="81" t="s">
        <v>2003</v>
      </c>
      <c r="E908" s="65"/>
      <c r="F908" s="65"/>
    </row>
    <row r="909" spans="1:6" ht="12.75">
      <c r="A909" s="81" t="s">
        <v>304</v>
      </c>
      <c r="B909" s="82">
        <v>200000</v>
      </c>
      <c r="C909" s="83">
        <v>803100578</v>
      </c>
      <c r="D909" s="81" t="s">
        <v>2004</v>
      </c>
      <c r="E909" s="65"/>
      <c r="F909" s="65"/>
    </row>
    <row r="910" spans="1:6" ht="12.75">
      <c r="A910" s="81" t="s">
        <v>304</v>
      </c>
      <c r="B910" s="82">
        <v>520951</v>
      </c>
      <c r="C910" s="86" t="s">
        <v>2005</v>
      </c>
      <c r="D910" s="81" t="s">
        <v>2006</v>
      </c>
      <c r="E910" s="65"/>
      <c r="F910" s="65"/>
    </row>
    <row r="911" spans="1:6" ht="12.75">
      <c r="A911" s="81" t="s">
        <v>304</v>
      </c>
      <c r="B911" s="82">
        <v>1253224</v>
      </c>
      <c r="C911" s="86" t="s">
        <v>2007</v>
      </c>
      <c r="D911" s="81" t="s">
        <v>2008</v>
      </c>
      <c r="E911" s="65"/>
      <c r="F911" s="65"/>
    </row>
    <row r="912" spans="1:6" ht="25.5">
      <c r="A912" s="81" t="s">
        <v>304</v>
      </c>
      <c r="B912" s="82">
        <v>597700</v>
      </c>
      <c r="C912" s="86" t="s">
        <v>2009</v>
      </c>
      <c r="D912" s="81" t="s">
        <v>2010</v>
      </c>
      <c r="E912" s="65"/>
      <c r="F912" s="65"/>
    </row>
    <row r="913" spans="1:6" ht="12.75">
      <c r="A913" s="81" t="s">
        <v>304</v>
      </c>
      <c r="B913" s="82">
        <v>633600</v>
      </c>
      <c r="C913" s="86" t="s">
        <v>2011</v>
      </c>
      <c r="D913" s="81" t="s">
        <v>2012</v>
      </c>
      <c r="E913" s="65"/>
      <c r="F913" s="65"/>
    </row>
    <row r="914" spans="1:6" ht="12.75">
      <c r="A914" s="81" t="s">
        <v>304</v>
      </c>
      <c r="B914" s="82">
        <v>130000</v>
      </c>
      <c r="C914" s="86" t="s">
        <v>2013</v>
      </c>
      <c r="D914" s="81" t="s">
        <v>2014</v>
      </c>
      <c r="E914" s="65"/>
      <c r="F914" s="65"/>
    </row>
    <row r="915" spans="1:6" ht="25.5">
      <c r="A915" s="81" t="s">
        <v>304</v>
      </c>
      <c r="B915" s="82">
        <v>295680</v>
      </c>
      <c r="C915" s="86" t="s">
        <v>0</v>
      </c>
      <c r="D915" s="81" t="s">
        <v>1</v>
      </c>
      <c r="E915" s="65"/>
      <c r="F915" s="65"/>
    </row>
    <row r="916" spans="1:6" ht="25.5">
      <c r="A916" s="81" t="s">
        <v>304</v>
      </c>
      <c r="B916" s="82">
        <v>417000</v>
      </c>
      <c r="C916" s="86" t="s">
        <v>2</v>
      </c>
      <c r="D916" s="81" t="s">
        <v>3</v>
      </c>
      <c r="E916" s="65"/>
      <c r="F916" s="65"/>
    </row>
    <row r="917" spans="1:6" ht="12.75">
      <c r="A917" s="81" t="s">
        <v>304</v>
      </c>
      <c r="B917" s="82">
        <v>733920</v>
      </c>
      <c r="C917" s="86" t="s">
        <v>4</v>
      </c>
      <c r="D917" s="81" t="s">
        <v>5</v>
      </c>
      <c r="E917" s="65"/>
      <c r="F917" s="65"/>
    </row>
    <row r="918" spans="1:6" ht="12.75">
      <c r="A918" s="81" t="s">
        <v>304</v>
      </c>
      <c r="B918" s="82">
        <v>513744</v>
      </c>
      <c r="C918" s="86" t="s">
        <v>6</v>
      </c>
      <c r="D918" s="81" t="s">
        <v>7</v>
      </c>
      <c r="E918" s="65"/>
      <c r="F918" s="65"/>
    </row>
    <row r="919" spans="1:6" ht="12.75">
      <c r="A919" s="81" t="s">
        <v>304</v>
      </c>
      <c r="B919" s="82">
        <v>417000</v>
      </c>
      <c r="C919" s="86" t="s">
        <v>8</v>
      </c>
      <c r="D919" s="81" t="s">
        <v>9</v>
      </c>
      <c r="E919" s="65"/>
      <c r="F919" s="65"/>
    </row>
    <row r="920" spans="1:6" ht="12.75">
      <c r="A920" s="81" t="s">
        <v>304</v>
      </c>
      <c r="B920" s="82">
        <v>1038052</v>
      </c>
      <c r="C920" s="86" t="s">
        <v>10</v>
      </c>
      <c r="D920" s="81" t="s">
        <v>11</v>
      </c>
      <c r="E920" s="65"/>
      <c r="F920" s="65"/>
    </row>
    <row r="921" spans="1:6" ht="12.75">
      <c r="A921" s="81" t="s">
        <v>304</v>
      </c>
      <c r="B921" s="82">
        <v>130000</v>
      </c>
      <c r="C921" s="86" t="s">
        <v>12</v>
      </c>
      <c r="D921" s="81" t="s">
        <v>13</v>
      </c>
      <c r="E921" s="65"/>
      <c r="F921" s="65"/>
    </row>
    <row r="922" spans="1:6" ht="12.75">
      <c r="A922" s="84" t="s">
        <v>360</v>
      </c>
      <c r="B922" s="85">
        <f>SUM(B894:B921)</f>
        <v>39768800</v>
      </c>
      <c r="C922" s="86"/>
      <c r="D922" s="81"/>
      <c r="E922" s="65"/>
      <c r="F922" s="65"/>
    </row>
    <row r="923" spans="1:6" ht="12.75">
      <c r="A923" s="81"/>
      <c r="B923" s="82"/>
      <c r="C923" s="86"/>
      <c r="D923" s="81"/>
      <c r="E923" s="65"/>
      <c r="F923" s="65"/>
    </row>
    <row r="924" spans="1:6" ht="12.75">
      <c r="A924" s="81" t="s">
        <v>406</v>
      </c>
      <c r="B924" s="82">
        <v>2535692</v>
      </c>
      <c r="C924" s="86" t="s">
        <v>14</v>
      </c>
      <c r="D924" s="81" t="s">
        <v>15</v>
      </c>
      <c r="E924" s="65"/>
      <c r="F924" s="65"/>
    </row>
    <row r="925" spans="1:6" ht="12.75">
      <c r="A925" s="81" t="s">
        <v>406</v>
      </c>
      <c r="B925" s="82">
        <v>116861</v>
      </c>
      <c r="C925" s="86" t="s">
        <v>16</v>
      </c>
      <c r="D925" s="81" t="s">
        <v>17</v>
      </c>
      <c r="E925" s="65"/>
      <c r="F925" s="65"/>
    </row>
    <row r="926" spans="1:6" ht="12.75">
      <c r="A926" s="81" t="s">
        <v>406</v>
      </c>
      <c r="B926" s="82">
        <v>19100870</v>
      </c>
      <c r="C926" s="86" t="s">
        <v>18</v>
      </c>
      <c r="D926" s="81" t="s">
        <v>19</v>
      </c>
      <c r="E926" s="65"/>
      <c r="F926" s="65"/>
    </row>
    <row r="927" spans="1:6" ht="12.75">
      <c r="A927" s="81" t="s">
        <v>406</v>
      </c>
      <c r="B927" s="82">
        <v>94938149</v>
      </c>
      <c r="C927" s="86" t="s">
        <v>20</v>
      </c>
      <c r="D927" s="81" t="s">
        <v>21</v>
      </c>
      <c r="E927" s="65"/>
      <c r="F927" s="65"/>
    </row>
    <row r="928" spans="1:6" ht="12.75">
      <c r="A928" s="81" t="s">
        <v>406</v>
      </c>
      <c r="B928" s="82">
        <v>1908305</v>
      </c>
      <c r="C928" s="86" t="s">
        <v>22</v>
      </c>
      <c r="D928" s="81" t="s">
        <v>824</v>
      </c>
      <c r="E928" s="65"/>
      <c r="F928" s="65"/>
    </row>
    <row r="929" spans="1:6" ht="12.75">
      <c r="A929" s="81" t="s">
        <v>406</v>
      </c>
      <c r="B929" s="82">
        <v>40605</v>
      </c>
      <c r="C929" s="86" t="s">
        <v>23</v>
      </c>
      <c r="D929" s="81" t="s">
        <v>24</v>
      </c>
      <c r="E929" s="65"/>
      <c r="F929" s="65"/>
    </row>
    <row r="930" spans="1:6" ht="25.5">
      <c r="A930" s="81" t="s">
        <v>406</v>
      </c>
      <c r="B930" s="82">
        <v>4167244</v>
      </c>
      <c r="C930" s="86" t="s">
        <v>25</v>
      </c>
      <c r="D930" s="81" t="s">
        <v>26</v>
      </c>
      <c r="E930" s="65"/>
      <c r="F930" s="65"/>
    </row>
    <row r="931" spans="1:6" ht="12.75">
      <c r="A931" s="81" t="s">
        <v>406</v>
      </c>
      <c r="B931" s="82">
        <v>1506283</v>
      </c>
      <c r="C931" s="86" t="s">
        <v>27</v>
      </c>
      <c r="D931" s="81" t="s">
        <v>28</v>
      </c>
      <c r="E931" s="65"/>
      <c r="F931" s="65"/>
    </row>
    <row r="932" spans="1:6" ht="12.75">
      <c r="A932" s="81" t="s">
        <v>406</v>
      </c>
      <c r="B932" s="82">
        <v>864267</v>
      </c>
      <c r="C932" s="86" t="s">
        <v>29</v>
      </c>
      <c r="D932" s="81" t="s">
        <v>160</v>
      </c>
      <c r="E932" s="65"/>
      <c r="F932" s="65"/>
    </row>
    <row r="933" spans="1:6" ht="12.75">
      <c r="A933" s="81" t="s">
        <v>406</v>
      </c>
      <c r="B933" s="82">
        <v>88757</v>
      </c>
      <c r="C933" s="86" t="s">
        <v>161</v>
      </c>
      <c r="D933" s="81" t="s">
        <v>162</v>
      </c>
      <c r="E933" s="65"/>
      <c r="F933" s="65"/>
    </row>
    <row r="934" spans="1:6" ht="12.75">
      <c r="A934" s="81" t="s">
        <v>406</v>
      </c>
      <c r="B934" s="82">
        <v>276544</v>
      </c>
      <c r="C934" s="83">
        <v>403030283</v>
      </c>
      <c r="D934" s="81" t="s">
        <v>163</v>
      </c>
      <c r="E934" s="65"/>
      <c r="F934" s="65"/>
    </row>
    <row r="935" spans="1:6" ht="12.75">
      <c r="A935" s="81" t="s">
        <v>406</v>
      </c>
      <c r="B935" s="82">
        <v>298106</v>
      </c>
      <c r="C935" s="83">
        <v>403030284</v>
      </c>
      <c r="D935" s="81" t="s">
        <v>164</v>
      </c>
      <c r="E935" s="65"/>
      <c r="F935" s="65"/>
    </row>
    <row r="936" spans="1:6" ht="12.75">
      <c r="A936" s="81" t="s">
        <v>406</v>
      </c>
      <c r="B936" s="82">
        <v>55040</v>
      </c>
      <c r="C936" s="83">
        <v>406030286</v>
      </c>
      <c r="D936" s="81" t="s">
        <v>407</v>
      </c>
      <c r="E936" s="65"/>
      <c r="F936" s="65"/>
    </row>
    <row r="937" spans="1:6" ht="12.75">
      <c r="A937" s="81" t="s">
        <v>406</v>
      </c>
      <c r="B937" s="82">
        <v>22321730</v>
      </c>
      <c r="C937" s="83">
        <v>7119030290</v>
      </c>
      <c r="D937" s="81" t="s">
        <v>165</v>
      </c>
      <c r="E937" s="65"/>
      <c r="F937" s="65"/>
    </row>
    <row r="938" spans="1:6" ht="12.75">
      <c r="A938" s="81" t="s">
        <v>406</v>
      </c>
      <c r="B938" s="82">
        <v>25141866</v>
      </c>
      <c r="C938" s="83">
        <v>7119030291</v>
      </c>
      <c r="D938" s="81" t="s">
        <v>166</v>
      </c>
      <c r="E938" s="65"/>
      <c r="F938" s="65"/>
    </row>
    <row r="939" spans="1:6" ht="12.75">
      <c r="A939" s="81" t="s">
        <v>406</v>
      </c>
      <c r="B939" s="82">
        <v>985283</v>
      </c>
      <c r="C939" s="83">
        <v>7119030292</v>
      </c>
      <c r="D939" s="81" t="s">
        <v>167</v>
      </c>
      <c r="E939" s="65"/>
      <c r="F939" s="65"/>
    </row>
    <row r="940" spans="1:6" ht="12.75">
      <c r="A940" s="81" t="s">
        <v>406</v>
      </c>
      <c r="B940" s="82">
        <v>345343</v>
      </c>
      <c r="C940" s="83">
        <v>7119030299</v>
      </c>
      <c r="D940" s="81" t="s">
        <v>168</v>
      </c>
      <c r="E940" s="65"/>
      <c r="F940" s="65"/>
    </row>
    <row r="941" spans="1:6" ht="12.75">
      <c r="A941" s="81" t="s">
        <v>406</v>
      </c>
      <c r="B941" s="82">
        <v>8711090</v>
      </c>
      <c r="C941" s="83">
        <v>7131030298</v>
      </c>
      <c r="D941" s="81" t="s">
        <v>169</v>
      </c>
      <c r="E941" s="65"/>
      <c r="F941" s="65"/>
    </row>
    <row r="942" spans="1:6" ht="12.75">
      <c r="A942" s="81" t="s">
        <v>406</v>
      </c>
      <c r="B942" s="82">
        <v>144488</v>
      </c>
      <c r="C942" s="83">
        <v>7132030301</v>
      </c>
      <c r="D942" s="81" t="s">
        <v>170</v>
      </c>
      <c r="E942" s="65"/>
      <c r="F942" s="65"/>
    </row>
    <row r="943" spans="1:6" ht="12.75">
      <c r="A943" s="81" t="s">
        <v>406</v>
      </c>
      <c r="B943" s="82">
        <v>953919</v>
      </c>
      <c r="C943" s="83">
        <v>7164030307</v>
      </c>
      <c r="D943" s="81" t="s">
        <v>171</v>
      </c>
      <c r="E943" s="65"/>
      <c r="F943" s="65"/>
    </row>
    <row r="944" spans="1:6" ht="12.75">
      <c r="A944" s="81" t="s">
        <v>406</v>
      </c>
      <c r="B944" s="82">
        <v>116380</v>
      </c>
      <c r="C944" s="83">
        <v>802030316</v>
      </c>
      <c r="D944" s="81" t="s">
        <v>172</v>
      </c>
      <c r="E944" s="65"/>
      <c r="F944" s="65"/>
    </row>
    <row r="945" spans="1:6" ht="25.5">
      <c r="A945" s="81" t="s">
        <v>406</v>
      </c>
      <c r="B945" s="82">
        <v>263632</v>
      </c>
      <c r="C945" s="83">
        <v>811030324</v>
      </c>
      <c r="D945" s="81" t="s">
        <v>173</v>
      </c>
      <c r="E945" s="65"/>
      <c r="F945" s="65"/>
    </row>
    <row r="946" spans="1:6" ht="12.75">
      <c r="A946" s="81" t="s">
        <v>406</v>
      </c>
      <c r="B946" s="82">
        <v>1517861</v>
      </c>
      <c r="C946" s="83">
        <v>811030325</v>
      </c>
      <c r="D946" s="81" t="s">
        <v>409</v>
      </c>
      <c r="E946" s="65"/>
      <c r="F946" s="65"/>
    </row>
    <row r="947" spans="1:6" ht="12.75">
      <c r="A947" s="81" t="s">
        <v>406</v>
      </c>
      <c r="B947" s="82">
        <v>7305</v>
      </c>
      <c r="C947" s="83">
        <v>811030326</v>
      </c>
      <c r="D947" s="81" t="s">
        <v>410</v>
      </c>
      <c r="E947" s="65"/>
      <c r="F947" s="65"/>
    </row>
    <row r="948" spans="1:6" ht="12.75">
      <c r="A948" s="81" t="s">
        <v>406</v>
      </c>
      <c r="B948" s="82">
        <v>164982</v>
      </c>
      <c r="C948" s="83">
        <v>811030335</v>
      </c>
      <c r="D948" s="81" t="s">
        <v>174</v>
      </c>
      <c r="E948" s="65"/>
      <c r="F948" s="65"/>
    </row>
    <row r="949" spans="1:6" ht="12.75">
      <c r="A949" s="84" t="s">
        <v>360</v>
      </c>
      <c r="B949" s="85">
        <f>SUM(B924:B948)</f>
        <v>186570602</v>
      </c>
      <c r="C949" s="83"/>
      <c r="D949" s="81"/>
      <c r="E949" s="65"/>
      <c r="F949" s="65"/>
    </row>
    <row r="950" spans="1:6" ht="12.75">
      <c r="A950" s="81"/>
      <c r="B950" s="82"/>
      <c r="C950" s="83"/>
      <c r="D950" s="81"/>
      <c r="E950" s="65"/>
      <c r="F950" s="65"/>
    </row>
    <row r="951" spans="1:6" ht="12.75">
      <c r="A951" s="81" t="s">
        <v>300</v>
      </c>
      <c r="B951" s="82">
        <v>87136474</v>
      </c>
      <c r="C951" s="83">
        <v>1</v>
      </c>
      <c r="D951" s="81" t="s">
        <v>175</v>
      </c>
      <c r="E951" s="65"/>
      <c r="F951" s="65"/>
    </row>
    <row r="952" spans="1:6" ht="12.75">
      <c r="A952" s="81" t="s">
        <v>300</v>
      </c>
      <c r="B952" s="82">
        <v>115912249</v>
      </c>
      <c r="C952" s="83">
        <v>2</v>
      </c>
      <c r="D952" s="81" t="s">
        <v>176</v>
      </c>
      <c r="E952" s="65"/>
      <c r="F952" s="65"/>
    </row>
    <row r="953" spans="1:6" ht="12.75">
      <c r="A953" s="81" t="s">
        <v>300</v>
      </c>
      <c r="B953" s="82">
        <v>1014435.88</v>
      </c>
      <c r="C953" s="83">
        <v>4</v>
      </c>
      <c r="D953" s="81" t="s">
        <v>177</v>
      </c>
      <c r="E953" s="65"/>
      <c r="F953" s="65"/>
    </row>
    <row r="954" spans="1:6" ht="12.75">
      <c r="A954" s="81" t="s">
        <v>300</v>
      </c>
      <c r="B954" s="82">
        <v>10176967.58</v>
      </c>
      <c r="C954" s="83">
        <v>5</v>
      </c>
      <c r="D954" s="81" t="s">
        <v>178</v>
      </c>
      <c r="E954" s="65"/>
      <c r="F954" s="65"/>
    </row>
    <row r="955" spans="1:6" ht="12.75">
      <c r="A955" s="81" t="s">
        <v>300</v>
      </c>
      <c r="B955" s="82">
        <v>271119.02</v>
      </c>
      <c r="C955" s="83">
        <v>7</v>
      </c>
      <c r="D955" s="81" t="s">
        <v>179</v>
      </c>
      <c r="E955" s="65"/>
      <c r="F955" s="65"/>
    </row>
    <row r="956" spans="1:6" ht="12.75">
      <c r="A956" s="81" t="s">
        <v>300</v>
      </c>
      <c r="B956" s="82">
        <v>248961.48</v>
      </c>
      <c r="C956" s="83">
        <v>8</v>
      </c>
      <c r="D956" s="81" t="s">
        <v>180</v>
      </c>
      <c r="E956" s="65"/>
      <c r="F956" s="65"/>
    </row>
    <row r="957" spans="1:6" ht="12.75">
      <c r="A957" s="81" t="s">
        <v>300</v>
      </c>
      <c r="B957" s="82">
        <v>53578612</v>
      </c>
      <c r="C957" s="83">
        <v>9</v>
      </c>
      <c r="D957" s="81" t="s">
        <v>181</v>
      </c>
      <c r="E957" s="65"/>
      <c r="F957" s="65"/>
    </row>
    <row r="958" spans="1:6" ht="12.75">
      <c r="A958" s="81" t="s">
        <v>300</v>
      </c>
      <c r="B958" s="82">
        <v>3105918</v>
      </c>
      <c r="C958" s="83">
        <v>10</v>
      </c>
      <c r="D958" s="81" t="s">
        <v>182</v>
      </c>
      <c r="E958" s="65"/>
      <c r="F958" s="65"/>
    </row>
    <row r="959" spans="1:6" ht="12.75">
      <c r="A959" s="81" t="s">
        <v>300</v>
      </c>
      <c r="B959" s="82">
        <v>4168710</v>
      </c>
      <c r="C959" s="83">
        <v>11</v>
      </c>
      <c r="D959" s="81" t="s">
        <v>183</v>
      </c>
      <c r="E959" s="65"/>
      <c r="F959" s="65"/>
    </row>
    <row r="960" spans="1:6" ht="12.75">
      <c r="A960" s="81" t="s">
        <v>300</v>
      </c>
      <c r="B960" s="82">
        <v>3542612.44</v>
      </c>
      <c r="C960" s="83">
        <v>16</v>
      </c>
      <c r="D960" s="81" t="s">
        <v>184</v>
      </c>
      <c r="E960" s="65"/>
      <c r="F960" s="65"/>
    </row>
    <row r="961" spans="1:6" ht="12.75">
      <c r="A961" s="81" t="s">
        <v>300</v>
      </c>
      <c r="B961" s="82">
        <v>1735894</v>
      </c>
      <c r="C961" s="83">
        <v>20</v>
      </c>
      <c r="D961" s="81" t="s">
        <v>185</v>
      </c>
      <c r="E961" s="65"/>
      <c r="F961" s="65"/>
    </row>
    <row r="962" spans="1:6" ht="12.75">
      <c r="A962" s="81" t="s">
        <v>300</v>
      </c>
      <c r="B962" s="82">
        <v>1735894</v>
      </c>
      <c r="C962" s="83">
        <v>21</v>
      </c>
      <c r="D962" s="81" t="s">
        <v>186</v>
      </c>
      <c r="E962" s="65"/>
      <c r="F962" s="65"/>
    </row>
    <row r="963" spans="1:6" ht="12.75">
      <c r="A963" s="81" t="s">
        <v>300</v>
      </c>
      <c r="B963" s="82">
        <v>141195.57</v>
      </c>
      <c r="C963" s="86" t="s">
        <v>187</v>
      </c>
      <c r="D963" s="81" t="s">
        <v>188</v>
      </c>
      <c r="E963" s="65"/>
      <c r="F963" s="65"/>
    </row>
    <row r="964" spans="1:6" ht="12.75">
      <c r="A964" s="81" t="s">
        <v>300</v>
      </c>
      <c r="B964" s="82">
        <v>200156.36</v>
      </c>
      <c r="C964" s="86" t="s">
        <v>189</v>
      </c>
      <c r="D964" s="81" t="s">
        <v>190</v>
      </c>
      <c r="E964" s="65"/>
      <c r="F964" s="65"/>
    </row>
    <row r="965" spans="1:6" ht="12.75">
      <c r="A965" s="81" t="s">
        <v>300</v>
      </c>
      <c r="B965" s="82">
        <v>197673.8</v>
      </c>
      <c r="C965" s="86" t="s">
        <v>191</v>
      </c>
      <c r="D965" s="81" t="s">
        <v>192</v>
      </c>
      <c r="E965" s="65"/>
      <c r="F965" s="65"/>
    </row>
    <row r="966" spans="1:6" ht="12.75">
      <c r="A966" s="81" t="s">
        <v>300</v>
      </c>
      <c r="B966" s="82">
        <v>15087074.03</v>
      </c>
      <c r="C966" s="83">
        <v>44</v>
      </c>
      <c r="D966" s="81" t="s">
        <v>193</v>
      </c>
      <c r="E966" s="65"/>
      <c r="F966" s="65"/>
    </row>
    <row r="967" spans="1:6" ht="12.75">
      <c r="A967" s="81" t="s">
        <v>300</v>
      </c>
      <c r="B967" s="82">
        <v>484099.11</v>
      </c>
      <c r="C967" s="83">
        <v>45</v>
      </c>
      <c r="D967" s="81" t="s">
        <v>194</v>
      </c>
      <c r="E967" s="65"/>
      <c r="F967" s="65"/>
    </row>
    <row r="968" spans="1:6" ht="12.75">
      <c r="A968" s="81" t="s">
        <v>300</v>
      </c>
      <c r="B968" s="82">
        <v>1261760.87</v>
      </c>
      <c r="C968" s="86" t="s">
        <v>195</v>
      </c>
      <c r="D968" s="81" t="s">
        <v>196</v>
      </c>
      <c r="E968" s="65"/>
      <c r="F968" s="65"/>
    </row>
    <row r="969" spans="1:6" ht="12.75">
      <c r="A969" s="81" t="s">
        <v>300</v>
      </c>
      <c r="B969" s="82">
        <v>116369.97</v>
      </c>
      <c r="C969" s="86" t="s">
        <v>197</v>
      </c>
      <c r="D969" s="81" t="s">
        <v>200</v>
      </c>
      <c r="E969" s="65"/>
      <c r="F969" s="65"/>
    </row>
    <row r="970" spans="1:6" ht="12.75">
      <c r="A970" s="81" t="s">
        <v>300</v>
      </c>
      <c r="B970" s="82">
        <v>4927897.5</v>
      </c>
      <c r="C970" s="83">
        <v>60</v>
      </c>
      <c r="D970" s="81" t="s">
        <v>201</v>
      </c>
      <c r="E970" s="65"/>
      <c r="F970" s="65"/>
    </row>
    <row r="971" spans="1:6" ht="12.75">
      <c r="A971" s="81" t="s">
        <v>300</v>
      </c>
      <c r="B971" s="82">
        <v>21286380</v>
      </c>
      <c r="C971" s="83">
        <v>61</v>
      </c>
      <c r="D971" s="81" t="s">
        <v>202</v>
      </c>
      <c r="E971" s="65"/>
      <c r="F971" s="65"/>
    </row>
    <row r="972" spans="1:6" ht="12.75">
      <c r="A972" s="81" t="s">
        <v>300</v>
      </c>
      <c r="B972" s="82">
        <v>12848178</v>
      </c>
      <c r="C972" s="83">
        <v>62</v>
      </c>
      <c r="D972" s="81" t="s">
        <v>203</v>
      </c>
      <c r="E972" s="65"/>
      <c r="F972" s="65"/>
    </row>
    <row r="973" spans="1:6" ht="12.75">
      <c r="A973" s="81" t="s">
        <v>300</v>
      </c>
      <c r="B973" s="82">
        <v>31566.25</v>
      </c>
      <c r="C973" s="86" t="s">
        <v>204</v>
      </c>
      <c r="D973" s="81" t="s">
        <v>205</v>
      </c>
      <c r="E973" s="65"/>
      <c r="F973" s="65"/>
    </row>
    <row r="974" spans="1:6" ht="12.75">
      <c r="A974" s="81" t="s">
        <v>300</v>
      </c>
      <c r="B974" s="82">
        <v>61443.35</v>
      </c>
      <c r="C974" s="83">
        <v>105</v>
      </c>
      <c r="D974" s="81" t="s">
        <v>206</v>
      </c>
      <c r="E974" s="65"/>
      <c r="F974" s="65"/>
    </row>
    <row r="975" spans="1:6" ht="12.75">
      <c r="A975" s="81" t="s">
        <v>300</v>
      </c>
      <c r="B975" s="82">
        <v>59891.75</v>
      </c>
      <c r="C975" s="83">
        <v>106</v>
      </c>
      <c r="D975" s="81" t="s">
        <v>207</v>
      </c>
      <c r="E975" s="65"/>
      <c r="F975" s="65"/>
    </row>
    <row r="976" spans="1:6" ht="12.75">
      <c r="A976" s="81" t="s">
        <v>300</v>
      </c>
      <c r="B976" s="82">
        <v>1042675</v>
      </c>
      <c r="C976" s="83">
        <v>108</v>
      </c>
      <c r="D976" s="81" t="s">
        <v>208</v>
      </c>
      <c r="E976" s="65"/>
      <c r="F976" s="65"/>
    </row>
    <row r="977" spans="1:6" ht="12.75">
      <c r="A977" s="81" t="s">
        <v>300</v>
      </c>
      <c r="B977" s="82">
        <v>618435</v>
      </c>
      <c r="C977" s="83">
        <v>116</v>
      </c>
      <c r="D977" s="81" t="s">
        <v>209</v>
      </c>
      <c r="E977" s="65"/>
      <c r="F977" s="65"/>
    </row>
    <row r="978" spans="1:6" ht="12.75">
      <c r="A978" s="81" t="s">
        <v>300</v>
      </c>
      <c r="B978" s="82">
        <v>688973.23</v>
      </c>
      <c r="C978" s="83">
        <v>117</v>
      </c>
      <c r="D978" s="81" t="s">
        <v>210</v>
      </c>
      <c r="E978" s="65"/>
      <c r="F978" s="65"/>
    </row>
    <row r="979" spans="1:6" ht="12.75">
      <c r="A979" s="81" t="s">
        <v>300</v>
      </c>
      <c r="B979" s="82">
        <v>760648</v>
      </c>
      <c r="C979" s="83">
        <v>118</v>
      </c>
      <c r="D979" s="81" t="s">
        <v>211</v>
      </c>
      <c r="E979" s="65"/>
      <c r="F979" s="65"/>
    </row>
    <row r="980" spans="1:6" ht="12.75">
      <c r="A980" s="81" t="s">
        <v>300</v>
      </c>
      <c r="B980" s="82">
        <v>10460536.62</v>
      </c>
      <c r="C980" s="83">
        <v>120</v>
      </c>
      <c r="D980" s="81" t="s">
        <v>212</v>
      </c>
      <c r="E980" s="65"/>
      <c r="F980" s="65"/>
    </row>
    <row r="981" spans="1:6" ht="12.75">
      <c r="A981" s="81" t="s">
        <v>300</v>
      </c>
      <c r="B981" s="82">
        <v>32969.19</v>
      </c>
      <c r="C981" s="86" t="s">
        <v>213</v>
      </c>
      <c r="D981" s="81" t="s">
        <v>205</v>
      </c>
      <c r="E981" s="65"/>
      <c r="F981" s="65"/>
    </row>
    <row r="982" spans="1:6" ht="12.75">
      <c r="A982" s="81" t="s">
        <v>300</v>
      </c>
      <c r="B982" s="82">
        <v>59581.42</v>
      </c>
      <c r="C982" s="86" t="s">
        <v>214</v>
      </c>
      <c r="D982" s="81" t="s">
        <v>215</v>
      </c>
      <c r="E982" s="65"/>
      <c r="F982" s="65"/>
    </row>
    <row r="983" spans="1:6" ht="12.75">
      <c r="A983" s="81" t="s">
        <v>300</v>
      </c>
      <c r="B983" s="82">
        <v>35073.61</v>
      </c>
      <c r="C983" s="86" t="s">
        <v>216</v>
      </c>
      <c r="D983" s="81" t="s">
        <v>205</v>
      </c>
      <c r="E983" s="65"/>
      <c r="F983" s="65"/>
    </row>
    <row r="984" spans="1:6" ht="12.75">
      <c r="A984" s="81" t="s">
        <v>300</v>
      </c>
      <c r="B984" s="82">
        <v>81924.46</v>
      </c>
      <c r="C984" s="86" t="s">
        <v>217</v>
      </c>
      <c r="D984" s="81" t="s">
        <v>215</v>
      </c>
      <c r="E984" s="65"/>
      <c r="F984" s="65"/>
    </row>
    <row r="985" spans="1:6" ht="12.75">
      <c r="A985" s="81" t="s">
        <v>300</v>
      </c>
      <c r="B985" s="82">
        <v>31800.07</v>
      </c>
      <c r="C985" s="86" t="s">
        <v>218</v>
      </c>
      <c r="D985" s="81" t="s">
        <v>205</v>
      </c>
      <c r="E985" s="65"/>
      <c r="F985" s="65"/>
    </row>
    <row r="986" spans="1:6" ht="12.75">
      <c r="A986" s="81" t="s">
        <v>300</v>
      </c>
      <c r="B986" s="82">
        <v>79441.9</v>
      </c>
      <c r="C986" s="86" t="s">
        <v>219</v>
      </c>
      <c r="D986" s="81" t="s">
        <v>215</v>
      </c>
      <c r="E986" s="65"/>
      <c r="F986" s="65"/>
    </row>
    <row r="987" spans="1:6" ht="12.75">
      <c r="A987" s="81" t="s">
        <v>300</v>
      </c>
      <c r="B987" s="82">
        <v>610280.85</v>
      </c>
      <c r="C987" s="83">
        <v>121</v>
      </c>
      <c r="D987" s="81" t="s">
        <v>220</v>
      </c>
      <c r="E987" s="65"/>
      <c r="F987" s="65"/>
    </row>
    <row r="988" spans="1:6" ht="12.75">
      <c r="A988" s="81" t="s">
        <v>300</v>
      </c>
      <c r="B988" s="82">
        <v>88034.76</v>
      </c>
      <c r="C988" s="83">
        <v>122</v>
      </c>
      <c r="D988" s="81" t="s">
        <v>221</v>
      </c>
      <c r="E988" s="65"/>
      <c r="F988" s="65"/>
    </row>
    <row r="989" spans="1:6" ht="12.75">
      <c r="A989" s="81" t="s">
        <v>300</v>
      </c>
      <c r="B989" s="82">
        <v>1296409.83</v>
      </c>
      <c r="C989" s="83">
        <v>127</v>
      </c>
      <c r="D989" s="81" t="s">
        <v>222</v>
      </c>
      <c r="E989" s="65"/>
      <c r="F989" s="65"/>
    </row>
    <row r="990" spans="1:6" ht="12.75">
      <c r="A990" s="81" t="s">
        <v>300</v>
      </c>
      <c r="B990" s="82">
        <v>220254.11</v>
      </c>
      <c r="C990" s="83">
        <v>128</v>
      </c>
      <c r="D990" s="81" t="s">
        <v>223</v>
      </c>
      <c r="E990" s="65"/>
      <c r="F990" s="65"/>
    </row>
    <row r="991" spans="1:6" ht="12.75">
      <c r="A991" s="81" t="s">
        <v>300</v>
      </c>
      <c r="B991" s="82">
        <v>1861919.64</v>
      </c>
      <c r="C991" s="83">
        <v>130</v>
      </c>
      <c r="D991" s="81" t="s">
        <v>224</v>
      </c>
      <c r="E991" s="65"/>
      <c r="F991" s="65"/>
    </row>
    <row r="992" spans="1:6" ht="12.75">
      <c r="A992" s="81" t="s">
        <v>300</v>
      </c>
      <c r="B992" s="82">
        <v>6307562.26</v>
      </c>
      <c r="C992" s="83">
        <v>131</v>
      </c>
      <c r="D992" s="81" t="s">
        <v>225</v>
      </c>
      <c r="E992" s="65"/>
      <c r="F992" s="65"/>
    </row>
    <row r="993" spans="1:6" ht="12.75">
      <c r="A993" s="81" t="s">
        <v>300</v>
      </c>
      <c r="B993" s="82">
        <v>5884679</v>
      </c>
      <c r="C993" s="83">
        <v>132</v>
      </c>
      <c r="D993" s="81" t="s">
        <v>226</v>
      </c>
      <c r="E993" s="65"/>
      <c r="F993" s="65"/>
    </row>
    <row r="994" spans="1:6" ht="12.75">
      <c r="A994" s="81" t="s">
        <v>300</v>
      </c>
      <c r="B994" s="82">
        <v>49651.19</v>
      </c>
      <c r="C994" s="83">
        <v>135</v>
      </c>
      <c r="D994" s="81" t="s">
        <v>227</v>
      </c>
      <c r="E994" s="65"/>
      <c r="F994" s="65"/>
    </row>
    <row r="995" spans="1:6" ht="12.75">
      <c r="A995" s="81" t="s">
        <v>300</v>
      </c>
      <c r="B995" s="82">
        <v>157135</v>
      </c>
      <c r="C995" s="83">
        <v>136</v>
      </c>
      <c r="D995" s="81" t="s">
        <v>228</v>
      </c>
      <c r="E995" s="65"/>
      <c r="F995" s="65"/>
    </row>
    <row r="996" spans="1:6" ht="12.75">
      <c r="A996" s="81" t="s">
        <v>300</v>
      </c>
      <c r="B996" s="82">
        <v>1985100</v>
      </c>
      <c r="C996" s="83">
        <v>140</v>
      </c>
      <c r="D996" s="81" t="s">
        <v>229</v>
      </c>
      <c r="E996" s="65"/>
      <c r="F996" s="65"/>
    </row>
    <row r="997" spans="1:6" ht="12.75">
      <c r="A997" s="81" t="s">
        <v>300</v>
      </c>
      <c r="B997" s="82">
        <v>31683.16</v>
      </c>
      <c r="C997" s="86" t="s">
        <v>230</v>
      </c>
      <c r="D997" s="81" t="s">
        <v>205</v>
      </c>
      <c r="E997" s="65"/>
      <c r="F997" s="65"/>
    </row>
    <row r="998" spans="1:6" ht="12.75">
      <c r="A998" s="81" t="s">
        <v>300</v>
      </c>
      <c r="B998" s="82">
        <v>99302.38</v>
      </c>
      <c r="C998" s="83">
        <v>209</v>
      </c>
      <c r="D998" s="81" t="s">
        <v>231</v>
      </c>
      <c r="E998" s="65"/>
      <c r="F998" s="65"/>
    </row>
    <row r="999" spans="1:6" ht="12.75">
      <c r="A999" s="81" t="s">
        <v>300</v>
      </c>
      <c r="B999" s="82">
        <v>260668.75</v>
      </c>
      <c r="C999" s="83">
        <v>215</v>
      </c>
      <c r="D999" s="81" t="s">
        <v>232</v>
      </c>
      <c r="E999" s="65"/>
      <c r="F999" s="65"/>
    </row>
    <row r="1000" spans="1:6" ht="12.75">
      <c r="A1000" s="81" t="s">
        <v>300</v>
      </c>
      <c r="B1000" s="82">
        <v>297907.14</v>
      </c>
      <c r="C1000" s="83">
        <v>221</v>
      </c>
      <c r="D1000" s="81" t="s">
        <v>233</v>
      </c>
      <c r="E1000" s="65"/>
      <c r="F1000" s="65"/>
    </row>
    <row r="1001" spans="1:6" ht="12.75">
      <c r="A1001" s="81" t="s">
        <v>300</v>
      </c>
      <c r="B1001" s="82">
        <v>207625</v>
      </c>
      <c r="C1001" s="83">
        <v>223</v>
      </c>
      <c r="D1001" s="81" t="s">
        <v>234</v>
      </c>
      <c r="E1001" s="65"/>
      <c r="F1001" s="65"/>
    </row>
    <row r="1002" spans="1:6" ht="12.75">
      <c r="A1002" s="81" t="s">
        <v>300</v>
      </c>
      <c r="B1002" s="82">
        <v>34403.51</v>
      </c>
      <c r="C1002" s="83">
        <v>231</v>
      </c>
      <c r="D1002" s="81" t="s">
        <v>235</v>
      </c>
      <c r="E1002" s="65"/>
      <c r="F1002" s="65"/>
    </row>
    <row r="1003" spans="1:6" ht="12.75">
      <c r="A1003" s="81" t="s">
        <v>300</v>
      </c>
      <c r="B1003" s="82">
        <v>110208</v>
      </c>
      <c r="C1003" s="83">
        <v>292</v>
      </c>
      <c r="D1003" s="81" t="s">
        <v>236</v>
      </c>
      <c r="E1003" s="65"/>
      <c r="F1003" s="65"/>
    </row>
    <row r="1004" spans="1:6" ht="12.75">
      <c r="A1004" s="81" t="s">
        <v>300</v>
      </c>
      <c r="B1004" s="82">
        <v>167048.74</v>
      </c>
      <c r="C1004" s="83">
        <v>308</v>
      </c>
      <c r="D1004" s="81" t="s">
        <v>237</v>
      </c>
      <c r="E1004" s="65"/>
      <c r="F1004" s="65"/>
    </row>
    <row r="1005" spans="1:6" ht="12.75">
      <c r="A1005" s="81" t="s">
        <v>300</v>
      </c>
      <c r="B1005" s="82">
        <v>67029.1</v>
      </c>
      <c r="C1005" s="83">
        <v>311</v>
      </c>
      <c r="D1005" s="81" t="s">
        <v>238</v>
      </c>
      <c r="E1005" s="65"/>
      <c r="F1005" s="65"/>
    </row>
    <row r="1006" spans="1:6" ht="12.75">
      <c r="A1006" s="81" t="s">
        <v>300</v>
      </c>
      <c r="B1006" s="82">
        <v>123234</v>
      </c>
      <c r="C1006" s="83">
        <v>405</v>
      </c>
      <c r="D1006" s="81" t="s">
        <v>239</v>
      </c>
      <c r="E1006" s="65"/>
      <c r="F1006" s="65"/>
    </row>
    <row r="1007" spans="1:6" ht="12.75">
      <c r="A1007" s="81" t="s">
        <v>300</v>
      </c>
      <c r="B1007" s="82">
        <v>189744.52</v>
      </c>
      <c r="C1007" s="83">
        <v>406</v>
      </c>
      <c r="D1007" s="81" t="s">
        <v>240</v>
      </c>
      <c r="E1007" s="65"/>
      <c r="F1007" s="65"/>
    </row>
    <row r="1008" spans="1:6" ht="12.75">
      <c r="A1008" s="81" t="s">
        <v>300</v>
      </c>
      <c r="B1008" s="82">
        <v>297363.94</v>
      </c>
      <c r="C1008" s="83">
        <v>407</v>
      </c>
      <c r="D1008" s="81" t="s">
        <v>241</v>
      </c>
      <c r="E1008" s="65"/>
      <c r="F1008" s="65"/>
    </row>
    <row r="1009" spans="1:6" ht="12.75">
      <c r="A1009" s="81" t="s">
        <v>300</v>
      </c>
      <c r="B1009" s="82">
        <v>12166.27</v>
      </c>
      <c r="C1009" s="86" t="s">
        <v>242</v>
      </c>
      <c r="D1009" s="81" t="s">
        <v>243</v>
      </c>
      <c r="E1009" s="65"/>
      <c r="F1009" s="65"/>
    </row>
    <row r="1010" spans="1:6" ht="12.75">
      <c r="A1010" s="81" t="s">
        <v>300</v>
      </c>
      <c r="B1010" s="82">
        <v>19173.57</v>
      </c>
      <c r="C1010" s="83">
        <v>436</v>
      </c>
      <c r="D1010" s="81" t="s">
        <v>244</v>
      </c>
      <c r="E1010" s="65"/>
      <c r="F1010" s="65"/>
    </row>
    <row r="1011" spans="1:6" ht="12.75">
      <c r="A1011" s="81" t="s">
        <v>300</v>
      </c>
      <c r="B1011" s="82">
        <v>5508.61</v>
      </c>
      <c r="C1011" s="83">
        <v>443</v>
      </c>
      <c r="D1011" s="81" t="s">
        <v>245</v>
      </c>
      <c r="E1011" s="65"/>
      <c r="F1011" s="65"/>
    </row>
    <row r="1012" spans="1:6" ht="12.75">
      <c r="A1012" s="81" t="s">
        <v>300</v>
      </c>
      <c r="B1012" s="82">
        <v>747176</v>
      </c>
      <c r="C1012" s="83">
        <v>447</v>
      </c>
      <c r="D1012" s="81" t="s">
        <v>246</v>
      </c>
      <c r="E1012" s="65"/>
      <c r="F1012" s="65"/>
    </row>
    <row r="1013" spans="1:6" ht="12.75">
      <c r="A1013" s="81" t="s">
        <v>300</v>
      </c>
      <c r="B1013" s="82">
        <v>112076.4</v>
      </c>
      <c r="C1013" s="83">
        <v>460</v>
      </c>
      <c r="D1013" s="81" t="s">
        <v>247</v>
      </c>
      <c r="E1013" s="65"/>
      <c r="F1013" s="65"/>
    </row>
    <row r="1014" spans="1:6" ht="12.75">
      <c r="A1014" s="81" t="s">
        <v>300</v>
      </c>
      <c r="B1014" s="82">
        <v>74269.29</v>
      </c>
      <c r="C1014" s="83">
        <v>461</v>
      </c>
      <c r="D1014" s="81" t="s">
        <v>248</v>
      </c>
      <c r="E1014" s="65"/>
      <c r="F1014" s="65"/>
    </row>
    <row r="1015" spans="1:6" ht="12.75">
      <c r="A1015" s="81" t="s">
        <v>300</v>
      </c>
      <c r="B1015" s="82">
        <v>450584.55</v>
      </c>
      <c r="C1015" s="83">
        <v>475</v>
      </c>
      <c r="D1015" s="81" t="s">
        <v>249</v>
      </c>
      <c r="E1015" s="65"/>
      <c r="F1015" s="65"/>
    </row>
    <row r="1016" spans="1:6" ht="12.75">
      <c r="A1016" s="81" t="s">
        <v>300</v>
      </c>
      <c r="B1016" s="82">
        <v>46237.67</v>
      </c>
      <c r="C1016" s="83">
        <v>476</v>
      </c>
      <c r="D1016" s="81" t="s">
        <v>250</v>
      </c>
      <c r="E1016" s="65"/>
      <c r="F1016" s="65"/>
    </row>
    <row r="1017" spans="1:6" ht="12.75">
      <c r="A1017" s="81" t="s">
        <v>300</v>
      </c>
      <c r="B1017" s="82">
        <v>340214.03</v>
      </c>
      <c r="C1017" s="83">
        <v>478</v>
      </c>
      <c r="D1017" s="81" t="s">
        <v>251</v>
      </c>
      <c r="E1017" s="65"/>
      <c r="F1017" s="65"/>
    </row>
    <row r="1018" spans="1:6" ht="12.75">
      <c r="A1018" s="81" t="s">
        <v>300</v>
      </c>
      <c r="B1018" s="82">
        <v>263870.47</v>
      </c>
      <c r="C1018" s="83">
        <v>480</v>
      </c>
      <c r="D1018" s="81" t="s">
        <v>252</v>
      </c>
      <c r="E1018" s="65"/>
      <c r="F1018" s="65"/>
    </row>
    <row r="1019" spans="1:6" ht="12.75">
      <c r="A1019" s="81" t="s">
        <v>300</v>
      </c>
      <c r="B1019" s="82">
        <v>229947.07</v>
      </c>
      <c r="C1019" s="83">
        <v>501</v>
      </c>
      <c r="D1019" s="81" t="s">
        <v>253</v>
      </c>
      <c r="E1019" s="65"/>
      <c r="F1019" s="65"/>
    </row>
    <row r="1020" spans="1:6" ht="12.75">
      <c r="A1020" s="81" t="s">
        <v>300</v>
      </c>
      <c r="B1020" s="82">
        <v>137161.41</v>
      </c>
      <c r="C1020" s="83">
        <v>502</v>
      </c>
      <c r="D1020" s="81" t="s">
        <v>891</v>
      </c>
      <c r="E1020" s="65"/>
      <c r="F1020" s="65"/>
    </row>
    <row r="1021" spans="1:6" ht="12.75">
      <c r="A1021" s="81" t="s">
        <v>300</v>
      </c>
      <c r="B1021" s="82">
        <v>330490.73</v>
      </c>
      <c r="C1021" s="83">
        <v>507</v>
      </c>
      <c r="D1021" s="81" t="s">
        <v>254</v>
      </c>
      <c r="E1021" s="65"/>
      <c r="F1021" s="65"/>
    </row>
    <row r="1022" spans="1:6" ht="12.75">
      <c r="A1022" s="81" t="s">
        <v>300</v>
      </c>
      <c r="B1022" s="82">
        <v>268116.42</v>
      </c>
      <c r="C1022" s="83">
        <v>513</v>
      </c>
      <c r="D1022" s="81" t="s">
        <v>255</v>
      </c>
      <c r="E1022" s="65"/>
      <c r="F1022" s="65"/>
    </row>
    <row r="1023" spans="1:6" ht="12.75">
      <c r="A1023" s="81" t="s">
        <v>300</v>
      </c>
      <c r="B1023" s="82">
        <v>234601.87</v>
      </c>
      <c r="C1023" s="83">
        <v>519</v>
      </c>
      <c r="D1023" s="81" t="s">
        <v>256</v>
      </c>
      <c r="E1023" s="65"/>
      <c r="F1023" s="65"/>
    </row>
    <row r="1024" spans="1:6" ht="12.75">
      <c r="A1024" s="81" t="s">
        <v>300</v>
      </c>
      <c r="B1024" s="82">
        <v>68270.38</v>
      </c>
      <c r="C1024" s="83">
        <v>520</v>
      </c>
      <c r="D1024" s="81" t="s">
        <v>257</v>
      </c>
      <c r="E1024" s="65"/>
      <c r="F1024" s="65"/>
    </row>
    <row r="1025" spans="1:6" ht="12.75">
      <c r="A1025" s="81" t="s">
        <v>300</v>
      </c>
      <c r="B1025" s="82">
        <v>56678575</v>
      </c>
      <c r="C1025" s="83">
        <v>600</v>
      </c>
      <c r="D1025" s="81" t="s">
        <v>258</v>
      </c>
      <c r="E1025" s="65"/>
      <c r="F1025" s="65"/>
    </row>
    <row r="1026" spans="1:6" ht="12.75">
      <c r="A1026" s="81" t="s">
        <v>300</v>
      </c>
      <c r="B1026" s="82">
        <v>98872</v>
      </c>
      <c r="C1026" s="83">
        <v>603140151</v>
      </c>
      <c r="D1026" s="81" t="s">
        <v>259</v>
      </c>
      <c r="E1026" s="65"/>
      <c r="F1026" s="65"/>
    </row>
    <row r="1027" spans="1:6" ht="12.75">
      <c r="A1027" s="81" t="s">
        <v>300</v>
      </c>
      <c r="B1027" s="82">
        <v>3176723</v>
      </c>
      <c r="C1027" s="83">
        <v>603140152</v>
      </c>
      <c r="D1027" s="81" t="s">
        <v>260</v>
      </c>
      <c r="E1027" s="65"/>
      <c r="F1027" s="65"/>
    </row>
    <row r="1028" spans="1:6" ht="12.75">
      <c r="A1028" s="81" t="s">
        <v>300</v>
      </c>
      <c r="B1028" s="82">
        <v>1699856</v>
      </c>
      <c r="C1028" s="83">
        <v>603140153</v>
      </c>
      <c r="D1028" s="81" t="s">
        <v>261</v>
      </c>
      <c r="E1028" s="65"/>
      <c r="F1028" s="65"/>
    </row>
    <row r="1029" spans="1:6" ht="12.75">
      <c r="A1029" s="81" t="s">
        <v>300</v>
      </c>
      <c r="B1029" s="82">
        <v>60375</v>
      </c>
      <c r="C1029" s="83">
        <v>603140154</v>
      </c>
      <c r="D1029" s="81" t="s">
        <v>262</v>
      </c>
      <c r="E1029" s="65"/>
      <c r="F1029" s="65"/>
    </row>
    <row r="1030" spans="1:6" ht="12.75">
      <c r="A1030" s="81" t="s">
        <v>300</v>
      </c>
      <c r="B1030" s="82">
        <v>39077.3</v>
      </c>
      <c r="C1030" s="83">
        <v>610</v>
      </c>
      <c r="D1030" s="81" t="s">
        <v>263</v>
      </c>
      <c r="E1030" s="65"/>
      <c r="F1030" s="65"/>
    </row>
    <row r="1031" spans="1:6" ht="12.75">
      <c r="A1031" s="81" t="s">
        <v>300</v>
      </c>
      <c r="B1031" s="82">
        <v>36286</v>
      </c>
      <c r="C1031" s="83">
        <v>611</v>
      </c>
      <c r="D1031" s="81" t="s">
        <v>264</v>
      </c>
      <c r="E1031" s="65"/>
      <c r="F1031" s="65"/>
    </row>
    <row r="1032" spans="1:6" ht="12.75">
      <c r="A1032" s="81" t="s">
        <v>300</v>
      </c>
      <c r="B1032" s="82">
        <v>5982775.56</v>
      </c>
      <c r="C1032" s="83">
        <v>620</v>
      </c>
      <c r="D1032" s="81" t="s">
        <v>265</v>
      </c>
      <c r="E1032" s="65"/>
      <c r="F1032" s="65"/>
    </row>
    <row r="1033" spans="1:6" ht="12.75">
      <c r="A1033" s="81" t="s">
        <v>300</v>
      </c>
      <c r="B1033" s="82">
        <v>127198</v>
      </c>
      <c r="C1033" s="86" t="s">
        <v>266</v>
      </c>
      <c r="D1033" s="81" t="s">
        <v>267</v>
      </c>
      <c r="E1033" s="65"/>
      <c r="F1033" s="65"/>
    </row>
    <row r="1034" spans="1:6" ht="12.75">
      <c r="A1034" s="81" t="s">
        <v>300</v>
      </c>
      <c r="B1034" s="82">
        <v>878508.79</v>
      </c>
      <c r="C1034" s="83">
        <v>621</v>
      </c>
      <c r="D1034" s="81" t="s">
        <v>268</v>
      </c>
      <c r="E1034" s="65"/>
      <c r="F1034" s="65"/>
    </row>
    <row r="1035" spans="1:6" ht="12.75">
      <c r="A1035" s="81" t="s">
        <v>300</v>
      </c>
      <c r="B1035" s="82">
        <v>389883.71</v>
      </c>
      <c r="C1035" s="83">
        <v>625</v>
      </c>
      <c r="D1035" s="81" t="s">
        <v>269</v>
      </c>
      <c r="E1035" s="65"/>
      <c r="F1035" s="65"/>
    </row>
    <row r="1036" spans="1:6" ht="12.75">
      <c r="A1036" s="81" t="s">
        <v>300</v>
      </c>
      <c r="B1036" s="82">
        <v>274322.83</v>
      </c>
      <c r="C1036" s="83">
        <v>626</v>
      </c>
      <c r="D1036" s="81" t="s">
        <v>270</v>
      </c>
      <c r="E1036" s="65"/>
      <c r="F1036" s="65"/>
    </row>
    <row r="1037" spans="1:6" ht="12.75">
      <c r="A1037" s="81" t="s">
        <v>300</v>
      </c>
      <c r="B1037" s="82">
        <v>283270.04</v>
      </c>
      <c r="C1037" s="83">
        <v>636</v>
      </c>
      <c r="D1037" s="81" t="s">
        <v>271</v>
      </c>
      <c r="E1037" s="65"/>
      <c r="F1037" s="65"/>
    </row>
    <row r="1038" spans="1:6" ht="12.75">
      <c r="A1038" s="81" t="s">
        <v>300</v>
      </c>
      <c r="B1038" s="82">
        <v>957353.56</v>
      </c>
      <c r="C1038" s="83">
        <v>640</v>
      </c>
      <c r="D1038" s="81" t="s">
        <v>272</v>
      </c>
      <c r="E1038" s="65"/>
      <c r="F1038" s="65"/>
    </row>
    <row r="1039" spans="1:6" ht="12.75">
      <c r="A1039" s="81" t="s">
        <v>300</v>
      </c>
      <c r="B1039" s="82">
        <v>316714.71</v>
      </c>
      <c r="C1039" s="83">
        <v>641</v>
      </c>
      <c r="D1039" s="81" t="s">
        <v>273</v>
      </c>
      <c r="E1039" s="65"/>
      <c r="F1039" s="65"/>
    </row>
    <row r="1040" spans="1:6" ht="12.75">
      <c r="A1040" s="81" t="s">
        <v>300</v>
      </c>
      <c r="B1040" s="82">
        <v>1413262.35</v>
      </c>
      <c r="C1040" s="83">
        <v>645</v>
      </c>
      <c r="D1040" s="81" t="s">
        <v>274</v>
      </c>
      <c r="E1040" s="65"/>
      <c r="F1040" s="65"/>
    </row>
    <row r="1041" spans="1:6" ht="12.75">
      <c r="A1041" s="81" t="s">
        <v>300</v>
      </c>
      <c r="B1041" s="82">
        <v>314354.1</v>
      </c>
      <c r="C1041" s="83">
        <v>646</v>
      </c>
      <c r="D1041" s="81" t="s">
        <v>275</v>
      </c>
      <c r="E1041" s="65"/>
      <c r="F1041" s="65"/>
    </row>
    <row r="1042" spans="1:6" ht="12.75">
      <c r="A1042" s="81" t="s">
        <v>300</v>
      </c>
      <c r="B1042" s="82">
        <v>255202</v>
      </c>
      <c r="C1042" s="83">
        <v>647</v>
      </c>
      <c r="D1042" s="81" t="s">
        <v>276</v>
      </c>
      <c r="E1042" s="65"/>
      <c r="F1042" s="65"/>
    </row>
    <row r="1043" spans="1:6" ht="12.75">
      <c r="A1043" s="81" t="s">
        <v>300</v>
      </c>
      <c r="B1043" s="82">
        <v>378444.27</v>
      </c>
      <c r="C1043" s="83">
        <v>650</v>
      </c>
      <c r="D1043" s="81" t="s">
        <v>277</v>
      </c>
      <c r="E1043" s="65"/>
      <c r="F1043" s="65"/>
    </row>
    <row r="1044" spans="1:6" ht="12.75">
      <c r="A1044" s="81" t="s">
        <v>300</v>
      </c>
      <c r="B1044" s="82">
        <v>2905532.44</v>
      </c>
      <c r="C1044" s="83">
        <v>660</v>
      </c>
      <c r="D1044" s="81" t="s">
        <v>278</v>
      </c>
      <c r="E1044" s="65"/>
      <c r="F1044" s="65"/>
    </row>
    <row r="1045" spans="1:6" ht="12.75">
      <c r="A1045" s="81" t="s">
        <v>300</v>
      </c>
      <c r="B1045" s="82">
        <v>271937.4</v>
      </c>
      <c r="C1045" s="83">
        <v>661</v>
      </c>
      <c r="D1045" s="81" t="s">
        <v>279</v>
      </c>
      <c r="E1045" s="65"/>
      <c r="F1045" s="65"/>
    </row>
    <row r="1046" spans="1:6" ht="12.75">
      <c r="A1046" s="81" t="s">
        <v>300</v>
      </c>
      <c r="B1046" s="82">
        <v>114339.98</v>
      </c>
      <c r="C1046" s="83">
        <v>665</v>
      </c>
      <c r="D1046" s="81" t="s">
        <v>280</v>
      </c>
      <c r="E1046" s="65"/>
      <c r="F1046" s="65"/>
    </row>
    <row r="1047" spans="1:6" ht="12.75">
      <c r="A1047" s="81" t="s">
        <v>300</v>
      </c>
      <c r="B1047" s="82">
        <v>289838.82</v>
      </c>
      <c r="C1047" s="83">
        <v>666</v>
      </c>
      <c r="D1047" s="81" t="s">
        <v>281</v>
      </c>
      <c r="E1047" s="65"/>
      <c r="F1047" s="65"/>
    </row>
    <row r="1048" spans="1:6" ht="12.75">
      <c r="A1048" s="81" t="s">
        <v>300</v>
      </c>
      <c r="B1048" s="82">
        <v>297907.14</v>
      </c>
      <c r="C1048" s="83">
        <v>669</v>
      </c>
      <c r="D1048" s="81" t="s">
        <v>282</v>
      </c>
      <c r="E1048" s="65"/>
      <c r="F1048" s="65"/>
    </row>
    <row r="1049" spans="1:6" ht="12.75">
      <c r="A1049" s="81" t="s">
        <v>300</v>
      </c>
      <c r="B1049" s="82">
        <v>157441.11</v>
      </c>
      <c r="C1049" s="83">
        <v>675</v>
      </c>
      <c r="D1049" s="81" t="s">
        <v>283</v>
      </c>
      <c r="E1049" s="65"/>
      <c r="F1049" s="65"/>
    </row>
    <row r="1050" spans="1:6" ht="12.75">
      <c r="A1050" s="81" t="s">
        <v>300</v>
      </c>
      <c r="B1050" s="82">
        <v>3329507.73</v>
      </c>
      <c r="C1050" s="83">
        <v>680</v>
      </c>
      <c r="D1050" s="81" t="s">
        <v>284</v>
      </c>
      <c r="E1050" s="65"/>
      <c r="F1050" s="65"/>
    </row>
    <row r="1051" spans="1:6" ht="12.75">
      <c r="A1051" s="81" t="s">
        <v>300</v>
      </c>
      <c r="B1051" s="82">
        <v>3536812.85</v>
      </c>
      <c r="C1051" s="83">
        <v>685</v>
      </c>
      <c r="D1051" s="81" t="s">
        <v>285</v>
      </c>
      <c r="E1051" s="65"/>
      <c r="F1051" s="65"/>
    </row>
    <row r="1052" spans="1:6" ht="12.75">
      <c r="A1052" s="81" t="s">
        <v>300</v>
      </c>
      <c r="B1052" s="82">
        <v>333593.93</v>
      </c>
      <c r="C1052" s="83">
        <v>686</v>
      </c>
      <c r="D1052" s="81" t="s">
        <v>286</v>
      </c>
      <c r="E1052" s="65"/>
      <c r="F1052" s="65"/>
    </row>
    <row r="1053" spans="1:6" ht="12.75">
      <c r="A1053" s="81" t="s">
        <v>300</v>
      </c>
      <c r="B1053" s="82">
        <v>158883.8</v>
      </c>
      <c r="C1053" s="83">
        <v>687</v>
      </c>
      <c r="D1053" s="81" t="s">
        <v>287</v>
      </c>
      <c r="E1053" s="65"/>
      <c r="F1053" s="65"/>
    </row>
    <row r="1054" spans="1:6" ht="12.75">
      <c r="A1054" s="81" t="s">
        <v>300</v>
      </c>
      <c r="B1054" s="82">
        <v>2111312</v>
      </c>
      <c r="C1054" s="83">
        <v>701140155</v>
      </c>
      <c r="D1054" s="81" t="s">
        <v>288</v>
      </c>
      <c r="E1054" s="65"/>
      <c r="F1054" s="65"/>
    </row>
    <row r="1055" spans="1:6" ht="12.75">
      <c r="A1055" s="81" t="s">
        <v>300</v>
      </c>
      <c r="B1055" s="82">
        <v>89233</v>
      </c>
      <c r="C1055" s="83">
        <v>701140156</v>
      </c>
      <c r="D1055" s="81" t="s">
        <v>289</v>
      </c>
      <c r="E1055" s="65"/>
      <c r="F1055" s="65"/>
    </row>
    <row r="1056" spans="1:6" ht="12.75">
      <c r="A1056" s="81" t="s">
        <v>300</v>
      </c>
      <c r="B1056" s="82">
        <v>266279</v>
      </c>
      <c r="C1056" s="83">
        <v>701140157</v>
      </c>
      <c r="D1056" s="81" t="s">
        <v>1193</v>
      </c>
      <c r="E1056" s="65"/>
      <c r="F1056" s="65"/>
    </row>
    <row r="1057" spans="1:6" ht="12.75">
      <c r="A1057" s="81" t="s">
        <v>300</v>
      </c>
      <c r="B1057" s="82">
        <v>503340</v>
      </c>
      <c r="C1057" s="83">
        <v>701140158</v>
      </c>
      <c r="D1057" s="81" t="s">
        <v>1194</v>
      </c>
      <c r="E1057" s="65"/>
      <c r="F1057" s="65"/>
    </row>
    <row r="1058" spans="1:6" ht="12.75">
      <c r="A1058" s="81" t="s">
        <v>300</v>
      </c>
      <c r="B1058" s="82">
        <v>2561782</v>
      </c>
      <c r="C1058" s="83">
        <v>701140159</v>
      </c>
      <c r="D1058" s="81" t="s">
        <v>1195</v>
      </c>
      <c r="E1058" s="65"/>
      <c r="F1058" s="65"/>
    </row>
    <row r="1059" spans="1:6" ht="12.75">
      <c r="A1059" s="81" t="s">
        <v>300</v>
      </c>
      <c r="B1059" s="82">
        <v>22956465</v>
      </c>
      <c r="C1059" s="83">
        <v>701140160</v>
      </c>
      <c r="D1059" s="81" t="s">
        <v>1196</v>
      </c>
      <c r="E1059" s="65"/>
      <c r="F1059" s="65"/>
    </row>
    <row r="1060" spans="1:6" ht="12.75">
      <c r="A1060" s="81" t="s">
        <v>300</v>
      </c>
      <c r="B1060" s="82">
        <v>21000</v>
      </c>
      <c r="C1060" s="83">
        <v>701140161</v>
      </c>
      <c r="D1060" s="81" t="s">
        <v>1197</v>
      </c>
      <c r="E1060" s="65"/>
      <c r="F1060" s="65"/>
    </row>
    <row r="1061" spans="1:6" ht="12.75">
      <c r="A1061" s="81" t="s">
        <v>300</v>
      </c>
      <c r="B1061" s="82">
        <v>2399</v>
      </c>
      <c r="C1061" s="83">
        <v>701140162</v>
      </c>
      <c r="D1061" s="81" t="s">
        <v>1198</v>
      </c>
      <c r="E1061" s="65"/>
      <c r="F1061" s="65"/>
    </row>
    <row r="1062" spans="1:6" ht="12.75">
      <c r="A1062" s="81" t="s">
        <v>300</v>
      </c>
      <c r="B1062" s="82">
        <v>304857</v>
      </c>
      <c r="C1062" s="83">
        <v>701140163</v>
      </c>
      <c r="D1062" s="81" t="s">
        <v>1199</v>
      </c>
      <c r="E1062" s="65"/>
      <c r="F1062" s="65"/>
    </row>
    <row r="1063" spans="1:6" ht="12.75">
      <c r="A1063" s="81" t="s">
        <v>300</v>
      </c>
      <c r="B1063" s="82">
        <v>498976.77</v>
      </c>
      <c r="C1063" s="83">
        <v>705</v>
      </c>
      <c r="D1063" s="81" t="s">
        <v>1200</v>
      </c>
      <c r="E1063" s="65"/>
      <c r="F1063" s="65"/>
    </row>
    <row r="1064" spans="1:6" ht="12.75">
      <c r="A1064" s="81" t="s">
        <v>300</v>
      </c>
      <c r="B1064" s="82">
        <v>181537.16</v>
      </c>
      <c r="C1064" s="83">
        <v>706</v>
      </c>
      <c r="D1064" s="81" t="s">
        <v>1201</v>
      </c>
      <c r="E1064" s="65"/>
      <c r="F1064" s="65"/>
    </row>
    <row r="1065" spans="1:6" ht="12.75">
      <c r="A1065" s="81" t="s">
        <v>300</v>
      </c>
      <c r="B1065" s="82">
        <v>233761</v>
      </c>
      <c r="C1065" s="83">
        <v>7111140220</v>
      </c>
      <c r="D1065" s="81" t="s">
        <v>1202</v>
      </c>
      <c r="E1065" s="65"/>
      <c r="F1065" s="65"/>
    </row>
    <row r="1066" spans="1:6" ht="12.75">
      <c r="A1066" s="81" t="s">
        <v>300</v>
      </c>
      <c r="B1066" s="82">
        <v>40458</v>
      </c>
      <c r="C1066" s="83">
        <v>7111140221</v>
      </c>
      <c r="D1066" s="81" t="s">
        <v>1203</v>
      </c>
      <c r="E1066" s="65"/>
      <c r="F1066" s="65"/>
    </row>
    <row r="1067" spans="1:6" ht="12.75">
      <c r="A1067" s="81" t="s">
        <v>300</v>
      </c>
      <c r="B1067" s="82">
        <v>52164</v>
      </c>
      <c r="C1067" s="83">
        <v>7111140222</v>
      </c>
      <c r="D1067" s="81" t="s">
        <v>1204</v>
      </c>
      <c r="E1067" s="65"/>
      <c r="F1067" s="65"/>
    </row>
    <row r="1068" spans="1:6" ht="12.75">
      <c r="A1068" s="81" t="s">
        <v>300</v>
      </c>
      <c r="B1068" s="82">
        <v>487268</v>
      </c>
      <c r="C1068" s="83">
        <v>7111140223</v>
      </c>
      <c r="D1068" s="81" t="s">
        <v>1205</v>
      </c>
      <c r="E1068" s="65"/>
      <c r="F1068" s="65"/>
    </row>
    <row r="1069" spans="1:6" ht="12.75">
      <c r="A1069" s="81" t="s">
        <v>300</v>
      </c>
      <c r="B1069" s="82">
        <v>40467893</v>
      </c>
      <c r="C1069" s="83">
        <v>7111140224</v>
      </c>
      <c r="D1069" s="81" t="s">
        <v>1206</v>
      </c>
      <c r="E1069" s="65"/>
      <c r="F1069" s="65"/>
    </row>
    <row r="1070" spans="1:6" ht="12.75">
      <c r="A1070" s="81" t="s">
        <v>300</v>
      </c>
      <c r="B1070" s="82">
        <v>1587956</v>
      </c>
      <c r="C1070" s="83">
        <v>7111140225</v>
      </c>
      <c r="D1070" s="81" t="s">
        <v>1207</v>
      </c>
      <c r="E1070" s="65"/>
      <c r="F1070" s="65"/>
    </row>
    <row r="1071" spans="1:6" ht="12.75">
      <c r="A1071" s="81" t="s">
        <v>300</v>
      </c>
      <c r="B1071" s="82">
        <v>57819</v>
      </c>
      <c r="C1071" s="83">
        <v>7111140226</v>
      </c>
      <c r="D1071" s="81" t="s">
        <v>1208</v>
      </c>
      <c r="E1071" s="65"/>
      <c r="F1071" s="65"/>
    </row>
    <row r="1072" spans="1:6" ht="12.75">
      <c r="A1072" s="81" t="s">
        <v>300</v>
      </c>
      <c r="B1072" s="82">
        <v>480955</v>
      </c>
      <c r="C1072" s="83">
        <v>7111140227</v>
      </c>
      <c r="D1072" s="81" t="s">
        <v>1209</v>
      </c>
      <c r="E1072" s="65"/>
      <c r="F1072" s="65"/>
    </row>
    <row r="1073" spans="1:6" ht="12.75">
      <c r="A1073" s="81" t="s">
        <v>300</v>
      </c>
      <c r="B1073" s="82">
        <v>5000000</v>
      </c>
      <c r="C1073" s="83">
        <v>7111140228</v>
      </c>
      <c r="D1073" s="81" t="s">
        <v>1210</v>
      </c>
      <c r="E1073" s="65"/>
      <c r="F1073" s="65"/>
    </row>
    <row r="1074" spans="1:6" ht="12.75">
      <c r="A1074" s="81" t="s">
        <v>300</v>
      </c>
      <c r="B1074" s="82">
        <v>251779</v>
      </c>
      <c r="C1074" s="83">
        <v>7111140229</v>
      </c>
      <c r="D1074" s="81" t="s">
        <v>190</v>
      </c>
      <c r="E1074" s="65"/>
      <c r="F1074" s="65"/>
    </row>
    <row r="1075" spans="1:6" ht="12.75">
      <c r="A1075" s="81" t="s">
        <v>300</v>
      </c>
      <c r="B1075" s="82">
        <v>270695</v>
      </c>
      <c r="C1075" s="83">
        <v>7111140230</v>
      </c>
      <c r="D1075" s="81" t="s">
        <v>192</v>
      </c>
      <c r="E1075" s="65"/>
      <c r="F1075" s="65"/>
    </row>
    <row r="1076" spans="1:6" ht="12.75">
      <c r="A1076" s="81" t="s">
        <v>300</v>
      </c>
      <c r="B1076" s="82">
        <v>2450444</v>
      </c>
      <c r="C1076" s="83">
        <v>7111140231</v>
      </c>
      <c r="D1076" s="81" t="s">
        <v>1211</v>
      </c>
      <c r="E1076" s="65"/>
      <c r="F1076" s="65"/>
    </row>
    <row r="1077" spans="1:6" ht="12.75">
      <c r="A1077" s="81" t="s">
        <v>300</v>
      </c>
      <c r="B1077" s="82">
        <v>3656754</v>
      </c>
      <c r="C1077" s="83">
        <v>7111140232</v>
      </c>
      <c r="D1077" s="81" t="s">
        <v>1212</v>
      </c>
      <c r="E1077" s="65"/>
      <c r="F1077" s="65"/>
    </row>
    <row r="1078" spans="1:6" ht="12.75">
      <c r="A1078" s="81" t="s">
        <v>300</v>
      </c>
      <c r="B1078" s="82">
        <v>5255254</v>
      </c>
      <c r="C1078" s="83">
        <v>7112140233</v>
      </c>
      <c r="D1078" s="81" t="s">
        <v>1213</v>
      </c>
      <c r="E1078" s="65"/>
      <c r="F1078" s="65"/>
    </row>
    <row r="1079" spans="1:6" ht="12.75">
      <c r="A1079" s="81" t="s">
        <v>300</v>
      </c>
      <c r="B1079" s="82">
        <v>36982209</v>
      </c>
      <c r="C1079" s="83">
        <v>7117140234</v>
      </c>
      <c r="D1079" s="81" t="s">
        <v>1214</v>
      </c>
      <c r="E1079" s="65"/>
      <c r="F1079" s="65"/>
    </row>
    <row r="1080" spans="1:6" ht="12.75">
      <c r="A1080" s="81" t="s">
        <v>300</v>
      </c>
      <c r="B1080" s="82">
        <v>1322944</v>
      </c>
      <c r="C1080" s="83">
        <v>7117140235</v>
      </c>
      <c r="D1080" s="81" t="s">
        <v>1215</v>
      </c>
      <c r="E1080" s="65"/>
      <c r="F1080" s="65"/>
    </row>
    <row r="1081" spans="1:6" ht="12.75">
      <c r="A1081" s="81" t="s">
        <v>300</v>
      </c>
      <c r="B1081" s="82">
        <v>2734639</v>
      </c>
      <c r="C1081" s="83">
        <v>7117140236</v>
      </c>
      <c r="D1081" s="81" t="s">
        <v>1216</v>
      </c>
      <c r="E1081" s="65"/>
      <c r="F1081" s="65"/>
    </row>
    <row r="1082" spans="1:6" ht="12.75">
      <c r="A1082" s="81" t="s">
        <v>300</v>
      </c>
      <c r="B1082" s="82">
        <v>885055.79</v>
      </c>
      <c r="C1082" s="83">
        <v>7117140237</v>
      </c>
      <c r="D1082" s="81" t="s">
        <v>1217</v>
      </c>
      <c r="E1082" s="65"/>
      <c r="F1082" s="65"/>
    </row>
    <row r="1083" spans="1:6" ht="12.75">
      <c r="A1083" s="81" t="s">
        <v>300</v>
      </c>
      <c r="B1083" s="82">
        <v>757365</v>
      </c>
      <c r="C1083" s="83">
        <v>7117140238</v>
      </c>
      <c r="D1083" s="81" t="s">
        <v>1218</v>
      </c>
      <c r="E1083" s="65"/>
      <c r="F1083" s="65"/>
    </row>
    <row r="1084" spans="1:6" ht="12.75">
      <c r="A1084" s="81" t="s">
        <v>300</v>
      </c>
      <c r="B1084" s="82">
        <v>365000</v>
      </c>
      <c r="C1084" s="83">
        <v>7117140239</v>
      </c>
      <c r="D1084" s="81" t="s">
        <v>1219</v>
      </c>
      <c r="E1084" s="65"/>
      <c r="F1084" s="65"/>
    </row>
    <row r="1085" spans="1:6" ht="12.75">
      <c r="A1085" s="81" t="s">
        <v>300</v>
      </c>
      <c r="B1085" s="82">
        <v>295000</v>
      </c>
      <c r="C1085" s="83">
        <v>7117140240</v>
      </c>
      <c r="D1085" s="81" t="s">
        <v>1220</v>
      </c>
      <c r="E1085" s="65"/>
      <c r="F1085" s="65"/>
    </row>
    <row r="1086" spans="1:6" ht="12.75">
      <c r="A1086" s="81" t="s">
        <v>300</v>
      </c>
      <c r="B1086" s="82">
        <v>205000</v>
      </c>
      <c r="C1086" s="83">
        <v>7117140241</v>
      </c>
      <c r="D1086" s="81" t="s">
        <v>1221</v>
      </c>
      <c r="E1086" s="65"/>
      <c r="F1086" s="65"/>
    </row>
    <row r="1087" spans="1:6" ht="12.75">
      <c r="A1087" s="81" t="s">
        <v>300</v>
      </c>
      <c r="B1087" s="82">
        <v>400000</v>
      </c>
      <c r="C1087" s="83">
        <v>7117140242</v>
      </c>
      <c r="D1087" s="81" t="s">
        <v>1222</v>
      </c>
      <c r="E1087" s="65"/>
      <c r="F1087" s="65"/>
    </row>
    <row r="1088" spans="1:6" ht="12.75">
      <c r="A1088" s="81" t="s">
        <v>300</v>
      </c>
      <c r="B1088" s="82">
        <v>162660</v>
      </c>
      <c r="C1088" s="83">
        <v>7117140243</v>
      </c>
      <c r="D1088" s="81" t="s">
        <v>1223</v>
      </c>
      <c r="E1088" s="65"/>
      <c r="F1088" s="65"/>
    </row>
    <row r="1089" spans="1:6" ht="12.75">
      <c r="A1089" s="81" t="s">
        <v>300</v>
      </c>
      <c r="B1089" s="82">
        <v>175564</v>
      </c>
      <c r="C1089" s="83">
        <v>7117140244</v>
      </c>
      <c r="D1089" s="81" t="s">
        <v>1224</v>
      </c>
      <c r="E1089" s="65"/>
      <c r="F1089" s="65"/>
    </row>
    <row r="1090" spans="1:6" ht="12.75">
      <c r="A1090" s="81" t="s">
        <v>300</v>
      </c>
      <c r="B1090" s="82">
        <v>2000000</v>
      </c>
      <c r="C1090" s="83">
        <v>7162140235</v>
      </c>
      <c r="D1090" s="81" t="s">
        <v>1225</v>
      </c>
      <c r="E1090" s="65"/>
      <c r="F1090" s="65"/>
    </row>
    <row r="1091" spans="1:6" ht="12.75">
      <c r="A1091" s="81" t="s">
        <v>300</v>
      </c>
      <c r="B1091" s="82">
        <v>2764005</v>
      </c>
      <c r="C1091" s="83">
        <v>7162140236</v>
      </c>
      <c r="D1091" s="81" t="s">
        <v>1226</v>
      </c>
      <c r="E1091" s="65"/>
      <c r="F1091" s="65"/>
    </row>
    <row r="1092" spans="1:6" ht="12.75">
      <c r="A1092" s="81" t="s">
        <v>300</v>
      </c>
      <c r="B1092" s="82">
        <v>4825453</v>
      </c>
      <c r="C1092" s="83">
        <v>7162140237</v>
      </c>
      <c r="D1092" s="81" t="s">
        <v>1227</v>
      </c>
      <c r="E1092" s="65"/>
      <c r="F1092" s="65"/>
    </row>
    <row r="1093" spans="1:6" ht="12.75">
      <c r="A1093" s="81" t="s">
        <v>300</v>
      </c>
      <c r="B1093" s="82">
        <v>4825453</v>
      </c>
      <c r="C1093" s="83">
        <v>7162140238</v>
      </c>
      <c r="D1093" s="81" t="s">
        <v>1228</v>
      </c>
      <c r="E1093" s="65"/>
      <c r="F1093" s="65"/>
    </row>
    <row r="1094" spans="1:6" ht="12.75">
      <c r="A1094" s="81" t="s">
        <v>300</v>
      </c>
      <c r="B1094" s="82">
        <v>2764005</v>
      </c>
      <c r="C1094" s="83">
        <v>7162140239</v>
      </c>
      <c r="D1094" s="81" t="s">
        <v>1229</v>
      </c>
      <c r="E1094" s="65"/>
      <c r="F1094" s="65"/>
    </row>
    <row r="1095" spans="1:6" ht="12.75">
      <c r="A1095" s="81" t="s">
        <v>300</v>
      </c>
      <c r="B1095" s="82">
        <v>2390439.64</v>
      </c>
      <c r="C1095" s="83">
        <v>720</v>
      </c>
      <c r="D1095" s="81" t="s">
        <v>1230</v>
      </c>
      <c r="E1095" s="65"/>
      <c r="F1095" s="65"/>
    </row>
    <row r="1096" spans="1:6" ht="12.75">
      <c r="A1096" s="81" t="s">
        <v>300</v>
      </c>
      <c r="B1096" s="82">
        <v>3271179</v>
      </c>
      <c r="C1096" s="83">
        <v>721140238</v>
      </c>
      <c r="D1096" s="81" t="s">
        <v>1231</v>
      </c>
      <c r="E1096" s="65"/>
      <c r="F1096" s="65"/>
    </row>
    <row r="1097" spans="1:6" ht="12.75">
      <c r="A1097" s="81" t="s">
        <v>300</v>
      </c>
      <c r="B1097" s="82">
        <v>2108099.37</v>
      </c>
      <c r="C1097" s="83">
        <v>725</v>
      </c>
      <c r="D1097" s="81" t="s">
        <v>1232</v>
      </c>
      <c r="E1097" s="65"/>
      <c r="F1097" s="65"/>
    </row>
    <row r="1098" spans="1:6" ht="12.75">
      <c r="A1098" s="81" t="s">
        <v>300</v>
      </c>
      <c r="B1098" s="82">
        <v>296045.22</v>
      </c>
      <c r="C1098" s="83">
        <v>726</v>
      </c>
      <c r="D1098" s="81" t="s">
        <v>1233</v>
      </c>
      <c r="E1098" s="65"/>
      <c r="F1098" s="65"/>
    </row>
    <row r="1099" spans="1:6" ht="12.75">
      <c r="A1099" s="81" t="s">
        <v>300</v>
      </c>
      <c r="B1099" s="82">
        <v>36626622</v>
      </c>
      <c r="C1099" s="83">
        <v>748</v>
      </c>
      <c r="D1099" s="81" t="s">
        <v>1234</v>
      </c>
      <c r="E1099" s="65"/>
      <c r="F1099" s="65"/>
    </row>
    <row r="1100" spans="1:6" ht="12.75">
      <c r="A1100" s="81" t="s">
        <v>300</v>
      </c>
      <c r="B1100" s="82">
        <v>39312615</v>
      </c>
      <c r="C1100" s="83">
        <v>749</v>
      </c>
      <c r="D1100" s="81" t="s">
        <v>1235</v>
      </c>
      <c r="E1100" s="65"/>
      <c r="F1100" s="65"/>
    </row>
    <row r="1101" spans="1:6" ht="12.75">
      <c r="A1101" s="81" t="s">
        <v>300</v>
      </c>
      <c r="B1101" s="82">
        <v>14489231.68</v>
      </c>
      <c r="C1101" s="83">
        <v>750</v>
      </c>
      <c r="D1101" s="81" t="s">
        <v>1236</v>
      </c>
      <c r="E1101" s="65"/>
      <c r="F1101" s="65"/>
    </row>
    <row r="1102" spans="1:6" ht="12.75">
      <c r="A1102" s="81" t="s">
        <v>300</v>
      </c>
      <c r="B1102" s="82">
        <v>395347.6</v>
      </c>
      <c r="C1102" s="83">
        <v>757</v>
      </c>
      <c r="D1102" s="81" t="s">
        <v>1237</v>
      </c>
      <c r="E1102" s="65"/>
      <c r="F1102" s="65"/>
    </row>
    <row r="1103" spans="1:6" ht="12.75">
      <c r="A1103" s="81" t="s">
        <v>300</v>
      </c>
      <c r="B1103" s="82">
        <v>180606.2</v>
      </c>
      <c r="C1103" s="83">
        <v>758</v>
      </c>
      <c r="D1103" s="81" t="s">
        <v>1238</v>
      </c>
      <c r="E1103" s="65"/>
      <c r="F1103" s="65"/>
    </row>
    <row r="1104" spans="1:6" ht="12.75">
      <c r="A1104" s="81" t="s">
        <v>300</v>
      </c>
      <c r="B1104" s="82">
        <v>2400000</v>
      </c>
      <c r="C1104" s="83">
        <v>761140239</v>
      </c>
      <c r="D1104" s="81" t="s">
        <v>1239</v>
      </c>
      <c r="E1104" s="65"/>
      <c r="F1104" s="65"/>
    </row>
    <row r="1105" spans="1:6" ht="12.75">
      <c r="A1105" s="81" t="s">
        <v>300</v>
      </c>
      <c r="B1105" s="82">
        <v>87820.54</v>
      </c>
      <c r="C1105" s="83">
        <v>763</v>
      </c>
      <c r="D1105" s="81" t="s">
        <v>1240</v>
      </c>
      <c r="E1105" s="65"/>
      <c r="F1105" s="65"/>
    </row>
    <row r="1106" spans="1:6" ht="12.75">
      <c r="A1106" s="81" t="s">
        <v>300</v>
      </c>
      <c r="B1106" s="82">
        <v>10307.53</v>
      </c>
      <c r="C1106" s="83">
        <v>764</v>
      </c>
      <c r="D1106" s="81" t="s">
        <v>1241</v>
      </c>
      <c r="E1106" s="65"/>
      <c r="F1106" s="65"/>
    </row>
    <row r="1107" spans="1:6" ht="12.75">
      <c r="A1107" s="81" t="s">
        <v>300</v>
      </c>
      <c r="B1107" s="82">
        <v>9159069</v>
      </c>
      <c r="C1107" s="83">
        <v>764140240</v>
      </c>
      <c r="D1107" s="81" t="s">
        <v>1242</v>
      </c>
      <c r="E1107" s="65"/>
      <c r="F1107" s="65"/>
    </row>
    <row r="1108" spans="1:6" ht="12.75">
      <c r="A1108" s="81" t="s">
        <v>300</v>
      </c>
      <c r="B1108" s="82">
        <v>40334.65</v>
      </c>
      <c r="C1108" s="83">
        <v>765</v>
      </c>
      <c r="D1108" s="81" t="s">
        <v>1243</v>
      </c>
      <c r="E1108" s="65"/>
      <c r="F1108" s="65"/>
    </row>
    <row r="1109" spans="1:6" ht="12.75">
      <c r="A1109" s="81" t="s">
        <v>300</v>
      </c>
      <c r="B1109" s="82">
        <v>17438.32</v>
      </c>
      <c r="C1109" s="83">
        <v>766</v>
      </c>
      <c r="D1109" s="81" t="s">
        <v>1244</v>
      </c>
      <c r="E1109" s="65"/>
      <c r="F1109" s="65"/>
    </row>
    <row r="1110" spans="1:6" ht="12.75">
      <c r="A1110" s="81" t="s">
        <v>300</v>
      </c>
      <c r="B1110" s="82">
        <v>8223217</v>
      </c>
      <c r="C1110" s="83">
        <v>801140241</v>
      </c>
      <c r="D1110" s="81" t="s">
        <v>1245</v>
      </c>
      <c r="E1110" s="65"/>
      <c r="F1110" s="65"/>
    </row>
    <row r="1111" spans="1:6" ht="12.75">
      <c r="A1111" s="81" t="s">
        <v>300</v>
      </c>
      <c r="B1111" s="82">
        <v>578709</v>
      </c>
      <c r="C1111" s="83">
        <v>801140242</v>
      </c>
      <c r="D1111" s="81" t="s">
        <v>1246</v>
      </c>
      <c r="E1111" s="65"/>
      <c r="F1111" s="65"/>
    </row>
    <row r="1112" spans="1:6" ht="12.75">
      <c r="A1112" s="81" t="s">
        <v>300</v>
      </c>
      <c r="B1112" s="82">
        <v>1329420</v>
      </c>
      <c r="C1112" s="83">
        <v>802140243</v>
      </c>
      <c r="D1112" s="81" t="s">
        <v>1300</v>
      </c>
      <c r="E1112" s="65"/>
      <c r="F1112" s="65"/>
    </row>
    <row r="1113" spans="1:6" ht="12.75">
      <c r="A1113" s="81" t="s">
        <v>300</v>
      </c>
      <c r="B1113" s="82">
        <v>588485</v>
      </c>
      <c r="C1113" s="83">
        <v>811140244</v>
      </c>
      <c r="D1113" s="81" t="s">
        <v>651</v>
      </c>
      <c r="E1113" s="65"/>
      <c r="F1113" s="65"/>
    </row>
    <row r="1114" spans="1:6" ht="12.75">
      <c r="A1114" s="81" t="s">
        <v>300</v>
      </c>
      <c r="B1114" s="82">
        <v>5258577</v>
      </c>
      <c r="C1114" s="83">
        <v>811140245</v>
      </c>
      <c r="D1114" s="81" t="s">
        <v>1247</v>
      </c>
      <c r="E1114" s="65"/>
      <c r="F1114" s="65"/>
    </row>
    <row r="1115" spans="1:6" ht="12.75">
      <c r="A1115" s="81" t="s">
        <v>300</v>
      </c>
      <c r="B1115" s="82">
        <v>379017</v>
      </c>
      <c r="C1115" s="83">
        <v>811140246</v>
      </c>
      <c r="D1115" s="81" t="s">
        <v>1248</v>
      </c>
      <c r="E1115" s="65"/>
      <c r="F1115" s="65"/>
    </row>
    <row r="1116" spans="1:6" ht="12.75">
      <c r="A1116" s="81" t="s">
        <v>300</v>
      </c>
      <c r="B1116" s="82">
        <v>15992501</v>
      </c>
      <c r="C1116" s="83">
        <v>811140247</v>
      </c>
      <c r="D1116" s="81" t="s">
        <v>1249</v>
      </c>
      <c r="E1116" s="65"/>
      <c r="F1116" s="65"/>
    </row>
    <row r="1117" spans="1:6" ht="12.75">
      <c r="A1117" s="81" t="s">
        <v>300</v>
      </c>
      <c r="B1117" s="82">
        <v>960281</v>
      </c>
      <c r="C1117" s="83">
        <v>811140248</v>
      </c>
      <c r="D1117" s="81" t="s">
        <v>1250</v>
      </c>
      <c r="E1117" s="65"/>
      <c r="F1117" s="65"/>
    </row>
    <row r="1118" spans="1:6" ht="12.75">
      <c r="A1118" s="81" t="s">
        <v>300</v>
      </c>
      <c r="B1118" s="82">
        <v>64311</v>
      </c>
      <c r="C1118" s="83">
        <v>811140250</v>
      </c>
      <c r="D1118" s="81" t="s">
        <v>1251</v>
      </c>
      <c r="E1118" s="65"/>
      <c r="F1118" s="65"/>
    </row>
    <row r="1119" spans="1:6" ht="12.75">
      <c r="A1119" s="81" t="s">
        <v>300</v>
      </c>
      <c r="B1119" s="82">
        <v>15459</v>
      </c>
      <c r="C1119" s="83">
        <v>811140251</v>
      </c>
      <c r="D1119" s="81" t="s">
        <v>1252</v>
      </c>
      <c r="E1119" s="65"/>
      <c r="F1119" s="65"/>
    </row>
    <row r="1120" spans="1:6" ht="12.75">
      <c r="A1120" s="81" t="s">
        <v>300</v>
      </c>
      <c r="B1120" s="82">
        <v>301882</v>
      </c>
      <c r="C1120" s="83">
        <v>811140252</v>
      </c>
      <c r="D1120" s="81" t="s">
        <v>412</v>
      </c>
      <c r="E1120" s="65"/>
      <c r="F1120" s="65"/>
    </row>
    <row r="1121" spans="1:6" ht="12.75">
      <c r="A1121" s="81" t="s">
        <v>300</v>
      </c>
      <c r="B1121" s="82">
        <v>472329</v>
      </c>
      <c r="C1121" s="83">
        <v>811140253</v>
      </c>
      <c r="D1121" s="81" t="s">
        <v>1253</v>
      </c>
      <c r="E1121" s="65"/>
      <c r="F1121" s="65"/>
    </row>
    <row r="1122" spans="1:6" ht="12.75">
      <c r="A1122" s="81" t="s">
        <v>300</v>
      </c>
      <c r="B1122" s="82">
        <v>5839595</v>
      </c>
      <c r="C1122" s="83">
        <v>811140254</v>
      </c>
      <c r="D1122" s="81" t="s">
        <v>414</v>
      </c>
      <c r="E1122" s="65"/>
      <c r="F1122" s="65"/>
    </row>
    <row r="1123" spans="1:6" ht="12.75">
      <c r="A1123" s="81" t="s">
        <v>300</v>
      </c>
      <c r="B1123" s="82">
        <v>2485116</v>
      </c>
      <c r="C1123" s="83">
        <v>811140255</v>
      </c>
      <c r="D1123" s="81" t="s">
        <v>1254</v>
      </c>
      <c r="E1123" s="65"/>
      <c r="F1123" s="65"/>
    </row>
    <row r="1124" spans="1:6" ht="12.75">
      <c r="A1124" s="81" t="s">
        <v>300</v>
      </c>
      <c r="B1124" s="82">
        <v>387603</v>
      </c>
      <c r="C1124" s="83">
        <v>811140256</v>
      </c>
      <c r="D1124" s="81" t="s">
        <v>1255</v>
      </c>
      <c r="E1124" s="65"/>
      <c r="F1124" s="65"/>
    </row>
    <row r="1125" spans="1:6" ht="12.75">
      <c r="A1125" s="81" t="s">
        <v>300</v>
      </c>
      <c r="B1125" s="82">
        <v>6110497</v>
      </c>
      <c r="C1125" s="83">
        <v>811140257</v>
      </c>
      <c r="D1125" s="81" t="s">
        <v>415</v>
      </c>
      <c r="E1125" s="65"/>
      <c r="F1125" s="65"/>
    </row>
    <row r="1126" spans="1:6" ht="12.75">
      <c r="A1126" s="81" t="s">
        <v>300</v>
      </c>
      <c r="B1126" s="82">
        <v>4249654</v>
      </c>
      <c r="C1126" s="83">
        <v>811140258</v>
      </c>
      <c r="D1126" s="81" t="s">
        <v>1256</v>
      </c>
      <c r="E1126" s="65"/>
      <c r="F1126" s="65"/>
    </row>
    <row r="1127" spans="1:6" ht="12.75">
      <c r="A1127" s="81" t="s">
        <v>300</v>
      </c>
      <c r="B1127" s="82">
        <v>463363</v>
      </c>
      <c r="C1127" s="83">
        <v>811140259</v>
      </c>
      <c r="D1127" s="81" t="s">
        <v>417</v>
      </c>
      <c r="E1127" s="65"/>
      <c r="F1127" s="65"/>
    </row>
    <row r="1128" spans="1:6" ht="12.75">
      <c r="A1128" s="81" t="s">
        <v>300</v>
      </c>
      <c r="B1128" s="82">
        <v>172374</v>
      </c>
      <c r="C1128" s="83">
        <v>811140260</v>
      </c>
      <c r="D1128" s="81" t="s">
        <v>418</v>
      </c>
      <c r="E1128" s="65"/>
      <c r="F1128" s="65"/>
    </row>
    <row r="1129" spans="1:6" ht="12.75">
      <c r="A1129" s="81" t="s">
        <v>300</v>
      </c>
      <c r="B1129" s="82">
        <v>338650</v>
      </c>
      <c r="C1129" s="83">
        <v>811140261</v>
      </c>
      <c r="D1129" s="81" t="s">
        <v>419</v>
      </c>
      <c r="E1129" s="65"/>
      <c r="F1129" s="65"/>
    </row>
    <row r="1130" spans="1:6" ht="12.75" customHeight="1">
      <c r="A1130" s="81" t="s">
        <v>300</v>
      </c>
      <c r="B1130" s="82">
        <v>255509</v>
      </c>
      <c r="C1130" s="83">
        <v>811140262</v>
      </c>
      <c r="D1130" s="81" t="s">
        <v>420</v>
      </c>
      <c r="E1130" s="65"/>
      <c r="F1130" s="65"/>
    </row>
    <row r="1131" spans="1:6" ht="12.75">
      <c r="A1131" s="81" t="s">
        <v>300</v>
      </c>
      <c r="B1131" s="82">
        <v>338650</v>
      </c>
      <c r="C1131" s="83">
        <v>811140263</v>
      </c>
      <c r="D1131" s="81" t="s">
        <v>421</v>
      </c>
      <c r="E1131" s="65"/>
      <c r="F1131" s="65"/>
    </row>
    <row r="1132" spans="1:6" ht="12.75">
      <c r="A1132" s="81" t="s">
        <v>300</v>
      </c>
      <c r="B1132" s="82">
        <v>255509</v>
      </c>
      <c r="C1132" s="83">
        <v>811140264</v>
      </c>
      <c r="D1132" s="81" t="s">
        <v>422</v>
      </c>
      <c r="E1132" s="65"/>
      <c r="F1132" s="65"/>
    </row>
    <row r="1133" spans="1:6" ht="12.75">
      <c r="A1133" s="81" t="s">
        <v>300</v>
      </c>
      <c r="B1133" s="82">
        <v>227797</v>
      </c>
      <c r="C1133" s="83">
        <v>811140265</v>
      </c>
      <c r="D1133" s="81" t="s">
        <v>423</v>
      </c>
      <c r="E1133" s="65"/>
      <c r="F1133" s="65"/>
    </row>
    <row r="1134" spans="1:6" ht="12.75">
      <c r="A1134" s="81" t="s">
        <v>300</v>
      </c>
      <c r="B1134" s="82">
        <v>671212</v>
      </c>
      <c r="C1134" s="83">
        <v>811140266</v>
      </c>
      <c r="D1134" s="81" t="s">
        <v>424</v>
      </c>
      <c r="E1134" s="65"/>
      <c r="F1134" s="65"/>
    </row>
    <row r="1135" spans="1:6" ht="12.75">
      <c r="A1135" s="81" t="s">
        <v>300</v>
      </c>
      <c r="B1135" s="82">
        <v>5239022</v>
      </c>
      <c r="C1135" s="83">
        <v>811140267</v>
      </c>
      <c r="D1135" s="81" t="s">
        <v>824</v>
      </c>
      <c r="E1135" s="65"/>
      <c r="F1135" s="65"/>
    </row>
    <row r="1136" spans="1:6" ht="12.75">
      <c r="A1136" s="81" t="s">
        <v>300</v>
      </c>
      <c r="B1136" s="82">
        <v>560360</v>
      </c>
      <c r="C1136" s="83">
        <v>811140268</v>
      </c>
      <c r="D1136" s="81" t="s">
        <v>425</v>
      </c>
      <c r="E1136" s="65"/>
      <c r="F1136" s="65"/>
    </row>
    <row r="1137" spans="1:6" ht="12.75">
      <c r="A1137" s="81" t="s">
        <v>300</v>
      </c>
      <c r="B1137" s="82">
        <v>352511</v>
      </c>
      <c r="C1137" s="83">
        <v>811140269</v>
      </c>
      <c r="D1137" s="81" t="s">
        <v>426</v>
      </c>
      <c r="E1137" s="65"/>
      <c r="F1137" s="65"/>
    </row>
    <row r="1138" spans="1:6" ht="12.75">
      <c r="A1138" s="81" t="s">
        <v>300</v>
      </c>
      <c r="B1138" s="82">
        <v>338650</v>
      </c>
      <c r="C1138" s="83">
        <v>811140270</v>
      </c>
      <c r="D1138" s="81" t="s">
        <v>427</v>
      </c>
      <c r="E1138" s="65"/>
      <c r="F1138" s="65"/>
    </row>
    <row r="1139" spans="1:6" ht="12.75">
      <c r="A1139" s="81" t="s">
        <v>300</v>
      </c>
      <c r="B1139" s="82">
        <v>255509</v>
      </c>
      <c r="C1139" s="83">
        <v>811140271</v>
      </c>
      <c r="D1139" s="81" t="s">
        <v>428</v>
      </c>
      <c r="E1139" s="65"/>
      <c r="F1139" s="65"/>
    </row>
    <row r="1140" spans="1:6" ht="12.75">
      <c r="A1140" s="81" t="s">
        <v>300</v>
      </c>
      <c r="B1140" s="82">
        <v>227797</v>
      </c>
      <c r="C1140" s="83">
        <v>811140272</v>
      </c>
      <c r="D1140" s="81" t="s">
        <v>429</v>
      </c>
      <c r="E1140" s="65"/>
      <c r="F1140" s="65"/>
    </row>
    <row r="1141" spans="1:6" ht="12.75">
      <c r="A1141" s="81" t="s">
        <v>300</v>
      </c>
      <c r="B1141" s="82">
        <v>205641</v>
      </c>
      <c r="C1141" s="83">
        <v>811140273</v>
      </c>
      <c r="D1141" s="81" t="s">
        <v>430</v>
      </c>
      <c r="E1141" s="65"/>
      <c r="F1141" s="65"/>
    </row>
    <row r="1142" spans="1:6" ht="12.75">
      <c r="A1142" s="81" t="s">
        <v>300</v>
      </c>
      <c r="B1142" s="82">
        <v>205641</v>
      </c>
      <c r="C1142" s="83">
        <v>811140274</v>
      </c>
      <c r="D1142" s="81" t="s">
        <v>431</v>
      </c>
      <c r="E1142" s="65"/>
      <c r="F1142" s="65"/>
    </row>
    <row r="1143" spans="1:6" ht="12.75">
      <c r="A1143" s="81" t="s">
        <v>300</v>
      </c>
      <c r="B1143" s="82">
        <v>639233</v>
      </c>
      <c r="C1143" s="83">
        <v>811140276</v>
      </c>
      <c r="D1143" s="81" t="s">
        <v>1257</v>
      </c>
      <c r="E1143" s="65"/>
      <c r="F1143" s="65"/>
    </row>
    <row r="1144" spans="1:6" ht="12.75">
      <c r="A1144" s="81" t="s">
        <v>300</v>
      </c>
      <c r="B1144" s="82">
        <v>43302</v>
      </c>
      <c r="C1144" s="83">
        <v>811140277</v>
      </c>
      <c r="D1144" s="81" t="s">
        <v>432</v>
      </c>
      <c r="E1144" s="65"/>
      <c r="F1144" s="65"/>
    </row>
    <row r="1145" spans="1:6" ht="12.75">
      <c r="A1145" s="81" t="s">
        <v>300</v>
      </c>
      <c r="B1145" s="82">
        <v>1950977</v>
      </c>
      <c r="C1145" s="83">
        <v>811140278</v>
      </c>
      <c r="D1145" s="81" t="s">
        <v>1186</v>
      </c>
      <c r="E1145" s="65"/>
      <c r="F1145" s="65"/>
    </row>
    <row r="1146" spans="1:6" ht="12.75">
      <c r="A1146" s="81" t="s">
        <v>300</v>
      </c>
      <c r="B1146" s="82">
        <v>214495</v>
      </c>
      <c r="C1146" s="83">
        <v>811140279</v>
      </c>
      <c r="D1146" s="81" t="s">
        <v>1258</v>
      </c>
      <c r="E1146" s="65"/>
      <c r="F1146" s="65"/>
    </row>
    <row r="1147" spans="1:6" ht="12.75">
      <c r="A1147" s="81" t="s">
        <v>300</v>
      </c>
      <c r="B1147" s="82">
        <v>199100</v>
      </c>
      <c r="C1147" s="83">
        <v>811140280</v>
      </c>
      <c r="D1147" s="81" t="s">
        <v>1259</v>
      </c>
      <c r="E1147" s="65"/>
      <c r="F1147" s="65"/>
    </row>
    <row r="1148" spans="1:6" ht="12.75">
      <c r="A1148" s="81" t="s">
        <v>300</v>
      </c>
      <c r="B1148" s="82">
        <v>199103</v>
      </c>
      <c r="C1148" s="83">
        <v>811140281</v>
      </c>
      <c r="D1148" s="81" t="s">
        <v>1260</v>
      </c>
      <c r="E1148" s="65"/>
      <c r="F1148" s="65"/>
    </row>
    <row r="1149" spans="1:6" ht="12.75">
      <c r="A1149" s="81" t="s">
        <v>300</v>
      </c>
      <c r="B1149" s="82">
        <v>1800000</v>
      </c>
      <c r="C1149" s="83">
        <v>811140282</v>
      </c>
      <c r="D1149" s="81" t="s">
        <v>1261</v>
      </c>
      <c r="E1149" s="65"/>
      <c r="F1149" s="65"/>
    </row>
    <row r="1150" spans="1:6" ht="12.75">
      <c r="A1150" s="81" t="s">
        <v>300</v>
      </c>
      <c r="B1150" s="82">
        <v>1800000</v>
      </c>
      <c r="C1150" s="83">
        <v>811140283</v>
      </c>
      <c r="D1150" s="81" t="s">
        <v>1262</v>
      </c>
      <c r="E1150" s="65"/>
      <c r="F1150" s="65"/>
    </row>
    <row r="1151" spans="1:6" ht="12.75">
      <c r="A1151" s="81" t="s">
        <v>300</v>
      </c>
      <c r="B1151" s="82">
        <v>1800000</v>
      </c>
      <c r="C1151" s="83">
        <v>811140284</v>
      </c>
      <c r="D1151" s="81" t="s">
        <v>1263</v>
      </c>
      <c r="E1151" s="65"/>
      <c r="F1151" s="65"/>
    </row>
    <row r="1152" spans="1:6" ht="12.75">
      <c r="A1152" s="81" t="s">
        <v>300</v>
      </c>
      <c r="B1152" s="82">
        <v>1800000</v>
      </c>
      <c r="C1152" s="83">
        <v>811140285</v>
      </c>
      <c r="D1152" s="81" t="s">
        <v>1264</v>
      </c>
      <c r="E1152" s="65"/>
      <c r="F1152" s="65"/>
    </row>
    <row r="1153" spans="1:6" ht="12.75">
      <c r="A1153" s="81" t="s">
        <v>300</v>
      </c>
      <c r="B1153" s="82">
        <v>107520</v>
      </c>
      <c r="C1153" s="83">
        <v>811140286</v>
      </c>
      <c r="D1153" s="81" t="s">
        <v>1265</v>
      </c>
      <c r="E1153" s="65"/>
      <c r="F1153" s="65"/>
    </row>
    <row r="1154" spans="1:6" ht="12.75">
      <c r="A1154" s="81" t="s">
        <v>300</v>
      </c>
      <c r="B1154" s="82">
        <v>29118</v>
      </c>
      <c r="C1154" s="83">
        <v>811140287</v>
      </c>
      <c r="D1154" s="81" t="s">
        <v>1266</v>
      </c>
      <c r="E1154" s="65"/>
      <c r="F1154" s="65"/>
    </row>
    <row r="1155" spans="1:6" ht="12.75">
      <c r="A1155" s="84" t="s">
        <v>360</v>
      </c>
      <c r="B1155" s="85">
        <f>SUM(B951:B1154)</f>
        <v>797635136.9700003</v>
      </c>
      <c r="C1155" s="83"/>
      <c r="D1155" s="81"/>
      <c r="E1155" s="65"/>
      <c r="F1155" s="65"/>
    </row>
    <row r="1156" spans="1:6" ht="12.75">
      <c r="A1156" s="81"/>
      <c r="B1156" s="82"/>
      <c r="C1156" s="83"/>
      <c r="D1156" s="81"/>
      <c r="E1156" s="65"/>
      <c r="F1156" s="65"/>
    </row>
    <row r="1157" spans="1:6" ht="12.75">
      <c r="A1157" s="81" t="s">
        <v>301</v>
      </c>
      <c r="B1157" s="82">
        <v>203460</v>
      </c>
      <c r="C1157" s="83">
        <v>14</v>
      </c>
      <c r="D1157" s="81" t="s">
        <v>910</v>
      </c>
      <c r="E1157" s="65"/>
      <c r="F1157" s="65"/>
    </row>
    <row r="1158" spans="1:6" ht="12.75">
      <c r="A1158" s="81" t="s">
        <v>301</v>
      </c>
      <c r="B1158" s="82">
        <v>158460</v>
      </c>
      <c r="C1158" s="83">
        <v>44</v>
      </c>
      <c r="D1158" s="81" t="s">
        <v>910</v>
      </c>
      <c r="E1158" s="65"/>
      <c r="F1158" s="65"/>
    </row>
    <row r="1159" spans="1:6" ht="12.75">
      <c r="A1159" s="81" t="s">
        <v>301</v>
      </c>
      <c r="B1159" s="82">
        <v>158460</v>
      </c>
      <c r="C1159" s="83">
        <v>65</v>
      </c>
      <c r="D1159" s="81" t="s">
        <v>910</v>
      </c>
      <c r="E1159" s="65"/>
      <c r="F1159" s="65"/>
    </row>
    <row r="1160" spans="1:6" ht="12.75">
      <c r="A1160" s="81" t="s">
        <v>301</v>
      </c>
      <c r="B1160" s="82">
        <v>158460</v>
      </c>
      <c r="C1160" s="83">
        <v>93</v>
      </c>
      <c r="D1160" s="81" t="s">
        <v>910</v>
      </c>
      <c r="E1160" s="65"/>
      <c r="F1160" s="65"/>
    </row>
    <row r="1161" spans="1:6" ht="12.75">
      <c r="A1161" s="81" t="s">
        <v>301</v>
      </c>
      <c r="B1161" s="82">
        <v>11249505</v>
      </c>
      <c r="C1161" s="83">
        <v>94</v>
      </c>
      <c r="D1161" s="81" t="s">
        <v>1267</v>
      </c>
      <c r="E1161" s="65"/>
      <c r="F1161" s="65"/>
    </row>
    <row r="1162" spans="1:6" ht="12.75">
      <c r="A1162" s="81" t="s">
        <v>301</v>
      </c>
      <c r="B1162" s="82">
        <v>20461740</v>
      </c>
      <c r="C1162" s="83">
        <v>96</v>
      </c>
      <c r="D1162" s="81" t="s">
        <v>1268</v>
      </c>
      <c r="E1162" s="65"/>
      <c r="F1162" s="65"/>
    </row>
    <row r="1163" spans="1:6" ht="12.75">
      <c r="A1163" s="81" t="s">
        <v>301</v>
      </c>
      <c r="B1163" s="82">
        <v>23875593</v>
      </c>
      <c r="C1163" s="83">
        <v>101</v>
      </c>
      <c r="D1163" s="81" t="s">
        <v>1269</v>
      </c>
      <c r="E1163" s="65"/>
      <c r="F1163" s="65"/>
    </row>
    <row r="1164" spans="1:6" ht="12.75">
      <c r="A1164" s="81" t="s">
        <v>301</v>
      </c>
      <c r="B1164" s="82">
        <v>352000</v>
      </c>
      <c r="C1164" s="83">
        <v>103</v>
      </c>
      <c r="D1164" s="81" t="s">
        <v>1270</v>
      </c>
      <c r="E1164" s="65"/>
      <c r="F1164" s="65"/>
    </row>
    <row r="1165" spans="1:6" ht="12.75">
      <c r="A1165" s="81" t="s">
        <v>301</v>
      </c>
      <c r="B1165" s="82">
        <v>36281924</v>
      </c>
      <c r="C1165" s="83">
        <v>999</v>
      </c>
      <c r="D1165" s="81" t="s">
        <v>1271</v>
      </c>
      <c r="E1165" s="65"/>
      <c r="F1165" s="65"/>
    </row>
    <row r="1166" spans="1:6" ht="12.75">
      <c r="A1166" s="81" t="s">
        <v>301</v>
      </c>
      <c r="B1166" s="82">
        <v>1267659</v>
      </c>
      <c r="C1166" s="86" t="s">
        <v>1272</v>
      </c>
      <c r="D1166" s="81" t="s">
        <v>1273</v>
      </c>
      <c r="E1166" s="65"/>
      <c r="F1166" s="65"/>
    </row>
    <row r="1167" spans="1:6" ht="12.75">
      <c r="A1167" s="81" t="s">
        <v>301</v>
      </c>
      <c r="B1167" s="82">
        <v>1453056</v>
      </c>
      <c r="C1167" s="86" t="s">
        <v>1274</v>
      </c>
      <c r="D1167" s="81" t="s">
        <v>1275</v>
      </c>
      <c r="E1167" s="65"/>
      <c r="F1167" s="65"/>
    </row>
    <row r="1168" spans="1:6" ht="12.75">
      <c r="A1168" s="81" t="s">
        <v>301</v>
      </c>
      <c r="B1168" s="82">
        <v>259403</v>
      </c>
      <c r="C1168" s="86" t="s">
        <v>1119</v>
      </c>
      <c r="D1168" s="81" t="s">
        <v>1276</v>
      </c>
      <c r="E1168" s="65"/>
      <c r="F1168" s="65"/>
    </row>
    <row r="1169" spans="1:6" ht="12.75">
      <c r="A1169" s="81" t="s">
        <v>301</v>
      </c>
      <c r="B1169" s="82">
        <v>2214878</v>
      </c>
      <c r="C1169" s="86" t="s">
        <v>1277</v>
      </c>
      <c r="D1169" s="81" t="s">
        <v>1278</v>
      </c>
      <c r="E1169" s="65"/>
      <c r="F1169" s="65"/>
    </row>
    <row r="1170" spans="1:6" ht="12.75">
      <c r="A1170" s="81" t="s">
        <v>301</v>
      </c>
      <c r="B1170" s="82">
        <v>959819</v>
      </c>
      <c r="C1170" s="86" t="s">
        <v>1279</v>
      </c>
      <c r="D1170" s="81" t="s">
        <v>1280</v>
      </c>
      <c r="E1170" s="65"/>
      <c r="F1170" s="65"/>
    </row>
    <row r="1171" spans="1:6" ht="25.5">
      <c r="A1171" s="81" t="s">
        <v>301</v>
      </c>
      <c r="B1171" s="82">
        <v>1508213</v>
      </c>
      <c r="C1171" s="86" t="s">
        <v>1281</v>
      </c>
      <c r="D1171" s="81" t="s">
        <v>1282</v>
      </c>
      <c r="E1171" s="65"/>
      <c r="F1171" s="65"/>
    </row>
    <row r="1172" spans="1:6" ht="12.75">
      <c r="A1172" s="81" t="s">
        <v>301</v>
      </c>
      <c r="B1172" s="82">
        <v>1630675</v>
      </c>
      <c r="C1172" s="86" t="s">
        <v>1283</v>
      </c>
      <c r="D1172" s="81" t="s">
        <v>1284</v>
      </c>
      <c r="E1172" s="65"/>
      <c r="F1172" s="65"/>
    </row>
    <row r="1173" spans="1:6" ht="12.75">
      <c r="A1173" s="81" t="s">
        <v>301</v>
      </c>
      <c r="B1173" s="82">
        <v>369537</v>
      </c>
      <c r="C1173" s="86" t="s">
        <v>1285</v>
      </c>
      <c r="D1173" s="81" t="s">
        <v>1286</v>
      </c>
      <c r="E1173" s="65"/>
      <c r="F1173" s="65"/>
    </row>
    <row r="1174" spans="1:6" ht="12.75">
      <c r="A1174" s="81" t="s">
        <v>301</v>
      </c>
      <c r="B1174" s="82">
        <v>132797</v>
      </c>
      <c r="C1174" s="86" t="s">
        <v>1287</v>
      </c>
      <c r="D1174" s="81" t="s">
        <v>1288</v>
      </c>
      <c r="E1174" s="65"/>
      <c r="F1174" s="65"/>
    </row>
    <row r="1175" spans="1:6" ht="12.75">
      <c r="A1175" s="81" t="s">
        <v>301</v>
      </c>
      <c r="B1175" s="82">
        <v>2863936</v>
      </c>
      <c r="C1175" s="86" t="s">
        <v>433</v>
      </c>
      <c r="D1175" s="81" t="s">
        <v>434</v>
      </c>
      <c r="E1175" s="65"/>
      <c r="F1175" s="65"/>
    </row>
    <row r="1176" spans="1:6" ht="12.75">
      <c r="A1176" s="81" t="s">
        <v>301</v>
      </c>
      <c r="B1176" s="82">
        <v>219998</v>
      </c>
      <c r="C1176" s="86" t="s">
        <v>435</v>
      </c>
      <c r="D1176" s="81" t="s">
        <v>436</v>
      </c>
      <c r="E1176" s="65"/>
      <c r="F1176" s="65"/>
    </row>
    <row r="1177" spans="1:6" ht="12.75">
      <c r="A1177" s="84" t="s">
        <v>360</v>
      </c>
      <c r="B1177" s="85">
        <f>SUM(B1157:B1176)</f>
        <v>105779573</v>
      </c>
      <c r="C1177" s="86"/>
      <c r="D1177" s="81"/>
      <c r="E1177" s="65"/>
      <c r="F1177" s="65"/>
    </row>
    <row r="1178" spans="1:6" ht="12.75">
      <c r="A1178" s="81"/>
      <c r="B1178" s="82"/>
      <c r="C1178" s="86"/>
      <c r="D1178" s="81"/>
      <c r="E1178" s="65"/>
      <c r="F1178" s="65"/>
    </row>
    <row r="1179" spans="1:6" ht="12.75">
      <c r="A1179" s="81" t="s">
        <v>441</v>
      </c>
      <c r="B1179" s="82">
        <v>1000000</v>
      </c>
      <c r="C1179" s="83">
        <v>1416</v>
      </c>
      <c r="D1179" s="81" t="s">
        <v>1289</v>
      </c>
      <c r="E1179" s="65"/>
      <c r="F1179" s="65"/>
    </row>
    <row r="1180" spans="1:6" ht="12.75">
      <c r="A1180" s="81" t="s">
        <v>441</v>
      </c>
      <c r="B1180" s="82">
        <v>1000000</v>
      </c>
      <c r="C1180" s="83">
        <v>1417</v>
      </c>
      <c r="D1180" s="81" t="s">
        <v>1289</v>
      </c>
      <c r="E1180" s="65"/>
      <c r="F1180" s="65"/>
    </row>
    <row r="1181" spans="1:6" ht="12.75">
      <c r="A1181" s="81" t="s">
        <v>441</v>
      </c>
      <c r="B1181" s="82">
        <v>0</v>
      </c>
      <c r="C1181" s="86" t="s">
        <v>1290</v>
      </c>
      <c r="D1181" s="81" t="s">
        <v>1291</v>
      </c>
      <c r="E1181" s="65"/>
      <c r="F1181" s="65"/>
    </row>
    <row r="1182" spans="1:6" ht="12.75">
      <c r="A1182" s="84" t="s">
        <v>360</v>
      </c>
      <c r="B1182" s="87">
        <f>SUM(B1179:B1181)</f>
        <v>2000000</v>
      </c>
      <c r="C1182" s="80"/>
      <c r="D1182" s="65"/>
      <c r="E1182" s="65"/>
      <c r="F1182" s="65"/>
    </row>
    <row r="1183" spans="1:6" ht="12.75">
      <c r="A1183" s="65"/>
      <c r="B1183" s="65"/>
      <c r="C1183" s="80"/>
      <c r="D1183" s="65"/>
      <c r="E1183" s="65"/>
      <c r="F1183" s="65"/>
    </row>
    <row r="1184" spans="1:6" ht="25.5">
      <c r="A1184" s="68" t="s">
        <v>1293</v>
      </c>
      <c r="B1184" s="66">
        <f>B1182+B1177+B1155+B949+B922+B892+B475+B472+B453+B312+B284+B281+B112+B4</f>
        <v>6593332693.539999</v>
      </c>
      <c r="C1184" s="80"/>
      <c r="D1184" s="65"/>
      <c r="E1184" s="65"/>
      <c r="F1184" s="65"/>
    </row>
    <row r="1185" spans="1:6" ht="12.75">
      <c r="A1185" s="65"/>
      <c r="B1185" s="65"/>
      <c r="C1185" s="80"/>
      <c r="D1185" s="65"/>
      <c r="E1185" s="65"/>
      <c r="F1185" s="65"/>
    </row>
    <row r="1186" spans="1:6" ht="12.75">
      <c r="A1186" s="65" t="s">
        <v>453</v>
      </c>
      <c r="B1186" s="65"/>
      <c r="C1186" s="80"/>
      <c r="D1186" s="65"/>
      <c r="E1186" s="65"/>
      <c r="F1186" s="65"/>
    </row>
    <row r="1187" spans="1:6" ht="12.75">
      <c r="A1187" s="65" t="s">
        <v>452</v>
      </c>
      <c r="B1187" s="65"/>
      <c r="C1187" s="80"/>
      <c r="D1187" s="65"/>
      <c r="E1187" s="65"/>
      <c r="F1187" s="65"/>
    </row>
    <row r="1188" spans="1:6" ht="12.75">
      <c r="A1188" s="65" t="s">
        <v>156</v>
      </c>
      <c r="B1188" s="65"/>
      <c r="C1188" s="80"/>
      <c r="D1188" s="65"/>
      <c r="E1188" s="65"/>
      <c r="F1188" s="65"/>
    </row>
    <row r="1189" spans="5:6" ht="12.75">
      <c r="E1189" s="65"/>
      <c r="F1189" s="65"/>
    </row>
    <row r="1190" spans="5:6" ht="12.75">
      <c r="E1190" s="65"/>
      <c r="F1190" s="65"/>
    </row>
    <row r="1191" spans="5:6" ht="12.75">
      <c r="E1191" s="65"/>
      <c r="F1191" s="65"/>
    </row>
    <row r="1192" spans="5:6" ht="12.75">
      <c r="E1192" s="65"/>
      <c r="F1192" s="65"/>
    </row>
    <row r="1193" spans="5:6" ht="12.75">
      <c r="E1193" s="65"/>
      <c r="F1193" s="65"/>
    </row>
    <row r="1194" spans="5:6" ht="12.75">
      <c r="E1194" s="65"/>
      <c r="F1194" s="65"/>
    </row>
    <row r="1195" spans="5:6" ht="12.75">
      <c r="E1195" s="65"/>
      <c r="F1195" s="65"/>
    </row>
    <row r="1196" spans="5:6" ht="12.75">
      <c r="E1196" s="65"/>
      <c r="F1196" s="65"/>
    </row>
    <row r="1197" spans="5:6" ht="12.75">
      <c r="E1197" s="65"/>
      <c r="F1197" s="65"/>
    </row>
    <row r="1198" spans="5:6" ht="12.75">
      <c r="E1198" s="65"/>
      <c r="F1198" s="65"/>
    </row>
    <row r="1199" spans="5:6" ht="12.75">
      <c r="E1199" s="65"/>
      <c r="F1199" s="65"/>
    </row>
    <row r="1200" spans="5:6" ht="12.75">
      <c r="E1200" s="65"/>
      <c r="F1200" s="65"/>
    </row>
    <row r="1201" spans="5:6" ht="12.75">
      <c r="E1201" s="65"/>
      <c r="F1201" s="65"/>
    </row>
    <row r="1202" spans="5:6" ht="12.75">
      <c r="E1202" s="65"/>
      <c r="F1202" s="65"/>
    </row>
    <row r="1203" spans="5:6" ht="12.75">
      <c r="E1203" s="65"/>
      <c r="F1203" s="65"/>
    </row>
    <row r="1204" spans="5:6" ht="12.75">
      <c r="E1204" s="65"/>
      <c r="F1204" s="65"/>
    </row>
    <row r="1205" spans="5:6" ht="12.75">
      <c r="E1205" s="65"/>
      <c r="F1205" s="65"/>
    </row>
    <row r="1206" spans="5:6" ht="12.75">
      <c r="E1206" s="65"/>
      <c r="F1206" s="65"/>
    </row>
  </sheetData>
  <printOptions/>
  <pageMargins left="0.75" right="0.75" top="1" bottom="1" header="0.5" footer="0.5"/>
  <pageSetup horizontalDpi="600" verticalDpi="600" orientation="portrait" r:id="rId1"/>
  <headerFooter alignWithMargins="0">
    <oddHeader>&amp;L&amp;D</oddHeader>
    <oddFooter>&amp;L&amp;P</oddFooter>
  </headerFooter>
</worksheet>
</file>

<file path=xl/worksheets/sheet6.xml><?xml version="1.0" encoding="utf-8"?>
<worksheet xmlns="http://schemas.openxmlformats.org/spreadsheetml/2006/main" xmlns:r="http://schemas.openxmlformats.org/officeDocument/2006/relationships">
  <sheetPr>
    <tabColor indexed="45"/>
    <pageSetUpPr fitToPage="1"/>
  </sheetPr>
  <dimension ref="A1:K484"/>
  <sheetViews>
    <sheetView workbookViewId="0" topLeftCell="A98">
      <selection activeCell="B113" sqref="B113"/>
    </sheetView>
  </sheetViews>
  <sheetFormatPr defaultColWidth="9.140625" defaultRowHeight="12.75"/>
  <cols>
    <col min="1" max="1" width="12.140625" style="0" customWidth="1"/>
    <col min="2" max="2" width="16.7109375" style="0" bestFit="1" customWidth="1"/>
    <col min="4" max="4" width="14.421875" style="2" customWidth="1"/>
    <col min="5" max="5" width="38.421875" style="0" customWidth="1"/>
    <col min="6" max="6" width="5.57421875" style="0" customWidth="1"/>
    <col min="7" max="7" width="10.57421875" style="18" customWidth="1"/>
    <col min="8" max="8" width="17.140625" style="0" customWidth="1"/>
    <col min="9" max="9" width="10.28125" style="0" customWidth="1"/>
    <col min="10" max="10" width="22.421875" style="0" customWidth="1"/>
    <col min="11" max="11" width="23.28125" style="0" customWidth="1"/>
  </cols>
  <sheetData>
    <row r="1" spans="1:7" s="101" customFormat="1" ht="30.75" customHeight="1">
      <c r="A1" s="98" t="s">
        <v>1294</v>
      </c>
      <c r="B1" s="99" t="s">
        <v>1295</v>
      </c>
      <c r="C1" s="98" t="s">
        <v>1296</v>
      </c>
      <c r="D1" s="99" t="s">
        <v>1297</v>
      </c>
      <c r="E1" s="98" t="s">
        <v>1298</v>
      </c>
      <c r="F1" s="100"/>
      <c r="G1" s="155"/>
    </row>
    <row r="2" spans="1:6" ht="18" customHeight="1">
      <c r="A2" s="89" t="s">
        <v>349</v>
      </c>
      <c r="B2" s="90">
        <v>5409210</v>
      </c>
      <c r="C2" s="91" t="s">
        <v>326</v>
      </c>
      <c r="D2" s="92">
        <v>63</v>
      </c>
      <c r="E2" s="89" t="s">
        <v>603</v>
      </c>
      <c r="F2" s="69"/>
    </row>
    <row r="3" spans="1:6" ht="19.5" customHeight="1">
      <c r="A3" s="89" t="s">
        <v>349</v>
      </c>
      <c r="B3" s="90">
        <v>6466986</v>
      </c>
      <c r="C3" s="91" t="s">
        <v>326</v>
      </c>
      <c r="D3" s="92">
        <v>64</v>
      </c>
      <c r="E3" s="89" t="s">
        <v>604</v>
      </c>
      <c r="F3" s="69"/>
    </row>
    <row r="4" spans="1:6" ht="18.75" customHeight="1">
      <c r="A4" s="89" t="s">
        <v>349</v>
      </c>
      <c r="B4" s="90">
        <v>6710588</v>
      </c>
      <c r="C4" s="91" t="s">
        <v>326</v>
      </c>
      <c r="D4" s="92">
        <v>65</v>
      </c>
      <c r="E4" s="89" t="s">
        <v>605</v>
      </c>
      <c r="F4" s="69"/>
    </row>
    <row r="5" spans="1:6" ht="18.75" customHeight="1">
      <c r="A5" s="89" t="s">
        <v>349</v>
      </c>
      <c r="B5" s="90">
        <v>22988366</v>
      </c>
      <c r="C5" s="91" t="s">
        <v>326</v>
      </c>
      <c r="D5" s="92">
        <v>66</v>
      </c>
      <c r="E5" s="89" t="s">
        <v>606</v>
      </c>
      <c r="F5" s="69"/>
    </row>
    <row r="6" spans="1:6" ht="17.25" customHeight="1">
      <c r="A6" s="89" t="s">
        <v>349</v>
      </c>
      <c r="B6" s="90">
        <v>4969706</v>
      </c>
      <c r="C6" s="91" t="s">
        <v>326</v>
      </c>
      <c r="D6" s="92">
        <v>67</v>
      </c>
      <c r="E6" s="89" t="s">
        <v>607</v>
      </c>
      <c r="F6" s="69"/>
    </row>
    <row r="7" spans="1:6" ht="20.25" customHeight="1">
      <c r="A7" s="89" t="s">
        <v>349</v>
      </c>
      <c r="B7" s="90">
        <v>1123504</v>
      </c>
      <c r="C7" s="91" t="s">
        <v>326</v>
      </c>
      <c r="D7" s="92">
        <v>68</v>
      </c>
      <c r="E7" s="89" t="s">
        <v>608</v>
      </c>
      <c r="F7" s="69"/>
    </row>
    <row r="8" spans="1:6" ht="18.75" customHeight="1">
      <c r="A8" s="89" t="s">
        <v>349</v>
      </c>
      <c r="B8" s="90">
        <v>363948</v>
      </c>
      <c r="C8" s="91" t="s">
        <v>326</v>
      </c>
      <c r="D8" s="92">
        <v>69</v>
      </c>
      <c r="E8" s="89" t="s">
        <v>609</v>
      </c>
      <c r="F8" s="69"/>
    </row>
    <row r="9" spans="1:6" ht="17.25" customHeight="1">
      <c r="A9" s="89" t="s">
        <v>349</v>
      </c>
      <c r="B9" s="90">
        <v>1541505</v>
      </c>
      <c r="C9" s="91" t="s">
        <v>326</v>
      </c>
      <c r="D9" s="92">
        <v>70</v>
      </c>
      <c r="E9" s="89" t="s">
        <v>610</v>
      </c>
      <c r="F9" s="69"/>
    </row>
    <row r="10" spans="1:6" ht="12.75">
      <c r="A10" s="89" t="s">
        <v>349</v>
      </c>
      <c r="B10" s="90">
        <v>230022</v>
      </c>
      <c r="C10" s="91" t="s">
        <v>326</v>
      </c>
      <c r="D10" s="92">
        <v>72</v>
      </c>
      <c r="E10" s="89" t="s">
        <v>611</v>
      </c>
      <c r="F10" s="69"/>
    </row>
    <row r="11" spans="1:6" ht="12.75">
      <c r="A11" s="89" t="s">
        <v>349</v>
      </c>
      <c r="B11" s="90">
        <v>3001076</v>
      </c>
      <c r="C11" s="91" t="s">
        <v>326</v>
      </c>
      <c r="D11" s="92">
        <v>76</v>
      </c>
      <c r="E11" s="89" t="s">
        <v>612</v>
      </c>
      <c r="F11" s="69"/>
    </row>
    <row r="12" spans="1:6" ht="12.75">
      <c r="A12" s="89" t="s">
        <v>349</v>
      </c>
      <c r="B12" s="90">
        <v>1372038</v>
      </c>
      <c r="C12" s="91" t="s">
        <v>326</v>
      </c>
      <c r="D12" s="92">
        <v>77</v>
      </c>
      <c r="E12" s="89" t="s">
        <v>613</v>
      </c>
      <c r="F12" s="69"/>
    </row>
    <row r="13" spans="1:6" ht="12.75">
      <c r="A13" s="89" t="s">
        <v>349</v>
      </c>
      <c r="B13" s="90">
        <v>122531454</v>
      </c>
      <c r="C13" s="91" t="s">
        <v>326</v>
      </c>
      <c r="D13" s="92">
        <v>79</v>
      </c>
      <c r="E13" s="89" t="s">
        <v>614</v>
      </c>
      <c r="F13" s="69"/>
    </row>
    <row r="14" spans="1:6" ht="12.75">
      <c r="A14" s="89" t="s">
        <v>349</v>
      </c>
      <c r="B14" s="90">
        <v>80333300</v>
      </c>
      <c r="C14" s="91" t="s">
        <v>326</v>
      </c>
      <c r="D14" s="92">
        <v>80</v>
      </c>
      <c r="E14" s="89" t="s">
        <v>615</v>
      </c>
      <c r="F14" s="69"/>
    </row>
    <row r="15" spans="1:6" ht="12.75">
      <c r="A15" s="89" t="s">
        <v>349</v>
      </c>
      <c r="B15" s="90">
        <v>19202261</v>
      </c>
      <c r="C15" s="91" t="s">
        <v>326</v>
      </c>
      <c r="D15" s="92">
        <v>81</v>
      </c>
      <c r="E15" s="89" t="s">
        <v>616</v>
      </c>
      <c r="F15" s="69"/>
    </row>
    <row r="16" spans="1:6" ht="33.75" customHeight="1">
      <c r="A16" s="89" t="s">
        <v>349</v>
      </c>
      <c r="B16" s="90">
        <v>26757668</v>
      </c>
      <c r="C16" s="91" t="s">
        <v>326</v>
      </c>
      <c r="D16" s="92">
        <v>82</v>
      </c>
      <c r="E16" s="89" t="s">
        <v>617</v>
      </c>
      <c r="F16" s="69"/>
    </row>
    <row r="17" spans="1:6" ht="12.75" customHeight="1">
      <c r="A17" s="89" t="s">
        <v>349</v>
      </c>
      <c r="B17" s="90">
        <v>1830916</v>
      </c>
      <c r="C17" s="91" t="s">
        <v>326</v>
      </c>
      <c r="D17" s="92">
        <v>83</v>
      </c>
      <c r="E17" s="89" t="s">
        <v>618</v>
      </c>
      <c r="F17" s="69"/>
    </row>
    <row r="18" spans="1:6" ht="12.75">
      <c r="A18" s="89" t="s">
        <v>349</v>
      </c>
      <c r="B18" s="90">
        <v>2150138</v>
      </c>
      <c r="C18" s="91" t="s">
        <v>326</v>
      </c>
      <c r="D18" s="92">
        <v>84</v>
      </c>
      <c r="E18" s="89" t="s">
        <v>619</v>
      </c>
      <c r="F18" s="69"/>
    </row>
    <row r="19" spans="1:6" ht="12.75">
      <c r="A19" s="89" t="s">
        <v>349</v>
      </c>
      <c r="B19" s="90">
        <v>9100400</v>
      </c>
      <c r="C19" s="91" t="s">
        <v>326</v>
      </c>
      <c r="D19" s="92">
        <v>85</v>
      </c>
      <c r="E19" s="89" t="s">
        <v>620</v>
      </c>
      <c r="F19" s="69"/>
    </row>
    <row r="20" spans="1:6" ht="12.75">
      <c r="A20" s="93" t="s">
        <v>360</v>
      </c>
      <c r="B20" s="94">
        <f>SUM(B2:B19)</f>
        <v>316083086</v>
      </c>
      <c r="C20" s="91"/>
      <c r="D20" s="91"/>
      <c r="E20" s="89"/>
      <c r="F20" s="69"/>
    </row>
    <row r="21" spans="1:6" ht="12.75">
      <c r="A21" s="89"/>
      <c r="B21" s="90"/>
      <c r="C21" s="91"/>
      <c r="D21" s="91"/>
      <c r="E21" s="89"/>
      <c r="F21" s="69"/>
    </row>
    <row r="22" spans="1:6" ht="12.75">
      <c r="A22" s="89" t="s">
        <v>293</v>
      </c>
      <c r="B22" s="90">
        <v>41793818.74</v>
      </c>
      <c r="C22" s="91" t="s">
        <v>326</v>
      </c>
      <c r="D22" s="91" t="s">
        <v>704</v>
      </c>
      <c r="E22" s="89" t="s">
        <v>705</v>
      </c>
      <c r="F22" s="69"/>
    </row>
    <row r="23" spans="1:6" ht="12.75">
      <c r="A23" s="89" t="s">
        <v>293</v>
      </c>
      <c r="B23" s="90">
        <v>239183943.3</v>
      </c>
      <c r="C23" s="91" t="s">
        <v>326</v>
      </c>
      <c r="D23" s="91" t="s">
        <v>706</v>
      </c>
      <c r="E23" s="89" t="s">
        <v>707</v>
      </c>
      <c r="F23" s="69"/>
    </row>
    <row r="24" spans="1:6" ht="12.75">
      <c r="A24" s="89" t="s">
        <v>293</v>
      </c>
      <c r="B24" s="90">
        <v>3496865.34</v>
      </c>
      <c r="C24" s="91" t="s">
        <v>326</v>
      </c>
      <c r="D24" s="91" t="s">
        <v>708</v>
      </c>
      <c r="E24" s="89" t="s">
        <v>709</v>
      </c>
      <c r="F24" s="69"/>
    </row>
    <row r="25" spans="1:6" ht="12.75">
      <c r="A25" s="89" t="s">
        <v>293</v>
      </c>
      <c r="B25" s="90">
        <v>10559545.81</v>
      </c>
      <c r="C25" s="91" t="s">
        <v>326</v>
      </c>
      <c r="D25" s="91" t="s">
        <v>710</v>
      </c>
      <c r="E25" s="89" t="s">
        <v>711</v>
      </c>
      <c r="F25" s="69"/>
    </row>
    <row r="26" spans="1:6" ht="12.75">
      <c r="A26" s="89" t="s">
        <v>293</v>
      </c>
      <c r="B26" s="90">
        <v>540380.3</v>
      </c>
      <c r="C26" s="91" t="s">
        <v>326</v>
      </c>
      <c r="D26" s="91" t="s">
        <v>712</v>
      </c>
      <c r="E26" s="89" t="s">
        <v>713</v>
      </c>
      <c r="F26" s="69"/>
    </row>
    <row r="27" spans="1:6" ht="12.75">
      <c r="A27" s="89" t="s">
        <v>293</v>
      </c>
      <c r="B27" s="90">
        <v>387362.04</v>
      </c>
      <c r="C27" s="91" t="s">
        <v>326</v>
      </c>
      <c r="D27" s="91" t="s">
        <v>714</v>
      </c>
      <c r="E27" s="89" t="s">
        <v>715</v>
      </c>
      <c r="F27" s="69"/>
    </row>
    <row r="28" spans="1:6" ht="12.75">
      <c r="A28" s="89" t="s">
        <v>293</v>
      </c>
      <c r="B28" s="90">
        <v>4937309.33</v>
      </c>
      <c r="C28" s="91" t="s">
        <v>326</v>
      </c>
      <c r="D28" s="91" t="s">
        <v>718</v>
      </c>
      <c r="E28" s="89" t="s">
        <v>719</v>
      </c>
      <c r="F28" s="69"/>
    </row>
    <row r="29" spans="1:6" ht="12.75" customHeight="1">
      <c r="A29" s="89" t="s">
        <v>293</v>
      </c>
      <c r="B29" s="90">
        <v>85221939.84</v>
      </c>
      <c r="C29" s="91" t="s">
        <v>326</v>
      </c>
      <c r="D29" s="91" t="s">
        <v>720</v>
      </c>
      <c r="E29" s="89" t="s">
        <v>721</v>
      </c>
      <c r="F29" s="69"/>
    </row>
    <row r="30" spans="1:6" ht="25.5">
      <c r="A30" s="89" t="s">
        <v>293</v>
      </c>
      <c r="B30" s="90">
        <v>11276136.12</v>
      </c>
      <c r="C30" s="91" t="s">
        <v>326</v>
      </c>
      <c r="D30" s="91" t="s">
        <v>722</v>
      </c>
      <c r="E30" s="89" t="s">
        <v>723</v>
      </c>
      <c r="F30" s="69"/>
    </row>
    <row r="31" spans="1:6" ht="25.5">
      <c r="A31" s="89" t="s">
        <v>293</v>
      </c>
      <c r="B31" s="90">
        <v>4634400.56</v>
      </c>
      <c r="C31" s="91" t="s">
        <v>326</v>
      </c>
      <c r="D31" s="91" t="s">
        <v>724</v>
      </c>
      <c r="E31" s="89" t="s">
        <v>725</v>
      </c>
      <c r="F31" s="69"/>
    </row>
    <row r="32" spans="1:6" ht="12.75" customHeight="1">
      <c r="A32" s="89" t="s">
        <v>293</v>
      </c>
      <c r="B32" s="90">
        <v>36324300.45</v>
      </c>
      <c r="C32" s="91" t="s">
        <v>326</v>
      </c>
      <c r="D32" s="91" t="s">
        <v>726</v>
      </c>
      <c r="E32" s="89" t="s">
        <v>727</v>
      </c>
      <c r="F32" s="69"/>
    </row>
    <row r="33" spans="1:6" ht="12.75" customHeight="1">
      <c r="A33" s="89" t="s">
        <v>293</v>
      </c>
      <c r="B33" s="90">
        <v>1438692.09</v>
      </c>
      <c r="C33" s="91" t="s">
        <v>326</v>
      </c>
      <c r="D33" s="92">
        <v>1105</v>
      </c>
      <c r="E33" s="89" t="s">
        <v>728</v>
      </c>
      <c r="F33" s="69"/>
    </row>
    <row r="34" spans="1:6" ht="12.75" customHeight="1">
      <c r="A34" s="89" t="s">
        <v>293</v>
      </c>
      <c r="B34" s="90">
        <v>2334148.49</v>
      </c>
      <c r="C34" s="91" t="s">
        <v>326</v>
      </c>
      <c r="D34" s="92">
        <v>1106</v>
      </c>
      <c r="E34" s="89" t="s">
        <v>729</v>
      </c>
      <c r="F34" s="69"/>
    </row>
    <row r="35" spans="1:6" ht="12.75" customHeight="1">
      <c r="A35" s="89" t="s">
        <v>293</v>
      </c>
      <c r="B35" s="90">
        <v>477628652.3</v>
      </c>
      <c r="C35" s="91" t="s">
        <v>326</v>
      </c>
      <c r="D35" s="91" t="s">
        <v>730</v>
      </c>
      <c r="E35" s="89" t="s">
        <v>731</v>
      </c>
      <c r="F35" s="69"/>
    </row>
    <row r="36" spans="1:6" ht="12.75">
      <c r="A36" s="89" t="s">
        <v>293</v>
      </c>
      <c r="B36" s="90">
        <v>499288.38</v>
      </c>
      <c r="C36" s="91" t="s">
        <v>326</v>
      </c>
      <c r="D36" s="92">
        <v>2060</v>
      </c>
      <c r="E36" s="89" t="s">
        <v>742</v>
      </c>
      <c r="F36" s="69"/>
    </row>
    <row r="37" spans="1:6" ht="12.75">
      <c r="A37" s="89" t="s">
        <v>293</v>
      </c>
      <c r="B37" s="90">
        <v>256655.88</v>
      </c>
      <c r="C37" s="91" t="s">
        <v>326</v>
      </c>
      <c r="D37" s="92">
        <v>2070</v>
      </c>
      <c r="E37" s="89" t="s">
        <v>743</v>
      </c>
      <c r="F37" s="69"/>
    </row>
    <row r="38" spans="1:6" ht="12.75">
      <c r="A38" s="89" t="s">
        <v>293</v>
      </c>
      <c r="B38" s="90">
        <v>524568.45</v>
      </c>
      <c r="C38" s="91" t="s">
        <v>326</v>
      </c>
      <c r="D38" s="92">
        <v>2080</v>
      </c>
      <c r="E38" s="89" t="s">
        <v>744</v>
      </c>
      <c r="F38" s="69"/>
    </row>
    <row r="39" spans="1:6" ht="12.75">
      <c r="A39" s="89" t="s">
        <v>293</v>
      </c>
      <c r="B39" s="90">
        <v>427290.82</v>
      </c>
      <c r="C39" s="91" t="s">
        <v>326</v>
      </c>
      <c r="D39" s="92">
        <v>2090</v>
      </c>
      <c r="E39" s="89" t="s">
        <v>745</v>
      </c>
      <c r="F39" s="69"/>
    </row>
    <row r="40" spans="1:6" ht="12.75">
      <c r="A40" s="89" t="s">
        <v>293</v>
      </c>
      <c r="B40" s="90">
        <v>177952.99</v>
      </c>
      <c r="C40" s="91" t="s">
        <v>326</v>
      </c>
      <c r="D40" s="92">
        <v>2100</v>
      </c>
      <c r="E40" s="89" t="s">
        <v>746</v>
      </c>
      <c r="F40" s="69"/>
    </row>
    <row r="41" spans="1:6" ht="12.75">
      <c r="A41" s="89" t="s">
        <v>293</v>
      </c>
      <c r="B41" s="90">
        <v>35994</v>
      </c>
      <c r="C41" s="91" t="s">
        <v>326</v>
      </c>
      <c r="D41" s="92">
        <v>2250</v>
      </c>
      <c r="E41" s="89" t="s">
        <v>748</v>
      </c>
      <c r="F41" s="69"/>
    </row>
    <row r="42" spans="1:6" ht="12.75" customHeight="1">
      <c r="A42" s="89" t="s">
        <v>293</v>
      </c>
      <c r="B42" s="90">
        <v>106370.05</v>
      </c>
      <c r="C42" s="91" t="s">
        <v>326</v>
      </c>
      <c r="D42" s="92">
        <v>2310</v>
      </c>
      <c r="E42" s="89" t="s">
        <v>751</v>
      </c>
      <c r="F42" s="69"/>
    </row>
    <row r="43" spans="1:6" ht="12.75" customHeight="1">
      <c r="A43" s="89" t="s">
        <v>293</v>
      </c>
      <c r="B43" s="90">
        <v>8450445.15</v>
      </c>
      <c r="C43" s="91" t="s">
        <v>326</v>
      </c>
      <c r="D43" s="92">
        <v>701030173</v>
      </c>
      <c r="E43" s="89" t="s">
        <v>790</v>
      </c>
      <c r="F43" s="69"/>
    </row>
    <row r="44" spans="1:6" ht="12.75">
      <c r="A44" s="89" t="s">
        <v>293</v>
      </c>
      <c r="B44" s="90">
        <v>1374543.12</v>
      </c>
      <c r="C44" s="91" t="s">
        <v>326</v>
      </c>
      <c r="D44" s="91" t="s">
        <v>951</v>
      </c>
      <c r="E44" s="89" t="s">
        <v>959</v>
      </c>
      <c r="F44" s="69"/>
    </row>
    <row r="45" spans="1:6" ht="24.75" customHeight="1">
      <c r="A45" s="93" t="s">
        <v>360</v>
      </c>
      <c r="B45" s="94">
        <f>SUM(B22:B44)</f>
        <v>931610603.5500001</v>
      </c>
      <c r="C45" s="91"/>
      <c r="D45" s="91"/>
      <c r="E45" s="89"/>
      <c r="F45" s="69"/>
    </row>
    <row r="46" spans="1:6" ht="12.75">
      <c r="A46" s="89"/>
      <c r="B46" s="90"/>
      <c r="C46" s="91"/>
      <c r="D46" s="91"/>
      <c r="E46" s="89"/>
      <c r="F46" s="69"/>
    </row>
    <row r="47" spans="1:6" ht="12.75">
      <c r="A47" s="89" t="s">
        <v>362</v>
      </c>
      <c r="B47" s="90">
        <v>745748925</v>
      </c>
      <c r="C47" s="91" t="s">
        <v>326</v>
      </c>
      <c r="D47" s="92">
        <v>701030125</v>
      </c>
      <c r="E47" s="89" t="s">
        <v>968</v>
      </c>
      <c r="F47" s="69"/>
    </row>
    <row r="48" spans="1:6" ht="12.75">
      <c r="A48" s="93" t="s">
        <v>360</v>
      </c>
      <c r="B48" s="94">
        <f>SUM(B47)</f>
        <v>745748925</v>
      </c>
      <c r="C48" s="91"/>
      <c r="D48" s="91"/>
      <c r="E48" s="89"/>
      <c r="F48" s="69"/>
    </row>
    <row r="49" spans="1:6" ht="12.75">
      <c r="A49" s="89"/>
      <c r="B49" s="90"/>
      <c r="C49" s="91"/>
      <c r="D49" s="91"/>
      <c r="E49" s="89"/>
      <c r="F49" s="69"/>
    </row>
    <row r="50" spans="1:6" ht="12.75">
      <c r="A50" s="89" t="s">
        <v>294</v>
      </c>
      <c r="B50" s="90">
        <v>300000</v>
      </c>
      <c r="C50" s="91" t="s">
        <v>326</v>
      </c>
      <c r="D50" s="91" t="s">
        <v>1034</v>
      </c>
      <c r="E50" s="89" t="s">
        <v>1035</v>
      </c>
      <c r="F50" s="69"/>
    </row>
    <row r="51" spans="1:6" ht="12.75">
      <c r="A51" s="89" t="s">
        <v>294</v>
      </c>
      <c r="B51" s="90">
        <v>26547236.48</v>
      </c>
      <c r="C51" s="91" t="s">
        <v>326</v>
      </c>
      <c r="D51" s="91" t="s">
        <v>1088</v>
      </c>
      <c r="E51" s="89" t="s">
        <v>1089</v>
      </c>
      <c r="F51" s="69"/>
    </row>
    <row r="52" spans="1:6" ht="12.75">
      <c r="A52" s="89" t="s">
        <v>294</v>
      </c>
      <c r="B52" s="90">
        <v>106908432.84</v>
      </c>
      <c r="C52" s="91" t="s">
        <v>326</v>
      </c>
      <c r="D52" s="91" t="s">
        <v>1090</v>
      </c>
      <c r="E52" s="89" t="s">
        <v>1091</v>
      </c>
      <c r="F52" s="69"/>
    </row>
    <row r="53" spans="1:6" ht="12.75">
      <c r="A53" s="89" t="s">
        <v>294</v>
      </c>
      <c r="B53" s="90">
        <v>4242548.8</v>
      </c>
      <c r="C53" s="91" t="s">
        <v>326</v>
      </c>
      <c r="D53" s="91" t="s">
        <v>1092</v>
      </c>
      <c r="E53" s="89" t="s">
        <v>1093</v>
      </c>
      <c r="F53" s="69"/>
    </row>
    <row r="54" spans="1:6" ht="12.75">
      <c r="A54" s="89" t="s">
        <v>294</v>
      </c>
      <c r="B54" s="90">
        <v>261972.44</v>
      </c>
      <c r="C54" s="91" t="s">
        <v>326</v>
      </c>
      <c r="D54" s="91" t="s">
        <v>1094</v>
      </c>
      <c r="E54" s="89" t="s">
        <v>1095</v>
      </c>
      <c r="F54" s="69"/>
    </row>
    <row r="55" spans="1:6" ht="12.75">
      <c r="A55" s="93" t="s">
        <v>360</v>
      </c>
      <c r="B55" s="94">
        <f>SUM(B50:B54)</f>
        <v>138260190.56</v>
      </c>
      <c r="C55" s="91"/>
      <c r="D55" s="91"/>
      <c r="E55" s="89"/>
      <c r="F55" s="69"/>
    </row>
    <row r="56" spans="1:6" ht="12.75">
      <c r="A56" s="89" t="s">
        <v>302</v>
      </c>
      <c r="B56" s="180">
        <v>89999995</v>
      </c>
      <c r="C56" s="91" t="s">
        <v>326</v>
      </c>
      <c r="D56" s="89" t="s">
        <v>1301</v>
      </c>
      <c r="E56" s="89" t="s">
        <v>1302</v>
      </c>
      <c r="F56" s="69"/>
    </row>
    <row r="57" spans="1:6" ht="12.75">
      <c r="A57" s="93" t="s">
        <v>360</v>
      </c>
      <c r="B57" s="94">
        <f>SUM(B56)</f>
        <v>89999995</v>
      </c>
      <c r="C57" s="91"/>
      <c r="D57" s="91"/>
      <c r="E57" s="89"/>
      <c r="F57" s="69"/>
    </row>
    <row r="58" spans="1:6" ht="12.75">
      <c r="A58" s="89"/>
      <c r="B58" s="90"/>
      <c r="C58" s="91"/>
      <c r="D58" s="91"/>
      <c r="E58" s="89"/>
      <c r="F58" s="69"/>
    </row>
    <row r="59" spans="1:11" ht="12.75">
      <c r="A59" s="156" t="s">
        <v>1638</v>
      </c>
      <c r="B59" s="181">
        <v>25000000</v>
      </c>
      <c r="C59" s="159" t="s">
        <v>326</v>
      </c>
      <c r="D59" s="182">
        <v>43</v>
      </c>
      <c r="E59" s="156" t="s">
        <v>1320</v>
      </c>
      <c r="F59" s="69"/>
      <c r="G59" s="119"/>
      <c r="H59" s="121"/>
      <c r="I59" s="119"/>
      <c r="J59" s="122"/>
      <c r="K59" s="119"/>
    </row>
    <row r="60" spans="1:11" ht="12.75">
      <c r="A60" s="156" t="s">
        <v>1638</v>
      </c>
      <c r="B60" s="181" t="s">
        <v>369</v>
      </c>
      <c r="C60" s="159" t="s">
        <v>326</v>
      </c>
      <c r="D60" s="182">
        <v>932</v>
      </c>
      <c r="E60" s="156" t="s">
        <v>1322</v>
      </c>
      <c r="F60" s="69"/>
      <c r="G60" s="119"/>
      <c r="H60" s="120"/>
      <c r="I60" s="119"/>
      <c r="J60" s="122"/>
      <c r="K60" s="119"/>
    </row>
    <row r="61" spans="1:11" ht="12.75">
      <c r="A61" s="156" t="s">
        <v>1638</v>
      </c>
      <c r="B61" s="181" t="s">
        <v>369</v>
      </c>
      <c r="C61" s="159" t="s">
        <v>326</v>
      </c>
      <c r="D61" s="182">
        <v>933</v>
      </c>
      <c r="E61" s="156" t="s">
        <v>1323</v>
      </c>
      <c r="F61" s="69"/>
      <c r="G61" s="119"/>
      <c r="H61" s="120"/>
      <c r="I61" s="119"/>
      <c r="J61" s="122"/>
      <c r="K61" s="119"/>
    </row>
    <row r="62" spans="1:11" ht="12.75">
      <c r="A62" s="156" t="s">
        <v>1638</v>
      </c>
      <c r="B62" s="181">
        <v>0</v>
      </c>
      <c r="C62" s="159" t="s">
        <v>326</v>
      </c>
      <c r="D62" s="182">
        <v>952</v>
      </c>
      <c r="E62" s="156" t="s">
        <v>1338</v>
      </c>
      <c r="F62" s="69"/>
      <c r="G62" s="119"/>
      <c r="H62" s="121"/>
      <c r="I62" s="119"/>
      <c r="J62" s="122"/>
      <c r="K62" s="119"/>
    </row>
    <row r="63" spans="1:11" ht="12.75">
      <c r="A63" s="156" t="s">
        <v>1638</v>
      </c>
      <c r="B63" s="181">
        <v>0</v>
      </c>
      <c r="C63" s="159" t="s">
        <v>326</v>
      </c>
      <c r="D63" s="182">
        <v>953</v>
      </c>
      <c r="E63" s="156" t="s">
        <v>1339</v>
      </c>
      <c r="F63" s="69"/>
      <c r="G63" s="119"/>
      <c r="H63" s="121"/>
      <c r="I63" s="119"/>
      <c r="J63" s="122"/>
      <c r="K63" s="119"/>
    </row>
    <row r="64" spans="1:11" ht="12.75">
      <c r="A64" s="156" t="s">
        <v>1638</v>
      </c>
      <c r="B64" s="181">
        <v>0</v>
      </c>
      <c r="C64" s="159" t="s">
        <v>326</v>
      </c>
      <c r="D64" s="182">
        <v>1566</v>
      </c>
      <c r="E64" s="156" t="s">
        <v>1355</v>
      </c>
      <c r="F64" s="69"/>
      <c r="G64" s="119"/>
      <c r="H64" s="121"/>
      <c r="I64" s="119"/>
      <c r="J64" s="122"/>
      <c r="K64" s="119"/>
    </row>
    <row r="65" spans="1:11" ht="12.75">
      <c r="A65" s="156" t="s">
        <v>1638</v>
      </c>
      <c r="B65" s="181">
        <v>0</v>
      </c>
      <c r="C65" s="159" t="s">
        <v>326</v>
      </c>
      <c r="D65" s="182">
        <v>2630</v>
      </c>
      <c r="E65" s="156" t="s">
        <v>1388</v>
      </c>
      <c r="F65" s="69"/>
      <c r="G65" s="119"/>
      <c r="H65" s="121"/>
      <c r="I65" s="119"/>
      <c r="J65" s="122"/>
      <c r="K65" s="119"/>
    </row>
    <row r="66" spans="1:11" ht="25.5">
      <c r="A66" s="156" t="s">
        <v>1638</v>
      </c>
      <c r="B66" s="181">
        <v>7645508</v>
      </c>
      <c r="C66" s="159" t="s">
        <v>352</v>
      </c>
      <c r="D66" s="183" t="s">
        <v>1430</v>
      </c>
      <c r="E66" s="156" t="s">
        <v>1431</v>
      </c>
      <c r="F66" s="69"/>
      <c r="G66" s="119"/>
      <c r="H66" s="121"/>
      <c r="I66" s="119"/>
      <c r="J66" s="119"/>
      <c r="K66" s="119"/>
    </row>
    <row r="67" spans="1:11" ht="25.5">
      <c r="A67" s="156" t="s">
        <v>1638</v>
      </c>
      <c r="B67" s="181">
        <v>10000000</v>
      </c>
      <c r="C67" s="159" t="s">
        <v>326</v>
      </c>
      <c r="D67" s="183" t="s">
        <v>1435</v>
      </c>
      <c r="E67" s="156" t="s">
        <v>1436</v>
      </c>
      <c r="F67" s="69"/>
      <c r="G67" s="119"/>
      <c r="H67" s="120"/>
      <c r="I67" s="119"/>
      <c r="J67" s="122"/>
      <c r="K67" s="119"/>
    </row>
    <row r="68" spans="1:11" ht="12.75">
      <c r="A68" s="156" t="s">
        <v>1638</v>
      </c>
      <c r="B68" s="181">
        <v>2081191</v>
      </c>
      <c r="C68" s="159" t="s">
        <v>352</v>
      </c>
      <c r="D68" s="183" t="s">
        <v>1463</v>
      </c>
      <c r="E68" s="156" t="s">
        <v>1464</v>
      </c>
      <c r="F68" s="69"/>
      <c r="G68" s="119"/>
      <c r="H68" s="121"/>
      <c r="I68" s="119"/>
      <c r="J68" s="119"/>
      <c r="K68" s="119"/>
    </row>
    <row r="69" spans="1:11" ht="12.75">
      <c r="A69" s="156" t="s">
        <v>1638</v>
      </c>
      <c r="B69" s="181" t="s">
        <v>369</v>
      </c>
      <c r="C69" s="159" t="s">
        <v>326</v>
      </c>
      <c r="D69" s="182">
        <v>7851</v>
      </c>
      <c r="E69" s="156" t="s">
        <v>1470</v>
      </c>
      <c r="F69" s="69"/>
      <c r="G69" s="119"/>
      <c r="H69" s="121"/>
      <c r="I69" s="119"/>
      <c r="J69" s="119"/>
      <c r="K69" s="119"/>
    </row>
    <row r="70" spans="1:11" ht="12.75">
      <c r="A70" s="156" t="s">
        <v>1638</v>
      </c>
      <c r="B70" s="181">
        <v>2000000000</v>
      </c>
      <c r="C70" s="159" t="s">
        <v>326</v>
      </c>
      <c r="D70" s="156" t="s">
        <v>1481</v>
      </c>
      <c r="E70" s="156" t="s">
        <v>1482</v>
      </c>
      <c r="F70" s="69"/>
      <c r="G70" s="119"/>
      <c r="H70" s="121"/>
      <c r="I70" s="119"/>
      <c r="J70" s="119"/>
      <c r="K70" s="119"/>
    </row>
    <row r="71" spans="1:11" ht="12.75">
      <c r="A71" s="156" t="s">
        <v>1638</v>
      </c>
      <c r="B71" s="181">
        <v>300000</v>
      </c>
      <c r="C71" s="159" t="s">
        <v>326</v>
      </c>
      <c r="D71" s="156" t="s">
        <v>1571</v>
      </c>
      <c r="E71" s="156" t="s">
        <v>1572</v>
      </c>
      <c r="F71" s="69"/>
      <c r="G71" s="119"/>
      <c r="H71" s="121"/>
      <c r="I71" s="119"/>
      <c r="J71" s="119"/>
      <c r="K71" s="119"/>
    </row>
    <row r="72" spans="1:11" ht="12.75">
      <c r="A72" s="156" t="s">
        <v>1638</v>
      </c>
      <c r="B72" s="181">
        <v>125000</v>
      </c>
      <c r="C72" s="159" t="s">
        <v>326</v>
      </c>
      <c r="D72" s="156" t="s">
        <v>1577</v>
      </c>
      <c r="E72" s="156" t="s">
        <v>1578</v>
      </c>
      <c r="F72" s="69"/>
      <c r="G72" s="119"/>
      <c r="H72" s="120"/>
      <c r="I72" s="119"/>
      <c r="J72" s="119"/>
      <c r="K72" s="119"/>
    </row>
    <row r="73" spans="1:11" ht="12.75">
      <c r="A73" s="156" t="s">
        <v>1638</v>
      </c>
      <c r="B73" s="181">
        <v>1007302</v>
      </c>
      <c r="C73" s="159" t="s">
        <v>326</v>
      </c>
      <c r="D73" s="156" t="s">
        <v>1581</v>
      </c>
      <c r="E73" s="156" t="s">
        <v>1582</v>
      </c>
      <c r="F73" s="69"/>
      <c r="G73" s="119"/>
      <c r="H73" s="120"/>
      <c r="I73" s="119"/>
      <c r="J73" s="119"/>
      <c r="K73" s="119"/>
    </row>
    <row r="74" spans="1:11" ht="12.75">
      <c r="A74" s="156" t="s">
        <v>1638</v>
      </c>
      <c r="B74" s="181" t="s">
        <v>369</v>
      </c>
      <c r="C74" s="159" t="s">
        <v>326</v>
      </c>
      <c r="D74" s="156" t="s">
        <v>1603</v>
      </c>
      <c r="E74" s="156" t="s">
        <v>1604</v>
      </c>
      <c r="F74" s="69"/>
      <c r="G74" s="119"/>
      <c r="H74" s="120"/>
      <c r="I74" s="119"/>
      <c r="J74" s="119"/>
      <c r="K74" s="119"/>
    </row>
    <row r="75" spans="1:11" ht="12.75">
      <c r="A75" s="156" t="s">
        <v>1638</v>
      </c>
      <c r="B75" s="181" t="s">
        <v>369</v>
      </c>
      <c r="C75" s="159" t="s">
        <v>326</v>
      </c>
      <c r="D75" s="156" t="s">
        <v>1605</v>
      </c>
      <c r="E75" s="156" t="s">
        <v>1606</v>
      </c>
      <c r="F75" s="69"/>
      <c r="G75" s="119"/>
      <c r="H75" s="120"/>
      <c r="I75" s="119"/>
      <c r="J75" s="119"/>
      <c r="K75" s="119"/>
    </row>
    <row r="76" spans="1:11" ht="12.75">
      <c r="A76" s="156" t="s">
        <v>1638</v>
      </c>
      <c r="B76" s="181" t="s">
        <v>369</v>
      </c>
      <c r="C76" s="159" t="s">
        <v>326</v>
      </c>
      <c r="D76" s="156" t="s">
        <v>1609</v>
      </c>
      <c r="E76" s="156" t="s">
        <v>1610</v>
      </c>
      <c r="F76" s="69"/>
      <c r="G76" s="119"/>
      <c r="H76" s="121"/>
      <c r="I76" s="119"/>
      <c r="J76" s="119"/>
      <c r="K76" s="119"/>
    </row>
    <row r="77" spans="1:11" ht="12.75">
      <c r="A77" s="156" t="s">
        <v>1638</v>
      </c>
      <c r="B77" s="181" t="s">
        <v>369</v>
      </c>
      <c r="C77" s="159" t="s">
        <v>326</v>
      </c>
      <c r="D77" s="156" t="s">
        <v>1620</v>
      </c>
      <c r="E77" s="156" t="s">
        <v>1621</v>
      </c>
      <c r="F77" s="69"/>
      <c r="G77" s="119"/>
      <c r="H77" s="121"/>
      <c r="I77" s="119"/>
      <c r="J77" s="119"/>
      <c r="K77" s="119"/>
    </row>
    <row r="78" spans="1:11" ht="12.75">
      <c r="A78" s="156" t="s">
        <v>1638</v>
      </c>
      <c r="B78" s="181">
        <v>170399</v>
      </c>
      <c r="C78" s="159" t="s">
        <v>352</v>
      </c>
      <c r="D78" s="156" t="s">
        <v>1631</v>
      </c>
      <c r="E78" s="156" t="s">
        <v>1632</v>
      </c>
      <c r="F78" s="69"/>
      <c r="G78" s="119"/>
      <c r="H78" s="121"/>
      <c r="I78" s="119"/>
      <c r="J78" s="119"/>
      <c r="K78" s="119"/>
    </row>
    <row r="79" spans="1:11" ht="12.75">
      <c r="A79" s="156" t="s">
        <v>1638</v>
      </c>
      <c r="B79" s="181">
        <v>71047</v>
      </c>
      <c r="C79" s="159" t="s">
        <v>326</v>
      </c>
      <c r="D79" s="156" t="s">
        <v>1637</v>
      </c>
      <c r="E79" s="156" t="s">
        <v>1640</v>
      </c>
      <c r="F79" s="69"/>
      <c r="G79" s="119"/>
      <c r="H79" s="120"/>
      <c r="I79" s="119"/>
      <c r="J79" s="119"/>
      <c r="K79" s="119"/>
    </row>
    <row r="80" spans="1:11" ht="12.75">
      <c r="A80" s="156" t="s">
        <v>1638</v>
      </c>
      <c r="B80" s="181">
        <v>350000</v>
      </c>
      <c r="C80" s="159" t="s">
        <v>326</v>
      </c>
      <c r="D80" s="156" t="s">
        <v>1645</v>
      </c>
      <c r="E80" s="156" t="s">
        <v>1646</v>
      </c>
      <c r="F80" s="69"/>
      <c r="G80" s="119"/>
      <c r="H80" s="120"/>
      <c r="I80" s="119"/>
      <c r="J80" s="119"/>
      <c r="K80" s="119"/>
    </row>
    <row r="81" spans="1:11" ht="12.75">
      <c r="A81" s="156" t="s">
        <v>1638</v>
      </c>
      <c r="B81" s="181">
        <v>80726</v>
      </c>
      <c r="C81" s="159" t="s">
        <v>326</v>
      </c>
      <c r="D81" s="156" t="s">
        <v>1647</v>
      </c>
      <c r="E81" s="156" t="s">
        <v>1648</v>
      </c>
      <c r="F81" s="69"/>
      <c r="G81" s="119"/>
      <c r="H81" s="121"/>
      <c r="I81" s="119"/>
      <c r="J81" s="119"/>
      <c r="K81" s="119"/>
    </row>
    <row r="82" spans="1:11" ht="12.75">
      <c r="A82" s="156" t="s">
        <v>1638</v>
      </c>
      <c r="B82" s="181" t="s">
        <v>369</v>
      </c>
      <c r="C82" s="159" t="s">
        <v>326</v>
      </c>
      <c r="D82" s="156" t="s">
        <v>1653</v>
      </c>
      <c r="E82" s="156" t="s">
        <v>1654</v>
      </c>
      <c r="F82" s="69"/>
      <c r="G82" s="119"/>
      <c r="H82" s="121"/>
      <c r="I82" s="119"/>
      <c r="J82" s="119"/>
      <c r="K82" s="119"/>
    </row>
    <row r="83" spans="1:11" ht="12.75">
      <c r="A83" s="156" t="s">
        <v>1638</v>
      </c>
      <c r="B83" s="181" t="s">
        <v>369</v>
      </c>
      <c r="C83" s="159" t="s">
        <v>326</v>
      </c>
      <c r="D83" s="156" t="s">
        <v>1655</v>
      </c>
      <c r="E83" s="156" t="s">
        <v>1656</v>
      </c>
      <c r="F83" s="69"/>
      <c r="G83" s="119"/>
      <c r="H83" s="121"/>
      <c r="I83" s="119"/>
      <c r="J83" s="119"/>
      <c r="K83" s="119"/>
    </row>
    <row r="84" spans="1:11" ht="12.75">
      <c r="A84" s="156" t="s">
        <v>1638</v>
      </c>
      <c r="B84" s="181">
        <v>16714</v>
      </c>
      <c r="C84" s="159" t="s">
        <v>326</v>
      </c>
      <c r="D84" s="156" t="s">
        <v>1659</v>
      </c>
      <c r="E84" s="156" t="s">
        <v>1660</v>
      </c>
      <c r="F84" s="69"/>
      <c r="G84" s="119"/>
      <c r="H84" s="121"/>
      <c r="I84" s="119"/>
      <c r="J84" s="119"/>
      <c r="K84" s="119"/>
    </row>
    <row r="85" spans="1:11" ht="12.75">
      <c r="A85" s="156" t="s">
        <v>1638</v>
      </c>
      <c r="B85" s="181">
        <v>16748</v>
      </c>
      <c r="C85" s="159" t="s">
        <v>326</v>
      </c>
      <c r="D85" s="156" t="s">
        <v>1661</v>
      </c>
      <c r="E85" s="156" t="s">
        <v>1662</v>
      </c>
      <c r="F85" s="69"/>
      <c r="G85" s="119"/>
      <c r="H85" s="121"/>
      <c r="I85" s="119"/>
      <c r="J85" s="119"/>
      <c r="K85" s="119"/>
    </row>
    <row r="86" spans="1:11" ht="12.75">
      <c r="A86" s="156" t="s">
        <v>1638</v>
      </c>
      <c r="B86" s="181">
        <v>586190</v>
      </c>
      <c r="C86" s="159" t="s">
        <v>326</v>
      </c>
      <c r="D86" s="156" t="s">
        <v>1688</v>
      </c>
      <c r="E86" s="156" t="s">
        <v>1689</v>
      </c>
      <c r="F86" s="69"/>
      <c r="G86" s="119"/>
      <c r="H86" s="121"/>
      <c r="I86" s="119"/>
      <c r="J86" s="119"/>
      <c r="K86" s="119"/>
    </row>
    <row r="87" spans="1:11" ht="12.75">
      <c r="A87" s="156" t="s">
        <v>1638</v>
      </c>
      <c r="B87" s="181">
        <v>615755</v>
      </c>
      <c r="C87" s="159" t="s">
        <v>326</v>
      </c>
      <c r="D87" s="156" t="s">
        <v>1734</v>
      </c>
      <c r="E87" s="156" t="s">
        <v>1735</v>
      </c>
      <c r="F87" s="69"/>
      <c r="G87" s="119"/>
      <c r="H87" s="121"/>
      <c r="I87" s="119"/>
      <c r="J87" s="119"/>
      <c r="K87" s="119"/>
    </row>
    <row r="88" spans="1:11" ht="12.75">
      <c r="A88" s="156" t="s">
        <v>1638</v>
      </c>
      <c r="B88" s="181">
        <v>800000</v>
      </c>
      <c r="C88" s="159" t="s">
        <v>326</v>
      </c>
      <c r="D88" s="156" t="s">
        <v>1736</v>
      </c>
      <c r="E88" s="156" t="s">
        <v>1737</v>
      </c>
      <c r="F88" s="69"/>
      <c r="G88" s="119"/>
      <c r="H88" s="121"/>
      <c r="I88" s="119"/>
      <c r="J88" s="119"/>
      <c r="K88" s="119"/>
    </row>
    <row r="89" spans="1:11" ht="12.75">
      <c r="A89" s="156" t="s">
        <v>1638</v>
      </c>
      <c r="B89" s="181">
        <v>350000</v>
      </c>
      <c r="C89" s="159" t="s">
        <v>326</v>
      </c>
      <c r="D89" s="156" t="s">
        <v>1740</v>
      </c>
      <c r="E89" s="156" t="s">
        <v>1741</v>
      </c>
      <c r="F89" s="69"/>
      <c r="G89" s="119"/>
      <c r="H89" s="121"/>
      <c r="I89" s="119"/>
      <c r="J89" s="119"/>
      <c r="K89" s="119"/>
    </row>
    <row r="90" spans="1:11" ht="12.75">
      <c r="A90" s="156" t="s">
        <v>1638</v>
      </c>
      <c r="B90" s="181">
        <v>350000</v>
      </c>
      <c r="C90" s="159" t="s">
        <v>326</v>
      </c>
      <c r="D90" s="156" t="s">
        <v>1742</v>
      </c>
      <c r="E90" s="156" t="s">
        <v>1741</v>
      </c>
      <c r="F90" s="69"/>
      <c r="G90" s="119"/>
      <c r="H90" s="121"/>
      <c r="I90" s="119"/>
      <c r="J90" s="119"/>
      <c r="K90" s="119"/>
    </row>
    <row r="91" spans="1:11" ht="12.75">
      <c r="A91" s="156" t="s">
        <v>1638</v>
      </c>
      <c r="B91" s="181">
        <v>350000</v>
      </c>
      <c r="C91" s="159" t="s">
        <v>326</v>
      </c>
      <c r="D91" s="156" t="s">
        <v>1743</v>
      </c>
      <c r="E91" s="156" t="s">
        <v>1744</v>
      </c>
      <c r="F91" s="69"/>
      <c r="G91" s="119"/>
      <c r="H91" s="121"/>
      <c r="I91" s="119"/>
      <c r="J91" s="119"/>
      <c r="K91" s="119"/>
    </row>
    <row r="92" spans="1:11" ht="12.75">
      <c r="A92" s="156" t="s">
        <v>1638</v>
      </c>
      <c r="B92" s="181">
        <v>350000</v>
      </c>
      <c r="C92" s="159" t="s">
        <v>326</v>
      </c>
      <c r="D92" s="156" t="s">
        <v>1745</v>
      </c>
      <c r="E92" s="156" t="s">
        <v>1741</v>
      </c>
      <c r="F92" s="69"/>
      <c r="G92" s="119"/>
      <c r="H92" s="121"/>
      <c r="I92" s="119"/>
      <c r="J92" s="119"/>
      <c r="K92" s="119"/>
    </row>
    <row r="93" spans="1:11" ht="12.75">
      <c r="A93" s="156" t="s">
        <v>1638</v>
      </c>
      <c r="B93" s="181">
        <v>350000</v>
      </c>
      <c r="C93" s="159" t="s">
        <v>326</v>
      </c>
      <c r="D93" s="156" t="s">
        <v>1746</v>
      </c>
      <c r="E93" s="156" t="s">
        <v>1741</v>
      </c>
      <c r="F93" s="69"/>
      <c r="G93" s="119"/>
      <c r="H93" s="120"/>
      <c r="I93" s="119"/>
      <c r="J93" s="119"/>
      <c r="K93" s="119"/>
    </row>
    <row r="94" spans="1:11" ht="12.75">
      <c r="A94" s="156" t="s">
        <v>1638</v>
      </c>
      <c r="B94" s="181">
        <v>350000</v>
      </c>
      <c r="C94" s="159" t="s">
        <v>326</v>
      </c>
      <c r="D94" s="156" t="s">
        <v>1747</v>
      </c>
      <c r="E94" s="156" t="s">
        <v>1741</v>
      </c>
      <c r="F94" s="69"/>
      <c r="G94" s="119"/>
      <c r="H94" s="120"/>
      <c r="I94" s="119"/>
      <c r="J94" s="119"/>
      <c r="K94" s="119"/>
    </row>
    <row r="95" spans="1:11" ht="12.75">
      <c r="A95" s="156" t="s">
        <v>1638</v>
      </c>
      <c r="B95" s="181">
        <v>3733766</v>
      </c>
      <c r="C95" s="159" t="s">
        <v>352</v>
      </c>
      <c r="D95" s="156" t="s">
        <v>1750</v>
      </c>
      <c r="E95" s="156" t="s">
        <v>1751</v>
      </c>
      <c r="F95" s="69"/>
      <c r="G95" s="119"/>
      <c r="H95" s="120"/>
      <c r="I95" s="119"/>
      <c r="J95" s="119"/>
      <c r="K95" s="119"/>
    </row>
    <row r="96" spans="1:11" ht="12.75">
      <c r="A96" s="156" t="s">
        <v>1638</v>
      </c>
      <c r="B96" s="181">
        <v>30000000</v>
      </c>
      <c r="C96" s="159" t="s">
        <v>326</v>
      </c>
      <c r="D96" s="156" t="s">
        <v>1752</v>
      </c>
      <c r="E96" s="156" t="s">
        <v>1753</v>
      </c>
      <c r="F96" s="69"/>
      <c r="G96" s="119"/>
      <c r="H96" s="120"/>
      <c r="I96" s="119"/>
      <c r="J96" s="119"/>
      <c r="K96" s="119"/>
    </row>
    <row r="97" spans="1:11" ht="12.75">
      <c r="A97" s="156" t="s">
        <v>1638</v>
      </c>
      <c r="B97" s="181" t="s">
        <v>369</v>
      </c>
      <c r="C97" s="159" t="s">
        <v>326</v>
      </c>
      <c r="D97" s="156" t="s">
        <v>1773</v>
      </c>
      <c r="E97" s="156" t="s">
        <v>1774</v>
      </c>
      <c r="F97" s="69"/>
      <c r="G97" s="119"/>
      <c r="H97" s="121"/>
      <c r="I97" s="119"/>
      <c r="J97" s="119"/>
      <c r="K97" s="119"/>
    </row>
    <row r="98" spans="1:11" ht="12.75">
      <c r="A98" s="156" t="s">
        <v>1638</v>
      </c>
      <c r="B98" s="181" t="s">
        <v>369</v>
      </c>
      <c r="C98" s="159" t="s">
        <v>326</v>
      </c>
      <c r="D98" s="156" t="s">
        <v>1775</v>
      </c>
      <c r="E98" s="156" t="s">
        <v>1774</v>
      </c>
      <c r="F98" s="69"/>
      <c r="G98" s="119"/>
      <c r="H98" s="121"/>
      <c r="I98" s="119"/>
      <c r="J98" s="119"/>
      <c r="K98" s="119"/>
    </row>
    <row r="99" spans="1:11" ht="12.75">
      <c r="A99" s="156" t="s">
        <v>1638</v>
      </c>
      <c r="B99" s="181" t="s">
        <v>369</v>
      </c>
      <c r="C99" s="159" t="s">
        <v>326</v>
      </c>
      <c r="D99" s="156" t="s">
        <v>1776</v>
      </c>
      <c r="E99" s="156" t="s">
        <v>1774</v>
      </c>
      <c r="F99" s="69"/>
      <c r="G99" s="119"/>
      <c r="H99" s="121"/>
      <c r="I99" s="119"/>
      <c r="J99" s="119"/>
      <c r="K99" s="119"/>
    </row>
    <row r="100" spans="1:11" ht="12.75">
      <c r="A100" s="156" t="s">
        <v>1638</v>
      </c>
      <c r="B100" s="181" t="s">
        <v>369</v>
      </c>
      <c r="C100" s="159" t="s">
        <v>326</v>
      </c>
      <c r="D100" s="156" t="s">
        <v>1777</v>
      </c>
      <c r="E100" s="156" t="s">
        <v>1778</v>
      </c>
      <c r="F100" s="69"/>
      <c r="G100" s="119"/>
      <c r="H100" s="120"/>
      <c r="I100" s="119"/>
      <c r="J100" s="119"/>
      <c r="K100" s="119"/>
    </row>
    <row r="101" spans="1:11" ht="12.75">
      <c r="A101" s="156" t="s">
        <v>1638</v>
      </c>
      <c r="B101" s="181">
        <v>712542</v>
      </c>
      <c r="C101" s="159" t="s">
        <v>326</v>
      </c>
      <c r="D101" s="156" t="s">
        <v>1779</v>
      </c>
      <c r="E101" s="156" t="s">
        <v>1780</v>
      </c>
      <c r="F101" s="69"/>
      <c r="G101" s="119"/>
      <c r="H101" s="121"/>
      <c r="I101" s="119"/>
      <c r="J101" s="119"/>
      <c r="K101" s="119"/>
    </row>
    <row r="102" spans="1:11" ht="12.75">
      <c r="A102" s="156" t="s">
        <v>1638</v>
      </c>
      <c r="B102" s="181">
        <v>350000</v>
      </c>
      <c r="C102" s="159" t="s">
        <v>326</v>
      </c>
      <c r="D102" s="156" t="s">
        <v>1781</v>
      </c>
      <c r="E102" s="156" t="s">
        <v>1782</v>
      </c>
      <c r="F102" s="69"/>
      <c r="G102" s="119"/>
      <c r="H102" s="121"/>
      <c r="I102" s="119"/>
      <c r="J102" s="119"/>
      <c r="K102" s="119"/>
    </row>
    <row r="103" spans="1:6" ht="12.75">
      <c r="A103" s="156" t="s">
        <v>1638</v>
      </c>
      <c r="B103" s="181">
        <v>350000</v>
      </c>
      <c r="C103" s="159" t="s">
        <v>326</v>
      </c>
      <c r="D103" s="156" t="s">
        <v>1783</v>
      </c>
      <c r="E103" s="156" t="s">
        <v>1784</v>
      </c>
      <c r="F103" s="69"/>
    </row>
    <row r="104" spans="1:11" ht="12.75">
      <c r="A104" s="156" t="s">
        <v>1638</v>
      </c>
      <c r="B104" s="181" t="s">
        <v>369</v>
      </c>
      <c r="C104" s="159" t="s">
        <v>326</v>
      </c>
      <c r="D104" s="156" t="s">
        <v>1791</v>
      </c>
      <c r="E104" s="156" t="s">
        <v>1778</v>
      </c>
      <c r="F104" s="69"/>
      <c r="G104" s="119"/>
      <c r="H104" s="121"/>
      <c r="I104" s="119"/>
      <c r="J104" s="119"/>
      <c r="K104" s="119"/>
    </row>
    <row r="105" spans="1:11" ht="12.75">
      <c r="A105" s="156" t="s">
        <v>1638</v>
      </c>
      <c r="B105" s="181">
        <v>0</v>
      </c>
      <c r="C105" s="159" t="s">
        <v>326</v>
      </c>
      <c r="D105" s="156" t="s">
        <v>1854</v>
      </c>
      <c r="E105" s="156" t="s">
        <v>1855</v>
      </c>
      <c r="F105" s="69"/>
      <c r="G105" s="119"/>
      <c r="H105" s="120"/>
      <c r="I105" s="119"/>
      <c r="J105" s="119"/>
      <c r="K105" s="119"/>
    </row>
    <row r="106" spans="1:11" ht="12.75">
      <c r="A106" s="156" t="s">
        <v>1638</v>
      </c>
      <c r="B106" s="181">
        <v>0</v>
      </c>
      <c r="C106" s="159" t="s">
        <v>326</v>
      </c>
      <c r="D106" s="156" t="s">
        <v>1856</v>
      </c>
      <c r="E106" s="156" t="s">
        <v>1855</v>
      </c>
      <c r="F106" s="69"/>
      <c r="G106" s="119"/>
      <c r="H106" s="121"/>
      <c r="I106" s="119"/>
      <c r="J106" s="119"/>
      <c r="K106" s="119"/>
    </row>
    <row r="107" spans="1:11" ht="12.75">
      <c r="A107" s="156" t="s">
        <v>1638</v>
      </c>
      <c r="B107" s="181">
        <v>0</v>
      </c>
      <c r="C107" s="159" t="s">
        <v>326</v>
      </c>
      <c r="D107" s="156" t="s">
        <v>1857</v>
      </c>
      <c r="E107" s="156" t="s">
        <v>1858</v>
      </c>
      <c r="F107" s="69"/>
      <c r="G107" s="119"/>
      <c r="H107" s="121"/>
      <c r="I107" s="119"/>
      <c r="J107" s="119"/>
      <c r="K107" s="119"/>
    </row>
    <row r="108" spans="1:11" ht="12.75">
      <c r="A108" s="156" t="s">
        <v>1638</v>
      </c>
      <c r="B108" s="181" t="s">
        <v>369</v>
      </c>
      <c r="C108" s="159" t="s">
        <v>326</v>
      </c>
      <c r="D108" s="156" t="s">
        <v>1911</v>
      </c>
      <c r="E108" s="156" t="s">
        <v>1912</v>
      </c>
      <c r="F108" s="69"/>
      <c r="G108" s="119"/>
      <c r="H108" s="121"/>
      <c r="I108" s="119"/>
      <c r="J108" s="119"/>
      <c r="K108" s="119"/>
    </row>
    <row r="109" spans="1:11" ht="12.75">
      <c r="A109" s="156" t="s">
        <v>1638</v>
      </c>
      <c r="B109" s="181">
        <v>223468</v>
      </c>
      <c r="C109" s="159" t="s">
        <v>326</v>
      </c>
      <c r="D109" s="156" t="s">
        <v>1930</v>
      </c>
      <c r="E109" s="156" t="s">
        <v>1931</v>
      </c>
      <c r="F109" s="69"/>
      <c r="G109" s="119"/>
      <c r="H109" s="121"/>
      <c r="I109" s="119"/>
      <c r="J109" s="119"/>
      <c r="K109" s="119"/>
    </row>
    <row r="110" spans="1:11" ht="12.75">
      <c r="A110" s="156" t="s">
        <v>1638</v>
      </c>
      <c r="B110" s="181">
        <v>5820500</v>
      </c>
      <c r="C110" s="159" t="s">
        <v>326</v>
      </c>
      <c r="D110" s="156" t="s">
        <v>1945</v>
      </c>
      <c r="E110" s="156" t="s">
        <v>1946</v>
      </c>
      <c r="F110" s="69"/>
      <c r="G110" s="119"/>
      <c r="H110" s="121"/>
      <c r="I110" s="119"/>
      <c r="J110" s="119"/>
      <c r="K110" s="119"/>
    </row>
    <row r="111" spans="1:11" ht="12.75">
      <c r="A111" s="156" t="s">
        <v>1638</v>
      </c>
      <c r="B111" s="181">
        <v>6699300</v>
      </c>
      <c r="C111" s="159" t="s">
        <v>326</v>
      </c>
      <c r="D111" s="156" t="s">
        <v>1947</v>
      </c>
      <c r="E111" s="156" t="s">
        <v>1948</v>
      </c>
      <c r="F111" s="69"/>
      <c r="G111" s="119"/>
      <c r="H111" s="124"/>
      <c r="I111" s="119"/>
      <c r="J111" s="119"/>
      <c r="K111" s="119"/>
    </row>
    <row r="112" spans="1:6" ht="12.75">
      <c r="A112" s="156" t="s">
        <v>1638</v>
      </c>
      <c r="B112" s="181">
        <v>8334600</v>
      </c>
      <c r="C112" s="159" t="s">
        <v>326</v>
      </c>
      <c r="D112" s="156" t="s">
        <v>1949</v>
      </c>
      <c r="E112" s="156" t="s">
        <v>1950</v>
      </c>
      <c r="F112" s="69"/>
    </row>
    <row r="113" spans="1:6" ht="12.75">
      <c r="A113" s="93" t="s">
        <v>360</v>
      </c>
      <c r="B113" s="94">
        <f>SUM(B59:B112)</f>
        <v>2107190756</v>
      </c>
      <c r="C113" s="91"/>
      <c r="D113" s="91"/>
      <c r="E113" s="89"/>
      <c r="F113" s="69"/>
    </row>
    <row r="114" spans="1:6" ht="12.75">
      <c r="A114" s="93"/>
      <c r="B114" s="94"/>
      <c r="C114" s="91"/>
      <c r="D114" s="91"/>
      <c r="E114" s="89"/>
      <c r="F114" s="69"/>
    </row>
    <row r="115" spans="1:11" ht="12.75">
      <c r="A115" s="89" t="s">
        <v>406</v>
      </c>
      <c r="B115" s="90">
        <v>19100870</v>
      </c>
      <c r="C115" s="91" t="s">
        <v>326</v>
      </c>
      <c r="D115" s="91" t="s">
        <v>18</v>
      </c>
      <c r="E115" s="89" t="s">
        <v>19</v>
      </c>
      <c r="F115" s="69"/>
      <c r="G115" s="119"/>
      <c r="H115" s="121"/>
      <c r="I115" s="119"/>
      <c r="J115" s="119"/>
      <c r="K115" s="119"/>
    </row>
    <row r="116" spans="1:6" ht="12.75">
      <c r="A116" s="89" t="s">
        <v>406</v>
      </c>
      <c r="B116" s="90">
        <v>94938149</v>
      </c>
      <c r="C116" s="91" t="s">
        <v>326</v>
      </c>
      <c r="D116" s="91" t="s">
        <v>20</v>
      </c>
      <c r="E116" s="89" t="s">
        <v>21</v>
      </c>
      <c r="F116" s="69"/>
    </row>
    <row r="117" spans="1:6" ht="12.75">
      <c r="A117" s="93" t="s">
        <v>360</v>
      </c>
      <c r="B117" s="94">
        <f>SUM(B115:B116)</f>
        <v>114039019</v>
      </c>
      <c r="C117" s="91"/>
      <c r="D117" s="91"/>
      <c r="E117" s="89"/>
      <c r="F117" s="69"/>
    </row>
    <row r="118" spans="1:6" ht="12.75">
      <c r="A118" s="89"/>
      <c r="B118" s="90"/>
      <c r="C118" s="91"/>
      <c r="D118" s="91"/>
      <c r="E118" s="89"/>
      <c r="F118" s="69"/>
    </row>
    <row r="119" spans="1:6" ht="12.75">
      <c r="A119" s="156" t="s">
        <v>411</v>
      </c>
      <c r="B119" s="157">
        <v>87136474</v>
      </c>
      <c r="C119" s="156" t="s">
        <v>326</v>
      </c>
      <c r="D119" s="158">
        <v>1</v>
      </c>
      <c r="E119" s="156" t="s">
        <v>175</v>
      </c>
      <c r="F119" s="69"/>
    </row>
    <row r="120" spans="1:6" ht="12.75">
      <c r="A120" s="156" t="s">
        <v>411</v>
      </c>
      <c r="B120" s="157">
        <v>115912249</v>
      </c>
      <c r="C120" s="156" t="s">
        <v>326</v>
      </c>
      <c r="D120" s="158">
        <v>2</v>
      </c>
      <c r="E120" s="156" t="s">
        <v>176</v>
      </c>
      <c r="F120" s="69"/>
    </row>
    <row r="121" spans="1:6" ht="12.75">
      <c r="A121" s="156" t="s">
        <v>411</v>
      </c>
      <c r="B121" s="157">
        <v>1014435.88</v>
      </c>
      <c r="C121" s="156" t="s">
        <v>326</v>
      </c>
      <c r="D121" s="158">
        <v>4</v>
      </c>
      <c r="E121" s="156" t="s">
        <v>177</v>
      </c>
      <c r="F121" s="69"/>
    </row>
    <row r="122" spans="1:6" ht="12.75">
      <c r="A122" s="156" t="s">
        <v>411</v>
      </c>
      <c r="B122" s="157">
        <v>10176967.58</v>
      </c>
      <c r="C122" s="156" t="s">
        <v>326</v>
      </c>
      <c r="D122" s="158">
        <v>5</v>
      </c>
      <c r="E122" s="156" t="s">
        <v>178</v>
      </c>
      <c r="F122" s="69"/>
    </row>
    <row r="123" spans="1:6" ht="12.75">
      <c r="A123" s="156" t="s">
        <v>411</v>
      </c>
      <c r="B123" s="157">
        <v>271119.02</v>
      </c>
      <c r="C123" s="156" t="s">
        <v>326</v>
      </c>
      <c r="D123" s="158">
        <v>7</v>
      </c>
      <c r="E123" s="156" t="s">
        <v>179</v>
      </c>
      <c r="F123" s="69"/>
    </row>
    <row r="124" spans="1:6" ht="12.75">
      <c r="A124" s="156" t="s">
        <v>411</v>
      </c>
      <c r="B124" s="157">
        <v>248961.48</v>
      </c>
      <c r="C124" s="156" t="s">
        <v>326</v>
      </c>
      <c r="D124" s="158">
        <v>8</v>
      </c>
      <c r="E124" s="156" t="s">
        <v>180</v>
      </c>
      <c r="F124" s="69"/>
    </row>
    <row r="125" spans="1:6" ht="12.75">
      <c r="A125" s="156" t="s">
        <v>411</v>
      </c>
      <c r="B125" s="157">
        <v>53578612</v>
      </c>
      <c r="C125" s="156" t="s">
        <v>326</v>
      </c>
      <c r="D125" s="158">
        <v>9</v>
      </c>
      <c r="E125" s="156" t="s">
        <v>181</v>
      </c>
      <c r="F125" s="69"/>
    </row>
    <row r="126" spans="1:6" ht="12.75">
      <c r="A126" s="156" t="s">
        <v>411</v>
      </c>
      <c r="B126" s="157">
        <v>3105918</v>
      </c>
      <c r="C126" s="156" t="s">
        <v>326</v>
      </c>
      <c r="D126" s="158">
        <v>10</v>
      </c>
      <c r="E126" s="156" t="s">
        <v>182</v>
      </c>
      <c r="F126" s="69"/>
    </row>
    <row r="127" spans="1:6" ht="12.75">
      <c r="A127" s="156" t="s">
        <v>411</v>
      </c>
      <c r="B127" s="157">
        <v>4168710</v>
      </c>
      <c r="C127" s="156" t="s">
        <v>326</v>
      </c>
      <c r="D127" s="158">
        <v>11</v>
      </c>
      <c r="E127" s="156" t="s">
        <v>183</v>
      </c>
      <c r="F127" s="69"/>
    </row>
    <row r="128" spans="1:6" ht="12.75">
      <c r="A128" s="156" t="s">
        <v>411</v>
      </c>
      <c r="B128" s="157">
        <v>3542612.44</v>
      </c>
      <c r="C128" s="156" t="s">
        <v>326</v>
      </c>
      <c r="D128" s="158">
        <v>16</v>
      </c>
      <c r="E128" s="156" t="s">
        <v>184</v>
      </c>
      <c r="F128" s="69"/>
    </row>
    <row r="129" spans="1:6" ht="12.75">
      <c r="A129" s="156" t="s">
        <v>411</v>
      </c>
      <c r="B129" s="157">
        <v>1735894</v>
      </c>
      <c r="C129" s="156" t="s">
        <v>326</v>
      </c>
      <c r="D129" s="158">
        <v>20</v>
      </c>
      <c r="E129" s="156" t="s">
        <v>185</v>
      </c>
      <c r="F129" s="69"/>
    </row>
    <row r="130" spans="1:6" ht="12.75">
      <c r="A130" s="156" t="s">
        <v>411</v>
      </c>
      <c r="B130" s="157">
        <v>1735894</v>
      </c>
      <c r="C130" s="156" t="s">
        <v>326</v>
      </c>
      <c r="D130" s="158">
        <v>21</v>
      </c>
      <c r="E130" s="156" t="s">
        <v>186</v>
      </c>
      <c r="F130" s="69"/>
    </row>
    <row r="131" spans="1:6" ht="12.75">
      <c r="A131" s="156" t="s">
        <v>411</v>
      </c>
      <c r="B131" s="157">
        <v>15087074.03</v>
      </c>
      <c r="C131" s="156" t="s">
        <v>326</v>
      </c>
      <c r="D131" s="158">
        <v>44</v>
      </c>
      <c r="E131" s="156" t="s">
        <v>193</v>
      </c>
      <c r="F131" s="69"/>
    </row>
    <row r="132" spans="1:6" ht="12.75">
      <c r="A132" s="156" t="s">
        <v>411</v>
      </c>
      <c r="B132" s="157">
        <v>484099.11</v>
      </c>
      <c r="C132" s="156" t="s">
        <v>326</v>
      </c>
      <c r="D132" s="158">
        <v>45</v>
      </c>
      <c r="E132" s="156" t="s">
        <v>194</v>
      </c>
      <c r="F132" s="69"/>
    </row>
    <row r="133" spans="1:6" ht="12.75">
      <c r="A133" s="156" t="s">
        <v>411</v>
      </c>
      <c r="B133" s="157">
        <v>4927897.5</v>
      </c>
      <c r="C133" s="156" t="s">
        <v>326</v>
      </c>
      <c r="D133" s="158">
        <v>60</v>
      </c>
      <c r="E133" s="156" t="s">
        <v>201</v>
      </c>
      <c r="F133" s="69"/>
    </row>
    <row r="134" spans="1:6" ht="12.75">
      <c r="A134" s="156" t="s">
        <v>411</v>
      </c>
      <c r="B134" s="157">
        <v>21286380</v>
      </c>
      <c r="C134" s="156" t="s">
        <v>326</v>
      </c>
      <c r="D134" s="158">
        <v>61</v>
      </c>
      <c r="E134" s="156" t="s">
        <v>202</v>
      </c>
      <c r="F134" s="69"/>
    </row>
    <row r="135" spans="1:6" ht="12.75">
      <c r="A135" s="156" t="s">
        <v>411</v>
      </c>
      <c r="B135" s="157">
        <v>12848178</v>
      </c>
      <c r="C135" s="156" t="s">
        <v>326</v>
      </c>
      <c r="D135" s="158">
        <v>62</v>
      </c>
      <c r="E135" s="156" t="s">
        <v>203</v>
      </c>
      <c r="F135" s="69"/>
    </row>
    <row r="136" spans="1:6" ht="12.75">
      <c r="A136" s="156" t="s">
        <v>411</v>
      </c>
      <c r="B136" s="157">
        <v>61443.35</v>
      </c>
      <c r="C136" s="156" t="s">
        <v>326</v>
      </c>
      <c r="D136" s="158">
        <v>105</v>
      </c>
      <c r="E136" s="156" t="s">
        <v>206</v>
      </c>
      <c r="F136" s="69"/>
    </row>
    <row r="137" spans="1:6" ht="12.75">
      <c r="A137" s="156" t="s">
        <v>411</v>
      </c>
      <c r="B137" s="157">
        <v>59891.75</v>
      </c>
      <c r="C137" s="156" t="s">
        <v>326</v>
      </c>
      <c r="D137" s="158">
        <v>106</v>
      </c>
      <c r="E137" s="156" t="s">
        <v>207</v>
      </c>
      <c r="F137" s="69"/>
    </row>
    <row r="138" spans="1:6" ht="12.75">
      <c r="A138" s="156" t="s">
        <v>411</v>
      </c>
      <c r="B138" s="157">
        <v>1042675</v>
      </c>
      <c r="C138" s="156" t="s">
        <v>326</v>
      </c>
      <c r="D138" s="158">
        <v>108</v>
      </c>
      <c r="E138" s="156" t="s">
        <v>208</v>
      </c>
      <c r="F138" s="69"/>
    </row>
    <row r="139" spans="1:6" ht="12.75">
      <c r="A139" s="156" t="s">
        <v>411</v>
      </c>
      <c r="B139" s="157">
        <v>618435</v>
      </c>
      <c r="C139" s="156" t="s">
        <v>326</v>
      </c>
      <c r="D139" s="158">
        <v>116</v>
      </c>
      <c r="E139" s="156" t="s">
        <v>209</v>
      </c>
      <c r="F139" s="69"/>
    </row>
    <row r="140" spans="1:6" ht="12.75">
      <c r="A140" s="156" t="s">
        <v>411</v>
      </c>
      <c r="B140" s="157">
        <v>688973.23</v>
      </c>
      <c r="C140" s="156" t="s">
        <v>326</v>
      </c>
      <c r="D140" s="158">
        <v>117</v>
      </c>
      <c r="E140" s="156" t="s">
        <v>210</v>
      </c>
      <c r="F140" s="69"/>
    </row>
    <row r="141" spans="1:6" ht="12.75">
      <c r="A141" s="156" t="s">
        <v>411</v>
      </c>
      <c r="B141" s="157">
        <v>760648</v>
      </c>
      <c r="C141" s="156" t="s">
        <v>326</v>
      </c>
      <c r="D141" s="158">
        <v>118</v>
      </c>
      <c r="E141" s="156" t="s">
        <v>211</v>
      </c>
      <c r="F141" s="69"/>
    </row>
    <row r="142" spans="1:6" ht="12.75">
      <c r="A142" s="156" t="s">
        <v>411</v>
      </c>
      <c r="B142" s="157">
        <v>10460536.62</v>
      </c>
      <c r="C142" s="156" t="s">
        <v>326</v>
      </c>
      <c r="D142" s="158">
        <v>120</v>
      </c>
      <c r="E142" s="156" t="s">
        <v>212</v>
      </c>
      <c r="F142" s="69"/>
    </row>
    <row r="143" spans="1:6" ht="12.75">
      <c r="A143" s="156" t="s">
        <v>411</v>
      </c>
      <c r="B143" s="157">
        <v>59581.42</v>
      </c>
      <c r="C143" s="156" t="s">
        <v>326</v>
      </c>
      <c r="D143" s="159" t="s">
        <v>214</v>
      </c>
      <c r="E143" s="156" t="s">
        <v>215</v>
      </c>
      <c r="F143" s="69"/>
    </row>
    <row r="144" spans="1:6" ht="12.75">
      <c r="A144" s="156" t="s">
        <v>411</v>
      </c>
      <c r="B144" s="157">
        <v>81924.46</v>
      </c>
      <c r="C144" s="156" t="s">
        <v>326</v>
      </c>
      <c r="D144" s="159" t="s">
        <v>217</v>
      </c>
      <c r="E144" s="156" t="s">
        <v>215</v>
      </c>
      <c r="F144" s="69"/>
    </row>
    <row r="145" spans="1:6" ht="12.75">
      <c r="A145" s="156" t="s">
        <v>411</v>
      </c>
      <c r="B145" s="157">
        <v>79441.9</v>
      </c>
      <c r="C145" s="156" t="s">
        <v>326</v>
      </c>
      <c r="D145" s="159" t="s">
        <v>219</v>
      </c>
      <c r="E145" s="156" t="s">
        <v>215</v>
      </c>
      <c r="F145" s="69"/>
    </row>
    <row r="146" spans="1:6" ht="12.75">
      <c r="A146" s="156" t="s">
        <v>411</v>
      </c>
      <c r="B146" s="157">
        <v>220254.11</v>
      </c>
      <c r="C146" s="156" t="s">
        <v>326</v>
      </c>
      <c r="D146" s="158">
        <v>128</v>
      </c>
      <c r="E146" s="156" t="s">
        <v>223</v>
      </c>
      <c r="F146" s="69"/>
    </row>
    <row r="147" spans="1:6" ht="12.75">
      <c r="A147" s="156" t="s">
        <v>411</v>
      </c>
      <c r="B147" s="157">
        <v>6307562.26</v>
      </c>
      <c r="C147" s="156" t="s">
        <v>326</v>
      </c>
      <c r="D147" s="158">
        <v>131</v>
      </c>
      <c r="E147" s="156" t="s">
        <v>225</v>
      </c>
      <c r="F147" s="69"/>
    </row>
    <row r="148" spans="1:6" ht="12.75">
      <c r="A148" s="156" t="s">
        <v>411</v>
      </c>
      <c r="B148" s="157">
        <v>5884679</v>
      </c>
      <c r="C148" s="156" t="s">
        <v>326</v>
      </c>
      <c r="D148" s="158">
        <v>132</v>
      </c>
      <c r="E148" s="156" t="s">
        <v>226</v>
      </c>
      <c r="F148" s="69"/>
    </row>
    <row r="149" spans="1:6" ht="12.75">
      <c r="A149" s="156" t="s">
        <v>411</v>
      </c>
      <c r="B149" s="157">
        <v>157135</v>
      </c>
      <c r="C149" s="156" t="s">
        <v>326</v>
      </c>
      <c r="D149" s="158">
        <v>136</v>
      </c>
      <c r="E149" s="156" t="s">
        <v>228</v>
      </c>
      <c r="F149" s="69"/>
    </row>
    <row r="150" spans="1:6" ht="12.75">
      <c r="A150" s="156" t="s">
        <v>411</v>
      </c>
      <c r="B150" s="157">
        <v>1985100</v>
      </c>
      <c r="C150" s="156" t="s">
        <v>326</v>
      </c>
      <c r="D150" s="158">
        <v>140</v>
      </c>
      <c r="E150" s="156" t="s">
        <v>229</v>
      </c>
      <c r="F150" s="69"/>
    </row>
    <row r="151" spans="1:6" ht="12.75">
      <c r="A151" s="156" t="s">
        <v>411</v>
      </c>
      <c r="B151" s="157">
        <v>260668.75</v>
      </c>
      <c r="C151" s="156" t="s">
        <v>326</v>
      </c>
      <c r="D151" s="158">
        <v>215</v>
      </c>
      <c r="E151" s="156" t="s">
        <v>232</v>
      </c>
      <c r="F151" s="69"/>
    </row>
    <row r="152" spans="1:6" ht="12.75">
      <c r="A152" s="156" t="s">
        <v>411</v>
      </c>
      <c r="B152" s="157">
        <v>297907.14</v>
      </c>
      <c r="C152" s="156" t="s">
        <v>326</v>
      </c>
      <c r="D152" s="158">
        <v>221</v>
      </c>
      <c r="E152" s="156" t="s">
        <v>233</v>
      </c>
      <c r="F152" s="69"/>
    </row>
    <row r="153" spans="1:6" ht="12.75">
      <c r="A153" s="156" t="s">
        <v>411</v>
      </c>
      <c r="B153" s="157">
        <v>207625</v>
      </c>
      <c r="C153" s="156" t="s">
        <v>326</v>
      </c>
      <c r="D153" s="158">
        <v>223</v>
      </c>
      <c r="E153" s="156" t="s">
        <v>234</v>
      </c>
      <c r="F153" s="69"/>
    </row>
    <row r="154" spans="1:6" ht="12.75">
      <c r="A154" s="156" t="s">
        <v>411</v>
      </c>
      <c r="B154" s="157">
        <v>34403.51</v>
      </c>
      <c r="C154" s="156" t="s">
        <v>326</v>
      </c>
      <c r="D154" s="158">
        <v>231</v>
      </c>
      <c r="E154" s="156" t="s">
        <v>235</v>
      </c>
      <c r="F154" s="69"/>
    </row>
    <row r="155" spans="1:6" ht="12.75">
      <c r="A155" s="156" t="s">
        <v>411</v>
      </c>
      <c r="B155" s="157">
        <v>67029.1</v>
      </c>
      <c r="C155" s="156" t="s">
        <v>326</v>
      </c>
      <c r="D155" s="158">
        <v>311</v>
      </c>
      <c r="E155" s="156" t="s">
        <v>238</v>
      </c>
      <c r="F155" s="69"/>
    </row>
    <row r="156" spans="1:6" ht="12.75">
      <c r="A156" s="156" t="s">
        <v>411</v>
      </c>
      <c r="B156" s="157">
        <v>189744.52</v>
      </c>
      <c r="C156" s="156" t="s">
        <v>326</v>
      </c>
      <c r="D156" s="158">
        <v>406</v>
      </c>
      <c r="E156" s="156" t="s">
        <v>240</v>
      </c>
      <c r="F156" s="69"/>
    </row>
    <row r="157" spans="1:6" ht="12.75">
      <c r="A157" s="156" t="s">
        <v>411</v>
      </c>
      <c r="B157" s="157">
        <v>297363.94</v>
      </c>
      <c r="C157" s="156" t="s">
        <v>326</v>
      </c>
      <c r="D157" s="158">
        <v>407</v>
      </c>
      <c r="E157" s="156" t="s">
        <v>241</v>
      </c>
      <c r="F157" s="69"/>
    </row>
    <row r="158" spans="1:6" ht="12.75">
      <c r="A158" s="156" t="s">
        <v>411</v>
      </c>
      <c r="B158" s="157">
        <v>12166.27</v>
      </c>
      <c r="C158" s="156" t="s">
        <v>326</v>
      </c>
      <c r="D158" s="159" t="s">
        <v>242</v>
      </c>
      <c r="E158" s="156" t="s">
        <v>243</v>
      </c>
      <c r="F158" s="69"/>
    </row>
    <row r="159" spans="1:6" ht="12.75">
      <c r="A159" s="156" t="s">
        <v>411</v>
      </c>
      <c r="B159" s="157">
        <v>46237.67</v>
      </c>
      <c r="C159" s="156" t="s">
        <v>326</v>
      </c>
      <c r="D159" s="158">
        <v>476</v>
      </c>
      <c r="E159" s="156" t="s">
        <v>250</v>
      </c>
      <c r="F159" s="69"/>
    </row>
    <row r="160" spans="1:6" ht="12.75">
      <c r="A160" s="156" t="s">
        <v>411</v>
      </c>
      <c r="B160" s="157">
        <v>229947.07</v>
      </c>
      <c r="C160" s="156" t="s">
        <v>326</v>
      </c>
      <c r="D160" s="158">
        <v>501</v>
      </c>
      <c r="E160" s="156" t="s">
        <v>253</v>
      </c>
      <c r="F160" s="69"/>
    </row>
    <row r="161" spans="1:6" ht="12.75">
      <c r="A161" s="156" t="s">
        <v>411</v>
      </c>
      <c r="B161" s="157">
        <v>137161.41</v>
      </c>
      <c r="C161" s="156" t="s">
        <v>326</v>
      </c>
      <c r="D161" s="158">
        <v>502</v>
      </c>
      <c r="E161" s="156" t="s">
        <v>891</v>
      </c>
      <c r="F161" s="69"/>
    </row>
    <row r="162" spans="1:6" ht="12.75">
      <c r="A162" s="156" t="s">
        <v>411</v>
      </c>
      <c r="B162" s="157">
        <v>330490.73</v>
      </c>
      <c r="C162" s="156" t="s">
        <v>326</v>
      </c>
      <c r="D162" s="158">
        <v>507</v>
      </c>
      <c r="E162" s="156" t="s">
        <v>254</v>
      </c>
      <c r="F162" s="69"/>
    </row>
    <row r="163" spans="1:6" ht="12.75">
      <c r="A163" s="156" t="s">
        <v>411</v>
      </c>
      <c r="B163" s="157">
        <v>268116.42</v>
      </c>
      <c r="C163" s="156" t="s">
        <v>326</v>
      </c>
      <c r="D163" s="158">
        <v>513</v>
      </c>
      <c r="E163" s="156" t="s">
        <v>255</v>
      </c>
      <c r="F163" s="69"/>
    </row>
    <row r="164" spans="1:6" ht="15.75" customHeight="1">
      <c r="A164" s="156" t="s">
        <v>411</v>
      </c>
      <c r="B164" s="157">
        <v>234601.87</v>
      </c>
      <c r="C164" s="156" t="s">
        <v>326</v>
      </c>
      <c r="D164" s="158">
        <v>519</v>
      </c>
      <c r="E164" s="156" t="s">
        <v>256</v>
      </c>
      <c r="F164" s="69"/>
    </row>
    <row r="165" spans="1:6" ht="12.75">
      <c r="A165" s="156" t="s">
        <v>411</v>
      </c>
      <c r="B165" s="157">
        <v>56678575</v>
      </c>
      <c r="C165" s="156" t="s">
        <v>326</v>
      </c>
      <c r="D165" s="158">
        <v>600</v>
      </c>
      <c r="E165" s="156" t="s">
        <v>258</v>
      </c>
      <c r="F165" s="69"/>
    </row>
    <row r="166" spans="1:6" ht="12.75">
      <c r="A166" s="156" t="s">
        <v>411</v>
      </c>
      <c r="B166" s="157">
        <v>3176723</v>
      </c>
      <c r="C166" s="156" t="s">
        <v>326</v>
      </c>
      <c r="D166" s="158">
        <v>603140152</v>
      </c>
      <c r="E166" s="156" t="s">
        <v>260</v>
      </c>
      <c r="F166" s="69"/>
    </row>
    <row r="167" spans="1:6" ht="12.75">
      <c r="A167" s="156" t="s">
        <v>411</v>
      </c>
      <c r="B167" s="157">
        <v>1699856</v>
      </c>
      <c r="C167" s="156" t="s">
        <v>326</v>
      </c>
      <c r="D167" s="158">
        <v>603140153</v>
      </c>
      <c r="E167" s="156" t="s">
        <v>261</v>
      </c>
      <c r="F167" s="69"/>
    </row>
    <row r="168" spans="1:6" ht="12.75">
      <c r="A168" s="156" t="s">
        <v>411</v>
      </c>
      <c r="B168" s="157">
        <v>36286</v>
      </c>
      <c r="C168" s="156" t="s">
        <v>326</v>
      </c>
      <c r="D168" s="158">
        <v>611</v>
      </c>
      <c r="E168" s="156" t="s">
        <v>264</v>
      </c>
      <c r="F168" s="69"/>
    </row>
    <row r="169" spans="1:6" ht="12.75">
      <c r="A169" s="156" t="s">
        <v>411</v>
      </c>
      <c r="B169" s="157">
        <v>5982775.56</v>
      </c>
      <c r="C169" s="156" t="s">
        <v>326</v>
      </c>
      <c r="D169" s="158">
        <v>620</v>
      </c>
      <c r="E169" s="156" t="s">
        <v>265</v>
      </c>
      <c r="F169" s="69"/>
    </row>
    <row r="170" spans="1:6" ht="12.75">
      <c r="A170" s="156" t="s">
        <v>411</v>
      </c>
      <c r="B170" s="157">
        <v>127198</v>
      </c>
      <c r="C170" s="156" t="s">
        <v>326</v>
      </c>
      <c r="D170" s="159" t="s">
        <v>266</v>
      </c>
      <c r="E170" s="156" t="s">
        <v>267</v>
      </c>
      <c r="F170" s="69"/>
    </row>
    <row r="171" spans="1:6" ht="12.75">
      <c r="A171" s="156" t="s">
        <v>411</v>
      </c>
      <c r="B171" s="157">
        <v>878508.79</v>
      </c>
      <c r="C171" s="156" t="s">
        <v>326</v>
      </c>
      <c r="D171" s="158">
        <v>621</v>
      </c>
      <c r="E171" s="156" t="s">
        <v>268</v>
      </c>
      <c r="F171" s="69"/>
    </row>
    <row r="172" spans="1:6" ht="12.75">
      <c r="A172" s="156" t="s">
        <v>411</v>
      </c>
      <c r="B172" s="157">
        <v>389883.71</v>
      </c>
      <c r="C172" s="156" t="s">
        <v>326</v>
      </c>
      <c r="D172" s="158">
        <v>625</v>
      </c>
      <c r="E172" s="156" t="s">
        <v>269</v>
      </c>
      <c r="F172" s="69"/>
    </row>
    <row r="173" spans="1:6" ht="12.75">
      <c r="A173" s="156" t="s">
        <v>411</v>
      </c>
      <c r="B173" s="157">
        <v>274322.83</v>
      </c>
      <c r="C173" s="156" t="s">
        <v>326</v>
      </c>
      <c r="D173" s="158">
        <v>626</v>
      </c>
      <c r="E173" s="156" t="s">
        <v>270</v>
      </c>
      <c r="F173" s="69"/>
    </row>
    <row r="174" spans="1:6" ht="12.75">
      <c r="A174" s="156" t="s">
        <v>411</v>
      </c>
      <c r="B174" s="157">
        <v>283270.04</v>
      </c>
      <c r="C174" s="156" t="s">
        <v>326</v>
      </c>
      <c r="D174" s="158">
        <v>636</v>
      </c>
      <c r="E174" s="156" t="s">
        <v>271</v>
      </c>
      <c r="F174" s="69"/>
    </row>
    <row r="175" spans="1:6" ht="12.75">
      <c r="A175" s="156" t="s">
        <v>411</v>
      </c>
      <c r="B175" s="157">
        <v>957353.56</v>
      </c>
      <c r="C175" s="156" t="s">
        <v>326</v>
      </c>
      <c r="D175" s="158">
        <v>640</v>
      </c>
      <c r="E175" s="156" t="s">
        <v>272</v>
      </c>
      <c r="F175" s="69"/>
    </row>
    <row r="176" spans="1:6" ht="12.75">
      <c r="A176" s="156" t="s">
        <v>411</v>
      </c>
      <c r="B176" s="157">
        <v>316714.71</v>
      </c>
      <c r="C176" s="156" t="s">
        <v>326</v>
      </c>
      <c r="D176" s="158">
        <v>641</v>
      </c>
      <c r="E176" s="156" t="s">
        <v>273</v>
      </c>
      <c r="F176" s="69"/>
    </row>
    <row r="177" spans="1:6" ht="12.75">
      <c r="A177" s="156" t="s">
        <v>411</v>
      </c>
      <c r="B177" s="157">
        <v>1413262.35</v>
      </c>
      <c r="C177" s="156" t="s">
        <v>326</v>
      </c>
      <c r="D177" s="158">
        <v>645</v>
      </c>
      <c r="E177" s="156" t="s">
        <v>274</v>
      </c>
      <c r="F177" s="69"/>
    </row>
    <row r="178" spans="1:6" ht="12.75">
      <c r="A178" s="156" t="s">
        <v>411</v>
      </c>
      <c r="B178" s="157">
        <v>314354.1</v>
      </c>
      <c r="C178" s="156" t="s">
        <v>326</v>
      </c>
      <c r="D178" s="158">
        <v>646</v>
      </c>
      <c r="E178" s="156" t="s">
        <v>275</v>
      </c>
      <c r="F178" s="69"/>
    </row>
    <row r="179" spans="1:6" ht="12.75">
      <c r="A179" s="156" t="s">
        <v>411</v>
      </c>
      <c r="B179" s="157">
        <v>2905532.44</v>
      </c>
      <c r="C179" s="156" t="s">
        <v>326</v>
      </c>
      <c r="D179" s="158">
        <v>660</v>
      </c>
      <c r="E179" s="156" t="s">
        <v>278</v>
      </c>
      <c r="F179" s="69"/>
    </row>
    <row r="180" spans="1:6" ht="12.75">
      <c r="A180" s="156" t="s">
        <v>411</v>
      </c>
      <c r="B180" s="157">
        <v>271937.4</v>
      </c>
      <c r="C180" s="156" t="s">
        <v>326</v>
      </c>
      <c r="D180" s="158">
        <v>661</v>
      </c>
      <c r="E180" s="156" t="s">
        <v>279</v>
      </c>
      <c r="F180" s="69"/>
    </row>
    <row r="181" spans="1:6" ht="12.75">
      <c r="A181" s="156" t="s">
        <v>411</v>
      </c>
      <c r="B181" s="157">
        <v>114339.98</v>
      </c>
      <c r="C181" s="156" t="s">
        <v>326</v>
      </c>
      <c r="D181" s="158">
        <v>665</v>
      </c>
      <c r="E181" s="156" t="s">
        <v>280</v>
      </c>
      <c r="F181" s="69"/>
    </row>
    <row r="182" spans="1:6" ht="12.75">
      <c r="A182" s="156" t="s">
        <v>411</v>
      </c>
      <c r="B182" s="157">
        <v>289838.82</v>
      </c>
      <c r="C182" s="156" t="s">
        <v>326</v>
      </c>
      <c r="D182" s="158">
        <v>666</v>
      </c>
      <c r="E182" s="156" t="s">
        <v>281</v>
      </c>
      <c r="F182" s="69"/>
    </row>
    <row r="183" spans="1:6" ht="12.75">
      <c r="A183" s="156" t="s">
        <v>411</v>
      </c>
      <c r="B183" s="157">
        <v>157441.11</v>
      </c>
      <c r="C183" s="156" t="s">
        <v>326</v>
      </c>
      <c r="D183" s="158">
        <v>675</v>
      </c>
      <c r="E183" s="156" t="s">
        <v>283</v>
      </c>
      <c r="F183" s="69"/>
    </row>
    <row r="184" spans="1:6" ht="12.75">
      <c r="A184" s="156" t="s">
        <v>411</v>
      </c>
      <c r="B184" s="157">
        <v>3329507.73</v>
      </c>
      <c r="C184" s="156" t="s">
        <v>326</v>
      </c>
      <c r="D184" s="158">
        <v>680</v>
      </c>
      <c r="E184" s="156" t="s">
        <v>284</v>
      </c>
      <c r="F184" s="69"/>
    </row>
    <row r="185" spans="1:6" ht="12.75">
      <c r="A185" s="156" t="s">
        <v>411</v>
      </c>
      <c r="B185" s="157">
        <v>3536812.85</v>
      </c>
      <c r="C185" s="156" t="s">
        <v>326</v>
      </c>
      <c r="D185" s="158">
        <v>685</v>
      </c>
      <c r="E185" s="156" t="s">
        <v>285</v>
      </c>
      <c r="F185" s="69"/>
    </row>
    <row r="186" spans="1:6" ht="12.75">
      <c r="A186" s="156" t="s">
        <v>411</v>
      </c>
      <c r="B186" s="157">
        <v>333593.93</v>
      </c>
      <c r="C186" s="156" t="s">
        <v>326</v>
      </c>
      <c r="D186" s="158">
        <v>686</v>
      </c>
      <c r="E186" s="156" t="s">
        <v>286</v>
      </c>
      <c r="F186" s="69"/>
    </row>
    <row r="187" spans="1:6" ht="12.75">
      <c r="A187" s="156" t="s">
        <v>411</v>
      </c>
      <c r="B187" s="157">
        <v>158883.8</v>
      </c>
      <c r="C187" s="156" t="s">
        <v>326</v>
      </c>
      <c r="D187" s="158">
        <v>687</v>
      </c>
      <c r="E187" s="156" t="s">
        <v>287</v>
      </c>
      <c r="F187" s="69"/>
    </row>
    <row r="188" spans="1:6" ht="12.75">
      <c r="A188" s="156" t="s">
        <v>411</v>
      </c>
      <c r="B188" s="157">
        <v>2111312</v>
      </c>
      <c r="C188" s="156" t="s">
        <v>326</v>
      </c>
      <c r="D188" s="158">
        <v>701140155</v>
      </c>
      <c r="E188" s="156" t="s">
        <v>288</v>
      </c>
      <c r="F188" s="69"/>
    </row>
    <row r="189" spans="1:6" ht="12.75">
      <c r="A189" s="156" t="s">
        <v>411</v>
      </c>
      <c r="B189" s="157">
        <v>89233</v>
      </c>
      <c r="C189" s="156" t="s">
        <v>326</v>
      </c>
      <c r="D189" s="158">
        <v>701140156</v>
      </c>
      <c r="E189" s="156" t="s">
        <v>289</v>
      </c>
      <c r="F189" s="69"/>
    </row>
    <row r="190" spans="1:6" ht="12.75">
      <c r="A190" s="156" t="s">
        <v>411</v>
      </c>
      <c r="B190" s="157">
        <v>266279</v>
      </c>
      <c r="C190" s="156" t="s">
        <v>326</v>
      </c>
      <c r="D190" s="158">
        <v>701140157</v>
      </c>
      <c r="E190" s="156" t="s">
        <v>1193</v>
      </c>
      <c r="F190" s="69"/>
    </row>
    <row r="191" spans="1:6" ht="12.75">
      <c r="A191" s="156" t="s">
        <v>411</v>
      </c>
      <c r="B191" s="157">
        <v>503340</v>
      </c>
      <c r="C191" s="156" t="s">
        <v>326</v>
      </c>
      <c r="D191" s="158">
        <v>701140158</v>
      </c>
      <c r="E191" s="156" t="s">
        <v>1194</v>
      </c>
      <c r="F191" s="69"/>
    </row>
    <row r="192" spans="1:6" ht="12.75">
      <c r="A192" s="156" t="s">
        <v>411</v>
      </c>
      <c r="B192" s="157">
        <v>2561782</v>
      </c>
      <c r="C192" s="156" t="s">
        <v>326</v>
      </c>
      <c r="D192" s="158">
        <v>701140159</v>
      </c>
      <c r="E192" s="156" t="s">
        <v>1195</v>
      </c>
      <c r="F192" s="69"/>
    </row>
    <row r="193" spans="1:6" ht="12.75">
      <c r="A193" s="156" t="s">
        <v>411</v>
      </c>
      <c r="B193" s="157">
        <v>22956465</v>
      </c>
      <c r="C193" s="156" t="s">
        <v>326</v>
      </c>
      <c r="D193" s="158">
        <v>701140160</v>
      </c>
      <c r="E193" s="156" t="s">
        <v>1196</v>
      </c>
      <c r="F193" s="69"/>
    </row>
    <row r="194" spans="1:6" ht="12.75">
      <c r="A194" s="156" t="s">
        <v>411</v>
      </c>
      <c r="B194" s="157">
        <v>21000</v>
      </c>
      <c r="C194" s="156" t="s">
        <v>326</v>
      </c>
      <c r="D194" s="158">
        <v>701140161</v>
      </c>
      <c r="E194" s="156" t="s">
        <v>1532</v>
      </c>
      <c r="F194" s="69"/>
    </row>
    <row r="195" spans="1:6" ht="12.75">
      <c r="A195" s="156" t="s">
        <v>411</v>
      </c>
      <c r="B195" s="157">
        <v>498976.77</v>
      </c>
      <c r="C195" s="156" t="s">
        <v>326</v>
      </c>
      <c r="D195" s="158">
        <v>705</v>
      </c>
      <c r="E195" s="156" t="s">
        <v>1200</v>
      </c>
      <c r="F195" s="69"/>
    </row>
    <row r="196" spans="1:6" ht="12.75">
      <c r="A196" s="156" t="s">
        <v>411</v>
      </c>
      <c r="B196" s="157">
        <v>181537.16</v>
      </c>
      <c r="C196" s="156" t="s">
        <v>326</v>
      </c>
      <c r="D196" s="158">
        <v>706</v>
      </c>
      <c r="E196" s="156" t="s">
        <v>1201</v>
      </c>
      <c r="F196" s="69"/>
    </row>
    <row r="197" spans="1:6" ht="12.75">
      <c r="A197" s="156" t="s">
        <v>411</v>
      </c>
      <c r="B197" s="157">
        <v>487268</v>
      </c>
      <c r="C197" s="156" t="s">
        <v>326</v>
      </c>
      <c r="D197" s="158">
        <v>7111140223</v>
      </c>
      <c r="E197" s="156" t="s">
        <v>1205</v>
      </c>
      <c r="F197" s="69"/>
    </row>
    <row r="198" spans="1:6" ht="12.75">
      <c r="A198" s="156" t="s">
        <v>411</v>
      </c>
      <c r="B198" s="157">
        <v>40467893</v>
      </c>
      <c r="C198" s="156" t="s">
        <v>326</v>
      </c>
      <c r="D198" s="158">
        <v>7111140224</v>
      </c>
      <c r="E198" s="156" t="s">
        <v>1206</v>
      </c>
      <c r="F198" s="69"/>
    </row>
    <row r="199" spans="1:6" ht="12.75">
      <c r="A199" s="156" t="s">
        <v>411</v>
      </c>
      <c r="B199" s="157">
        <v>5000000</v>
      </c>
      <c r="C199" s="156" t="s">
        <v>326</v>
      </c>
      <c r="D199" s="158">
        <v>7111140228</v>
      </c>
      <c r="E199" s="156" t="s">
        <v>1210</v>
      </c>
      <c r="F199" s="69"/>
    </row>
    <row r="200" spans="1:6" ht="12.75">
      <c r="A200" s="156" t="s">
        <v>411</v>
      </c>
      <c r="B200" s="157">
        <v>270695</v>
      </c>
      <c r="C200" s="156" t="s">
        <v>326</v>
      </c>
      <c r="D200" s="158">
        <v>7111140230</v>
      </c>
      <c r="E200" s="156" t="s">
        <v>192</v>
      </c>
      <c r="F200" s="69"/>
    </row>
    <row r="201" spans="1:6" ht="12.75">
      <c r="A201" s="156" t="s">
        <v>411</v>
      </c>
      <c r="B201" s="157">
        <v>2450444</v>
      </c>
      <c r="C201" s="156" t="s">
        <v>326</v>
      </c>
      <c r="D201" s="158">
        <v>7111140231</v>
      </c>
      <c r="E201" s="156" t="s">
        <v>1211</v>
      </c>
      <c r="F201" s="69"/>
    </row>
    <row r="202" spans="1:6" ht="12.75">
      <c r="A202" s="156" t="s">
        <v>411</v>
      </c>
      <c r="B202" s="157">
        <v>3656754</v>
      </c>
      <c r="C202" s="156" t="s">
        <v>326</v>
      </c>
      <c r="D202" s="158">
        <v>7111140232</v>
      </c>
      <c r="E202" s="156" t="s">
        <v>1212</v>
      </c>
      <c r="F202" s="69"/>
    </row>
    <row r="203" spans="1:6" ht="12.75">
      <c r="A203" s="156" t="s">
        <v>411</v>
      </c>
      <c r="B203" s="157">
        <v>1322944</v>
      </c>
      <c r="C203" s="156" t="s">
        <v>326</v>
      </c>
      <c r="D203" s="158">
        <v>7117140235</v>
      </c>
      <c r="E203" s="156" t="s">
        <v>1215</v>
      </c>
      <c r="F203" s="69"/>
    </row>
    <row r="204" spans="1:6" ht="12.75">
      <c r="A204" s="156" t="s">
        <v>411</v>
      </c>
      <c r="B204" s="157">
        <v>757365</v>
      </c>
      <c r="C204" s="156" t="s">
        <v>326</v>
      </c>
      <c r="D204" s="158">
        <v>7117140238</v>
      </c>
      <c r="E204" s="156" t="s">
        <v>1218</v>
      </c>
      <c r="F204" s="69"/>
    </row>
    <row r="205" spans="1:6" ht="12.75">
      <c r="A205" s="156" t="s">
        <v>411</v>
      </c>
      <c r="B205" s="157">
        <v>295000</v>
      </c>
      <c r="C205" s="156" t="s">
        <v>326</v>
      </c>
      <c r="D205" s="158">
        <v>7117140240</v>
      </c>
      <c r="E205" s="156" t="s">
        <v>1220</v>
      </c>
      <c r="F205" s="69"/>
    </row>
    <row r="206" spans="1:6" ht="12.75">
      <c r="A206" s="156" t="s">
        <v>411</v>
      </c>
      <c r="B206" s="157">
        <v>162660</v>
      </c>
      <c r="C206" s="156" t="s">
        <v>326</v>
      </c>
      <c r="D206" s="158">
        <v>7117140243</v>
      </c>
      <c r="E206" s="156" t="s">
        <v>1223</v>
      </c>
      <c r="F206" s="69"/>
    </row>
    <row r="207" spans="1:6" ht="12.75">
      <c r="A207" s="156" t="s">
        <v>411</v>
      </c>
      <c r="B207" s="157">
        <v>2390439.64</v>
      </c>
      <c r="C207" s="156" t="s">
        <v>326</v>
      </c>
      <c r="D207" s="158">
        <v>720</v>
      </c>
      <c r="E207" s="156" t="s">
        <v>1230</v>
      </c>
      <c r="F207" s="69"/>
    </row>
    <row r="208" spans="1:6" ht="12.75">
      <c r="A208" s="156" t="s">
        <v>411</v>
      </c>
      <c r="B208" s="157">
        <v>2108099.37</v>
      </c>
      <c r="C208" s="156" t="s">
        <v>326</v>
      </c>
      <c r="D208" s="158">
        <v>725</v>
      </c>
      <c r="E208" s="156" t="s">
        <v>1232</v>
      </c>
      <c r="F208" s="69"/>
    </row>
    <row r="209" spans="1:6" ht="12.75">
      <c r="A209" s="156" t="s">
        <v>411</v>
      </c>
      <c r="B209" s="157">
        <v>296045.22</v>
      </c>
      <c r="C209" s="156" t="s">
        <v>326</v>
      </c>
      <c r="D209" s="158">
        <v>726</v>
      </c>
      <c r="E209" s="156" t="s">
        <v>1233</v>
      </c>
      <c r="F209" s="69"/>
    </row>
    <row r="210" spans="1:6" ht="12.75">
      <c r="A210" s="156" t="s">
        <v>411</v>
      </c>
      <c r="B210" s="157">
        <v>36626622</v>
      </c>
      <c r="C210" s="156" t="s">
        <v>326</v>
      </c>
      <c r="D210" s="158">
        <v>748</v>
      </c>
      <c r="E210" s="156" t="s">
        <v>1234</v>
      </c>
      <c r="F210" s="69"/>
    </row>
    <row r="211" spans="1:6" ht="12.75">
      <c r="A211" s="156" t="s">
        <v>411</v>
      </c>
      <c r="B211" s="157">
        <v>39312615</v>
      </c>
      <c r="C211" s="156" t="s">
        <v>326</v>
      </c>
      <c r="D211" s="158">
        <v>749</v>
      </c>
      <c r="E211" s="156" t="s">
        <v>1235</v>
      </c>
      <c r="F211" s="69"/>
    </row>
    <row r="212" spans="1:6" ht="12.75">
      <c r="A212" s="156" t="s">
        <v>411</v>
      </c>
      <c r="B212" s="157">
        <v>14489231.68</v>
      </c>
      <c r="C212" s="156" t="s">
        <v>326</v>
      </c>
      <c r="D212" s="158">
        <v>750</v>
      </c>
      <c r="E212" s="156" t="s">
        <v>1236</v>
      </c>
      <c r="F212" s="69"/>
    </row>
    <row r="213" spans="1:6" ht="12.75">
      <c r="A213" s="156" t="s">
        <v>411</v>
      </c>
      <c r="B213" s="157">
        <v>395347.6</v>
      </c>
      <c r="C213" s="156" t="s">
        <v>326</v>
      </c>
      <c r="D213" s="158">
        <v>757</v>
      </c>
      <c r="E213" s="156" t="s">
        <v>1237</v>
      </c>
      <c r="F213" s="69"/>
    </row>
    <row r="214" spans="1:6" ht="12.75">
      <c r="A214" s="156" t="s">
        <v>411</v>
      </c>
      <c r="B214" s="157">
        <v>180606.2</v>
      </c>
      <c r="C214" s="156" t="s">
        <v>326</v>
      </c>
      <c r="D214" s="158">
        <v>758</v>
      </c>
      <c r="E214" s="156" t="s">
        <v>1238</v>
      </c>
      <c r="F214" s="69"/>
    </row>
    <row r="215" spans="1:6" ht="12.75">
      <c r="A215" s="156" t="s">
        <v>411</v>
      </c>
      <c r="B215" s="157">
        <v>10307.53</v>
      </c>
      <c r="C215" s="156" t="s">
        <v>326</v>
      </c>
      <c r="D215" s="158">
        <v>764</v>
      </c>
      <c r="E215" s="156" t="s">
        <v>1241</v>
      </c>
      <c r="F215" s="69"/>
    </row>
    <row r="216" spans="1:6" ht="12.75">
      <c r="A216" s="156" t="s">
        <v>411</v>
      </c>
      <c r="B216" s="157">
        <v>17438.32</v>
      </c>
      <c r="C216" s="156" t="s">
        <v>326</v>
      </c>
      <c r="D216" s="158">
        <v>766</v>
      </c>
      <c r="E216" s="156" t="s">
        <v>1244</v>
      </c>
      <c r="F216" s="69"/>
    </row>
    <row r="217" spans="1:6" ht="12.75">
      <c r="A217" s="156" t="s">
        <v>411</v>
      </c>
      <c r="B217" s="157">
        <v>301882</v>
      </c>
      <c r="C217" s="156" t="s">
        <v>326</v>
      </c>
      <c r="D217" s="158">
        <v>811140252</v>
      </c>
      <c r="E217" s="156" t="s">
        <v>412</v>
      </c>
      <c r="F217" s="69"/>
    </row>
    <row r="218" spans="1:6" ht="12.75">
      <c r="A218" s="156" t="s">
        <v>411</v>
      </c>
      <c r="B218" s="157">
        <v>5839595</v>
      </c>
      <c r="C218" s="156" t="s">
        <v>326</v>
      </c>
      <c r="D218" s="158">
        <v>811140254</v>
      </c>
      <c r="E218" s="156" t="s">
        <v>414</v>
      </c>
      <c r="F218" s="69"/>
    </row>
    <row r="219" spans="1:6" ht="12.75">
      <c r="A219" s="156" t="s">
        <v>411</v>
      </c>
      <c r="B219" s="157">
        <v>463363</v>
      </c>
      <c r="C219" s="156" t="s">
        <v>326</v>
      </c>
      <c r="D219" s="158">
        <v>811140259</v>
      </c>
      <c r="E219" s="156" t="s">
        <v>417</v>
      </c>
      <c r="F219" s="69"/>
    </row>
    <row r="220" spans="1:6" ht="12.75">
      <c r="A220" s="156" t="s">
        <v>411</v>
      </c>
      <c r="B220" s="157">
        <v>172374</v>
      </c>
      <c r="C220" s="156" t="s">
        <v>326</v>
      </c>
      <c r="D220" s="158">
        <v>811140260</v>
      </c>
      <c r="E220" s="156" t="s">
        <v>418</v>
      </c>
      <c r="F220" s="69"/>
    </row>
    <row r="221" spans="1:6" ht="12.75">
      <c r="A221" s="156" t="s">
        <v>411</v>
      </c>
      <c r="B221" s="157">
        <v>338650</v>
      </c>
      <c r="C221" s="156" t="s">
        <v>326</v>
      </c>
      <c r="D221" s="158">
        <v>811140261</v>
      </c>
      <c r="E221" s="156" t="s">
        <v>419</v>
      </c>
      <c r="F221" s="69"/>
    </row>
    <row r="222" spans="1:6" ht="12.75">
      <c r="A222" s="156" t="s">
        <v>411</v>
      </c>
      <c r="B222" s="157">
        <v>255509</v>
      </c>
      <c r="C222" s="156" t="s">
        <v>326</v>
      </c>
      <c r="D222" s="158">
        <v>811140262</v>
      </c>
      <c r="E222" s="156" t="s">
        <v>420</v>
      </c>
      <c r="F222" s="69"/>
    </row>
    <row r="223" spans="1:6" ht="12.75">
      <c r="A223" s="156" t="s">
        <v>411</v>
      </c>
      <c r="B223" s="157">
        <v>338650</v>
      </c>
      <c r="C223" s="156" t="s">
        <v>326</v>
      </c>
      <c r="D223" s="158">
        <v>811140263</v>
      </c>
      <c r="E223" s="156" t="s">
        <v>421</v>
      </c>
      <c r="F223" s="69"/>
    </row>
    <row r="224" spans="1:6" ht="12.75">
      <c r="A224" s="156" t="s">
        <v>411</v>
      </c>
      <c r="B224" s="157">
        <v>255509</v>
      </c>
      <c r="C224" s="156" t="s">
        <v>326</v>
      </c>
      <c r="D224" s="158">
        <v>811140264</v>
      </c>
      <c r="E224" s="156" t="s">
        <v>422</v>
      </c>
      <c r="F224" s="69"/>
    </row>
    <row r="225" spans="1:6" ht="12.75">
      <c r="A225" s="156" t="s">
        <v>411</v>
      </c>
      <c r="B225" s="157">
        <v>227797</v>
      </c>
      <c r="C225" s="156" t="s">
        <v>326</v>
      </c>
      <c r="D225" s="158">
        <v>811140265</v>
      </c>
      <c r="E225" s="156" t="s">
        <v>423</v>
      </c>
      <c r="F225" s="69"/>
    </row>
    <row r="226" spans="1:6" ht="12.75">
      <c r="A226" s="156" t="s">
        <v>411</v>
      </c>
      <c r="B226" s="157">
        <v>671212</v>
      </c>
      <c r="C226" s="156" t="s">
        <v>326</v>
      </c>
      <c r="D226" s="158">
        <v>811140266</v>
      </c>
      <c r="E226" s="156" t="s">
        <v>424</v>
      </c>
      <c r="F226" s="69"/>
    </row>
    <row r="227" spans="1:6" ht="12.75">
      <c r="A227" s="156" t="s">
        <v>411</v>
      </c>
      <c r="B227" s="157">
        <v>560360</v>
      </c>
      <c r="C227" s="156" t="s">
        <v>326</v>
      </c>
      <c r="D227" s="158">
        <v>811140268</v>
      </c>
      <c r="E227" s="156" t="s">
        <v>425</v>
      </c>
      <c r="F227" s="69"/>
    </row>
    <row r="228" spans="1:6" ht="12.75">
      <c r="A228" s="156" t="s">
        <v>411</v>
      </c>
      <c r="B228" s="157">
        <v>352511</v>
      </c>
      <c r="C228" s="156" t="s">
        <v>326</v>
      </c>
      <c r="D228" s="158">
        <v>811140269</v>
      </c>
      <c r="E228" s="156" t="s">
        <v>426</v>
      </c>
      <c r="F228" s="69"/>
    </row>
    <row r="229" spans="1:6" ht="12.75">
      <c r="A229" s="156" t="s">
        <v>411</v>
      </c>
      <c r="B229" s="157">
        <v>338650</v>
      </c>
      <c r="C229" s="156" t="s">
        <v>326</v>
      </c>
      <c r="D229" s="158">
        <v>811140270</v>
      </c>
      <c r="E229" s="156" t="s">
        <v>427</v>
      </c>
      <c r="F229" s="69"/>
    </row>
    <row r="230" spans="1:6" ht="12.75">
      <c r="A230" s="156" t="s">
        <v>411</v>
      </c>
      <c r="B230" s="157">
        <v>255509</v>
      </c>
      <c r="C230" s="156" t="s">
        <v>326</v>
      </c>
      <c r="D230" s="158">
        <v>811140271</v>
      </c>
      <c r="E230" s="156" t="s">
        <v>428</v>
      </c>
      <c r="F230" s="69"/>
    </row>
    <row r="231" spans="1:6" ht="12.75">
      <c r="A231" s="156" t="s">
        <v>411</v>
      </c>
      <c r="B231" s="157">
        <v>227797</v>
      </c>
      <c r="C231" s="156" t="s">
        <v>326</v>
      </c>
      <c r="D231" s="158">
        <v>811140272</v>
      </c>
      <c r="E231" s="156" t="s">
        <v>429</v>
      </c>
      <c r="F231" s="69"/>
    </row>
    <row r="232" spans="1:6" ht="12.75">
      <c r="A232" s="156" t="s">
        <v>411</v>
      </c>
      <c r="B232" s="157">
        <v>205641</v>
      </c>
      <c r="C232" s="156" t="s">
        <v>326</v>
      </c>
      <c r="D232" s="158">
        <v>811140273</v>
      </c>
      <c r="E232" s="156" t="s">
        <v>430</v>
      </c>
      <c r="F232" s="69"/>
    </row>
    <row r="233" spans="1:6" ht="12.75">
      <c r="A233" s="156" t="s">
        <v>411</v>
      </c>
      <c r="B233" s="157">
        <v>205641</v>
      </c>
      <c r="C233" s="156" t="s">
        <v>326</v>
      </c>
      <c r="D233" s="158">
        <v>811140274</v>
      </c>
      <c r="E233" s="156" t="s">
        <v>431</v>
      </c>
      <c r="F233" s="69"/>
    </row>
    <row r="234" spans="1:6" ht="12.75">
      <c r="A234" s="156" t="s">
        <v>411</v>
      </c>
      <c r="B234" s="157">
        <v>43302</v>
      </c>
      <c r="C234" s="156" t="s">
        <v>326</v>
      </c>
      <c r="D234" s="158">
        <v>811140277</v>
      </c>
      <c r="E234" s="156" t="s">
        <v>432</v>
      </c>
      <c r="F234" s="69"/>
    </row>
    <row r="235" spans="1:11" ht="16.5" customHeight="1">
      <c r="A235" s="156"/>
      <c r="B235" s="160">
        <f>SUM(B119:B234)</f>
        <v>642911844.7400002</v>
      </c>
      <c r="C235" s="156"/>
      <c r="D235" s="159"/>
      <c r="E235" s="69"/>
      <c r="F235" s="69"/>
      <c r="K235" s="119"/>
    </row>
    <row r="236" spans="1:6" ht="13.5" customHeight="1">
      <c r="A236" s="69"/>
      <c r="B236" s="69"/>
      <c r="C236" s="88"/>
      <c r="D236" s="88"/>
      <c r="E236" s="69"/>
      <c r="F236" s="69"/>
    </row>
    <row r="237" spans="1:6" ht="12.75">
      <c r="A237" s="89" t="s">
        <v>301</v>
      </c>
      <c r="B237" s="90">
        <v>11249505</v>
      </c>
      <c r="C237" s="91" t="s">
        <v>326</v>
      </c>
      <c r="D237" s="92">
        <v>94</v>
      </c>
      <c r="E237" s="89" t="s">
        <v>1267</v>
      </c>
      <c r="F237" s="69"/>
    </row>
    <row r="238" spans="1:6" ht="12.75">
      <c r="A238" s="89" t="s">
        <v>301</v>
      </c>
      <c r="B238" s="90">
        <v>20461740</v>
      </c>
      <c r="C238" s="91" t="s">
        <v>326</v>
      </c>
      <c r="D238" s="92">
        <v>96</v>
      </c>
      <c r="E238" s="89" t="s">
        <v>1268</v>
      </c>
      <c r="F238" s="69"/>
    </row>
    <row r="239" spans="1:6" ht="12.75">
      <c r="A239" s="89" t="s">
        <v>301</v>
      </c>
      <c r="B239" s="90">
        <v>23875593</v>
      </c>
      <c r="C239" s="91" t="s">
        <v>326</v>
      </c>
      <c r="D239" s="92">
        <v>101</v>
      </c>
      <c r="E239" s="89" t="s">
        <v>1269</v>
      </c>
      <c r="F239" s="69"/>
    </row>
    <row r="240" spans="1:6" ht="12.75">
      <c r="A240" s="89" t="s">
        <v>301</v>
      </c>
      <c r="B240" s="90">
        <v>36281924</v>
      </c>
      <c r="C240" s="91" t="s">
        <v>326</v>
      </c>
      <c r="D240" s="92">
        <v>999</v>
      </c>
      <c r="E240" s="89" t="s">
        <v>1271</v>
      </c>
      <c r="F240" s="69"/>
    </row>
    <row r="241" spans="1:6" ht="12.75">
      <c r="A241" s="93" t="s">
        <v>360</v>
      </c>
      <c r="B241" s="102">
        <f>SUM(B237:B240)</f>
        <v>91868762</v>
      </c>
      <c r="C241" s="103"/>
      <c r="D241" s="103"/>
      <c r="E241" s="104"/>
      <c r="F241" s="69"/>
    </row>
    <row r="242" spans="1:6" ht="12.75">
      <c r="A242" s="69"/>
      <c r="B242" s="69"/>
      <c r="C242" s="88"/>
      <c r="D242" s="88"/>
      <c r="E242" s="69"/>
      <c r="F242" s="69"/>
    </row>
    <row r="243" spans="1:6" ht="14.25">
      <c r="A243" s="74" t="s">
        <v>1293</v>
      </c>
      <c r="B243" s="95">
        <f>B241+B235+B113+B110+B55+B57+B48+B45+B20</f>
        <v>5069494662.85</v>
      </c>
      <c r="C243" s="69"/>
      <c r="D243" s="88"/>
      <c r="E243" s="69"/>
      <c r="F243" s="69"/>
    </row>
    <row r="244" spans="1:6" ht="12.75">
      <c r="A244" s="69"/>
      <c r="B244" s="69"/>
      <c r="C244" s="69"/>
      <c r="D244" s="88"/>
      <c r="E244" s="69"/>
      <c r="F244" s="69"/>
    </row>
    <row r="245" spans="1:6" ht="12.75">
      <c r="A245" s="69" t="s">
        <v>451</v>
      </c>
      <c r="B245" s="69"/>
      <c r="C245" s="69"/>
      <c r="D245" s="88"/>
      <c r="E245" s="69"/>
      <c r="F245" s="69"/>
    </row>
    <row r="246" spans="1:6" ht="12.75">
      <c r="A246" s="69" t="s">
        <v>450</v>
      </c>
      <c r="B246" s="69"/>
      <c r="C246" s="69"/>
      <c r="D246" s="88"/>
      <c r="E246" s="69"/>
      <c r="F246" s="69"/>
    </row>
    <row r="247" spans="1:6" ht="12.75">
      <c r="A247" s="69" t="s">
        <v>1533</v>
      </c>
      <c r="B247" s="69"/>
      <c r="C247" s="69"/>
      <c r="D247" s="88"/>
      <c r="E247" s="69"/>
      <c r="F247" s="69"/>
    </row>
    <row r="248" ht="12.75">
      <c r="C248" s="2"/>
    </row>
    <row r="249" ht="12.75">
      <c r="C249" s="2"/>
    </row>
    <row r="250" ht="12.75">
      <c r="C250" s="2"/>
    </row>
    <row r="251" ht="12.75">
      <c r="C251" s="2"/>
    </row>
    <row r="252" ht="12.75">
      <c r="C252" s="2"/>
    </row>
    <row r="253" ht="12.75">
      <c r="C253" s="2"/>
    </row>
    <row r="254" ht="12.75">
      <c r="C254" s="2"/>
    </row>
    <row r="255" ht="12.75">
      <c r="C255" s="2"/>
    </row>
    <row r="256" ht="12.75">
      <c r="C256" s="2"/>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sheetData>
  <printOptions/>
  <pageMargins left="0.75" right="0.75" top="1" bottom="1" header="0.5" footer="0.5"/>
  <pageSetup fitToHeight="5" fitToWidth="1" horizontalDpi="600" verticalDpi="600" orientation="portrait" scale="95" r:id="rId1"/>
  <headerFooter alignWithMargins="0">
    <oddHeader>&amp;L&amp;D</oddHeader>
    <oddFooter>&amp;L&amp;P</oddFooter>
  </headerFooter>
</worksheet>
</file>

<file path=xl/worksheets/sheet7.xml><?xml version="1.0" encoding="utf-8"?>
<worksheet xmlns="http://schemas.openxmlformats.org/spreadsheetml/2006/main" xmlns:r="http://schemas.openxmlformats.org/officeDocument/2006/relationships">
  <sheetPr>
    <tabColor indexed="43"/>
    <pageSetUpPr fitToPage="1"/>
  </sheetPr>
  <dimension ref="A1:J97"/>
  <sheetViews>
    <sheetView workbookViewId="0" topLeftCell="A70">
      <selection activeCell="B1" sqref="B1"/>
    </sheetView>
  </sheetViews>
  <sheetFormatPr defaultColWidth="9.140625" defaultRowHeight="12.75"/>
  <cols>
    <col min="1" max="1" width="8.8515625" style="0" customWidth="1"/>
    <col min="2" max="2" width="14.00390625" style="0" customWidth="1"/>
    <col min="3" max="3" width="23.421875" style="0" customWidth="1"/>
    <col min="4" max="4" width="9.421875" style="0" customWidth="1"/>
    <col min="5" max="5" width="15.7109375" style="0" customWidth="1"/>
    <col min="6" max="6" width="9.421875" style="0" customWidth="1"/>
    <col min="7" max="7" width="10.57421875" style="0" customWidth="1"/>
    <col min="8" max="8" width="10.140625" style="0" customWidth="1"/>
    <col min="9" max="9" width="12.421875" style="0" customWidth="1"/>
    <col min="10" max="10" width="12.421875" style="2" customWidth="1"/>
    <col min="11" max="16384" width="12.421875" style="0" customWidth="1"/>
  </cols>
  <sheetData>
    <row r="1" spans="1:10" s="35" customFormat="1" ht="38.25">
      <c r="A1" s="41" t="s">
        <v>339</v>
      </c>
      <c r="B1" s="41" t="s">
        <v>340</v>
      </c>
      <c r="C1" s="41" t="s">
        <v>341</v>
      </c>
      <c r="D1" s="41" t="s">
        <v>342</v>
      </c>
      <c r="E1" s="41" t="s">
        <v>343</v>
      </c>
      <c r="F1" s="41" t="s">
        <v>344</v>
      </c>
      <c r="G1" s="41" t="s">
        <v>345</v>
      </c>
      <c r="H1" s="41" t="s">
        <v>346</v>
      </c>
      <c r="I1" s="41" t="s">
        <v>347</v>
      </c>
      <c r="J1" s="42" t="s">
        <v>348</v>
      </c>
    </row>
    <row r="2" spans="1:10" ht="12.75">
      <c r="A2" s="43" t="s">
        <v>349</v>
      </c>
      <c r="B2" s="44">
        <v>476</v>
      </c>
      <c r="C2" s="43" t="s">
        <v>350</v>
      </c>
      <c r="D2" s="44">
        <v>2009</v>
      </c>
      <c r="E2" s="43" t="s">
        <v>351</v>
      </c>
      <c r="F2" s="44">
        <v>460</v>
      </c>
      <c r="G2" s="45">
        <v>0</v>
      </c>
      <c r="H2" s="45">
        <v>0</v>
      </c>
      <c r="I2" s="45">
        <v>1698389</v>
      </c>
      <c r="J2" s="46" t="s">
        <v>352</v>
      </c>
    </row>
    <row r="3" spans="1:10" ht="12.75">
      <c r="A3" s="43" t="s">
        <v>349</v>
      </c>
      <c r="B3" s="44">
        <v>500</v>
      </c>
      <c r="C3" s="43" t="s">
        <v>353</v>
      </c>
      <c r="D3" s="44">
        <v>5509</v>
      </c>
      <c r="E3" s="43" t="s">
        <v>354</v>
      </c>
      <c r="F3" s="44">
        <v>460</v>
      </c>
      <c r="G3" s="45">
        <v>0</v>
      </c>
      <c r="H3" s="45">
        <v>0</v>
      </c>
      <c r="I3" s="45">
        <v>792392</v>
      </c>
      <c r="J3" s="46" t="s">
        <v>352</v>
      </c>
    </row>
    <row r="4" spans="1:10" ht="12.75">
      <c r="A4" s="43" t="s">
        <v>349</v>
      </c>
      <c r="B4" s="44">
        <v>512</v>
      </c>
      <c r="C4" s="43" t="s">
        <v>355</v>
      </c>
      <c r="D4" s="44">
        <v>2009</v>
      </c>
      <c r="E4" s="43" t="s">
        <v>351</v>
      </c>
      <c r="F4" s="44">
        <v>460</v>
      </c>
      <c r="G4" s="45">
        <v>0</v>
      </c>
      <c r="H4" s="45">
        <v>0</v>
      </c>
      <c r="I4" s="45">
        <v>11354025</v>
      </c>
      <c r="J4" s="46" t="s">
        <v>352</v>
      </c>
    </row>
    <row r="5" spans="1:10" ht="12.75">
      <c r="A5" s="43" t="s">
        <v>349</v>
      </c>
      <c r="B5" s="44">
        <v>651</v>
      </c>
      <c r="C5" s="43" t="s">
        <v>356</v>
      </c>
      <c r="D5" s="44">
        <v>2009</v>
      </c>
      <c r="E5" s="43" t="s">
        <v>351</v>
      </c>
      <c r="F5" s="44">
        <v>460</v>
      </c>
      <c r="G5" s="45">
        <v>0</v>
      </c>
      <c r="H5" s="45">
        <v>0</v>
      </c>
      <c r="I5" s="45">
        <v>60356</v>
      </c>
      <c r="J5" s="46" t="s">
        <v>352</v>
      </c>
    </row>
    <row r="6" spans="1:10" ht="12.75">
      <c r="A6" s="43" t="s">
        <v>349</v>
      </c>
      <c r="B6" s="47" t="s">
        <v>357</v>
      </c>
      <c r="C6" s="43" t="s">
        <v>358</v>
      </c>
      <c r="D6" s="44">
        <v>2009</v>
      </c>
      <c r="E6" s="43" t="s">
        <v>351</v>
      </c>
      <c r="F6" s="44">
        <v>460</v>
      </c>
      <c r="G6" s="45">
        <v>0</v>
      </c>
      <c r="H6" s="45">
        <v>0</v>
      </c>
      <c r="I6" s="45">
        <v>71871</v>
      </c>
      <c r="J6" s="46" t="s">
        <v>352</v>
      </c>
    </row>
    <row r="7" spans="1:10" ht="12.75">
      <c r="A7" s="43" t="s">
        <v>349</v>
      </c>
      <c r="B7" s="44">
        <v>900</v>
      </c>
      <c r="C7" s="43" t="s">
        <v>359</v>
      </c>
      <c r="D7" s="44">
        <v>2009</v>
      </c>
      <c r="E7" s="43" t="s">
        <v>351</v>
      </c>
      <c r="F7" s="44">
        <v>460</v>
      </c>
      <c r="G7" s="45">
        <v>0</v>
      </c>
      <c r="H7" s="45">
        <v>0</v>
      </c>
      <c r="I7" s="45">
        <v>415775</v>
      </c>
      <c r="J7" s="46" t="s">
        <v>352</v>
      </c>
    </row>
    <row r="8" spans="1:10" s="15" customFormat="1" ht="12.75">
      <c r="A8" s="48"/>
      <c r="B8" s="49"/>
      <c r="C8" s="50" t="s">
        <v>360</v>
      </c>
      <c r="D8" s="49"/>
      <c r="E8" s="48"/>
      <c r="F8" s="49"/>
      <c r="G8" s="51">
        <f>SUM(G2:G7)</f>
        <v>0</v>
      </c>
      <c r="H8" s="51">
        <f>SUM(H2:H7)</f>
        <v>0</v>
      </c>
      <c r="I8" s="51">
        <f>SUM(I2:I7)</f>
        <v>14392808</v>
      </c>
      <c r="J8" s="52"/>
    </row>
    <row r="9" spans="1:10" ht="12.75">
      <c r="A9" s="43"/>
      <c r="B9" s="44"/>
      <c r="C9" s="43"/>
      <c r="D9" s="44"/>
      <c r="E9" s="43"/>
      <c r="F9" s="44"/>
      <c r="G9" s="45"/>
      <c r="H9" s="45"/>
      <c r="I9" s="45"/>
      <c r="J9" s="46"/>
    </row>
    <row r="10" spans="1:10" ht="12.75">
      <c r="A10" s="43" t="s">
        <v>293</v>
      </c>
      <c r="B10" s="44">
        <v>811030269</v>
      </c>
      <c r="C10" s="43" t="s">
        <v>361</v>
      </c>
      <c r="D10" s="44">
        <v>2009</v>
      </c>
      <c r="E10" s="43" t="s">
        <v>351</v>
      </c>
      <c r="F10" s="44">
        <v>460</v>
      </c>
      <c r="G10" s="45">
        <v>0</v>
      </c>
      <c r="H10" s="45">
        <v>0</v>
      </c>
      <c r="I10" s="45">
        <v>2119175.48</v>
      </c>
      <c r="J10" s="46" t="s">
        <v>352</v>
      </c>
    </row>
    <row r="11" spans="1:10" s="15" customFormat="1" ht="12.75">
      <c r="A11" s="48"/>
      <c r="B11" s="49"/>
      <c r="C11" s="50" t="s">
        <v>360</v>
      </c>
      <c r="D11" s="49"/>
      <c r="E11" s="48"/>
      <c r="F11" s="49"/>
      <c r="G11" s="51">
        <f>SUM(G10)</f>
        <v>0</v>
      </c>
      <c r="H11" s="51">
        <f>SUM(H10)</f>
        <v>0</v>
      </c>
      <c r="I11" s="51">
        <f>SUM(I10)</f>
        <v>2119175.48</v>
      </c>
      <c r="J11" s="52"/>
    </row>
    <row r="12" spans="1:10" ht="12.75">
      <c r="A12" s="43"/>
      <c r="B12" s="44"/>
      <c r="C12" s="43"/>
      <c r="D12" s="44"/>
      <c r="E12" s="43"/>
      <c r="F12" s="44"/>
      <c r="G12" s="45"/>
      <c r="H12" s="45"/>
      <c r="I12" s="45"/>
      <c r="J12" s="46"/>
    </row>
    <row r="13" spans="1:10" ht="25.5">
      <c r="A13" s="43" t="s">
        <v>362</v>
      </c>
      <c r="B13" s="44">
        <v>811030150</v>
      </c>
      <c r="C13" s="43" t="s">
        <v>363</v>
      </c>
      <c r="D13" s="44">
        <v>2009</v>
      </c>
      <c r="E13" s="43" t="s">
        <v>351</v>
      </c>
      <c r="F13" s="44">
        <v>460</v>
      </c>
      <c r="G13" s="45">
        <v>8686</v>
      </c>
      <c r="H13" s="45">
        <v>622398</v>
      </c>
      <c r="I13" s="45">
        <v>6130311</v>
      </c>
      <c r="J13" s="46" t="s">
        <v>352</v>
      </c>
    </row>
    <row r="14" spans="1:10" s="15" customFormat="1" ht="12.75">
      <c r="A14" s="48"/>
      <c r="B14" s="49"/>
      <c r="C14" s="50" t="s">
        <v>360</v>
      </c>
      <c r="D14" s="49"/>
      <c r="E14" s="48"/>
      <c r="F14" s="49"/>
      <c r="G14" s="51">
        <f>SUM(G13)</f>
        <v>8686</v>
      </c>
      <c r="H14" s="51">
        <f>SUM(H13)</f>
        <v>622398</v>
      </c>
      <c r="I14" s="51">
        <f>SUM(I13)</f>
        <v>6130311</v>
      </c>
      <c r="J14" s="52"/>
    </row>
    <row r="15" spans="1:10" ht="12.75">
      <c r="A15" s="43"/>
      <c r="B15" s="44"/>
      <c r="C15" s="43"/>
      <c r="D15" s="44"/>
      <c r="E15" s="43"/>
      <c r="F15" s="44"/>
      <c r="G15" s="45"/>
      <c r="H15" s="45"/>
      <c r="I15" s="45"/>
      <c r="J15" s="46"/>
    </row>
    <row r="16" spans="1:10" ht="25.5">
      <c r="A16" s="43" t="s">
        <v>294</v>
      </c>
      <c r="B16" s="47" t="s">
        <v>364</v>
      </c>
      <c r="C16" s="43" t="s">
        <v>365</v>
      </c>
      <c r="D16" s="44">
        <v>2009</v>
      </c>
      <c r="E16" s="43" t="s">
        <v>351</v>
      </c>
      <c r="F16" s="44">
        <v>460</v>
      </c>
      <c r="G16" s="45">
        <v>16129</v>
      </c>
      <c r="H16" s="45">
        <v>207393</v>
      </c>
      <c r="I16" s="45">
        <v>10132818.16</v>
      </c>
      <c r="J16" s="46" t="s">
        <v>352</v>
      </c>
    </row>
    <row r="17" spans="1:10" s="15" customFormat="1" ht="12.75">
      <c r="A17" s="48"/>
      <c r="B17" s="53"/>
      <c r="C17" s="50" t="s">
        <v>360</v>
      </c>
      <c r="D17" s="49"/>
      <c r="E17" s="48"/>
      <c r="F17" s="49"/>
      <c r="G17" s="51">
        <f>SUM(G16)</f>
        <v>16129</v>
      </c>
      <c r="H17" s="51">
        <f>SUM(H16)</f>
        <v>207393</v>
      </c>
      <c r="I17" s="51">
        <f>SUM(I16)</f>
        <v>10132818.16</v>
      </c>
      <c r="J17" s="52"/>
    </row>
    <row r="18" spans="1:10" ht="12.75">
      <c r="A18" s="43"/>
      <c r="B18" s="47"/>
      <c r="C18" s="43"/>
      <c r="D18" s="44"/>
      <c r="E18" s="43"/>
      <c r="F18" s="44"/>
      <c r="G18" s="45"/>
      <c r="H18" s="45"/>
      <c r="I18" s="45"/>
      <c r="J18" s="46"/>
    </row>
    <row r="19" spans="1:10" ht="25.5">
      <c r="A19" s="43" t="s">
        <v>366</v>
      </c>
      <c r="B19" s="47" t="s">
        <v>367</v>
      </c>
      <c r="C19" s="43" t="s">
        <v>358</v>
      </c>
      <c r="D19" s="44">
        <v>2609</v>
      </c>
      <c r="E19" s="43" t="s">
        <v>368</v>
      </c>
      <c r="F19" s="44">
        <v>460</v>
      </c>
      <c r="G19" s="45" t="s">
        <v>369</v>
      </c>
      <c r="H19" s="45" t="s">
        <v>369</v>
      </c>
      <c r="I19" s="45" t="s">
        <v>369</v>
      </c>
      <c r="J19" s="46" t="s">
        <v>370</v>
      </c>
    </row>
    <row r="20" spans="1:10" ht="25.5">
      <c r="A20" s="43" t="s">
        <v>366</v>
      </c>
      <c r="B20" s="47" t="s">
        <v>371</v>
      </c>
      <c r="C20" s="43" t="s">
        <v>372</v>
      </c>
      <c r="D20" s="44">
        <v>2009</v>
      </c>
      <c r="E20" s="43" t="s">
        <v>351</v>
      </c>
      <c r="F20" s="44">
        <v>460</v>
      </c>
      <c r="G20" s="45" t="s">
        <v>369</v>
      </c>
      <c r="H20" s="45" t="s">
        <v>369</v>
      </c>
      <c r="I20" s="45" t="s">
        <v>369</v>
      </c>
      <c r="J20" s="46" t="s">
        <v>370</v>
      </c>
    </row>
    <row r="21" spans="1:10" ht="25.5">
      <c r="A21" s="43" t="s">
        <v>366</v>
      </c>
      <c r="B21" s="47" t="s">
        <v>373</v>
      </c>
      <c r="C21" s="43" t="s">
        <v>372</v>
      </c>
      <c r="D21" s="44">
        <v>2009</v>
      </c>
      <c r="E21" s="43" t="s">
        <v>351</v>
      </c>
      <c r="F21" s="44">
        <v>460</v>
      </c>
      <c r="G21" s="45" t="s">
        <v>369</v>
      </c>
      <c r="H21" s="45" t="s">
        <v>369</v>
      </c>
      <c r="I21" s="45" t="s">
        <v>369</v>
      </c>
      <c r="J21" s="46" t="s">
        <v>370</v>
      </c>
    </row>
    <row r="22" spans="1:10" ht="25.5">
      <c r="A22" s="43" t="s">
        <v>366</v>
      </c>
      <c r="B22" s="47" t="s">
        <v>374</v>
      </c>
      <c r="C22" s="43" t="s">
        <v>375</v>
      </c>
      <c r="D22" s="44">
        <v>2009</v>
      </c>
      <c r="E22" s="43" t="s">
        <v>351</v>
      </c>
      <c r="F22" s="44">
        <v>460</v>
      </c>
      <c r="G22" s="45" t="s">
        <v>369</v>
      </c>
      <c r="H22" s="45" t="s">
        <v>369</v>
      </c>
      <c r="I22" s="45" t="s">
        <v>369</v>
      </c>
      <c r="J22" s="46" t="s">
        <v>370</v>
      </c>
    </row>
    <row r="23" spans="1:10" ht="25.5">
      <c r="A23" s="43" t="s">
        <v>366</v>
      </c>
      <c r="B23" s="47" t="s">
        <v>376</v>
      </c>
      <c r="C23" s="43" t="s">
        <v>372</v>
      </c>
      <c r="D23" s="44">
        <v>2009</v>
      </c>
      <c r="E23" s="43" t="s">
        <v>351</v>
      </c>
      <c r="F23" s="44">
        <v>460</v>
      </c>
      <c r="G23" s="45" t="s">
        <v>369</v>
      </c>
      <c r="H23" s="45" t="s">
        <v>369</v>
      </c>
      <c r="I23" s="45" t="s">
        <v>369</v>
      </c>
      <c r="J23" s="46" t="s">
        <v>370</v>
      </c>
    </row>
    <row r="24" spans="1:10" ht="25.5">
      <c r="A24" s="43" t="s">
        <v>366</v>
      </c>
      <c r="B24" s="47" t="s">
        <v>377</v>
      </c>
      <c r="C24" s="43" t="s">
        <v>375</v>
      </c>
      <c r="D24" s="44">
        <v>2009</v>
      </c>
      <c r="E24" s="43" t="s">
        <v>351</v>
      </c>
      <c r="F24" s="44">
        <v>460</v>
      </c>
      <c r="G24" s="45" t="s">
        <v>369</v>
      </c>
      <c r="H24" s="45" t="s">
        <v>369</v>
      </c>
      <c r="I24" s="45" t="s">
        <v>369</v>
      </c>
      <c r="J24" s="46" t="s">
        <v>370</v>
      </c>
    </row>
    <row r="25" spans="1:10" ht="25.5">
      <c r="A25" s="43" t="s">
        <v>366</v>
      </c>
      <c r="B25" s="47" t="s">
        <v>378</v>
      </c>
      <c r="C25" s="43" t="s">
        <v>379</v>
      </c>
      <c r="D25" s="44">
        <v>2009</v>
      </c>
      <c r="E25" s="43" t="s">
        <v>351</v>
      </c>
      <c r="F25" s="44">
        <v>460</v>
      </c>
      <c r="G25" s="45" t="s">
        <v>369</v>
      </c>
      <c r="H25" s="45" t="s">
        <v>369</v>
      </c>
      <c r="I25" s="45" t="s">
        <v>369</v>
      </c>
      <c r="J25" s="46" t="s">
        <v>370</v>
      </c>
    </row>
    <row r="26" spans="1:10" ht="25.5">
      <c r="A26" s="43" t="s">
        <v>366</v>
      </c>
      <c r="B26" s="47" t="s">
        <v>380</v>
      </c>
      <c r="C26" s="43" t="s">
        <v>372</v>
      </c>
      <c r="D26" s="44">
        <v>2009</v>
      </c>
      <c r="E26" s="43" t="s">
        <v>351</v>
      </c>
      <c r="F26" s="44">
        <v>460</v>
      </c>
      <c r="G26" s="45" t="s">
        <v>369</v>
      </c>
      <c r="H26" s="45" t="s">
        <v>369</v>
      </c>
      <c r="I26" s="45" t="s">
        <v>369</v>
      </c>
      <c r="J26" s="46" t="s">
        <v>370</v>
      </c>
    </row>
    <row r="27" spans="1:10" ht="25.5">
      <c r="A27" s="43" t="s">
        <v>366</v>
      </c>
      <c r="B27" s="47" t="s">
        <v>381</v>
      </c>
      <c r="C27" s="43" t="s">
        <v>375</v>
      </c>
      <c r="D27" s="44">
        <v>2009</v>
      </c>
      <c r="E27" s="43" t="s">
        <v>351</v>
      </c>
      <c r="F27" s="44">
        <v>460</v>
      </c>
      <c r="G27" s="45" t="s">
        <v>369</v>
      </c>
      <c r="H27" s="45" t="s">
        <v>369</v>
      </c>
      <c r="I27" s="45" t="s">
        <v>369</v>
      </c>
      <c r="J27" s="46" t="s">
        <v>370</v>
      </c>
    </row>
    <row r="28" spans="1:10" ht="25.5">
      <c r="A28" s="43" t="s">
        <v>366</v>
      </c>
      <c r="B28" s="47" t="s">
        <v>382</v>
      </c>
      <c r="C28" s="43" t="s">
        <v>372</v>
      </c>
      <c r="D28" s="44">
        <v>2009</v>
      </c>
      <c r="E28" s="43" t="s">
        <v>351</v>
      </c>
      <c r="F28" s="44">
        <v>460</v>
      </c>
      <c r="G28" s="45" t="s">
        <v>369</v>
      </c>
      <c r="H28" s="45" t="s">
        <v>369</v>
      </c>
      <c r="I28" s="45" t="s">
        <v>369</v>
      </c>
      <c r="J28" s="46" t="s">
        <v>370</v>
      </c>
    </row>
    <row r="29" spans="1:10" ht="25.5">
      <c r="A29" s="43" t="s">
        <v>366</v>
      </c>
      <c r="B29" s="47" t="s">
        <v>383</v>
      </c>
      <c r="C29" s="43" t="s">
        <v>375</v>
      </c>
      <c r="D29" s="44">
        <v>2009</v>
      </c>
      <c r="E29" s="43" t="s">
        <v>351</v>
      </c>
      <c r="F29" s="44">
        <v>460</v>
      </c>
      <c r="G29" s="45" t="s">
        <v>369</v>
      </c>
      <c r="H29" s="45" t="s">
        <v>369</v>
      </c>
      <c r="I29" s="45" t="s">
        <v>369</v>
      </c>
      <c r="J29" s="46" t="s">
        <v>370</v>
      </c>
    </row>
    <row r="30" spans="1:10" ht="25.5">
      <c r="A30" s="43" t="s">
        <v>366</v>
      </c>
      <c r="B30" s="47" t="s">
        <v>384</v>
      </c>
      <c r="C30" s="43" t="s">
        <v>372</v>
      </c>
      <c r="D30" s="44">
        <v>2009</v>
      </c>
      <c r="E30" s="43" t="s">
        <v>351</v>
      </c>
      <c r="F30" s="44">
        <v>460</v>
      </c>
      <c r="G30" s="45" t="s">
        <v>369</v>
      </c>
      <c r="H30" s="45" t="s">
        <v>369</v>
      </c>
      <c r="I30" s="45" t="s">
        <v>369</v>
      </c>
      <c r="J30" s="46" t="s">
        <v>370</v>
      </c>
    </row>
    <row r="31" spans="1:10" ht="25.5">
      <c r="A31" s="43" t="s">
        <v>366</v>
      </c>
      <c r="B31" s="47" t="s">
        <v>385</v>
      </c>
      <c r="C31" s="43" t="s">
        <v>372</v>
      </c>
      <c r="D31" s="44">
        <v>2009</v>
      </c>
      <c r="E31" s="43" t="s">
        <v>351</v>
      </c>
      <c r="F31" s="44">
        <v>460</v>
      </c>
      <c r="G31" s="45" t="s">
        <v>369</v>
      </c>
      <c r="H31" s="45" t="s">
        <v>369</v>
      </c>
      <c r="I31" s="45" t="s">
        <v>369</v>
      </c>
      <c r="J31" s="46" t="s">
        <v>370</v>
      </c>
    </row>
    <row r="32" spans="1:10" ht="25.5">
      <c r="A32" s="43" t="s">
        <v>366</v>
      </c>
      <c r="B32" s="47" t="s">
        <v>386</v>
      </c>
      <c r="C32" s="43" t="s">
        <v>387</v>
      </c>
      <c r="D32" s="44">
        <v>2009</v>
      </c>
      <c r="E32" s="43" t="s">
        <v>351</v>
      </c>
      <c r="F32" s="44">
        <v>460</v>
      </c>
      <c r="G32" s="45" t="s">
        <v>369</v>
      </c>
      <c r="H32" s="45" t="s">
        <v>369</v>
      </c>
      <c r="I32" s="45" t="s">
        <v>369</v>
      </c>
      <c r="J32" s="46" t="s">
        <v>370</v>
      </c>
    </row>
    <row r="33" spans="1:10" ht="25.5">
      <c r="A33" s="43" t="s">
        <v>366</v>
      </c>
      <c r="B33" s="47" t="s">
        <v>388</v>
      </c>
      <c r="C33" s="43" t="s">
        <v>389</v>
      </c>
      <c r="D33" s="44">
        <v>8529</v>
      </c>
      <c r="E33" s="43" t="s">
        <v>390</v>
      </c>
      <c r="F33" s="44">
        <v>460</v>
      </c>
      <c r="G33" s="45" t="s">
        <v>369</v>
      </c>
      <c r="H33" s="45" t="s">
        <v>369</v>
      </c>
      <c r="I33" s="45" t="s">
        <v>369</v>
      </c>
      <c r="J33" s="46" t="s">
        <v>370</v>
      </c>
    </row>
    <row r="34" spans="1:10" ht="25.5">
      <c r="A34" s="43" t="s">
        <v>366</v>
      </c>
      <c r="B34" s="47" t="s">
        <v>391</v>
      </c>
      <c r="C34" s="43" t="s">
        <v>392</v>
      </c>
      <c r="D34" s="44">
        <v>2009</v>
      </c>
      <c r="E34" s="43" t="s">
        <v>351</v>
      </c>
      <c r="F34" s="44">
        <v>460</v>
      </c>
      <c r="G34" s="45" t="s">
        <v>369</v>
      </c>
      <c r="H34" s="45" t="s">
        <v>369</v>
      </c>
      <c r="I34" s="45" t="s">
        <v>369</v>
      </c>
      <c r="J34" s="46" t="s">
        <v>370</v>
      </c>
    </row>
    <row r="35" spans="1:10" ht="25.5">
      <c r="A35" s="43" t="s">
        <v>366</v>
      </c>
      <c r="B35" s="47" t="s">
        <v>393</v>
      </c>
      <c r="C35" s="43" t="s">
        <v>394</v>
      </c>
      <c r="D35" s="44">
        <v>2009</v>
      </c>
      <c r="E35" s="43" t="s">
        <v>351</v>
      </c>
      <c r="F35" s="44">
        <v>460</v>
      </c>
      <c r="G35" s="45" t="s">
        <v>369</v>
      </c>
      <c r="H35" s="45" t="s">
        <v>369</v>
      </c>
      <c r="I35" s="45" t="s">
        <v>369</v>
      </c>
      <c r="J35" s="46" t="s">
        <v>370</v>
      </c>
    </row>
    <row r="36" spans="1:10" ht="25.5">
      <c r="A36" s="43" t="s">
        <v>366</v>
      </c>
      <c r="B36" s="47" t="s">
        <v>395</v>
      </c>
      <c r="C36" s="43" t="s">
        <v>396</v>
      </c>
      <c r="D36" s="44">
        <v>2009</v>
      </c>
      <c r="E36" s="43" t="s">
        <v>351</v>
      </c>
      <c r="F36" s="44">
        <v>460</v>
      </c>
      <c r="G36" s="45" t="s">
        <v>369</v>
      </c>
      <c r="H36" s="45" t="s">
        <v>369</v>
      </c>
      <c r="I36" s="45" t="s">
        <v>369</v>
      </c>
      <c r="J36" s="46" t="s">
        <v>370</v>
      </c>
    </row>
    <row r="37" spans="1:10" ht="25.5">
      <c r="A37" s="43" t="s">
        <v>366</v>
      </c>
      <c r="B37" s="47" t="s">
        <v>397</v>
      </c>
      <c r="C37" s="43" t="s">
        <v>398</v>
      </c>
      <c r="D37" s="44">
        <v>2009</v>
      </c>
      <c r="E37" s="43" t="s">
        <v>351</v>
      </c>
      <c r="F37" s="44">
        <v>460</v>
      </c>
      <c r="G37" s="45" t="s">
        <v>369</v>
      </c>
      <c r="H37" s="45" t="s">
        <v>369</v>
      </c>
      <c r="I37" s="45" t="s">
        <v>369</v>
      </c>
      <c r="J37" s="46" t="s">
        <v>370</v>
      </c>
    </row>
    <row r="38" spans="1:10" ht="25.5">
      <c r="A38" s="43" t="s">
        <v>366</v>
      </c>
      <c r="B38" s="47" t="s">
        <v>399</v>
      </c>
      <c r="C38" s="43" t="s">
        <v>400</v>
      </c>
      <c r="D38" s="44">
        <v>1749</v>
      </c>
      <c r="E38" s="43" t="s">
        <v>401</v>
      </c>
      <c r="F38" s="44">
        <v>460</v>
      </c>
      <c r="G38" s="45" t="s">
        <v>369</v>
      </c>
      <c r="H38" s="45" t="s">
        <v>369</v>
      </c>
      <c r="I38" s="45" t="s">
        <v>369</v>
      </c>
      <c r="J38" s="46" t="s">
        <v>370</v>
      </c>
    </row>
    <row r="39" spans="1:10" ht="25.5">
      <c r="A39" s="43" t="s">
        <v>366</v>
      </c>
      <c r="B39" s="47" t="s">
        <v>402</v>
      </c>
      <c r="C39" s="43" t="s">
        <v>403</v>
      </c>
      <c r="D39" s="44">
        <v>2009</v>
      </c>
      <c r="E39" s="43" t="s">
        <v>351</v>
      </c>
      <c r="F39" s="44">
        <v>460</v>
      </c>
      <c r="G39" s="45" t="s">
        <v>369</v>
      </c>
      <c r="H39" s="45" t="s">
        <v>369</v>
      </c>
      <c r="I39" s="45" t="s">
        <v>369</v>
      </c>
      <c r="J39" s="46" t="s">
        <v>370</v>
      </c>
    </row>
    <row r="40" spans="1:10" ht="12.75">
      <c r="A40" s="43" t="s">
        <v>366</v>
      </c>
      <c r="B40" s="44">
        <v>811011310</v>
      </c>
      <c r="C40" s="43" t="s">
        <v>404</v>
      </c>
      <c r="D40" s="44">
        <v>2009</v>
      </c>
      <c r="E40" s="43" t="s">
        <v>351</v>
      </c>
      <c r="F40" s="44">
        <v>460</v>
      </c>
      <c r="G40" s="45" t="s">
        <v>369</v>
      </c>
      <c r="H40" s="45" t="s">
        <v>369</v>
      </c>
      <c r="I40" s="45">
        <v>0</v>
      </c>
      <c r="J40" s="46" t="s">
        <v>370</v>
      </c>
    </row>
    <row r="41" spans="1:10" ht="12.75">
      <c r="A41" s="43" t="s">
        <v>366</v>
      </c>
      <c r="B41" s="44">
        <v>811011312</v>
      </c>
      <c r="C41" s="43" t="s">
        <v>405</v>
      </c>
      <c r="D41" s="44">
        <v>2009</v>
      </c>
      <c r="E41" s="43" t="s">
        <v>351</v>
      </c>
      <c r="F41" s="44">
        <v>460</v>
      </c>
      <c r="G41" s="45" t="s">
        <v>369</v>
      </c>
      <c r="H41" s="45" t="s">
        <v>369</v>
      </c>
      <c r="I41" s="45">
        <v>0</v>
      </c>
      <c r="J41" s="46" t="s">
        <v>370</v>
      </c>
    </row>
    <row r="42" spans="1:10" ht="12.75">
      <c r="A42" s="43" t="s">
        <v>366</v>
      </c>
      <c r="B42" s="44">
        <v>811011316</v>
      </c>
      <c r="C42" s="43" t="s">
        <v>379</v>
      </c>
      <c r="D42" s="44">
        <v>2009</v>
      </c>
      <c r="E42" s="43" t="s">
        <v>351</v>
      </c>
      <c r="F42" s="44">
        <v>460</v>
      </c>
      <c r="G42" s="45" t="s">
        <v>369</v>
      </c>
      <c r="H42" s="45" t="s">
        <v>369</v>
      </c>
      <c r="I42" s="45">
        <v>0</v>
      </c>
      <c r="J42" s="46" t="s">
        <v>370</v>
      </c>
    </row>
    <row r="43" spans="1:10" s="15" customFormat="1" ht="12.75">
      <c r="A43" s="48"/>
      <c r="B43" s="49"/>
      <c r="C43" s="50" t="s">
        <v>360</v>
      </c>
      <c r="D43" s="49"/>
      <c r="E43" s="48"/>
      <c r="F43" s="49"/>
      <c r="G43" s="51">
        <f>SUM(G19:G42)</f>
        <v>0</v>
      </c>
      <c r="H43" s="51">
        <f>SUM(H19:H42)</f>
        <v>0</v>
      </c>
      <c r="I43" s="51">
        <f>SUM(I19:I42)</f>
        <v>0</v>
      </c>
      <c r="J43" s="46" t="s">
        <v>370</v>
      </c>
    </row>
    <row r="44" spans="1:10" ht="12.75">
      <c r="A44" s="43"/>
      <c r="B44" s="44"/>
      <c r="C44" s="43"/>
      <c r="D44" s="44"/>
      <c r="E44" s="43"/>
      <c r="F44" s="44"/>
      <c r="G44" s="45"/>
      <c r="H44" s="45"/>
      <c r="I44" s="45"/>
      <c r="J44" s="46"/>
    </row>
    <row r="45" spans="1:10" ht="12.75">
      <c r="A45" s="43" t="s">
        <v>406</v>
      </c>
      <c r="B45" s="44">
        <v>406030286</v>
      </c>
      <c r="C45" s="43" t="s">
        <v>407</v>
      </c>
      <c r="D45" s="44">
        <v>4919</v>
      </c>
      <c r="E45" s="43" t="s">
        <v>408</v>
      </c>
      <c r="F45" s="44">
        <v>460</v>
      </c>
      <c r="G45" s="45">
        <v>0</v>
      </c>
      <c r="H45" s="45">
        <v>0</v>
      </c>
      <c r="I45" s="45">
        <v>55040</v>
      </c>
      <c r="J45" s="46" t="s">
        <v>352</v>
      </c>
    </row>
    <row r="46" spans="1:10" ht="12.75">
      <c r="A46" s="43" t="s">
        <v>406</v>
      </c>
      <c r="B46" s="44">
        <v>811030325</v>
      </c>
      <c r="C46" s="43" t="s">
        <v>409</v>
      </c>
      <c r="D46" s="44">
        <v>2009</v>
      </c>
      <c r="E46" s="43" t="s">
        <v>351</v>
      </c>
      <c r="F46" s="44">
        <v>460</v>
      </c>
      <c r="G46" s="45">
        <v>0</v>
      </c>
      <c r="H46" s="45">
        <v>0</v>
      </c>
      <c r="I46" s="45">
        <v>1517861</v>
      </c>
      <c r="J46" s="46" t="s">
        <v>352</v>
      </c>
    </row>
    <row r="47" spans="1:10" ht="12.75">
      <c r="A47" s="43" t="s">
        <v>406</v>
      </c>
      <c r="B47" s="44">
        <v>811030326</v>
      </c>
      <c r="C47" s="43" t="s">
        <v>410</v>
      </c>
      <c r="D47" s="44">
        <v>2009</v>
      </c>
      <c r="E47" s="43" t="s">
        <v>351</v>
      </c>
      <c r="F47" s="44">
        <v>460</v>
      </c>
      <c r="G47" s="45">
        <v>0</v>
      </c>
      <c r="H47" s="45">
        <v>0</v>
      </c>
      <c r="I47" s="45">
        <v>7305</v>
      </c>
      <c r="J47" s="46" t="s">
        <v>352</v>
      </c>
    </row>
    <row r="48" spans="1:10" s="15" customFormat="1" ht="12.75">
      <c r="A48" s="48"/>
      <c r="B48" s="49"/>
      <c r="C48" s="50" t="s">
        <v>360</v>
      </c>
      <c r="D48" s="49"/>
      <c r="E48" s="48"/>
      <c r="F48" s="49"/>
      <c r="G48" s="51">
        <f>SUM(G45:G47)</f>
        <v>0</v>
      </c>
      <c r="H48" s="51">
        <f>SUM(H45:H47)</f>
        <v>0</v>
      </c>
      <c r="I48" s="51">
        <f>SUM(I45:I47)</f>
        <v>1580206</v>
      </c>
      <c r="J48" s="52"/>
    </row>
    <row r="49" spans="1:10" ht="12.75">
      <c r="A49" s="43"/>
      <c r="B49" s="44"/>
      <c r="C49" s="43"/>
      <c r="D49" s="44"/>
      <c r="E49" s="43"/>
      <c r="F49" s="44"/>
      <c r="G49" s="45"/>
      <c r="H49" s="45"/>
      <c r="I49" s="45"/>
      <c r="J49" s="46"/>
    </row>
    <row r="50" spans="1:10" ht="12.75">
      <c r="A50" s="43" t="s">
        <v>411</v>
      </c>
      <c r="B50" s="44">
        <v>811140252</v>
      </c>
      <c r="C50" s="43" t="s">
        <v>412</v>
      </c>
      <c r="D50" s="44">
        <v>3251</v>
      </c>
      <c r="E50" s="43" t="s">
        <v>413</v>
      </c>
      <c r="F50" s="44">
        <v>460</v>
      </c>
      <c r="G50" s="45">
        <v>0</v>
      </c>
      <c r="H50" s="45">
        <v>0</v>
      </c>
      <c r="I50" s="45">
        <v>301882</v>
      </c>
      <c r="J50" s="46" t="s">
        <v>326</v>
      </c>
    </row>
    <row r="51" spans="1:10" ht="15" customHeight="1">
      <c r="A51" s="43" t="s">
        <v>411</v>
      </c>
      <c r="B51" s="44">
        <v>811140254</v>
      </c>
      <c r="C51" s="43" t="s">
        <v>414</v>
      </c>
      <c r="D51" s="44">
        <v>3251</v>
      </c>
      <c r="E51" s="43" t="s">
        <v>413</v>
      </c>
      <c r="F51" s="44">
        <v>460</v>
      </c>
      <c r="G51" s="45">
        <v>386840</v>
      </c>
      <c r="H51" s="45">
        <v>308720</v>
      </c>
      <c r="I51" s="45">
        <v>5839595</v>
      </c>
      <c r="J51" s="46" t="s">
        <v>326</v>
      </c>
    </row>
    <row r="52" spans="1:10" ht="12.75">
      <c r="A52" s="43" t="s">
        <v>411</v>
      </c>
      <c r="B52" s="44">
        <v>811140257</v>
      </c>
      <c r="C52" s="43" t="s">
        <v>415</v>
      </c>
      <c r="D52" s="44">
        <v>8629</v>
      </c>
      <c r="E52" s="43" t="s">
        <v>416</v>
      </c>
      <c r="F52" s="44">
        <v>460</v>
      </c>
      <c r="G52" s="45">
        <v>1221600</v>
      </c>
      <c r="H52" s="45">
        <v>10225</v>
      </c>
      <c r="I52" s="45">
        <v>6110497</v>
      </c>
      <c r="J52" s="46" t="s">
        <v>326</v>
      </c>
    </row>
    <row r="53" spans="1:10" ht="12.75">
      <c r="A53" s="43" t="s">
        <v>411</v>
      </c>
      <c r="B53" s="44">
        <v>811140259</v>
      </c>
      <c r="C53" s="43" t="s">
        <v>417</v>
      </c>
      <c r="D53" s="44">
        <v>3251</v>
      </c>
      <c r="E53" s="43" t="s">
        <v>413</v>
      </c>
      <c r="F53" s="44">
        <v>460</v>
      </c>
      <c r="G53" s="45">
        <v>7635</v>
      </c>
      <c r="H53" s="45">
        <v>0</v>
      </c>
      <c r="I53" s="45">
        <v>463363</v>
      </c>
      <c r="J53" s="46" t="s">
        <v>326</v>
      </c>
    </row>
    <row r="54" spans="1:10" ht="12.75">
      <c r="A54" s="43" t="s">
        <v>411</v>
      </c>
      <c r="B54" s="44">
        <v>811140260</v>
      </c>
      <c r="C54" s="43" t="s">
        <v>418</v>
      </c>
      <c r="D54" s="44">
        <v>3251</v>
      </c>
      <c r="E54" s="43" t="s">
        <v>413</v>
      </c>
      <c r="F54" s="44">
        <v>460</v>
      </c>
      <c r="G54" s="45">
        <v>0</v>
      </c>
      <c r="H54" s="45">
        <v>0</v>
      </c>
      <c r="I54" s="45">
        <v>172374</v>
      </c>
      <c r="J54" s="46" t="s">
        <v>326</v>
      </c>
    </row>
    <row r="55" spans="1:10" ht="12.75">
      <c r="A55" s="43" t="s">
        <v>411</v>
      </c>
      <c r="B55" s="44">
        <v>811140261</v>
      </c>
      <c r="C55" s="43" t="s">
        <v>419</v>
      </c>
      <c r="D55" s="44">
        <v>3251</v>
      </c>
      <c r="E55" s="43" t="s">
        <v>413</v>
      </c>
      <c r="F55" s="44">
        <v>460</v>
      </c>
      <c r="G55" s="45">
        <v>0</v>
      </c>
      <c r="H55" s="45">
        <v>0</v>
      </c>
      <c r="I55" s="45">
        <v>338650</v>
      </c>
      <c r="J55" s="46" t="s">
        <v>326</v>
      </c>
    </row>
    <row r="56" spans="1:10" ht="12.75">
      <c r="A56" s="43" t="s">
        <v>411</v>
      </c>
      <c r="B56" s="44">
        <v>811140262</v>
      </c>
      <c r="C56" s="43" t="s">
        <v>420</v>
      </c>
      <c r="D56" s="44">
        <v>3251</v>
      </c>
      <c r="E56" s="43" t="s">
        <v>413</v>
      </c>
      <c r="F56" s="44">
        <v>460</v>
      </c>
      <c r="G56" s="45">
        <v>0</v>
      </c>
      <c r="H56" s="45">
        <v>0</v>
      </c>
      <c r="I56" s="45">
        <v>255509</v>
      </c>
      <c r="J56" s="46" t="s">
        <v>326</v>
      </c>
    </row>
    <row r="57" spans="1:10" ht="12.75">
      <c r="A57" s="43" t="s">
        <v>411</v>
      </c>
      <c r="B57" s="44">
        <v>811140263</v>
      </c>
      <c r="C57" s="43" t="s">
        <v>421</v>
      </c>
      <c r="D57" s="44">
        <v>3251</v>
      </c>
      <c r="E57" s="43" t="s">
        <v>413</v>
      </c>
      <c r="F57" s="44">
        <v>460</v>
      </c>
      <c r="G57" s="45">
        <v>0</v>
      </c>
      <c r="H57" s="45">
        <v>0</v>
      </c>
      <c r="I57" s="45">
        <v>338650</v>
      </c>
      <c r="J57" s="46" t="s">
        <v>326</v>
      </c>
    </row>
    <row r="58" spans="1:10" ht="12.75">
      <c r="A58" s="43" t="s">
        <v>411</v>
      </c>
      <c r="B58" s="44">
        <v>811140264</v>
      </c>
      <c r="C58" s="43" t="s">
        <v>422</v>
      </c>
      <c r="D58" s="44">
        <v>3251</v>
      </c>
      <c r="E58" s="43" t="s">
        <v>413</v>
      </c>
      <c r="F58" s="44">
        <v>460</v>
      </c>
      <c r="G58" s="45">
        <v>8755</v>
      </c>
      <c r="H58" s="45">
        <v>0</v>
      </c>
      <c r="I58" s="45">
        <v>255509</v>
      </c>
      <c r="J58" s="46" t="s">
        <v>326</v>
      </c>
    </row>
    <row r="59" spans="1:10" ht="12.75">
      <c r="A59" s="43" t="s">
        <v>411</v>
      </c>
      <c r="B59" s="44">
        <v>811140265</v>
      </c>
      <c r="C59" s="43" t="s">
        <v>423</v>
      </c>
      <c r="D59" s="44">
        <v>3251</v>
      </c>
      <c r="E59" s="43" t="s">
        <v>413</v>
      </c>
      <c r="F59" s="44">
        <v>460</v>
      </c>
      <c r="G59" s="45">
        <v>0</v>
      </c>
      <c r="H59" s="45">
        <v>0</v>
      </c>
      <c r="I59" s="45">
        <v>227797</v>
      </c>
      <c r="J59" s="46" t="s">
        <v>326</v>
      </c>
    </row>
    <row r="60" spans="1:10" ht="12.75">
      <c r="A60" s="43" t="s">
        <v>411</v>
      </c>
      <c r="B60" s="44">
        <v>811140266</v>
      </c>
      <c r="C60" s="43" t="s">
        <v>424</v>
      </c>
      <c r="D60" s="44">
        <v>3251</v>
      </c>
      <c r="E60" s="43" t="s">
        <v>413</v>
      </c>
      <c r="F60" s="44">
        <v>460</v>
      </c>
      <c r="G60" s="45">
        <v>12725</v>
      </c>
      <c r="H60" s="45">
        <v>0</v>
      </c>
      <c r="I60" s="45">
        <v>671212</v>
      </c>
      <c r="J60" s="46" t="s">
        <v>326</v>
      </c>
    </row>
    <row r="61" spans="1:10" ht="12.75">
      <c r="A61" s="43" t="s">
        <v>411</v>
      </c>
      <c r="B61" s="44">
        <v>811140268</v>
      </c>
      <c r="C61" s="43" t="s">
        <v>425</v>
      </c>
      <c r="D61" s="44">
        <v>3251</v>
      </c>
      <c r="E61" s="43" t="s">
        <v>413</v>
      </c>
      <c r="F61" s="44">
        <v>460</v>
      </c>
      <c r="G61" s="45">
        <v>5599</v>
      </c>
      <c r="H61" s="45">
        <v>0</v>
      </c>
      <c r="I61" s="45">
        <v>560360</v>
      </c>
      <c r="J61" s="46" t="s">
        <v>326</v>
      </c>
    </row>
    <row r="62" spans="1:10" ht="12.75">
      <c r="A62" s="43" t="s">
        <v>411</v>
      </c>
      <c r="B62" s="44">
        <v>811140269</v>
      </c>
      <c r="C62" s="43" t="s">
        <v>426</v>
      </c>
      <c r="D62" s="44">
        <v>3251</v>
      </c>
      <c r="E62" s="43" t="s">
        <v>413</v>
      </c>
      <c r="F62" s="44">
        <v>460</v>
      </c>
      <c r="G62" s="45">
        <v>7635</v>
      </c>
      <c r="H62" s="45">
        <v>0</v>
      </c>
      <c r="I62" s="45">
        <v>352511</v>
      </c>
      <c r="J62" s="46" t="s">
        <v>326</v>
      </c>
    </row>
    <row r="63" spans="1:10" ht="12.75">
      <c r="A63" s="43" t="s">
        <v>411</v>
      </c>
      <c r="B63" s="44">
        <v>811140270</v>
      </c>
      <c r="C63" s="43" t="s">
        <v>427</v>
      </c>
      <c r="D63" s="44">
        <v>3251</v>
      </c>
      <c r="E63" s="43" t="s">
        <v>413</v>
      </c>
      <c r="F63" s="44">
        <v>460</v>
      </c>
      <c r="G63" s="45">
        <v>0</v>
      </c>
      <c r="H63" s="45">
        <v>0</v>
      </c>
      <c r="I63" s="45">
        <v>338650</v>
      </c>
      <c r="J63" s="46" t="s">
        <v>326</v>
      </c>
    </row>
    <row r="64" spans="1:10" ht="12.75">
      <c r="A64" s="43" t="s">
        <v>411</v>
      </c>
      <c r="B64" s="44">
        <v>811140271</v>
      </c>
      <c r="C64" s="43" t="s">
        <v>428</v>
      </c>
      <c r="D64" s="44">
        <v>3251</v>
      </c>
      <c r="E64" s="43" t="s">
        <v>413</v>
      </c>
      <c r="F64" s="44">
        <v>460</v>
      </c>
      <c r="G64" s="45">
        <v>10689</v>
      </c>
      <c r="H64" s="45">
        <v>0</v>
      </c>
      <c r="I64" s="45">
        <v>255509</v>
      </c>
      <c r="J64" s="46" t="s">
        <v>326</v>
      </c>
    </row>
    <row r="65" spans="1:10" ht="12.75">
      <c r="A65" s="43" t="s">
        <v>411</v>
      </c>
      <c r="B65" s="44">
        <v>811140272</v>
      </c>
      <c r="C65" s="43" t="s">
        <v>429</v>
      </c>
      <c r="D65" s="44">
        <v>3251</v>
      </c>
      <c r="E65" s="43" t="s">
        <v>413</v>
      </c>
      <c r="F65" s="44">
        <v>460</v>
      </c>
      <c r="G65" s="45">
        <v>0</v>
      </c>
      <c r="H65" s="45">
        <v>0</v>
      </c>
      <c r="I65" s="45">
        <v>227797</v>
      </c>
      <c r="J65" s="46" t="s">
        <v>326</v>
      </c>
    </row>
    <row r="66" spans="1:10" ht="12.75">
      <c r="A66" s="43" t="s">
        <v>411</v>
      </c>
      <c r="B66" s="44">
        <v>811140273</v>
      </c>
      <c r="C66" s="43" t="s">
        <v>430</v>
      </c>
      <c r="D66" s="44">
        <v>3251</v>
      </c>
      <c r="E66" s="43" t="s">
        <v>413</v>
      </c>
      <c r="F66" s="44">
        <v>460</v>
      </c>
      <c r="G66" s="45">
        <v>0</v>
      </c>
      <c r="H66" s="45">
        <v>0</v>
      </c>
      <c r="I66" s="45">
        <v>205641</v>
      </c>
      <c r="J66" s="46" t="s">
        <v>326</v>
      </c>
    </row>
    <row r="67" spans="1:10" ht="12.75">
      <c r="A67" s="43" t="s">
        <v>411</v>
      </c>
      <c r="B67" s="44">
        <v>811140274</v>
      </c>
      <c r="C67" s="43" t="s">
        <v>431</v>
      </c>
      <c r="D67" s="44">
        <v>3251</v>
      </c>
      <c r="E67" s="43" t="s">
        <v>413</v>
      </c>
      <c r="F67" s="44">
        <v>460</v>
      </c>
      <c r="G67" s="45">
        <v>0</v>
      </c>
      <c r="H67" s="45">
        <v>0</v>
      </c>
      <c r="I67" s="45">
        <v>205641</v>
      </c>
      <c r="J67" s="46" t="s">
        <v>326</v>
      </c>
    </row>
    <row r="68" spans="1:10" ht="25.5">
      <c r="A68" s="43" t="s">
        <v>411</v>
      </c>
      <c r="B68" s="44">
        <v>811140277</v>
      </c>
      <c r="C68" s="43" t="s">
        <v>432</v>
      </c>
      <c r="D68" s="44">
        <v>3251</v>
      </c>
      <c r="E68" s="43" t="s">
        <v>413</v>
      </c>
      <c r="F68" s="44">
        <v>460</v>
      </c>
      <c r="G68" s="45">
        <v>0</v>
      </c>
      <c r="H68" s="45">
        <v>0</v>
      </c>
      <c r="I68" s="45">
        <v>43302</v>
      </c>
      <c r="J68" s="46" t="s">
        <v>326</v>
      </c>
    </row>
    <row r="69" spans="1:10" s="15" customFormat="1" ht="12.75">
      <c r="A69" s="48"/>
      <c r="B69" s="49"/>
      <c r="C69" s="50" t="s">
        <v>360</v>
      </c>
      <c r="D69" s="49"/>
      <c r="E69" s="48"/>
      <c r="F69" s="49"/>
      <c r="G69" s="51">
        <f>SUM(G50:G68)</f>
        <v>1661478</v>
      </c>
      <c r="H69" s="51">
        <f>SUM(H50:H68)</f>
        <v>318945</v>
      </c>
      <c r="I69" s="51">
        <f>SUM(I50:I68)</f>
        <v>17164449</v>
      </c>
      <c r="J69" s="52"/>
    </row>
    <row r="70" spans="1:10" ht="12.75">
      <c r="A70" s="43"/>
      <c r="B70" s="44"/>
      <c r="C70" s="43"/>
      <c r="D70" s="44"/>
      <c r="E70" s="43"/>
      <c r="F70" s="44"/>
      <c r="G70" s="45"/>
      <c r="H70" s="45"/>
      <c r="I70" s="45"/>
      <c r="J70" s="46"/>
    </row>
    <row r="71" spans="1:10" ht="25.5">
      <c r="A71" s="43" t="s">
        <v>301</v>
      </c>
      <c r="B71" s="43" t="s">
        <v>433</v>
      </c>
      <c r="C71" s="43" t="s">
        <v>434</v>
      </c>
      <c r="D71" s="44">
        <v>2009</v>
      </c>
      <c r="E71" s="43" t="s">
        <v>351</v>
      </c>
      <c r="F71" s="44">
        <v>460</v>
      </c>
      <c r="G71" s="45">
        <v>5000</v>
      </c>
      <c r="H71" s="45">
        <v>0</v>
      </c>
      <c r="I71" s="45">
        <v>2863936</v>
      </c>
      <c r="J71" s="46" t="s">
        <v>352</v>
      </c>
    </row>
    <row r="72" spans="1:10" ht="25.5">
      <c r="A72" s="43" t="s">
        <v>301</v>
      </c>
      <c r="B72" s="43" t="s">
        <v>435</v>
      </c>
      <c r="C72" s="43" t="s">
        <v>436</v>
      </c>
      <c r="D72" s="44">
        <v>8629</v>
      </c>
      <c r="E72" s="43" t="s">
        <v>416</v>
      </c>
      <c r="F72" s="44">
        <v>460</v>
      </c>
      <c r="G72" s="45">
        <v>197686</v>
      </c>
      <c r="H72" s="45">
        <v>9393</v>
      </c>
      <c r="I72" s="45">
        <v>219998</v>
      </c>
      <c r="J72" s="46" t="s">
        <v>326</v>
      </c>
    </row>
    <row r="73" spans="1:10" ht="12.75">
      <c r="A73" s="54"/>
      <c r="B73" s="54"/>
      <c r="C73" s="50" t="s">
        <v>360</v>
      </c>
      <c r="D73" s="54"/>
      <c r="E73" s="54"/>
      <c r="F73" s="54"/>
      <c r="G73" s="55">
        <f>SUM(G71:G72)</f>
        <v>202686</v>
      </c>
      <c r="H73" s="55">
        <f>SUM(H71:H72)</f>
        <v>9393</v>
      </c>
      <c r="I73" s="55">
        <f>SUM(I71:I72)</f>
        <v>3083934</v>
      </c>
      <c r="J73" s="46"/>
    </row>
    <row r="74" spans="1:10" ht="12.75">
      <c r="A74" s="54"/>
      <c r="B74" s="54"/>
      <c r="C74" s="54"/>
      <c r="D74" s="54"/>
      <c r="E74" s="54"/>
      <c r="F74" s="54"/>
      <c r="G74" s="54"/>
      <c r="H74" s="54"/>
      <c r="I74" s="54"/>
      <c r="J74" s="46"/>
    </row>
    <row r="75" spans="1:10" s="34" customFormat="1" ht="12.75">
      <c r="A75" s="56"/>
      <c r="B75" s="56"/>
      <c r="C75" s="57" t="s">
        <v>437</v>
      </c>
      <c r="D75" s="56"/>
      <c r="E75" s="56"/>
      <c r="F75" s="56"/>
      <c r="G75" s="58">
        <f>G73+G69+G48+G43+G17+G14+G11+G8</f>
        <v>1888979</v>
      </c>
      <c r="H75" s="58">
        <f>H73+H69+H48+H43+H17+H14+H11+H8</f>
        <v>1158129</v>
      </c>
      <c r="I75" s="58">
        <f>I73+I69+I48+I43+I17+I14+I11+I8</f>
        <v>54603701.63999999</v>
      </c>
      <c r="J75" s="59"/>
    </row>
    <row r="76" spans="1:10" ht="12.75">
      <c r="A76" s="54"/>
      <c r="B76" s="54"/>
      <c r="C76" s="54"/>
      <c r="D76" s="54"/>
      <c r="E76" s="54"/>
      <c r="F76" s="54"/>
      <c r="G76" s="54"/>
      <c r="H76" s="54"/>
      <c r="I76" s="54"/>
      <c r="J76" s="46"/>
    </row>
    <row r="77" spans="1:10" ht="12.75">
      <c r="A77" s="54"/>
      <c r="B77" s="54"/>
      <c r="C77" s="54"/>
      <c r="D77" s="54"/>
      <c r="E77" s="54"/>
      <c r="F77" s="54"/>
      <c r="G77" s="54"/>
      <c r="H77" s="54"/>
      <c r="I77" s="54"/>
      <c r="J77" s="46"/>
    </row>
    <row r="78" spans="1:10" ht="12.75">
      <c r="A78" s="54" t="s">
        <v>1535</v>
      </c>
      <c r="B78" s="54"/>
      <c r="C78" s="54"/>
      <c r="D78" s="54"/>
      <c r="E78" s="54"/>
      <c r="F78" s="54"/>
      <c r="G78" s="54"/>
      <c r="H78" s="54"/>
      <c r="I78" s="54"/>
      <c r="J78" s="46"/>
    </row>
    <row r="79" spans="1:10" ht="12.75">
      <c r="A79" s="54" t="s">
        <v>455</v>
      </c>
      <c r="B79" s="54"/>
      <c r="C79" s="54"/>
      <c r="D79" s="54"/>
      <c r="E79" s="54"/>
      <c r="F79" s="54"/>
      <c r="G79" s="54"/>
      <c r="H79" s="54"/>
      <c r="I79" s="54"/>
      <c r="J79" s="46"/>
    </row>
    <row r="80" spans="1:8" ht="12.75">
      <c r="A80" s="54" t="s">
        <v>448</v>
      </c>
      <c r="B80" s="54"/>
      <c r="C80" s="54"/>
      <c r="D80" s="54"/>
      <c r="E80" s="54"/>
      <c r="F80" s="54"/>
      <c r="G80" s="54"/>
      <c r="H80" s="54"/>
    </row>
    <row r="81" spans="1:8" ht="12.75">
      <c r="A81" s="78" t="s">
        <v>449</v>
      </c>
      <c r="B81" s="54"/>
      <c r="C81" s="54"/>
      <c r="D81" s="54"/>
      <c r="E81" s="54"/>
      <c r="F81" s="54"/>
      <c r="G81" s="54"/>
      <c r="H81" s="54"/>
    </row>
    <row r="82" spans="1:8" ht="12.75">
      <c r="A82" s="78" t="s">
        <v>456</v>
      </c>
      <c r="B82" s="54"/>
      <c r="C82" s="54"/>
      <c r="D82" s="54"/>
      <c r="E82" s="54"/>
      <c r="F82" s="54"/>
      <c r="G82" s="54"/>
      <c r="H82" s="54"/>
    </row>
    <row r="83" spans="1:8" ht="12.75">
      <c r="A83" s="54"/>
      <c r="B83" s="54"/>
      <c r="C83" s="54"/>
      <c r="D83" s="54"/>
      <c r="E83" s="54"/>
      <c r="F83" s="54"/>
      <c r="G83" s="54"/>
      <c r="H83" s="54"/>
    </row>
    <row r="84" spans="1:8" ht="12.75">
      <c r="A84" s="75" t="s">
        <v>339</v>
      </c>
      <c r="B84" s="75" t="s">
        <v>347</v>
      </c>
      <c r="C84" s="54"/>
      <c r="D84" s="54"/>
      <c r="E84" s="54"/>
      <c r="F84" s="54"/>
      <c r="G84" s="54"/>
      <c r="H84" s="54"/>
    </row>
    <row r="85" spans="1:8" ht="12.75">
      <c r="A85" s="76" t="s">
        <v>292</v>
      </c>
      <c r="B85" s="77">
        <v>14392808</v>
      </c>
      <c r="C85" s="54"/>
      <c r="D85" s="54"/>
      <c r="E85" s="54"/>
      <c r="F85" s="54"/>
      <c r="G85" s="54"/>
      <c r="H85" s="54"/>
    </row>
    <row r="86" spans="1:8" ht="12.75">
      <c r="A86" s="76" t="s">
        <v>293</v>
      </c>
      <c r="B86" s="77">
        <v>2119175.48</v>
      </c>
      <c r="C86" s="54"/>
      <c r="D86" s="54"/>
      <c r="E86" s="54"/>
      <c r="F86" s="54"/>
      <c r="G86" s="54"/>
      <c r="H86" s="54"/>
    </row>
    <row r="87" spans="1:8" ht="12.75">
      <c r="A87" s="76" t="s">
        <v>362</v>
      </c>
      <c r="B87" s="77">
        <v>6130311</v>
      </c>
      <c r="C87" s="54"/>
      <c r="D87" s="54"/>
      <c r="E87" s="54"/>
      <c r="F87" s="54"/>
      <c r="G87" s="54"/>
      <c r="H87" s="54"/>
    </row>
    <row r="88" spans="1:8" ht="12.75">
      <c r="A88" s="76" t="s">
        <v>294</v>
      </c>
      <c r="B88" s="77">
        <v>10132818.16</v>
      </c>
      <c r="C88" s="54"/>
      <c r="D88" s="54"/>
      <c r="E88" s="54"/>
      <c r="F88" s="54"/>
      <c r="G88" s="54"/>
      <c r="H88" s="54"/>
    </row>
    <row r="89" spans="1:8" ht="12.75">
      <c r="A89" s="76" t="s">
        <v>446</v>
      </c>
      <c r="B89" s="77">
        <v>0</v>
      </c>
      <c r="C89" s="54"/>
      <c r="D89" s="54"/>
      <c r="E89" s="54"/>
      <c r="F89" s="54"/>
      <c r="G89" s="54"/>
      <c r="H89" s="54"/>
    </row>
    <row r="90" spans="1:8" ht="12.75">
      <c r="A90" s="76" t="s">
        <v>299</v>
      </c>
      <c r="B90" s="77">
        <v>1580206</v>
      </c>
      <c r="C90" s="54"/>
      <c r="D90" s="54"/>
      <c r="E90" s="54"/>
      <c r="F90" s="54"/>
      <c r="G90" s="54"/>
      <c r="H90" s="54"/>
    </row>
    <row r="91" spans="1:8" ht="12.75">
      <c r="A91" s="76" t="s">
        <v>300</v>
      </c>
      <c r="B91" s="77">
        <v>17164449</v>
      </c>
      <c r="C91" s="54"/>
      <c r="D91" s="54"/>
      <c r="E91" s="54"/>
      <c r="F91" s="54"/>
      <c r="G91" s="54"/>
      <c r="H91" s="54"/>
    </row>
    <row r="92" spans="1:8" ht="12.75">
      <c r="A92" s="76" t="s">
        <v>301</v>
      </c>
      <c r="B92" s="77">
        <v>3083934</v>
      </c>
      <c r="C92" s="54"/>
      <c r="D92" s="54"/>
      <c r="E92" s="54"/>
      <c r="F92" s="54"/>
      <c r="G92" s="54"/>
      <c r="H92" s="54"/>
    </row>
    <row r="93" spans="1:8" ht="12.75">
      <c r="A93" s="54"/>
      <c r="B93" s="54"/>
      <c r="C93" s="54"/>
      <c r="D93" s="54"/>
      <c r="E93" s="54"/>
      <c r="F93" s="54"/>
      <c r="G93" s="54"/>
      <c r="H93" s="54"/>
    </row>
    <row r="94" spans="1:8" ht="12.75">
      <c r="A94" s="193" t="s">
        <v>448</v>
      </c>
      <c r="B94" s="193"/>
      <c r="C94" s="193"/>
      <c r="D94" s="54"/>
      <c r="E94" s="54"/>
      <c r="F94" s="54"/>
      <c r="G94" s="54"/>
      <c r="H94" s="54"/>
    </row>
    <row r="95" spans="1:8" ht="12.75">
      <c r="A95" s="193" t="s">
        <v>447</v>
      </c>
      <c r="B95" s="193"/>
      <c r="C95" s="193"/>
      <c r="D95" s="54"/>
      <c r="E95" s="54"/>
      <c r="F95" s="54"/>
      <c r="G95" s="54"/>
      <c r="H95" s="54"/>
    </row>
    <row r="96" spans="1:8" ht="12.75">
      <c r="A96" s="192" t="s">
        <v>1534</v>
      </c>
      <c r="B96" s="193"/>
      <c r="C96" s="193"/>
      <c r="D96" s="54"/>
      <c r="E96" s="54"/>
      <c r="F96" s="54"/>
      <c r="G96" s="54"/>
      <c r="H96" s="54"/>
    </row>
    <row r="97" spans="1:8" ht="12.75">
      <c r="A97" s="54"/>
      <c r="B97" s="54"/>
      <c r="C97" s="54"/>
      <c r="D97" s="54"/>
      <c r="E97" s="54"/>
      <c r="F97" s="54"/>
      <c r="G97" s="54"/>
      <c r="H97" s="54"/>
    </row>
  </sheetData>
  <mergeCells count="3">
    <mergeCell ref="A96:C96"/>
    <mergeCell ref="A94:C94"/>
    <mergeCell ref="A95:C95"/>
  </mergeCells>
  <printOptions/>
  <pageMargins left="0.75" right="0.75" top="1" bottom="1" header="0.5" footer="0.5"/>
  <pageSetup fitToHeight="5" fitToWidth="1" horizontalDpi="600" verticalDpi="600" orientation="portrait" scale="72" r:id="rId1"/>
  <headerFooter alignWithMargins="0">
    <oddHeader>&amp;L&amp;D</oddHeader>
    <oddFooter>&amp;L&amp;P</oddFoot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E32"/>
  <sheetViews>
    <sheetView workbookViewId="0" topLeftCell="A1">
      <selection activeCell="A1" sqref="A1"/>
    </sheetView>
  </sheetViews>
  <sheetFormatPr defaultColWidth="9.140625" defaultRowHeight="12.75"/>
  <cols>
    <col min="1" max="1" width="21.140625" style="65" customWidth="1"/>
    <col min="2" max="2" width="9.00390625" style="65" customWidth="1"/>
    <col min="3" max="3" width="15.421875" style="65" customWidth="1"/>
    <col min="4" max="4" width="19.8515625" style="80" customWidth="1"/>
    <col min="5" max="5" width="43.421875" style="65" customWidth="1"/>
    <col min="6" max="16384" width="9.140625" style="65" customWidth="1"/>
  </cols>
  <sheetData>
    <row r="1" spans="1:5" s="97" customFormat="1" ht="25.5">
      <c r="A1" s="107" t="s">
        <v>339</v>
      </c>
      <c r="B1" s="108" t="s">
        <v>439</v>
      </c>
      <c r="C1" s="107" t="s">
        <v>347</v>
      </c>
      <c r="D1" s="107" t="s">
        <v>594</v>
      </c>
      <c r="E1" s="107" t="s">
        <v>595</v>
      </c>
    </row>
    <row r="2" spans="1:5" ht="12.75">
      <c r="A2" s="109" t="s">
        <v>293</v>
      </c>
      <c r="B2" s="110">
        <v>1997</v>
      </c>
      <c r="C2" s="111">
        <v>14397.5</v>
      </c>
      <c r="D2" s="110">
        <v>2030</v>
      </c>
      <c r="E2" s="109" t="s">
        <v>740</v>
      </c>
    </row>
    <row r="3" spans="1:5" ht="12.75">
      <c r="A3" s="109" t="s">
        <v>293</v>
      </c>
      <c r="B3" s="110">
        <v>2001</v>
      </c>
      <c r="C3" s="111">
        <v>948143.57</v>
      </c>
      <c r="D3" s="110">
        <v>7135030243</v>
      </c>
      <c r="E3" s="109" t="s">
        <v>815</v>
      </c>
    </row>
    <row r="4" spans="1:5" ht="12.75">
      <c r="A4" s="109" t="s">
        <v>293</v>
      </c>
      <c r="B4" s="110">
        <v>2002</v>
      </c>
      <c r="C4" s="111">
        <v>5719102.62</v>
      </c>
      <c r="D4" s="112" t="s">
        <v>716</v>
      </c>
      <c r="E4" s="109" t="s">
        <v>717</v>
      </c>
    </row>
    <row r="5" spans="1:5" ht="15">
      <c r="A5" s="113" t="s">
        <v>360</v>
      </c>
      <c r="B5" s="112"/>
      <c r="C5" s="114">
        <f>SUM(C2:C4)</f>
        <v>6681643.69</v>
      </c>
      <c r="D5" s="112"/>
      <c r="E5" s="109"/>
    </row>
    <row r="6" spans="1:5" ht="12.75">
      <c r="A6" s="109"/>
      <c r="B6" s="112"/>
      <c r="C6" s="111"/>
      <c r="D6" s="112"/>
      <c r="E6" s="109"/>
    </row>
    <row r="7" spans="1:5" ht="12.75">
      <c r="A7" s="109" t="s">
        <v>440</v>
      </c>
      <c r="B7" s="110">
        <v>1987</v>
      </c>
      <c r="C7" s="111">
        <v>2081191</v>
      </c>
      <c r="D7" s="112" t="s">
        <v>1463</v>
      </c>
      <c r="E7" s="109" t="s">
        <v>1464</v>
      </c>
    </row>
    <row r="8" spans="1:5" ht="12.75">
      <c r="A8" s="109" t="s">
        <v>440</v>
      </c>
      <c r="B8" s="110">
        <v>1995</v>
      </c>
      <c r="C8" s="111">
        <v>0</v>
      </c>
      <c r="D8" s="110">
        <v>2061</v>
      </c>
      <c r="E8" s="109" t="s">
        <v>1360</v>
      </c>
    </row>
    <row r="9" spans="1:5" ht="12.75">
      <c r="A9" s="109" t="s">
        <v>440</v>
      </c>
      <c r="B9" s="110">
        <v>1995</v>
      </c>
      <c r="C9" s="111" t="s">
        <v>369</v>
      </c>
      <c r="D9" s="112" t="s">
        <v>1380</v>
      </c>
      <c r="E9" s="109" t="s">
        <v>1381</v>
      </c>
    </row>
    <row r="10" spans="1:5" ht="12.75">
      <c r="A10" s="109" t="s">
        <v>440</v>
      </c>
      <c r="B10" s="110">
        <v>1996</v>
      </c>
      <c r="C10" s="111" t="s">
        <v>369</v>
      </c>
      <c r="D10" s="112" t="s">
        <v>1983</v>
      </c>
      <c r="E10" s="109" t="s">
        <v>1984</v>
      </c>
    </row>
    <row r="11" spans="1:5" ht="12.75">
      <c r="A11" s="109" t="s">
        <v>440</v>
      </c>
      <c r="B11" s="110">
        <v>1996</v>
      </c>
      <c r="C11" s="111">
        <v>0</v>
      </c>
      <c r="D11" s="112" t="s">
        <v>1985</v>
      </c>
      <c r="E11" s="109" t="s">
        <v>1986</v>
      </c>
    </row>
    <row r="12" spans="1:5" ht="12.75">
      <c r="A12" s="109" t="s">
        <v>440</v>
      </c>
      <c r="B12" s="110">
        <v>1996</v>
      </c>
      <c r="C12" s="111" t="s">
        <v>369</v>
      </c>
      <c r="D12" s="112" t="s">
        <v>1987</v>
      </c>
      <c r="E12" s="109" t="s">
        <v>1988</v>
      </c>
    </row>
    <row r="13" spans="1:5" ht="12.75">
      <c r="A13" s="109" t="s">
        <v>440</v>
      </c>
      <c r="B13" s="110">
        <v>1997</v>
      </c>
      <c r="C13" s="111">
        <v>0</v>
      </c>
      <c r="D13" s="110">
        <v>7904</v>
      </c>
      <c r="E13" s="109" t="s">
        <v>1375</v>
      </c>
    </row>
    <row r="14" spans="1:5" ht="12.75">
      <c r="A14" s="109" t="s">
        <v>440</v>
      </c>
      <c r="B14" s="110">
        <v>2001</v>
      </c>
      <c r="C14" s="111">
        <v>7645508</v>
      </c>
      <c r="D14" s="112" t="s">
        <v>1430</v>
      </c>
      <c r="E14" s="109" t="s">
        <v>1431</v>
      </c>
    </row>
    <row r="15" spans="1:5" ht="12.75">
      <c r="A15" s="109" t="s">
        <v>440</v>
      </c>
      <c r="B15" s="110">
        <v>2001</v>
      </c>
      <c r="C15" s="111">
        <v>170399</v>
      </c>
      <c r="D15" s="112" t="s">
        <v>1631</v>
      </c>
      <c r="E15" s="109" t="s">
        <v>1632</v>
      </c>
    </row>
    <row r="16" spans="1:5" ht="12.75">
      <c r="A16" s="109" t="s">
        <v>440</v>
      </c>
      <c r="B16" s="110">
        <v>2001</v>
      </c>
      <c r="C16" s="111">
        <v>3733766</v>
      </c>
      <c r="D16" s="112" t="s">
        <v>1750</v>
      </c>
      <c r="E16" s="109" t="s">
        <v>1751</v>
      </c>
    </row>
    <row r="17" spans="1:5" ht="26.25" customHeight="1">
      <c r="A17" s="109" t="s">
        <v>440</v>
      </c>
      <c r="B17" s="110">
        <v>2003</v>
      </c>
      <c r="C17" s="111" t="s">
        <v>369</v>
      </c>
      <c r="D17" s="110">
        <v>2097</v>
      </c>
      <c r="E17" s="109" t="s">
        <v>1361</v>
      </c>
    </row>
    <row r="18" spans="1:5" ht="12.75">
      <c r="A18" s="109" t="s">
        <v>440</v>
      </c>
      <c r="B18" s="110">
        <v>2003</v>
      </c>
      <c r="C18" s="111" t="s">
        <v>369</v>
      </c>
      <c r="D18" s="110">
        <v>2636</v>
      </c>
      <c r="E18" s="109" t="s">
        <v>1390</v>
      </c>
    </row>
    <row r="19" spans="1:5" ht="12.75">
      <c r="A19" s="109" t="s">
        <v>440</v>
      </c>
      <c r="B19" s="110">
        <v>2003</v>
      </c>
      <c r="C19" s="111" t="s">
        <v>369</v>
      </c>
      <c r="D19" s="110">
        <v>2637</v>
      </c>
      <c r="E19" s="109" t="s">
        <v>1391</v>
      </c>
    </row>
    <row r="20" spans="1:5" ht="12.75">
      <c r="A20" s="109" t="s">
        <v>440</v>
      </c>
      <c r="B20" s="110">
        <v>2003</v>
      </c>
      <c r="C20" s="111">
        <v>25000</v>
      </c>
      <c r="D20" s="110">
        <v>3078</v>
      </c>
      <c r="E20" s="109" t="s">
        <v>1397</v>
      </c>
    </row>
    <row r="21" spans="1:5" ht="12.75">
      <c r="A21" s="109" t="s">
        <v>440</v>
      </c>
      <c r="B21" s="110">
        <v>2003</v>
      </c>
      <c r="C21" s="111">
        <v>1500000</v>
      </c>
      <c r="D21" s="110">
        <v>4511</v>
      </c>
      <c r="E21" s="109" t="s">
        <v>1422</v>
      </c>
    </row>
    <row r="22" spans="1:5" ht="12.75">
      <c r="A22" s="109" t="s">
        <v>440</v>
      </c>
      <c r="B22" s="110">
        <v>2003</v>
      </c>
      <c r="C22" s="111" t="s">
        <v>369</v>
      </c>
      <c r="D22" s="110">
        <v>7000</v>
      </c>
      <c r="E22" s="109" t="s">
        <v>1441</v>
      </c>
    </row>
    <row r="23" spans="1:5" ht="12.75">
      <c r="A23" s="109" t="s">
        <v>440</v>
      </c>
      <c r="B23" s="110">
        <v>2003</v>
      </c>
      <c r="C23" s="111" t="s">
        <v>369</v>
      </c>
      <c r="D23" s="110">
        <v>7501</v>
      </c>
      <c r="E23" s="109" t="s">
        <v>1321</v>
      </c>
    </row>
    <row r="24" spans="1:5" ht="12.75">
      <c r="A24" s="109" t="s">
        <v>440</v>
      </c>
      <c r="B24" s="110">
        <v>2003</v>
      </c>
      <c r="C24" s="111">
        <v>5000</v>
      </c>
      <c r="D24" s="110">
        <v>924500</v>
      </c>
      <c r="E24" s="109" t="s">
        <v>1542</v>
      </c>
    </row>
    <row r="25" spans="1:5" ht="12.75">
      <c r="A25" s="109" t="s">
        <v>440</v>
      </c>
      <c r="B25" s="110">
        <v>2003</v>
      </c>
      <c r="C25" s="111" t="s">
        <v>369</v>
      </c>
      <c r="D25" s="112" t="s">
        <v>1686</v>
      </c>
      <c r="E25" s="109" t="s">
        <v>1687</v>
      </c>
    </row>
    <row r="26" spans="1:5" ht="13.5" customHeight="1">
      <c r="A26" s="109" t="s">
        <v>440</v>
      </c>
      <c r="B26" s="110">
        <v>2003</v>
      </c>
      <c r="C26" s="111" t="s">
        <v>369</v>
      </c>
      <c r="D26" s="112" t="s">
        <v>1923</v>
      </c>
      <c r="E26" s="109" t="s">
        <v>1924</v>
      </c>
    </row>
    <row r="27" spans="1:5" ht="12.75">
      <c r="A27" s="109" t="s">
        <v>440</v>
      </c>
      <c r="B27" s="110">
        <v>2003</v>
      </c>
      <c r="C27" s="111" t="s">
        <v>369</v>
      </c>
      <c r="D27" s="112" t="s">
        <v>1925</v>
      </c>
      <c r="E27" s="109" t="s">
        <v>1924</v>
      </c>
    </row>
    <row r="28" spans="1:5" ht="15">
      <c r="A28" s="113" t="s">
        <v>360</v>
      </c>
      <c r="B28" s="115"/>
      <c r="C28" s="116">
        <f>SUM(C7:C27)</f>
        <v>15160864</v>
      </c>
      <c r="D28" s="117"/>
      <c r="E28" s="115"/>
    </row>
    <row r="29" spans="1:4" ht="12.75">
      <c r="A29" s="65" t="s">
        <v>454</v>
      </c>
      <c r="C29" s="80"/>
      <c r="D29" s="65"/>
    </row>
    <row r="30" spans="1:4" ht="13.5" customHeight="1">
      <c r="A30" s="65" t="s">
        <v>443</v>
      </c>
      <c r="C30" s="80"/>
      <c r="D30" s="65"/>
    </row>
    <row r="31" spans="1:4" ht="12.75">
      <c r="A31" s="65" t="s">
        <v>156</v>
      </c>
      <c r="C31" s="80"/>
      <c r="D31" s="65"/>
    </row>
    <row r="32" spans="3:4" ht="12.75">
      <c r="C32" s="80"/>
      <c r="D32" s="65"/>
    </row>
  </sheetData>
  <printOptions/>
  <pageMargins left="0.75" right="0.75" top="1" bottom="1" header="0.5" footer="0.5"/>
  <pageSetup fitToHeight="1" fitToWidth="1" horizontalDpi="600" verticalDpi="600" orientation="landscape" r:id="rId1"/>
  <headerFooter alignWithMargins="0">
    <oddHeader>&amp;L&amp;D</oddHead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Energy</dc:creator>
  <cp:keywords/>
  <dc:description/>
  <cp:lastModifiedBy>Department of Energy</cp:lastModifiedBy>
  <cp:lastPrinted>2004-02-02T21:16:46Z</cp:lastPrinted>
  <dcterms:created xsi:type="dcterms:W3CDTF">2003-10-15T15:41:30Z</dcterms:created>
  <dcterms:modified xsi:type="dcterms:W3CDTF">2004-02-02T22:00:07Z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2044856493</vt:i4>
  </property>
  <property fmtid="{D5CDD505-2E9C-101B-9397-08002B2CF9AE}" pid="3" name="_EmailSubject">
    <vt:lpwstr>SLI Program in the FY 05 Budget to Congress</vt:lpwstr>
  </property>
  <property fmtid="{D5CDD505-2E9C-101B-9397-08002B2CF9AE}" pid="4" name="_AuthorEmail">
    <vt:lpwstr>John.Yates@science.doe.gov</vt:lpwstr>
  </property>
  <property fmtid="{D5CDD505-2E9C-101B-9397-08002B2CF9AE}" pid="5" name="_AuthorEmailDisplayName">
    <vt:lpwstr>Yates, John</vt:lpwstr>
  </property>
  <property fmtid="{D5CDD505-2E9C-101B-9397-08002B2CF9AE}" pid="6" name="_PreviousAdHocReviewCycleID">
    <vt:i4>1525815464</vt:i4>
  </property>
</Properties>
</file>