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6120" tabRatio="827" activeTab="0"/>
  </bookViews>
  <sheets>
    <sheet name="Tables 5 6 7" sheetId="1" r:id="rId1"/>
  </sheets>
  <definedNames>
    <definedName name="DISKUPDATE">#REF!</definedName>
    <definedName name="DISKUPDATE2">#REF!</definedName>
    <definedName name="_xlnm.Print_Area" localSheetId="0">'Tables 5 6 7'!$A$1:$G$283</definedName>
    <definedName name="UPDATE">#REF!</definedName>
    <definedName name="V3UPDATE">#REF!</definedName>
    <definedName name="V3UPDATE2">#REF!</definedName>
  </definedNames>
  <calcPr fullCalcOnLoad="1"/>
</workbook>
</file>

<file path=xl/sharedStrings.xml><?xml version="1.0" encoding="utf-8"?>
<sst xmlns="http://schemas.openxmlformats.org/spreadsheetml/2006/main" count="640" uniqueCount="111">
  <si>
    <t>PRELIM</t>
  </si>
  <si>
    <t>(MILLION METRIC TONS)</t>
  </si>
  <si>
    <t>PRODUCTION</t>
  </si>
  <si>
    <t>FORECAST</t>
  </si>
  <si>
    <t>2000/01</t>
  </si>
  <si>
    <t>2001/02</t>
  </si>
  <si>
    <t xml:space="preserve">      TOTAL</t>
  </si>
  <si>
    <t>EXPORTS</t>
  </si>
  <si>
    <t>IMPORTS</t>
  </si>
  <si>
    <t>CRUSH</t>
  </si>
  <si>
    <t>ENDING STOCKS</t>
  </si>
  <si>
    <t>SOURCE:  COUNSELOR AND ATTACHE REPORTS</t>
  </si>
  <si>
    <t>FOREIGN AGRICULTURAL SERVICE</t>
  </si>
  <si>
    <t>COTTON, OILSEEDS, TOBACCO</t>
  </si>
  <si>
    <t xml:space="preserve">   and SEEDS DIVISION</t>
  </si>
  <si>
    <t>(THOUSAND METRIC TONS)</t>
  </si>
  <si>
    <t>CONSUMPTION</t>
  </si>
  <si>
    <t>TABLE 5</t>
  </si>
  <si>
    <t>SOYBEANS: WORLD SUPPLY AND DISTRIBUTION</t>
  </si>
  <si>
    <t xml:space="preserve"> </t>
  </si>
  <si>
    <t xml:space="preserve">    UNITED STATES</t>
  </si>
  <si>
    <t xml:space="preserve">    BRAZIL</t>
  </si>
  <si>
    <t xml:space="preserve">    ARGENTINA</t>
  </si>
  <si>
    <t xml:space="preserve">    CHINA</t>
  </si>
  <si>
    <t xml:space="preserve">    INDIA</t>
  </si>
  <si>
    <t xml:space="preserve">    PARAGUAY</t>
  </si>
  <si>
    <t xml:space="preserve">    OTHER</t>
  </si>
  <si>
    <t xml:space="preserve">    FSU-12</t>
  </si>
  <si>
    <t xml:space="preserve">    ASIA</t>
  </si>
  <si>
    <t xml:space="preserve">     CHINA</t>
  </si>
  <si>
    <t xml:space="preserve">     JAPAN</t>
  </si>
  <si>
    <t xml:space="preserve">     KOREA, REP OF</t>
  </si>
  <si>
    <t xml:space="preserve">     TAIWAN</t>
  </si>
  <si>
    <t xml:space="preserve">     INDONESIA</t>
  </si>
  <si>
    <t xml:space="preserve">   MID-EAST/N AFR</t>
  </si>
  <si>
    <t xml:space="preserve">   LATIN AMERICA</t>
  </si>
  <si>
    <t xml:space="preserve">    MEXICO</t>
  </si>
  <si>
    <t xml:space="preserve">    LATIN AMERICA</t>
  </si>
  <si>
    <t xml:space="preserve">     BRAZIL</t>
  </si>
  <si>
    <t xml:space="preserve">     ARGENTINA</t>
  </si>
  <si>
    <t xml:space="preserve">     MEXICO</t>
  </si>
  <si>
    <t xml:space="preserve">     INDIA</t>
  </si>
  <si>
    <t xml:space="preserve">    UNITED STATES </t>
  </si>
  <si>
    <t>U.S. SEASON AVG.PRICE ($/bu)</t>
  </si>
  <si>
    <t>NOTE:    TOTALS MAY NOT ADD DUE TO ROUNDING.  FOR NOTES AND DESCRIPTION OF PRICES</t>
  </si>
  <si>
    <t xml:space="preserve">                    AND AREAS DESIGNATED SEE PAGE FOLLOWING TABLE 8.</t>
  </si>
  <si>
    <t xml:space="preserve">         AND AREAS DESIGNATED SEE PAGE FOLLOWING TABLE 8.</t>
  </si>
  <si>
    <t xml:space="preserve">    ESTIMATES OF OTHER COUNTRIES (INCLUDING THE U.S.) ARE ON A LOCAL MARKETING YEAR.</t>
  </si>
  <si>
    <t>SOURCE:  COUNSELOR AND ATTACHE REPORTS,</t>
  </si>
  <si>
    <t xml:space="preserve">                   OFFICIAL STATISTICS, USDA ESTIMATES</t>
  </si>
  <si>
    <t xml:space="preserve">         OFFICIAL STATISTICS, USDA ESTIMATES</t>
  </si>
  <si>
    <t>TABLE 6</t>
  </si>
  <si>
    <t>SOYBEAN MEAL: WORLD SUPPLY AND DISTRIBUTION</t>
  </si>
  <si>
    <t xml:space="preserve">     INDIA  </t>
  </si>
  <si>
    <t xml:space="preserve">     OTHER</t>
  </si>
  <si>
    <t xml:space="preserve">    ASIA &amp; OCEANIA</t>
  </si>
  <si>
    <t xml:space="preserve">     PHILLIPINES</t>
  </si>
  <si>
    <t xml:space="preserve">     PHILLIPPINES</t>
  </si>
  <si>
    <t xml:space="preserve">    MID-EAST/N AFR</t>
  </si>
  <si>
    <t xml:space="preserve">    MID-EAST &amp; N AFR</t>
  </si>
  <si>
    <t xml:space="preserve">     EGYPT</t>
  </si>
  <si>
    <t xml:space="preserve">   1985</t>
  </si>
  <si>
    <t xml:space="preserve">   1986</t>
  </si>
  <si>
    <t xml:space="preserve">   1987</t>
  </si>
  <si>
    <t>U.S. SEASON AVG.PRICE ($/s.t)</t>
  </si>
  <si>
    <t>U.S. SEASON AVG.PRICE ($/s.t.)</t>
  </si>
  <si>
    <t>NOTE:    TABLES MAY NOT ADD DUE TO ROUNDING.  FOR NOTES AND DESCRIPTION OF</t>
  </si>
  <si>
    <t xml:space="preserve">                   PRICES AND AREAS DESIGNATED SEE PAGE FOLLOWING TABLE 8.</t>
  </si>
  <si>
    <t xml:space="preserve">                        OFFICIAL STATISTICS, USDA ESTIMATES</t>
  </si>
  <si>
    <t>TABLE 7</t>
  </si>
  <si>
    <t>SOYBEAN OIL: WORLD SUPPLY AND DISTRIBUTION</t>
  </si>
  <si>
    <t xml:space="preserve">      BRAZIL</t>
  </si>
  <si>
    <t xml:space="preserve">      ARGENTINA</t>
  </si>
  <si>
    <t xml:space="preserve">      MEXICO</t>
  </si>
  <si>
    <t xml:space="preserve">      JAPAN</t>
  </si>
  <si>
    <t xml:space="preserve">      CHINA</t>
  </si>
  <si>
    <t xml:space="preserve">      TAIWAN</t>
  </si>
  <si>
    <t xml:space="preserve">      INDIA</t>
  </si>
  <si>
    <t xml:space="preserve">      PAKISTAN</t>
  </si>
  <si>
    <t xml:space="preserve">       IRAN</t>
  </si>
  <si>
    <t xml:space="preserve">       MOROCCO</t>
  </si>
  <si>
    <t xml:space="preserve">       TURKEY</t>
  </si>
  <si>
    <t xml:space="preserve">       TUNISIA</t>
  </si>
  <si>
    <t xml:space="preserve">       BRAZIL</t>
  </si>
  <si>
    <t xml:space="preserve">       MEXICO</t>
  </si>
  <si>
    <t xml:space="preserve">       CHILE</t>
  </si>
  <si>
    <t xml:space="preserve">       PERU</t>
  </si>
  <si>
    <t xml:space="preserve">       COLOMBIA</t>
  </si>
  <si>
    <t xml:space="preserve">       ARGENTINA</t>
  </si>
  <si>
    <t xml:space="preserve">      KOREA, REP OF</t>
  </si>
  <si>
    <t xml:space="preserve">      BANGLADESH</t>
  </si>
  <si>
    <t xml:space="preserve">      IRAN</t>
  </si>
  <si>
    <t xml:space="preserve">      MOROCCO</t>
  </si>
  <si>
    <t xml:space="preserve">      TURKEY</t>
  </si>
  <si>
    <t>U.S. SEASON AVG.PRICE (c/lb)</t>
  </si>
  <si>
    <t xml:space="preserve">                    PRICES AND AREAS DESIGNATED SEE PAGE FOLLOWING TABLE 8.</t>
  </si>
  <si>
    <t>2002/03</t>
  </si>
  <si>
    <t>2003/04</t>
  </si>
  <si>
    <t>1/ BRAZIL AND ARGENTINA ESTIMATES HAVE BEEN ADJUSTED TO A CONSISTENT OCT-SEPT YEAR;</t>
  </si>
  <si>
    <t xml:space="preserve">    OTHER EUROPE</t>
  </si>
  <si>
    <t xml:space="preserve">    EUROPEAN UNION (25)</t>
  </si>
  <si>
    <t>2004/05</t>
  </si>
  <si>
    <t>SEPTEMBER</t>
  </si>
  <si>
    <t>5.35 - 6.25</t>
  </si>
  <si>
    <t>170 - 200</t>
  </si>
  <si>
    <t>23.50 - 26.50</t>
  </si>
  <si>
    <t>OCTOBER</t>
  </si>
  <si>
    <t>DATE: October 2004</t>
  </si>
  <si>
    <t>4.70 - 5.50</t>
  </si>
  <si>
    <t>150 - 180</t>
  </si>
  <si>
    <t>21.50 - 24.50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</si>
</sst>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mmmm\-yy"/>
    <numFmt numFmtId="168" formatCode="#,##0.000_);\(#,##0.000\)"/>
    <numFmt numFmtId="169" formatCode="0.000_)"/>
    <numFmt numFmtId="170" formatCode="dd/mmm/yyyy\ h:mm"/>
    <numFmt numFmtId="171" formatCode="m/d/yy\ h:mm\ AM/PM"/>
  </numFmts>
  <fonts count="7">
    <font>
      <sz val="12"/>
      <name val="Arial MT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2"/>
      <color indexed="8"/>
      <name val="Arial MT"/>
      <family val="2"/>
    </font>
    <font>
      <sz val="11"/>
      <name val="Arial MT"/>
      <family val="2"/>
    </font>
    <font>
      <u val="single"/>
      <sz val="6"/>
      <color indexed="12"/>
      <name val="Arial MT"/>
      <family val="0"/>
    </font>
    <font>
      <u val="single"/>
      <sz val="6"/>
      <color indexed="36"/>
      <name val="Arial M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0" fontId="0" fillId="0" borderId="1" xfId="0" applyFont="1" applyBorder="1" applyAlignment="1">
      <alignment/>
    </xf>
    <xf numFmtId="166" fontId="0" fillId="0" borderId="1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4" fillId="0" borderId="0" xfId="0" applyNumberFormat="1" applyFont="1" applyAlignment="1">
      <alignment/>
    </xf>
    <xf numFmtId="166" fontId="0" fillId="0" borderId="0" xfId="0" applyNumberFormat="1" applyAlignment="1" applyProtection="1" quotePrefix="1">
      <alignment horizontal="right"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quotePrefix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3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Y266"/>
  <sheetViews>
    <sheetView tabSelected="1" defaultGridColor="0" zoomScale="75" zoomScaleNormal="75" colorId="22" workbookViewId="0" topLeftCell="A1">
      <selection activeCell="A6" sqref="A6"/>
    </sheetView>
  </sheetViews>
  <sheetFormatPr defaultColWidth="9.77734375" defaultRowHeight="15"/>
  <cols>
    <col min="1" max="1" width="27.5546875" style="0" customWidth="1"/>
    <col min="2" max="2" width="12.99609375" style="0" customWidth="1"/>
    <col min="3" max="7" width="12.77734375" style="0" customWidth="1"/>
    <col min="8" max="9" width="1.77734375" style="0" customWidth="1"/>
    <col min="10" max="10" width="27.99609375" style="0" customWidth="1"/>
    <col min="11" max="16" width="12.77734375" style="0" customWidth="1"/>
    <col min="17" max="18" width="1.77734375" style="0" customWidth="1"/>
    <col min="19" max="19" width="27.99609375" style="0" customWidth="1"/>
    <col min="20" max="25" width="15.77734375" style="0" customWidth="1"/>
  </cols>
  <sheetData>
    <row r="1" spans="1:24" ht="15">
      <c r="A1" s="7" t="s">
        <v>17</v>
      </c>
      <c r="B1" s="7"/>
      <c r="C1" s="7"/>
      <c r="D1" s="7"/>
      <c r="E1" s="7"/>
      <c r="F1" s="7"/>
      <c r="G1" s="7"/>
      <c r="J1" s="7" t="s">
        <v>17</v>
      </c>
      <c r="K1" s="7"/>
      <c r="L1" s="7"/>
      <c r="M1" s="7"/>
      <c r="N1" s="7"/>
      <c r="O1" s="7"/>
      <c r="P1" s="7"/>
      <c r="R1" s="10"/>
      <c r="S1" s="11" t="s">
        <v>17</v>
      </c>
      <c r="T1" s="11"/>
      <c r="U1" s="11"/>
      <c r="V1" s="11"/>
      <c r="W1" s="11"/>
      <c r="X1" s="11"/>
    </row>
    <row r="2" spans="1:24" ht="15">
      <c r="A2" s="7" t="s">
        <v>18</v>
      </c>
      <c r="B2" s="7"/>
      <c r="C2" s="7"/>
      <c r="D2" s="7"/>
      <c r="E2" s="7"/>
      <c r="F2" s="7"/>
      <c r="G2" s="7"/>
      <c r="J2" s="7" t="s">
        <v>18</v>
      </c>
      <c r="K2" s="7"/>
      <c r="L2" s="7"/>
      <c r="M2" s="7"/>
      <c r="N2" s="7"/>
      <c r="O2" s="7"/>
      <c r="P2" s="7"/>
      <c r="R2" s="10"/>
      <c r="S2" s="11" t="s">
        <v>18</v>
      </c>
      <c r="T2" s="11"/>
      <c r="U2" s="11"/>
      <c r="V2" s="11"/>
      <c r="W2" s="11"/>
      <c r="X2" s="11"/>
    </row>
    <row r="3" spans="1:24" ht="15">
      <c r="A3" s="7" t="s">
        <v>1</v>
      </c>
      <c r="B3" s="7"/>
      <c r="C3" s="7"/>
      <c r="D3" s="7"/>
      <c r="E3" s="7"/>
      <c r="F3" s="7"/>
      <c r="G3" s="7"/>
      <c r="J3" s="7" t="s">
        <v>15</v>
      </c>
      <c r="K3" s="7"/>
      <c r="L3" s="7"/>
      <c r="M3" s="7"/>
      <c r="N3" s="7"/>
      <c r="O3" s="7"/>
      <c r="P3" s="7"/>
      <c r="R3" s="10"/>
      <c r="S3" s="11" t="s">
        <v>1</v>
      </c>
      <c r="T3" s="11"/>
      <c r="U3" s="11"/>
      <c r="V3" s="11"/>
      <c r="W3" s="11"/>
      <c r="X3" s="11"/>
    </row>
    <row r="4" spans="18:24" ht="15">
      <c r="R4" s="10"/>
      <c r="S4" s="10"/>
      <c r="T4" s="10"/>
      <c r="U4" s="10"/>
      <c r="V4" s="10"/>
      <c r="W4" s="10"/>
      <c r="X4" s="10"/>
    </row>
    <row r="5" spans="5:24" ht="15">
      <c r="E5" s="8" t="s">
        <v>0</v>
      </c>
      <c r="F5" s="8" t="s">
        <v>102</v>
      </c>
      <c r="G5" s="8" t="s">
        <v>106</v>
      </c>
      <c r="N5" s="8" t="s">
        <v>0</v>
      </c>
      <c r="O5" s="8" t="e">
        <f>#REF!</f>
        <v>#REF!</v>
      </c>
      <c r="P5" s="8" t="e">
        <f>#REF!</f>
        <v>#REF!</v>
      </c>
      <c r="R5" s="10"/>
      <c r="S5" s="10"/>
      <c r="T5" s="10"/>
      <c r="U5" s="10"/>
      <c r="V5" s="10"/>
      <c r="W5" s="12" t="s">
        <v>0</v>
      </c>
      <c r="X5" s="12" t="s">
        <v>3</v>
      </c>
    </row>
    <row r="6" spans="2:25" ht="15">
      <c r="B6" s="5" t="s">
        <v>4</v>
      </c>
      <c r="C6" s="21" t="s">
        <v>5</v>
      </c>
      <c r="D6" s="5" t="s">
        <v>96</v>
      </c>
      <c r="E6" s="5" t="s">
        <v>97</v>
      </c>
      <c r="F6" s="5" t="s">
        <v>101</v>
      </c>
      <c r="G6" s="5" t="s">
        <v>101</v>
      </c>
      <c r="K6" s="5" t="str">
        <f>B6</f>
        <v>2000/01</v>
      </c>
      <c r="L6" s="5" t="str">
        <f>C6</f>
        <v>2001/02</v>
      </c>
      <c r="M6" s="5" t="str">
        <f>D6</f>
        <v>2002/03</v>
      </c>
      <c r="N6" s="5" t="str">
        <f>E6</f>
        <v>2003/04</v>
      </c>
      <c r="O6" s="5" t="str">
        <f>+F6</f>
        <v>2004/05</v>
      </c>
      <c r="P6" s="5" t="str">
        <f>G6</f>
        <v>2004/05</v>
      </c>
      <c r="R6" s="10"/>
      <c r="S6" s="10"/>
      <c r="T6" s="5" t="str">
        <f>+B6</f>
        <v>2000/01</v>
      </c>
      <c r="U6" s="5" t="str">
        <f>C6</f>
        <v>2001/02</v>
      </c>
      <c r="V6" s="5" t="str">
        <f>+D6</f>
        <v>2002/03</v>
      </c>
      <c r="W6" s="5" t="str">
        <f>E6</f>
        <v>2003/04</v>
      </c>
      <c r="X6" s="5" t="str">
        <f>G6</f>
        <v>2004/05</v>
      </c>
      <c r="Y6" s="4" t="s">
        <v>19</v>
      </c>
    </row>
    <row r="7" spans="1:24" ht="15">
      <c r="A7" t="s">
        <v>2</v>
      </c>
      <c r="J7" t="s">
        <v>2</v>
      </c>
      <c r="R7" s="10"/>
      <c r="S7" s="10" t="s">
        <v>2</v>
      </c>
      <c r="T7" s="10"/>
      <c r="U7" s="10"/>
      <c r="V7" s="10"/>
      <c r="W7" s="10"/>
      <c r="X7" s="10"/>
    </row>
    <row r="8" spans="1:24" ht="15">
      <c r="A8" t="s">
        <v>20</v>
      </c>
      <c r="B8" s="6">
        <v>75.055</v>
      </c>
      <c r="C8" s="6">
        <v>78.672</v>
      </c>
      <c r="D8" s="6">
        <v>75.01</v>
      </c>
      <c r="E8" s="6">
        <v>66.778</v>
      </c>
      <c r="F8" s="6">
        <v>77.183</v>
      </c>
      <c r="G8" s="6">
        <v>84.555</v>
      </c>
      <c r="J8" t="s">
        <v>20</v>
      </c>
      <c r="K8" s="3" t="e">
        <f>#REF!</f>
        <v>#REF!</v>
      </c>
      <c r="L8" s="3" t="e">
        <f>#REF!</f>
        <v>#REF!</v>
      </c>
      <c r="M8" s="3" t="e">
        <f>#REF!</f>
        <v>#REF!</v>
      </c>
      <c r="N8" s="3" t="e">
        <f>#REF!</f>
        <v>#REF!</v>
      </c>
      <c r="O8" s="3" t="e">
        <f>#REF!</f>
        <v>#REF!</v>
      </c>
      <c r="P8" s="3" t="e">
        <f>#REF!</f>
        <v>#REF!</v>
      </c>
      <c r="R8" s="10"/>
      <c r="S8" s="10" t="s">
        <v>20</v>
      </c>
      <c r="T8" s="13" t="e">
        <f aca="true" t="shared" si="0" ref="T8:W14">K8/1000</f>
        <v>#REF!</v>
      </c>
      <c r="U8" s="13" t="e">
        <f t="shared" si="0"/>
        <v>#REF!</v>
      </c>
      <c r="V8" s="13" t="e">
        <f t="shared" si="0"/>
        <v>#REF!</v>
      </c>
      <c r="W8" s="13" t="e">
        <f t="shared" si="0"/>
        <v>#REF!</v>
      </c>
      <c r="X8" s="13" t="e">
        <f aca="true" t="shared" si="1" ref="X8:X14">P8/1000</f>
        <v>#REF!</v>
      </c>
    </row>
    <row r="9" spans="1:24" ht="15">
      <c r="A9" t="s">
        <v>21</v>
      </c>
      <c r="B9" s="6">
        <v>39.5</v>
      </c>
      <c r="C9" s="6">
        <v>43.5</v>
      </c>
      <c r="D9" s="6">
        <v>52</v>
      </c>
      <c r="E9" s="6">
        <v>52.6</v>
      </c>
      <c r="F9" s="6">
        <v>66</v>
      </c>
      <c r="G9" s="6">
        <v>64.5</v>
      </c>
      <c r="J9" t="s">
        <v>21</v>
      </c>
      <c r="K9" s="3" t="e">
        <f>#REF!</f>
        <v>#REF!</v>
      </c>
      <c r="L9" s="3" t="e">
        <f>#REF!</f>
        <v>#REF!</v>
      </c>
      <c r="M9" s="3" t="e">
        <f>#REF!</f>
        <v>#REF!</v>
      </c>
      <c r="N9" s="3" t="e">
        <f>#REF!</f>
        <v>#REF!</v>
      </c>
      <c r="O9" s="3" t="e">
        <f>#REF!</f>
        <v>#REF!</v>
      </c>
      <c r="P9" s="3" t="e">
        <f>#REF!</f>
        <v>#REF!</v>
      </c>
      <c r="R9" s="10"/>
      <c r="S9" s="10" t="s">
        <v>21</v>
      </c>
      <c r="T9" s="13" t="e">
        <f t="shared" si="0"/>
        <v>#REF!</v>
      </c>
      <c r="U9" s="13" t="e">
        <f t="shared" si="0"/>
        <v>#REF!</v>
      </c>
      <c r="V9" s="13" t="e">
        <f t="shared" si="0"/>
        <v>#REF!</v>
      </c>
      <c r="W9" s="13" t="e">
        <f t="shared" si="0"/>
        <v>#REF!</v>
      </c>
      <c r="X9" s="13" t="e">
        <f t="shared" si="1"/>
        <v>#REF!</v>
      </c>
    </row>
    <row r="10" spans="1:24" ht="15">
      <c r="A10" t="s">
        <v>22</v>
      </c>
      <c r="B10" s="6">
        <v>27.8</v>
      </c>
      <c r="C10" s="6">
        <v>30</v>
      </c>
      <c r="D10" s="6">
        <v>35.5</v>
      </c>
      <c r="E10" s="6">
        <v>34</v>
      </c>
      <c r="F10" s="6">
        <v>39</v>
      </c>
      <c r="G10" s="6">
        <v>39</v>
      </c>
      <c r="J10" t="s">
        <v>22</v>
      </c>
      <c r="K10" s="3" t="e">
        <f>#REF!</f>
        <v>#REF!</v>
      </c>
      <c r="L10" s="3" t="e">
        <f>#REF!</f>
        <v>#REF!</v>
      </c>
      <c r="M10" s="3" t="e">
        <f>#REF!</f>
        <v>#REF!</v>
      </c>
      <c r="N10" s="3" t="e">
        <f>#REF!</f>
        <v>#REF!</v>
      </c>
      <c r="O10" s="3" t="e">
        <f>#REF!</f>
        <v>#REF!</v>
      </c>
      <c r="P10" s="3" t="e">
        <f>#REF!</f>
        <v>#REF!</v>
      </c>
      <c r="R10" s="10"/>
      <c r="S10" s="10" t="s">
        <v>22</v>
      </c>
      <c r="T10" s="13" t="e">
        <f t="shared" si="0"/>
        <v>#REF!</v>
      </c>
      <c r="U10" s="13" t="e">
        <f t="shared" si="0"/>
        <v>#REF!</v>
      </c>
      <c r="V10" s="13" t="e">
        <f t="shared" si="0"/>
        <v>#REF!</v>
      </c>
      <c r="W10" s="13" t="e">
        <f t="shared" si="0"/>
        <v>#REF!</v>
      </c>
      <c r="X10" s="13" t="e">
        <f t="shared" si="1"/>
        <v>#REF!</v>
      </c>
    </row>
    <row r="11" spans="1:24" ht="15">
      <c r="A11" t="s">
        <v>23</v>
      </c>
      <c r="B11" s="6">
        <v>15.4</v>
      </c>
      <c r="C11" s="6">
        <v>15.41</v>
      </c>
      <c r="D11" s="6">
        <v>16.51</v>
      </c>
      <c r="E11" s="6">
        <v>15.4</v>
      </c>
      <c r="F11" s="6">
        <v>17.5</v>
      </c>
      <c r="G11" s="6">
        <v>17.5</v>
      </c>
      <c r="J11" t="s">
        <v>23</v>
      </c>
      <c r="K11" s="3" t="e">
        <f>#REF!</f>
        <v>#REF!</v>
      </c>
      <c r="L11" s="3" t="e">
        <f>#REF!</f>
        <v>#REF!</v>
      </c>
      <c r="M11" s="3" t="e">
        <f>#REF!</f>
        <v>#REF!</v>
      </c>
      <c r="N11" s="3" t="e">
        <f>#REF!</f>
        <v>#REF!</v>
      </c>
      <c r="O11" s="3" t="e">
        <f>#REF!</f>
        <v>#REF!</v>
      </c>
      <c r="P11" s="3" t="e">
        <f>#REF!</f>
        <v>#REF!</v>
      </c>
      <c r="R11" s="10"/>
      <c r="S11" s="10" t="s">
        <v>23</v>
      </c>
      <c r="T11" s="13" t="e">
        <f t="shared" si="0"/>
        <v>#REF!</v>
      </c>
      <c r="U11" s="13" t="e">
        <f t="shared" si="0"/>
        <v>#REF!</v>
      </c>
      <c r="V11" s="13" t="e">
        <f t="shared" si="0"/>
        <v>#REF!</v>
      </c>
      <c r="W11" s="13" t="e">
        <f t="shared" si="0"/>
        <v>#REF!</v>
      </c>
      <c r="X11" s="13" t="e">
        <f t="shared" si="1"/>
        <v>#REF!</v>
      </c>
    </row>
    <row r="12" spans="1:24" ht="15">
      <c r="A12" t="s">
        <v>24</v>
      </c>
      <c r="B12" s="6">
        <v>5.25</v>
      </c>
      <c r="C12" s="6">
        <v>5.4</v>
      </c>
      <c r="D12" s="6">
        <v>4</v>
      </c>
      <c r="E12" s="6">
        <v>6.8</v>
      </c>
      <c r="F12" s="6">
        <v>7</v>
      </c>
      <c r="G12" s="6">
        <v>7</v>
      </c>
      <c r="J12" t="s">
        <v>24</v>
      </c>
      <c r="K12" s="3" t="e">
        <f>#REF!</f>
        <v>#REF!</v>
      </c>
      <c r="L12" s="3" t="e">
        <f>#REF!</f>
        <v>#REF!</v>
      </c>
      <c r="M12" s="3" t="e">
        <f>#REF!</f>
        <v>#REF!</v>
      </c>
      <c r="N12" s="3" t="e">
        <f>#REF!</f>
        <v>#REF!</v>
      </c>
      <c r="O12" s="3" t="e">
        <f>#REF!</f>
        <v>#REF!</v>
      </c>
      <c r="P12" s="3" t="e">
        <f>#REF!</f>
        <v>#REF!</v>
      </c>
      <c r="R12" s="10"/>
      <c r="S12" s="10" t="s">
        <v>24</v>
      </c>
      <c r="T12" s="13" t="e">
        <f t="shared" si="0"/>
        <v>#REF!</v>
      </c>
      <c r="U12" s="13" t="e">
        <f t="shared" si="0"/>
        <v>#REF!</v>
      </c>
      <c r="V12" s="13" t="e">
        <f t="shared" si="0"/>
        <v>#REF!</v>
      </c>
      <c r="W12" s="13" t="e">
        <f t="shared" si="0"/>
        <v>#REF!</v>
      </c>
      <c r="X12" s="13" t="e">
        <f t="shared" si="1"/>
        <v>#REF!</v>
      </c>
    </row>
    <row r="13" spans="1:24" ht="15">
      <c r="A13" t="s">
        <v>25</v>
      </c>
      <c r="B13" s="6">
        <v>3.502</v>
      </c>
      <c r="C13" s="6">
        <v>3.547</v>
      </c>
      <c r="D13" s="6">
        <v>4.5</v>
      </c>
      <c r="E13" s="6">
        <v>4</v>
      </c>
      <c r="F13" s="6">
        <v>5</v>
      </c>
      <c r="G13" s="6">
        <v>5</v>
      </c>
      <c r="J13" t="s">
        <v>25</v>
      </c>
      <c r="K13" s="3" t="e">
        <f>#REF!</f>
        <v>#REF!</v>
      </c>
      <c r="L13" s="3" t="e">
        <f>#REF!</f>
        <v>#REF!</v>
      </c>
      <c r="M13" s="3" t="e">
        <f>#REF!</f>
        <v>#REF!</v>
      </c>
      <c r="N13" s="3" t="e">
        <f>#REF!</f>
        <v>#REF!</v>
      </c>
      <c r="O13" s="3" t="e">
        <f>#REF!</f>
        <v>#REF!</v>
      </c>
      <c r="P13" s="3" t="e">
        <f>#REF!</f>
        <v>#REF!</v>
      </c>
      <c r="R13" s="10"/>
      <c r="S13" s="10" t="s">
        <v>25</v>
      </c>
      <c r="T13" s="13" t="e">
        <f t="shared" si="0"/>
        <v>#REF!</v>
      </c>
      <c r="U13" s="13" t="e">
        <f t="shared" si="0"/>
        <v>#REF!</v>
      </c>
      <c r="V13" s="13" t="e">
        <f t="shared" si="0"/>
        <v>#REF!</v>
      </c>
      <c r="W13" s="13" t="e">
        <f t="shared" si="0"/>
        <v>#REF!</v>
      </c>
      <c r="X13" s="13" t="e">
        <f t="shared" si="1"/>
        <v>#REF!</v>
      </c>
    </row>
    <row r="14" spans="1:24" ht="15">
      <c r="A14" t="s">
        <v>26</v>
      </c>
      <c r="B14" s="6">
        <v>9.223999999999961</v>
      </c>
      <c r="C14" s="6">
        <v>8.378000000000014</v>
      </c>
      <c r="D14" s="6">
        <v>9.294000000000011</v>
      </c>
      <c r="E14" s="6">
        <v>9.96999999999997</v>
      </c>
      <c r="F14" s="6">
        <v>11.302000000000021</v>
      </c>
      <c r="G14" s="6">
        <v>11.387</v>
      </c>
      <c r="J14" t="s">
        <v>26</v>
      </c>
      <c r="K14" s="3" t="e">
        <f aca="true" t="shared" si="2" ref="K14:P14">(K16-SUM(K8:K13))</f>
        <v>#REF!</v>
      </c>
      <c r="L14" s="3" t="e">
        <f t="shared" si="2"/>
        <v>#REF!</v>
      </c>
      <c r="M14" s="3" t="e">
        <f t="shared" si="2"/>
        <v>#REF!</v>
      </c>
      <c r="N14" s="3" t="e">
        <f t="shared" si="2"/>
        <v>#REF!</v>
      </c>
      <c r="O14" s="3" t="e">
        <f t="shared" si="2"/>
        <v>#REF!</v>
      </c>
      <c r="P14" s="3" t="e">
        <f t="shared" si="2"/>
        <v>#REF!</v>
      </c>
      <c r="R14" s="10"/>
      <c r="S14" s="10" t="s">
        <v>26</v>
      </c>
      <c r="T14" s="13" t="e">
        <f t="shared" si="0"/>
        <v>#REF!</v>
      </c>
      <c r="U14" s="13" t="e">
        <f t="shared" si="0"/>
        <v>#REF!</v>
      </c>
      <c r="V14" s="13" t="e">
        <f t="shared" si="0"/>
        <v>#REF!</v>
      </c>
      <c r="W14" s="13" t="e">
        <f t="shared" si="0"/>
        <v>#REF!</v>
      </c>
      <c r="X14" s="13" t="e">
        <f t="shared" si="1"/>
        <v>#REF!</v>
      </c>
    </row>
    <row r="15" spans="2:24" ht="15">
      <c r="B15" s="14"/>
      <c r="C15" s="14"/>
      <c r="D15" s="14"/>
      <c r="E15" s="14"/>
      <c r="F15" s="14"/>
      <c r="G15" s="14"/>
      <c r="K15" s="15"/>
      <c r="L15" s="15"/>
      <c r="M15" s="15"/>
      <c r="N15" s="15"/>
      <c r="O15" s="15"/>
      <c r="P15" s="15"/>
      <c r="R15" s="10"/>
      <c r="S15" s="10"/>
      <c r="T15" s="16"/>
      <c r="U15" s="16"/>
      <c r="V15" s="16"/>
      <c r="W15" s="16"/>
      <c r="X15" s="16"/>
    </row>
    <row r="16" spans="1:24" ht="15">
      <c r="A16" t="s">
        <v>6</v>
      </c>
      <c r="B16" s="6">
        <v>175.731</v>
      </c>
      <c r="C16" s="6">
        <v>184.907</v>
      </c>
      <c r="D16" s="6">
        <v>196.814</v>
      </c>
      <c r="E16" s="6">
        <v>189.548</v>
      </c>
      <c r="F16" s="6">
        <v>222.985</v>
      </c>
      <c r="G16" s="6">
        <v>228.942</v>
      </c>
      <c r="J16" t="s">
        <v>6</v>
      </c>
      <c r="K16" s="3" t="e">
        <f>(#REF!)</f>
        <v>#REF!</v>
      </c>
      <c r="L16" s="3" t="e">
        <f>(#REF!)</f>
        <v>#REF!</v>
      </c>
      <c r="M16" s="3" t="e">
        <f>(#REF!)</f>
        <v>#REF!</v>
      </c>
      <c r="N16" s="3" t="e">
        <f>(#REF!)</f>
        <v>#REF!</v>
      </c>
      <c r="O16" s="3" t="e">
        <f>(#REF!)</f>
        <v>#REF!</v>
      </c>
      <c r="P16" s="3" t="e">
        <f>(#REF!)</f>
        <v>#REF!</v>
      </c>
      <c r="R16" s="10"/>
      <c r="S16" s="10" t="s">
        <v>6</v>
      </c>
      <c r="T16" s="13" t="e">
        <f>K16/1000</f>
        <v>#REF!</v>
      </c>
      <c r="U16" s="13" t="e">
        <f>L16/1000</f>
        <v>#REF!</v>
      </c>
      <c r="V16" s="13" t="e">
        <f>M16/1000</f>
        <v>#REF!</v>
      </c>
      <c r="W16" s="13" t="e">
        <f>N16/1000</f>
        <v>#REF!</v>
      </c>
      <c r="X16" s="13" t="e">
        <f>P16/1000</f>
        <v>#REF!</v>
      </c>
    </row>
    <row r="17" spans="11:24" ht="15">
      <c r="K17" s="3"/>
      <c r="L17" s="3"/>
      <c r="M17" s="3"/>
      <c r="N17" s="3"/>
      <c r="O17" s="3"/>
      <c r="P17" s="3"/>
      <c r="R17" s="10"/>
      <c r="S17" s="10"/>
      <c r="T17" s="13"/>
      <c r="U17" s="13"/>
      <c r="V17" s="13"/>
      <c r="W17" s="13"/>
      <c r="X17" s="13"/>
    </row>
    <row r="18" spans="1:24" ht="15">
      <c r="A18" t="s">
        <v>7</v>
      </c>
      <c r="J18" t="s">
        <v>7</v>
      </c>
      <c r="K18" s="3"/>
      <c r="L18" s="3"/>
      <c r="M18" s="3"/>
      <c r="N18" s="3"/>
      <c r="O18" s="3"/>
      <c r="P18" s="3"/>
      <c r="R18" s="10"/>
      <c r="S18" s="10" t="s">
        <v>7</v>
      </c>
      <c r="T18" s="13"/>
      <c r="U18" s="13"/>
      <c r="V18" s="13"/>
      <c r="W18" s="13"/>
      <c r="X18" s="13"/>
    </row>
    <row r="19" spans="1:24" ht="15">
      <c r="A19" t="s">
        <v>20</v>
      </c>
      <c r="B19" s="6">
        <v>27.103</v>
      </c>
      <c r="C19" s="6">
        <v>28.948</v>
      </c>
      <c r="D19" s="6">
        <v>28.423</v>
      </c>
      <c r="E19" s="6">
        <v>24.086</v>
      </c>
      <c r="F19" s="6">
        <v>27.216</v>
      </c>
      <c r="G19" s="6">
        <v>27.896</v>
      </c>
      <c r="J19" t="s">
        <v>20</v>
      </c>
      <c r="K19" s="3" t="e">
        <f>#REF!</f>
        <v>#REF!</v>
      </c>
      <c r="L19" s="3" t="e">
        <f>#REF!</f>
        <v>#REF!</v>
      </c>
      <c r="M19" s="3" t="e">
        <f>#REF!</f>
        <v>#REF!</v>
      </c>
      <c r="N19" s="3" t="e">
        <f>#REF!</f>
        <v>#REF!</v>
      </c>
      <c r="O19" s="3" t="e">
        <f>#REF!</f>
        <v>#REF!</v>
      </c>
      <c r="P19" s="3" t="e">
        <f>#REF!</f>
        <v>#REF!</v>
      </c>
      <c r="R19" s="10"/>
      <c r="S19" s="10" t="s">
        <v>20</v>
      </c>
      <c r="T19" s="13" t="e">
        <f aca="true" t="shared" si="3" ref="T19:W23">K19/1000</f>
        <v>#REF!</v>
      </c>
      <c r="U19" s="13" t="e">
        <f t="shared" si="3"/>
        <v>#REF!</v>
      </c>
      <c r="V19" s="13" t="e">
        <f t="shared" si="3"/>
        <v>#REF!</v>
      </c>
      <c r="W19" s="13" t="e">
        <f t="shared" si="3"/>
        <v>#REF!</v>
      </c>
      <c r="X19" s="13" t="e">
        <f>P19/1000</f>
        <v>#REF!</v>
      </c>
    </row>
    <row r="20" spans="1:24" ht="15">
      <c r="A20" t="s">
        <v>21</v>
      </c>
      <c r="B20" s="6">
        <v>15.469</v>
      </c>
      <c r="C20" s="6">
        <v>15</v>
      </c>
      <c r="D20" s="6">
        <v>19.734</v>
      </c>
      <c r="E20" s="6">
        <v>19.814</v>
      </c>
      <c r="F20" s="6">
        <v>22.969</v>
      </c>
      <c r="G20" s="6">
        <v>22.369</v>
      </c>
      <c r="J20" t="s">
        <v>21</v>
      </c>
      <c r="K20" s="3" t="e">
        <f>#REF!</f>
        <v>#REF!</v>
      </c>
      <c r="L20" s="3" t="e">
        <f>#REF!</f>
        <v>#REF!</v>
      </c>
      <c r="M20" s="3" t="e">
        <f>#REF!</f>
        <v>#REF!</v>
      </c>
      <c r="N20" s="3" t="e">
        <f>#REF!</f>
        <v>#REF!</v>
      </c>
      <c r="O20" s="3" t="e">
        <f>#REF!</f>
        <v>#REF!</v>
      </c>
      <c r="P20" s="3" t="e">
        <f>#REF!</f>
        <v>#REF!</v>
      </c>
      <c r="R20" s="10"/>
      <c r="S20" s="10" t="s">
        <v>21</v>
      </c>
      <c r="T20" s="13" t="e">
        <f t="shared" si="3"/>
        <v>#REF!</v>
      </c>
      <c r="U20" s="13" t="e">
        <f t="shared" si="3"/>
        <v>#REF!</v>
      </c>
      <c r="V20" s="13" t="e">
        <f t="shared" si="3"/>
        <v>#REF!</v>
      </c>
      <c r="W20" s="13" t="e">
        <f t="shared" si="3"/>
        <v>#REF!</v>
      </c>
      <c r="X20" s="13" t="e">
        <f>P20/1000</f>
        <v>#REF!</v>
      </c>
    </row>
    <row r="21" spans="1:24" ht="15">
      <c r="A21" t="s">
        <v>22</v>
      </c>
      <c r="B21" s="6">
        <v>7.415</v>
      </c>
      <c r="C21" s="6">
        <v>6.005</v>
      </c>
      <c r="D21" s="6">
        <v>8.713</v>
      </c>
      <c r="E21" s="6">
        <v>6.8</v>
      </c>
      <c r="F21" s="6">
        <v>7.966</v>
      </c>
      <c r="G21" s="6">
        <v>7.966</v>
      </c>
      <c r="J21" t="s">
        <v>22</v>
      </c>
      <c r="K21" s="3" t="e">
        <f>#REF!</f>
        <v>#REF!</v>
      </c>
      <c r="L21" s="3" t="e">
        <f>#REF!</f>
        <v>#REF!</v>
      </c>
      <c r="M21" s="3" t="e">
        <f>#REF!</f>
        <v>#REF!</v>
      </c>
      <c r="N21" s="3" t="e">
        <f>#REF!</f>
        <v>#REF!</v>
      </c>
      <c r="O21" s="3" t="e">
        <f>#REF!</f>
        <v>#REF!</v>
      </c>
      <c r="P21" s="3" t="e">
        <f>#REF!</f>
        <v>#REF!</v>
      </c>
      <c r="R21" s="10"/>
      <c r="S21" s="10" t="s">
        <v>22</v>
      </c>
      <c r="T21" s="13" t="e">
        <f t="shared" si="3"/>
        <v>#REF!</v>
      </c>
      <c r="U21" s="13" t="e">
        <f t="shared" si="3"/>
        <v>#REF!</v>
      </c>
      <c r="V21" s="13" t="e">
        <f t="shared" si="3"/>
        <v>#REF!</v>
      </c>
      <c r="W21" s="13" t="e">
        <f t="shared" si="3"/>
        <v>#REF!</v>
      </c>
      <c r="X21" s="13" t="e">
        <f>P21/1000</f>
        <v>#REF!</v>
      </c>
    </row>
    <row r="22" spans="1:24" ht="15">
      <c r="A22" t="s">
        <v>25</v>
      </c>
      <c r="B22" s="6">
        <v>2.509</v>
      </c>
      <c r="C22" s="6">
        <v>2.386</v>
      </c>
      <c r="D22" s="6">
        <v>3.2</v>
      </c>
      <c r="E22" s="6">
        <v>2.465</v>
      </c>
      <c r="F22" s="6">
        <v>2.95</v>
      </c>
      <c r="G22" s="6">
        <v>2.95</v>
      </c>
      <c r="J22" t="s">
        <v>25</v>
      </c>
      <c r="K22" s="3" t="e">
        <f>#REF!</f>
        <v>#REF!</v>
      </c>
      <c r="L22" s="3" t="e">
        <f>#REF!</f>
        <v>#REF!</v>
      </c>
      <c r="M22" s="3" t="e">
        <f>#REF!</f>
        <v>#REF!</v>
      </c>
      <c r="N22" s="3" t="e">
        <f>#REF!</f>
        <v>#REF!</v>
      </c>
      <c r="O22" s="3" t="e">
        <f>#REF!</f>
        <v>#REF!</v>
      </c>
      <c r="P22" s="3" t="e">
        <f>#REF!</f>
        <v>#REF!</v>
      </c>
      <c r="R22" s="10"/>
      <c r="S22" s="10" t="s">
        <v>25</v>
      </c>
      <c r="T22" s="13" t="e">
        <f t="shared" si="3"/>
        <v>#REF!</v>
      </c>
      <c r="U22" s="13" t="e">
        <f t="shared" si="3"/>
        <v>#REF!</v>
      </c>
      <c r="V22" s="13" t="e">
        <f t="shared" si="3"/>
        <v>#REF!</v>
      </c>
      <c r="W22" s="13" t="e">
        <f t="shared" si="3"/>
        <v>#REF!</v>
      </c>
      <c r="X22" s="13" t="e">
        <f>P22/1000</f>
        <v>#REF!</v>
      </c>
    </row>
    <row r="23" spans="1:24" ht="15">
      <c r="A23" t="s">
        <v>26</v>
      </c>
      <c r="B23" s="6">
        <v>1.3019999999999996</v>
      </c>
      <c r="C23" s="6">
        <v>1.255</v>
      </c>
      <c r="D23" s="6">
        <v>1.59</v>
      </c>
      <c r="E23" s="6">
        <v>2.125000000000007</v>
      </c>
      <c r="F23" s="6">
        <v>2.4809999999999945</v>
      </c>
      <c r="G23" s="6">
        <v>2.48</v>
      </c>
      <c r="J23" t="s">
        <v>26</v>
      </c>
      <c r="K23" s="3" t="e">
        <f aca="true" t="shared" si="4" ref="K23:P23">(K25-SUM(K19:K22))</f>
        <v>#REF!</v>
      </c>
      <c r="L23" s="3" t="e">
        <f t="shared" si="4"/>
        <v>#REF!</v>
      </c>
      <c r="M23" s="3" t="e">
        <f t="shared" si="4"/>
        <v>#REF!</v>
      </c>
      <c r="N23" s="3" t="e">
        <f t="shared" si="4"/>
        <v>#REF!</v>
      </c>
      <c r="O23" s="3" t="e">
        <f t="shared" si="4"/>
        <v>#REF!</v>
      </c>
      <c r="P23" s="3" t="e">
        <f t="shared" si="4"/>
        <v>#REF!</v>
      </c>
      <c r="R23" s="10"/>
      <c r="S23" s="10" t="s">
        <v>26</v>
      </c>
      <c r="T23" s="13" t="e">
        <f t="shared" si="3"/>
        <v>#REF!</v>
      </c>
      <c r="U23" s="13" t="e">
        <f t="shared" si="3"/>
        <v>#REF!</v>
      </c>
      <c r="V23" s="13" t="e">
        <f t="shared" si="3"/>
        <v>#REF!</v>
      </c>
      <c r="W23" s="13" t="e">
        <f t="shared" si="3"/>
        <v>#REF!</v>
      </c>
      <c r="X23" s="13" t="e">
        <f>P23/1000</f>
        <v>#REF!</v>
      </c>
    </row>
    <row r="24" spans="2:24" ht="15">
      <c r="B24" s="14"/>
      <c r="C24" s="14"/>
      <c r="D24" s="14"/>
      <c r="E24" s="14"/>
      <c r="F24" s="14"/>
      <c r="G24" s="14"/>
      <c r="K24" s="15"/>
      <c r="L24" s="15"/>
      <c r="M24" s="15"/>
      <c r="N24" s="15"/>
      <c r="O24" s="15"/>
      <c r="P24" s="15"/>
      <c r="R24" s="10"/>
      <c r="S24" s="10"/>
      <c r="T24" s="16"/>
      <c r="U24" s="16"/>
      <c r="V24" s="16"/>
      <c r="W24" s="16"/>
      <c r="X24" s="16"/>
    </row>
    <row r="25" spans="1:24" ht="15">
      <c r="A25" t="s">
        <v>6</v>
      </c>
      <c r="B25" s="6">
        <v>53.798</v>
      </c>
      <c r="C25" s="6">
        <v>53.594</v>
      </c>
      <c r="D25" s="6">
        <v>61.66</v>
      </c>
      <c r="E25" s="6">
        <v>55.29</v>
      </c>
      <c r="F25" s="6">
        <v>63.582</v>
      </c>
      <c r="G25" s="6">
        <v>63.661</v>
      </c>
      <c r="J25" t="s">
        <v>6</v>
      </c>
      <c r="K25" s="3" t="e">
        <f>(#REF!)</f>
        <v>#REF!</v>
      </c>
      <c r="L25" s="3" t="e">
        <f>(#REF!)</f>
        <v>#REF!</v>
      </c>
      <c r="M25" s="3" t="e">
        <f>(#REF!)</f>
        <v>#REF!</v>
      </c>
      <c r="N25" s="3" t="e">
        <f>(#REF!)</f>
        <v>#REF!</v>
      </c>
      <c r="O25" s="3" t="e">
        <f>(#REF!)</f>
        <v>#REF!</v>
      </c>
      <c r="P25" s="3" t="e">
        <f>(#REF!)</f>
        <v>#REF!</v>
      </c>
      <c r="R25" s="10"/>
      <c r="S25" s="10" t="s">
        <v>6</v>
      </c>
      <c r="T25" s="13" t="e">
        <f>K25/1000</f>
        <v>#REF!</v>
      </c>
      <c r="U25" s="13" t="e">
        <f>L25/1000</f>
        <v>#REF!</v>
      </c>
      <c r="V25" s="13" t="e">
        <f>M25/1000</f>
        <v>#REF!</v>
      </c>
      <c r="W25" s="13" t="e">
        <f>N25/1000</f>
        <v>#REF!</v>
      </c>
      <c r="X25" s="13" t="e">
        <f>P25/1000</f>
        <v>#REF!</v>
      </c>
    </row>
    <row r="26" spans="11:24" ht="15">
      <c r="K26" s="3"/>
      <c r="L26" s="3"/>
      <c r="M26" s="3"/>
      <c r="N26" s="3"/>
      <c r="O26" s="3"/>
      <c r="P26" s="3"/>
      <c r="R26" s="10"/>
      <c r="S26" s="10"/>
      <c r="T26" s="13"/>
      <c r="U26" s="13"/>
      <c r="V26" s="13"/>
      <c r="W26" s="13"/>
      <c r="X26" s="13"/>
    </row>
    <row r="27" spans="1:24" ht="15">
      <c r="A27" t="s">
        <v>8</v>
      </c>
      <c r="J27" t="s">
        <v>8</v>
      </c>
      <c r="K27" s="3"/>
      <c r="L27" s="3"/>
      <c r="M27" s="3"/>
      <c r="N27" s="3"/>
      <c r="O27" s="3"/>
      <c r="P27" s="3"/>
      <c r="R27" s="10"/>
      <c r="S27" s="10" t="s">
        <v>8</v>
      </c>
      <c r="T27" s="13"/>
      <c r="U27" s="13"/>
      <c r="V27" s="13"/>
      <c r="W27" s="13"/>
      <c r="X27" s="13"/>
    </row>
    <row r="28" spans="1:24" ht="15">
      <c r="A28" t="s">
        <v>100</v>
      </c>
      <c r="B28" s="6">
        <v>17.448</v>
      </c>
      <c r="C28" s="6">
        <v>18.369</v>
      </c>
      <c r="D28" s="6">
        <v>16.824</v>
      </c>
      <c r="E28" s="6">
        <v>15.291</v>
      </c>
      <c r="F28" s="6">
        <v>16.159</v>
      </c>
      <c r="G28" s="6">
        <v>15.859</v>
      </c>
      <c r="J28" t="s">
        <v>100</v>
      </c>
      <c r="K28" s="3" t="e">
        <f>#REF!</f>
        <v>#REF!</v>
      </c>
      <c r="L28" s="3" t="e">
        <f>#REF!</f>
        <v>#REF!</v>
      </c>
      <c r="M28" s="3" t="e">
        <f>#REF!</f>
        <v>#REF!</v>
      </c>
      <c r="N28" s="3" t="e">
        <f>#REF!</f>
        <v>#REF!</v>
      </c>
      <c r="O28" s="3" t="e">
        <f>#REF!</f>
        <v>#REF!</v>
      </c>
      <c r="P28" s="3" t="e">
        <f>#REF!</f>
        <v>#REF!</v>
      </c>
      <c r="R28" s="10"/>
      <c r="S28" t="s">
        <v>100</v>
      </c>
      <c r="T28" s="13" t="e">
        <f aca="true" t="shared" si="5" ref="T28:T41">K28/1000</f>
        <v>#REF!</v>
      </c>
      <c r="U28" s="13" t="e">
        <f aca="true" t="shared" si="6" ref="U28:U41">L28/1000</f>
        <v>#REF!</v>
      </c>
      <c r="V28" s="13" t="e">
        <f aca="true" t="shared" si="7" ref="V28:V41">M28/1000</f>
        <v>#REF!</v>
      </c>
      <c r="W28" s="13" t="e">
        <f aca="true" t="shared" si="8" ref="W28:W41">N28/1000</f>
        <v>#REF!</v>
      </c>
      <c r="X28" s="13" t="e">
        <f aca="true" t="shared" si="9" ref="X28:X41">P28/1000</f>
        <v>#REF!</v>
      </c>
    </row>
    <row r="29" spans="1:24" ht="15">
      <c r="A29" t="s">
        <v>99</v>
      </c>
      <c r="B29" s="6">
        <v>0.598</v>
      </c>
      <c r="C29" s="6">
        <v>0.684</v>
      </c>
      <c r="D29" s="6">
        <v>0.671</v>
      </c>
      <c r="E29" s="6">
        <v>0.58</v>
      </c>
      <c r="F29" s="6">
        <v>0.655</v>
      </c>
      <c r="G29" s="6">
        <v>0.655</v>
      </c>
      <c r="J29" t="s">
        <v>99</v>
      </c>
      <c r="K29" s="3" t="e">
        <f>#REF!</f>
        <v>#REF!</v>
      </c>
      <c r="L29" s="3" t="e">
        <f>#REF!</f>
        <v>#REF!</v>
      </c>
      <c r="M29" s="3" t="e">
        <f>#REF!</f>
        <v>#REF!</v>
      </c>
      <c r="N29" s="3" t="e">
        <f>#REF!</f>
        <v>#REF!</v>
      </c>
      <c r="O29" s="3" t="e">
        <f>#REF!</f>
        <v>#REF!</v>
      </c>
      <c r="P29" s="3" t="e">
        <f>#REF!</f>
        <v>#REF!</v>
      </c>
      <c r="R29" s="10"/>
      <c r="S29" t="s">
        <v>99</v>
      </c>
      <c r="T29" s="13" t="e">
        <f t="shared" si="5"/>
        <v>#REF!</v>
      </c>
      <c r="U29" s="13" t="e">
        <f t="shared" si="6"/>
        <v>#REF!</v>
      </c>
      <c r="V29" s="13" t="e">
        <f t="shared" si="7"/>
        <v>#REF!</v>
      </c>
      <c r="W29" s="13" t="e">
        <f t="shared" si="8"/>
        <v>#REF!</v>
      </c>
      <c r="X29" s="13" t="e">
        <f t="shared" si="9"/>
        <v>#REF!</v>
      </c>
    </row>
    <row r="30" spans="1:24" ht="15">
      <c r="A30" t="s">
        <v>27</v>
      </c>
      <c r="B30" s="6">
        <v>0.084</v>
      </c>
      <c r="C30" s="6">
        <v>0.228</v>
      </c>
      <c r="D30" s="6">
        <v>0.093</v>
      </c>
      <c r="E30" s="6">
        <v>0.046</v>
      </c>
      <c r="F30" s="6">
        <v>0.126</v>
      </c>
      <c r="G30" s="6">
        <v>0.126</v>
      </c>
      <c r="J30" t="s">
        <v>27</v>
      </c>
      <c r="K30" s="3" t="e">
        <f>#REF!</f>
        <v>#REF!</v>
      </c>
      <c r="L30" s="3" t="e">
        <f>#REF!</f>
        <v>#REF!</v>
      </c>
      <c r="M30" s="3" t="e">
        <f>#REF!</f>
        <v>#REF!</v>
      </c>
      <c r="N30" s="3" t="e">
        <f>#REF!</f>
        <v>#REF!</v>
      </c>
      <c r="O30" s="3" t="e">
        <f>+#REF!</f>
        <v>#REF!</v>
      </c>
      <c r="P30" s="3" t="e">
        <f>#REF!</f>
        <v>#REF!</v>
      </c>
      <c r="R30" s="10"/>
      <c r="S30" s="10" t="s">
        <v>27</v>
      </c>
      <c r="T30" s="13" t="e">
        <f t="shared" si="5"/>
        <v>#REF!</v>
      </c>
      <c r="U30" s="13" t="e">
        <f t="shared" si="6"/>
        <v>#REF!</v>
      </c>
      <c r="V30" s="13" t="e">
        <f t="shared" si="7"/>
        <v>#REF!</v>
      </c>
      <c r="W30" s="13" t="e">
        <f t="shared" si="8"/>
        <v>#REF!</v>
      </c>
      <c r="X30" s="13" t="e">
        <f t="shared" si="9"/>
        <v>#REF!</v>
      </c>
    </row>
    <row r="31" spans="1:24" ht="15">
      <c r="A31" t="s">
        <v>28</v>
      </c>
      <c r="B31" s="6">
        <v>25.385</v>
      </c>
      <c r="C31" s="6">
        <v>23.891</v>
      </c>
      <c r="D31" s="6">
        <v>34.285</v>
      </c>
      <c r="E31" s="6">
        <v>29.179</v>
      </c>
      <c r="F31" s="6">
        <v>35.328</v>
      </c>
      <c r="G31" s="6">
        <v>35.068</v>
      </c>
      <c r="J31" t="s">
        <v>28</v>
      </c>
      <c r="K31" s="3" t="e">
        <f>#REF!</f>
        <v>#REF!</v>
      </c>
      <c r="L31" s="3" t="e">
        <f>#REF!</f>
        <v>#REF!</v>
      </c>
      <c r="M31" s="3" t="e">
        <f>#REF!</f>
        <v>#REF!</v>
      </c>
      <c r="N31" s="3" t="e">
        <f>#REF!</f>
        <v>#REF!</v>
      </c>
      <c r="O31" s="3" t="e">
        <f>+#REF!</f>
        <v>#REF!</v>
      </c>
      <c r="P31" s="3" t="e">
        <f>#REF!</f>
        <v>#REF!</v>
      </c>
      <c r="R31" s="10"/>
      <c r="S31" s="10" t="s">
        <v>28</v>
      </c>
      <c r="T31" s="13" t="e">
        <f t="shared" si="5"/>
        <v>#REF!</v>
      </c>
      <c r="U31" s="13" t="e">
        <f t="shared" si="6"/>
        <v>#REF!</v>
      </c>
      <c r="V31" s="13" t="e">
        <f t="shared" si="7"/>
        <v>#REF!</v>
      </c>
      <c r="W31" s="13" t="e">
        <f t="shared" si="8"/>
        <v>#REF!</v>
      </c>
      <c r="X31" s="13" t="e">
        <f t="shared" si="9"/>
        <v>#REF!</v>
      </c>
    </row>
    <row r="32" spans="1:24" ht="15">
      <c r="A32" t="s">
        <v>29</v>
      </c>
      <c r="B32" s="6">
        <v>13.245</v>
      </c>
      <c r="C32" s="6">
        <v>10.385</v>
      </c>
      <c r="D32" s="6">
        <v>21.417</v>
      </c>
      <c r="E32" s="6">
        <v>16.9</v>
      </c>
      <c r="F32" s="6">
        <v>22.5</v>
      </c>
      <c r="G32" s="6">
        <v>22.5</v>
      </c>
      <c r="J32" t="s">
        <v>29</v>
      </c>
      <c r="K32" s="3" t="e">
        <f>#REF!</f>
        <v>#REF!</v>
      </c>
      <c r="L32" s="3" t="e">
        <f>#REF!</f>
        <v>#REF!</v>
      </c>
      <c r="M32" s="3" t="e">
        <f>#REF!</f>
        <v>#REF!</v>
      </c>
      <c r="N32" s="3" t="e">
        <f>#REF!</f>
        <v>#REF!</v>
      </c>
      <c r="O32" s="3" t="e">
        <f>+#REF!</f>
        <v>#REF!</v>
      </c>
      <c r="P32" s="3" t="e">
        <f>#REF!</f>
        <v>#REF!</v>
      </c>
      <c r="R32" s="10"/>
      <c r="S32" s="10" t="s">
        <v>29</v>
      </c>
      <c r="T32" s="13" t="e">
        <f t="shared" si="5"/>
        <v>#REF!</v>
      </c>
      <c r="U32" s="13" t="e">
        <f t="shared" si="6"/>
        <v>#REF!</v>
      </c>
      <c r="V32" s="13" t="e">
        <f t="shared" si="7"/>
        <v>#REF!</v>
      </c>
      <c r="W32" s="13" t="e">
        <f t="shared" si="8"/>
        <v>#REF!</v>
      </c>
      <c r="X32" s="13" t="e">
        <f t="shared" si="9"/>
        <v>#REF!</v>
      </c>
    </row>
    <row r="33" spans="1:24" ht="15">
      <c r="A33" t="s">
        <v>30</v>
      </c>
      <c r="B33" s="6">
        <v>4.767</v>
      </c>
      <c r="C33" s="6">
        <v>5.023</v>
      </c>
      <c r="D33" s="6">
        <v>5.087</v>
      </c>
      <c r="E33" s="6">
        <v>4.9</v>
      </c>
      <c r="F33" s="6">
        <v>5</v>
      </c>
      <c r="G33" s="6">
        <v>5</v>
      </c>
      <c r="J33" t="s">
        <v>30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+#REF!</f>
        <v>#REF!</v>
      </c>
      <c r="P33" s="3" t="e">
        <f>#REF!</f>
        <v>#REF!</v>
      </c>
      <c r="R33" s="10"/>
      <c r="S33" s="10" t="s">
        <v>30</v>
      </c>
      <c r="T33" s="13" t="e">
        <f t="shared" si="5"/>
        <v>#REF!</v>
      </c>
      <c r="U33" s="13" t="e">
        <f t="shared" si="6"/>
        <v>#REF!</v>
      </c>
      <c r="V33" s="13" t="e">
        <f t="shared" si="7"/>
        <v>#REF!</v>
      </c>
      <c r="W33" s="13" t="e">
        <f t="shared" si="8"/>
        <v>#REF!</v>
      </c>
      <c r="X33" s="13" t="e">
        <f t="shared" si="9"/>
        <v>#REF!</v>
      </c>
    </row>
    <row r="34" spans="1:24" ht="15">
      <c r="A34" t="s">
        <v>31</v>
      </c>
      <c r="B34" s="6">
        <v>1.389</v>
      </c>
      <c r="C34" s="6">
        <v>1.434</v>
      </c>
      <c r="D34" s="6">
        <v>1.516</v>
      </c>
      <c r="E34" s="6">
        <v>1.4</v>
      </c>
      <c r="F34" s="6">
        <v>1.55</v>
      </c>
      <c r="G34" s="6">
        <v>1.55</v>
      </c>
      <c r="J34" t="s">
        <v>31</v>
      </c>
      <c r="K34" s="3" t="e">
        <f>#REF!</f>
        <v>#REF!</v>
      </c>
      <c r="L34" s="3" t="e">
        <f>#REF!</f>
        <v>#REF!</v>
      </c>
      <c r="M34" s="3" t="e">
        <f>#REF!</f>
        <v>#REF!</v>
      </c>
      <c r="N34" s="3" t="e">
        <f>#REF!</f>
        <v>#REF!</v>
      </c>
      <c r="O34" s="3" t="e">
        <f>#REF!</f>
        <v>#REF!</v>
      </c>
      <c r="P34" s="3" t="e">
        <f>#REF!</f>
        <v>#REF!</v>
      </c>
      <c r="R34" s="10"/>
      <c r="S34" s="10" t="s">
        <v>31</v>
      </c>
      <c r="T34" s="13" t="e">
        <f t="shared" si="5"/>
        <v>#REF!</v>
      </c>
      <c r="U34" s="13" t="e">
        <f t="shared" si="6"/>
        <v>#REF!</v>
      </c>
      <c r="V34" s="13" t="e">
        <f t="shared" si="7"/>
        <v>#REF!</v>
      </c>
      <c r="W34" s="13" t="e">
        <f t="shared" si="8"/>
        <v>#REF!</v>
      </c>
      <c r="X34" s="13" t="e">
        <f t="shared" si="9"/>
        <v>#REF!</v>
      </c>
    </row>
    <row r="35" spans="1:24" ht="15">
      <c r="A35" t="s">
        <v>32</v>
      </c>
      <c r="B35" s="6">
        <v>2.33</v>
      </c>
      <c r="C35" s="6">
        <v>2.578</v>
      </c>
      <c r="D35" s="6">
        <v>2.351</v>
      </c>
      <c r="E35" s="6">
        <v>2.3</v>
      </c>
      <c r="F35" s="6">
        <v>2.41</v>
      </c>
      <c r="G35" s="6">
        <v>2.41</v>
      </c>
      <c r="J35" t="s">
        <v>32</v>
      </c>
      <c r="K35" s="3" t="e">
        <f>#REF!</f>
        <v>#REF!</v>
      </c>
      <c r="L35" s="3" t="e">
        <f>#REF!</f>
        <v>#REF!</v>
      </c>
      <c r="M35" s="3" t="e">
        <f>#REF!</f>
        <v>#REF!</v>
      </c>
      <c r="N35" s="3" t="e">
        <f>#REF!</f>
        <v>#REF!</v>
      </c>
      <c r="O35" s="3" t="e">
        <f>#REF!</f>
        <v>#REF!</v>
      </c>
      <c r="P35" s="3" t="e">
        <f>#REF!</f>
        <v>#REF!</v>
      </c>
      <c r="R35" s="10"/>
      <c r="S35" s="10" t="s">
        <v>32</v>
      </c>
      <c r="T35" s="13" t="e">
        <f t="shared" si="5"/>
        <v>#REF!</v>
      </c>
      <c r="U35" s="13" t="e">
        <f t="shared" si="6"/>
        <v>#REF!</v>
      </c>
      <c r="V35" s="13" t="e">
        <f t="shared" si="7"/>
        <v>#REF!</v>
      </c>
      <c r="W35" s="13" t="e">
        <f t="shared" si="8"/>
        <v>#REF!</v>
      </c>
      <c r="X35" s="13" t="e">
        <f t="shared" si="9"/>
        <v>#REF!</v>
      </c>
    </row>
    <row r="36" spans="1:24" ht="15">
      <c r="A36" t="s">
        <v>33</v>
      </c>
      <c r="B36" s="6">
        <v>1.127</v>
      </c>
      <c r="C36" s="6">
        <v>1.414</v>
      </c>
      <c r="D36" s="6">
        <v>1.235</v>
      </c>
      <c r="E36" s="6">
        <v>1.3</v>
      </c>
      <c r="F36" s="6">
        <v>1.35</v>
      </c>
      <c r="G36" s="6">
        <v>1.35</v>
      </c>
      <c r="J36" t="s">
        <v>33</v>
      </c>
      <c r="K36" s="3" t="e">
        <f>#REF!</f>
        <v>#REF!</v>
      </c>
      <c r="L36" s="3" t="e">
        <f>#REF!</f>
        <v>#REF!</v>
      </c>
      <c r="M36" s="3" t="e">
        <f>#REF!</f>
        <v>#REF!</v>
      </c>
      <c r="N36" s="3" t="e">
        <f>#REF!</f>
        <v>#REF!</v>
      </c>
      <c r="O36" s="3" t="e">
        <f>#REF!</f>
        <v>#REF!</v>
      </c>
      <c r="P36" s="3" t="e">
        <f>#REF!</f>
        <v>#REF!</v>
      </c>
      <c r="R36" s="10"/>
      <c r="S36" s="10" t="s">
        <v>33</v>
      </c>
      <c r="T36" s="13" t="e">
        <f t="shared" si="5"/>
        <v>#REF!</v>
      </c>
      <c r="U36" s="13" t="e">
        <f t="shared" si="6"/>
        <v>#REF!</v>
      </c>
      <c r="V36" s="13" t="e">
        <f t="shared" si="7"/>
        <v>#REF!</v>
      </c>
      <c r="W36" s="13" t="e">
        <f t="shared" si="8"/>
        <v>#REF!</v>
      </c>
      <c r="X36" s="13" t="e">
        <f t="shared" si="9"/>
        <v>#REF!</v>
      </c>
    </row>
    <row r="37" spans="1:24" ht="15">
      <c r="A37" t="s">
        <v>34</v>
      </c>
      <c r="B37" s="6">
        <v>2.067</v>
      </c>
      <c r="C37" s="6">
        <v>2.536</v>
      </c>
      <c r="D37" s="6">
        <v>2.595</v>
      </c>
      <c r="E37" s="6">
        <v>3</v>
      </c>
      <c r="F37" s="6">
        <v>3.252</v>
      </c>
      <c r="G37" s="6">
        <v>3.195</v>
      </c>
      <c r="J37" t="s">
        <v>34</v>
      </c>
      <c r="K37" s="3" t="e">
        <f>#REF!</f>
        <v>#REF!</v>
      </c>
      <c r="L37" s="3" t="e">
        <f>#REF!</f>
        <v>#REF!</v>
      </c>
      <c r="M37" s="3" t="e">
        <f>#REF!</f>
        <v>#REF!</v>
      </c>
      <c r="N37" s="3" t="e">
        <f>#REF!</f>
        <v>#REF!</v>
      </c>
      <c r="O37" s="3" t="e">
        <f>#REF!</f>
        <v>#REF!</v>
      </c>
      <c r="P37" s="3" t="e">
        <f>#REF!</f>
        <v>#REF!</v>
      </c>
      <c r="R37" s="10"/>
      <c r="S37" s="10" t="s">
        <v>34</v>
      </c>
      <c r="T37" s="13" t="e">
        <f t="shared" si="5"/>
        <v>#REF!</v>
      </c>
      <c r="U37" s="13" t="e">
        <f t="shared" si="6"/>
        <v>#REF!</v>
      </c>
      <c r="V37" s="13" t="e">
        <f t="shared" si="7"/>
        <v>#REF!</v>
      </c>
      <c r="W37" s="13" t="e">
        <f t="shared" si="8"/>
        <v>#REF!</v>
      </c>
      <c r="X37" s="13" t="e">
        <f t="shared" si="9"/>
        <v>#REF!</v>
      </c>
    </row>
    <row r="38" spans="1:24" ht="15">
      <c r="A38" t="s">
        <v>35</v>
      </c>
      <c r="B38" s="6">
        <v>6.808</v>
      </c>
      <c r="C38" s="6">
        <v>7.459</v>
      </c>
      <c r="D38" s="6">
        <v>7.316</v>
      </c>
      <c r="E38" s="6">
        <v>6.136</v>
      </c>
      <c r="F38" s="6">
        <v>7.364</v>
      </c>
      <c r="G38" s="6">
        <v>7.446</v>
      </c>
      <c r="J38" t="s">
        <v>35</v>
      </c>
      <c r="K38" s="3" t="e">
        <f>(#REF!)</f>
        <v>#REF!</v>
      </c>
      <c r="L38" s="3" t="e">
        <f>(#REF!)</f>
        <v>#REF!</v>
      </c>
      <c r="M38" s="3" t="e">
        <f>(#REF!)</f>
        <v>#REF!</v>
      </c>
      <c r="N38" s="3" t="e">
        <f>(#REF!)</f>
        <v>#REF!</v>
      </c>
      <c r="O38" s="3" t="e">
        <f>(#REF!)</f>
        <v>#REF!</v>
      </c>
      <c r="P38" s="3" t="e">
        <f>(#REF!)</f>
        <v>#REF!</v>
      </c>
      <c r="R38" s="10"/>
      <c r="S38" s="10" t="s">
        <v>35</v>
      </c>
      <c r="T38" s="13" t="e">
        <f t="shared" si="5"/>
        <v>#REF!</v>
      </c>
      <c r="U38" s="13" t="e">
        <f t="shared" si="6"/>
        <v>#REF!</v>
      </c>
      <c r="V38" s="13" t="e">
        <f t="shared" si="7"/>
        <v>#REF!</v>
      </c>
      <c r="W38" s="13" t="e">
        <f t="shared" si="8"/>
        <v>#REF!</v>
      </c>
      <c r="X38" s="13" t="e">
        <f t="shared" si="9"/>
        <v>#REF!</v>
      </c>
    </row>
    <row r="39" spans="1:24" ht="15">
      <c r="A39" t="s">
        <v>36</v>
      </c>
      <c r="B39" s="6">
        <v>4.381</v>
      </c>
      <c r="C39" s="6">
        <v>4.51</v>
      </c>
      <c r="D39" s="6">
        <v>4.23</v>
      </c>
      <c r="E39" s="6">
        <v>4</v>
      </c>
      <c r="F39" s="6">
        <v>4.6</v>
      </c>
      <c r="G39" s="6">
        <v>4.6</v>
      </c>
      <c r="J39" t="s">
        <v>36</v>
      </c>
      <c r="K39" s="3" t="e">
        <f>#REF!</f>
        <v>#REF!</v>
      </c>
      <c r="L39" s="3" t="e">
        <f>#REF!</f>
        <v>#REF!</v>
      </c>
      <c r="M39" s="3" t="e">
        <f>#REF!</f>
        <v>#REF!</v>
      </c>
      <c r="N39" s="3" t="e">
        <f>#REF!</f>
        <v>#REF!</v>
      </c>
      <c r="O39" s="3" t="e">
        <f>(#REF!)</f>
        <v>#REF!</v>
      </c>
      <c r="P39" s="3" t="e">
        <f>#REF!</f>
        <v>#REF!</v>
      </c>
      <c r="R39" s="10"/>
      <c r="S39" s="10" t="s">
        <v>36</v>
      </c>
      <c r="T39" s="13" t="e">
        <f t="shared" si="5"/>
        <v>#REF!</v>
      </c>
      <c r="U39" s="13" t="e">
        <f t="shared" si="6"/>
        <v>#REF!</v>
      </c>
      <c r="V39" s="13" t="e">
        <f t="shared" si="7"/>
        <v>#REF!</v>
      </c>
      <c r="W39" s="13" t="e">
        <f t="shared" si="8"/>
        <v>#REF!</v>
      </c>
      <c r="X39" s="13" t="e">
        <f t="shared" si="9"/>
        <v>#REF!</v>
      </c>
    </row>
    <row r="40" spans="1:24" ht="15">
      <c r="A40" t="s">
        <v>21</v>
      </c>
      <c r="B40" s="6">
        <v>0.733</v>
      </c>
      <c r="C40" s="6">
        <v>1.112</v>
      </c>
      <c r="D40" s="6">
        <v>1.321</v>
      </c>
      <c r="E40" s="6">
        <v>0.4</v>
      </c>
      <c r="F40" s="6">
        <v>0.6</v>
      </c>
      <c r="G40" s="6">
        <v>0.662</v>
      </c>
      <c r="J40" t="s">
        <v>21</v>
      </c>
      <c r="K40" s="3" t="e">
        <f>#REF!</f>
        <v>#REF!</v>
      </c>
      <c r="L40" s="3" t="e">
        <f>#REF!</f>
        <v>#REF!</v>
      </c>
      <c r="M40" s="3" t="e">
        <f>#REF!</f>
        <v>#REF!</v>
      </c>
      <c r="N40" s="3" t="e">
        <f>#REF!</f>
        <v>#REF!</v>
      </c>
      <c r="O40" s="3" t="e">
        <f>#REF!</f>
        <v>#REF!</v>
      </c>
      <c r="P40" s="3" t="e">
        <f>#REF!</f>
        <v>#REF!</v>
      </c>
      <c r="R40" s="10"/>
      <c r="S40" s="10" t="s">
        <v>21</v>
      </c>
      <c r="T40" s="13" t="e">
        <f t="shared" si="5"/>
        <v>#REF!</v>
      </c>
      <c r="U40" s="13" t="e">
        <f t="shared" si="6"/>
        <v>#REF!</v>
      </c>
      <c r="V40" s="13" t="e">
        <f t="shared" si="7"/>
        <v>#REF!</v>
      </c>
      <c r="W40" s="13" t="e">
        <f t="shared" si="8"/>
        <v>#REF!</v>
      </c>
      <c r="X40" s="13" t="e">
        <f t="shared" si="9"/>
        <v>#REF!</v>
      </c>
    </row>
    <row r="41" spans="1:24" ht="15">
      <c r="A41" t="s">
        <v>26</v>
      </c>
      <c r="B41" s="6">
        <v>0.555</v>
      </c>
      <c r="C41" s="6">
        <v>1.073</v>
      </c>
      <c r="D41" s="6">
        <v>0.933</v>
      </c>
      <c r="E41" s="6">
        <v>0.877</v>
      </c>
      <c r="F41" s="6">
        <v>0.613</v>
      </c>
      <c r="G41" s="6">
        <v>0.613</v>
      </c>
      <c r="J41" t="s">
        <v>26</v>
      </c>
      <c r="K41" s="3" t="e">
        <f aca="true" t="shared" si="10" ref="K41:P41">(K43-(K28+K29+K30+K31+K37+K38))</f>
        <v>#REF!</v>
      </c>
      <c r="L41" s="3" t="e">
        <f t="shared" si="10"/>
        <v>#REF!</v>
      </c>
      <c r="M41" s="3" t="e">
        <f t="shared" si="10"/>
        <v>#REF!</v>
      </c>
      <c r="N41" s="3" t="e">
        <f t="shared" si="10"/>
        <v>#REF!</v>
      </c>
      <c r="O41" s="3" t="e">
        <f t="shared" si="10"/>
        <v>#REF!</v>
      </c>
      <c r="P41" s="3" t="e">
        <f t="shared" si="10"/>
        <v>#REF!</v>
      </c>
      <c r="R41" s="10"/>
      <c r="S41" s="10" t="s">
        <v>26</v>
      </c>
      <c r="T41" s="13" t="e">
        <f t="shared" si="5"/>
        <v>#REF!</v>
      </c>
      <c r="U41" s="13" t="e">
        <f t="shared" si="6"/>
        <v>#REF!</v>
      </c>
      <c r="V41" s="13" t="e">
        <f t="shared" si="7"/>
        <v>#REF!</v>
      </c>
      <c r="W41" s="13" t="e">
        <f t="shared" si="8"/>
        <v>#REF!</v>
      </c>
      <c r="X41" s="13" t="e">
        <f t="shared" si="9"/>
        <v>#REF!</v>
      </c>
    </row>
    <row r="42" spans="2:24" ht="15">
      <c r="B42" s="14"/>
      <c r="C42" s="14"/>
      <c r="D42" s="14"/>
      <c r="E42" s="14"/>
      <c r="F42" s="14"/>
      <c r="G42" s="14"/>
      <c r="K42" s="15"/>
      <c r="L42" s="15"/>
      <c r="M42" s="15"/>
      <c r="N42" s="15"/>
      <c r="O42" s="15"/>
      <c r="P42" s="15"/>
      <c r="R42" s="10"/>
      <c r="S42" s="10"/>
      <c r="T42" s="16"/>
      <c r="U42" s="16"/>
      <c r="V42" s="16"/>
      <c r="W42" s="16"/>
      <c r="X42" s="16"/>
    </row>
    <row r="43" spans="1:24" ht="15">
      <c r="A43" t="s">
        <v>6</v>
      </c>
      <c r="B43" s="6">
        <v>52.945</v>
      </c>
      <c r="C43" s="6">
        <v>54.24</v>
      </c>
      <c r="D43" s="6">
        <v>62.717</v>
      </c>
      <c r="E43" s="6">
        <v>55.109</v>
      </c>
      <c r="F43" s="6">
        <v>63.497</v>
      </c>
      <c r="G43" s="6">
        <v>62.962</v>
      </c>
      <c r="J43" t="s">
        <v>6</v>
      </c>
      <c r="K43" s="3" t="e">
        <f>(#REF!)</f>
        <v>#REF!</v>
      </c>
      <c r="L43" s="3" t="e">
        <f>(#REF!)</f>
        <v>#REF!</v>
      </c>
      <c r="M43" s="3" t="e">
        <f>(#REF!)</f>
        <v>#REF!</v>
      </c>
      <c r="N43" s="3" t="e">
        <f>(#REF!)</f>
        <v>#REF!</v>
      </c>
      <c r="O43" s="3" t="e">
        <f>(#REF!)</f>
        <v>#REF!</v>
      </c>
      <c r="P43" s="3" t="e">
        <f>(#REF!)</f>
        <v>#REF!</v>
      </c>
      <c r="R43" s="10"/>
      <c r="S43" s="10" t="s">
        <v>6</v>
      </c>
      <c r="T43" s="13" t="e">
        <f>K43/1000</f>
        <v>#REF!</v>
      </c>
      <c r="U43" s="13" t="e">
        <f>L43/1000</f>
        <v>#REF!</v>
      </c>
      <c r="V43" s="13" t="e">
        <f>M43/1000</f>
        <v>#REF!</v>
      </c>
      <c r="W43" s="13" t="e">
        <f>N43/1000</f>
        <v>#REF!</v>
      </c>
      <c r="X43" s="13" t="e">
        <f>P43/1000</f>
        <v>#REF!</v>
      </c>
    </row>
    <row r="44" spans="11:24" ht="15">
      <c r="K44" s="3"/>
      <c r="L44" s="3"/>
      <c r="M44" s="3"/>
      <c r="N44" s="3"/>
      <c r="O44" s="3"/>
      <c r="P44" s="3"/>
      <c r="R44" s="10"/>
      <c r="S44" s="10"/>
      <c r="T44" s="13"/>
      <c r="U44" s="13"/>
      <c r="V44" s="13"/>
      <c r="W44" s="13"/>
      <c r="X44" s="13"/>
    </row>
    <row r="45" spans="11:24" ht="15">
      <c r="K45" s="3"/>
      <c r="L45" s="3"/>
      <c r="M45" s="3"/>
      <c r="N45" s="3"/>
      <c r="O45" s="3"/>
      <c r="P45" s="3"/>
      <c r="R45" s="10"/>
      <c r="S45" s="10"/>
      <c r="T45" s="13"/>
      <c r="U45" s="13"/>
      <c r="V45" s="13"/>
      <c r="W45" s="13"/>
      <c r="X45" s="13"/>
    </row>
    <row r="46" spans="1:24" ht="15">
      <c r="A46" t="s">
        <v>9</v>
      </c>
      <c r="J46" t="s">
        <v>9</v>
      </c>
      <c r="K46" s="3"/>
      <c r="L46" s="3"/>
      <c r="M46" s="3"/>
      <c r="N46" s="3"/>
      <c r="O46" s="3"/>
      <c r="P46" s="3"/>
      <c r="R46" s="10"/>
      <c r="S46" s="10" t="s">
        <v>9</v>
      </c>
      <c r="T46" s="13"/>
      <c r="U46" s="13"/>
      <c r="V46" s="13"/>
      <c r="W46" s="13"/>
      <c r="X46" s="13"/>
    </row>
    <row r="47" spans="1:24" ht="15">
      <c r="A47" t="s">
        <v>20</v>
      </c>
      <c r="B47" s="6">
        <v>44.625</v>
      </c>
      <c r="C47" s="6">
        <v>46.259</v>
      </c>
      <c r="D47" s="6">
        <v>43.966</v>
      </c>
      <c r="E47" s="6">
        <v>41.64</v>
      </c>
      <c r="F47" s="6">
        <v>43.953</v>
      </c>
      <c r="G47" s="6">
        <v>44.77</v>
      </c>
      <c r="J47" t="s">
        <v>20</v>
      </c>
      <c r="K47" s="3" t="e">
        <f>#REF!</f>
        <v>#REF!</v>
      </c>
      <c r="L47" s="3" t="e">
        <f>#REF!</f>
        <v>#REF!</v>
      </c>
      <c r="M47" s="3" t="e">
        <f>#REF!</f>
        <v>#REF!</v>
      </c>
      <c r="N47" s="3" t="e">
        <f>#REF!</f>
        <v>#REF!</v>
      </c>
      <c r="O47" s="3" t="e">
        <f>#REF!</f>
        <v>#REF!</v>
      </c>
      <c r="P47" s="3" t="e">
        <f>#REF!</f>
        <v>#REF!</v>
      </c>
      <c r="R47" s="10"/>
      <c r="S47" s="10" t="s">
        <v>20</v>
      </c>
      <c r="T47" s="13" t="e">
        <f aca="true" t="shared" si="11" ref="T47:T60">K47/1000</f>
        <v>#REF!</v>
      </c>
      <c r="U47" s="13" t="e">
        <f aca="true" t="shared" si="12" ref="U47:U60">L47/1000</f>
        <v>#REF!</v>
      </c>
      <c r="V47" s="13" t="e">
        <f aca="true" t="shared" si="13" ref="V47:V60">M47/1000</f>
        <v>#REF!</v>
      </c>
      <c r="W47" s="13" t="e">
        <f aca="true" t="shared" si="14" ref="W47:W60">N47/1000</f>
        <v>#REF!</v>
      </c>
      <c r="X47" s="13" t="e">
        <f aca="true" t="shared" si="15" ref="X47:X60">P47/1000</f>
        <v>#REF!</v>
      </c>
    </row>
    <row r="48" spans="1:24" ht="15">
      <c r="A48" t="s">
        <v>37</v>
      </c>
      <c r="B48" s="6">
        <v>47.167</v>
      </c>
      <c r="C48" s="6">
        <v>53.195</v>
      </c>
      <c r="D48" s="6">
        <v>58.327</v>
      </c>
      <c r="E48" s="6">
        <v>62.332</v>
      </c>
      <c r="F48" s="6">
        <v>69.819</v>
      </c>
      <c r="G48" s="6">
        <v>68.275</v>
      </c>
      <c r="J48" t="s">
        <v>37</v>
      </c>
      <c r="K48" s="3" t="e">
        <f>(#REF!)</f>
        <v>#REF!</v>
      </c>
      <c r="L48" s="3" t="e">
        <f>(#REF!)</f>
        <v>#REF!</v>
      </c>
      <c r="M48" s="3" t="e">
        <f>(#REF!)</f>
        <v>#REF!</v>
      </c>
      <c r="N48" s="3" t="e">
        <f>(#REF!)</f>
        <v>#REF!</v>
      </c>
      <c r="O48" s="3" t="e">
        <f>+#REF!</f>
        <v>#REF!</v>
      </c>
      <c r="P48" s="3" t="e">
        <f>(#REF!)</f>
        <v>#REF!</v>
      </c>
      <c r="R48" s="10"/>
      <c r="S48" s="10" t="s">
        <v>37</v>
      </c>
      <c r="T48" s="13" t="e">
        <f t="shared" si="11"/>
        <v>#REF!</v>
      </c>
      <c r="U48" s="13" t="e">
        <f t="shared" si="12"/>
        <v>#REF!</v>
      </c>
      <c r="V48" s="13" t="e">
        <f t="shared" si="13"/>
        <v>#REF!</v>
      </c>
      <c r="W48" s="13" t="e">
        <f t="shared" si="14"/>
        <v>#REF!</v>
      </c>
      <c r="X48" s="13" t="e">
        <f t="shared" si="15"/>
        <v>#REF!</v>
      </c>
    </row>
    <row r="49" spans="1:24" ht="15">
      <c r="A49" t="s">
        <v>38</v>
      </c>
      <c r="B49" s="6">
        <v>22.742</v>
      </c>
      <c r="C49" s="6">
        <v>24.693</v>
      </c>
      <c r="D49" s="6">
        <v>27.168</v>
      </c>
      <c r="E49" s="6">
        <v>29.509</v>
      </c>
      <c r="F49" s="6">
        <v>34.657</v>
      </c>
      <c r="G49" s="6">
        <v>33.093</v>
      </c>
      <c r="J49" t="s">
        <v>38</v>
      </c>
      <c r="K49" s="3" t="e">
        <f>#REF!</f>
        <v>#REF!</v>
      </c>
      <c r="L49" s="3" t="e">
        <f>#REF!</f>
        <v>#REF!</v>
      </c>
      <c r="M49" s="3" t="e">
        <f>#REF!</f>
        <v>#REF!</v>
      </c>
      <c r="N49" s="3" t="e">
        <f>#REF!</f>
        <v>#REF!</v>
      </c>
      <c r="O49" s="3" t="e">
        <f>#REF!</f>
        <v>#REF!</v>
      </c>
      <c r="P49" s="3" t="e">
        <f>#REF!</f>
        <v>#REF!</v>
      </c>
      <c r="R49" s="10"/>
      <c r="S49" s="10" t="s">
        <v>38</v>
      </c>
      <c r="T49" s="13" t="e">
        <f t="shared" si="11"/>
        <v>#REF!</v>
      </c>
      <c r="U49" s="13" t="e">
        <f t="shared" si="12"/>
        <v>#REF!</v>
      </c>
      <c r="V49" s="13" t="e">
        <f t="shared" si="13"/>
        <v>#REF!</v>
      </c>
      <c r="W49" s="13" t="e">
        <f t="shared" si="14"/>
        <v>#REF!</v>
      </c>
      <c r="X49" s="13" t="e">
        <f t="shared" si="15"/>
        <v>#REF!</v>
      </c>
    </row>
    <row r="50" spans="1:24" ht="15">
      <c r="A50" t="s">
        <v>39</v>
      </c>
      <c r="B50" s="6">
        <v>17.3</v>
      </c>
      <c r="C50" s="6">
        <v>20.859</v>
      </c>
      <c r="D50" s="6">
        <v>23.527</v>
      </c>
      <c r="E50" s="6">
        <v>25.02</v>
      </c>
      <c r="F50" s="6">
        <v>26.2</v>
      </c>
      <c r="G50" s="6">
        <v>26.2</v>
      </c>
      <c r="J50" t="s">
        <v>39</v>
      </c>
      <c r="K50" s="3" t="e">
        <f>#REF!</f>
        <v>#REF!</v>
      </c>
      <c r="L50" s="3" t="e">
        <f>#REF!</f>
        <v>#REF!</v>
      </c>
      <c r="M50" s="3" t="e">
        <f>#REF!</f>
        <v>#REF!</v>
      </c>
      <c r="N50" s="3" t="e">
        <f>#REF!</f>
        <v>#REF!</v>
      </c>
      <c r="O50" s="3" t="e">
        <f>#REF!</f>
        <v>#REF!</v>
      </c>
      <c r="P50" s="3" t="e">
        <f>#REF!</f>
        <v>#REF!</v>
      </c>
      <c r="R50" s="10"/>
      <c r="S50" s="10" t="s">
        <v>39</v>
      </c>
      <c r="T50" s="13" t="e">
        <f t="shared" si="11"/>
        <v>#REF!</v>
      </c>
      <c r="U50" s="13" t="e">
        <f t="shared" si="12"/>
        <v>#REF!</v>
      </c>
      <c r="V50" s="13" t="e">
        <f t="shared" si="13"/>
        <v>#REF!</v>
      </c>
      <c r="W50" s="13" t="e">
        <f t="shared" si="14"/>
        <v>#REF!</v>
      </c>
      <c r="X50" s="13" t="e">
        <f t="shared" si="15"/>
        <v>#REF!</v>
      </c>
    </row>
    <row r="51" spans="1:24" ht="15">
      <c r="A51" t="s">
        <v>40</v>
      </c>
      <c r="B51" s="6">
        <v>4.45</v>
      </c>
      <c r="C51" s="6">
        <v>4.61</v>
      </c>
      <c r="D51" s="6">
        <v>4.336</v>
      </c>
      <c r="E51" s="6">
        <v>4.095</v>
      </c>
      <c r="F51" s="6">
        <v>4.675</v>
      </c>
      <c r="G51" s="6">
        <v>4.675</v>
      </c>
      <c r="J51" t="s">
        <v>40</v>
      </c>
      <c r="K51" s="3" t="e">
        <f>#REF!</f>
        <v>#REF!</v>
      </c>
      <c r="L51" s="3" t="e">
        <f>#REF!</f>
        <v>#REF!</v>
      </c>
      <c r="M51" s="3" t="e">
        <f>#REF!</f>
        <v>#REF!</v>
      </c>
      <c r="N51" s="3" t="e">
        <f>#REF!</f>
        <v>#REF!</v>
      </c>
      <c r="O51" s="3" t="e">
        <f>#REF!</f>
        <v>#REF!</v>
      </c>
      <c r="P51" s="3" t="e">
        <f>#REF!</f>
        <v>#REF!</v>
      </c>
      <c r="R51" s="10"/>
      <c r="S51" s="10" t="s">
        <v>40</v>
      </c>
      <c r="T51" s="13" t="e">
        <f t="shared" si="11"/>
        <v>#REF!</v>
      </c>
      <c r="U51" s="13" t="e">
        <f t="shared" si="12"/>
        <v>#REF!</v>
      </c>
      <c r="V51" s="13" t="e">
        <f t="shared" si="13"/>
        <v>#REF!</v>
      </c>
      <c r="W51" s="13" t="e">
        <f t="shared" si="14"/>
        <v>#REF!</v>
      </c>
      <c r="X51" s="13" t="e">
        <f t="shared" si="15"/>
        <v>#REF!</v>
      </c>
    </row>
    <row r="52" spans="1:24" ht="15">
      <c r="A52" t="s">
        <v>100</v>
      </c>
      <c r="B52" s="6">
        <v>16.598</v>
      </c>
      <c r="C52" s="6">
        <v>17.531</v>
      </c>
      <c r="D52" s="6">
        <v>16.259</v>
      </c>
      <c r="E52" s="6">
        <v>14.623</v>
      </c>
      <c r="F52" s="6">
        <v>15.5</v>
      </c>
      <c r="G52" s="6">
        <v>15.1</v>
      </c>
      <c r="J52" t="s">
        <v>100</v>
      </c>
      <c r="K52" s="3" t="e">
        <f>#REF!</f>
        <v>#REF!</v>
      </c>
      <c r="L52" s="3" t="e">
        <f>#REF!</f>
        <v>#REF!</v>
      </c>
      <c r="M52" s="3" t="e">
        <f>#REF!</f>
        <v>#REF!</v>
      </c>
      <c r="N52" s="3" t="e">
        <f>#REF!</f>
        <v>#REF!</v>
      </c>
      <c r="O52" s="3" t="e">
        <f>#REF!</f>
        <v>#REF!</v>
      </c>
      <c r="P52" s="3" t="e">
        <f>#REF!</f>
        <v>#REF!</v>
      </c>
      <c r="R52" s="10"/>
      <c r="S52" t="s">
        <v>100</v>
      </c>
      <c r="T52" s="13" t="e">
        <f t="shared" si="11"/>
        <v>#REF!</v>
      </c>
      <c r="U52" s="13" t="e">
        <f t="shared" si="12"/>
        <v>#REF!</v>
      </c>
      <c r="V52" s="13" t="e">
        <f t="shared" si="13"/>
        <v>#REF!</v>
      </c>
      <c r="W52" s="13" t="e">
        <f t="shared" si="14"/>
        <v>#REF!</v>
      </c>
      <c r="X52" s="13" t="e">
        <f t="shared" si="15"/>
        <v>#REF!</v>
      </c>
    </row>
    <row r="53" spans="1:24" ht="15">
      <c r="A53" t="s">
        <v>27</v>
      </c>
      <c r="B53" s="6">
        <v>0.471</v>
      </c>
      <c r="C53" s="6">
        <v>0.64</v>
      </c>
      <c r="D53" s="6">
        <v>0.63</v>
      </c>
      <c r="E53" s="6">
        <v>0.574</v>
      </c>
      <c r="F53" s="6">
        <v>0.735</v>
      </c>
      <c r="G53" s="6">
        <v>0.735</v>
      </c>
      <c r="J53" t="s">
        <v>27</v>
      </c>
      <c r="K53" s="3" t="e">
        <f>#REF!</f>
        <v>#REF!</v>
      </c>
      <c r="L53" s="3" t="e">
        <f>#REF!</f>
        <v>#REF!</v>
      </c>
      <c r="M53" s="3" t="e">
        <f>#REF!</f>
        <v>#REF!</v>
      </c>
      <c r="N53" s="3" t="e">
        <f>#REF!</f>
        <v>#REF!</v>
      </c>
      <c r="O53" s="3" t="e">
        <f>+#REF!</f>
        <v>#REF!</v>
      </c>
      <c r="P53" s="3" t="e">
        <f>#REF!</f>
        <v>#REF!</v>
      </c>
      <c r="R53" s="10"/>
      <c r="S53" s="10" t="s">
        <v>27</v>
      </c>
      <c r="T53" s="13" t="e">
        <f t="shared" si="11"/>
        <v>#REF!</v>
      </c>
      <c r="U53" s="13" t="e">
        <f t="shared" si="12"/>
        <v>#REF!</v>
      </c>
      <c r="V53" s="13" t="e">
        <f t="shared" si="13"/>
        <v>#REF!</v>
      </c>
      <c r="W53" s="13" t="e">
        <f t="shared" si="14"/>
        <v>#REF!</v>
      </c>
      <c r="X53" s="13" t="e">
        <f t="shared" si="15"/>
        <v>#REF!</v>
      </c>
    </row>
    <row r="54" spans="1:24" ht="15">
      <c r="A54" t="s">
        <v>99</v>
      </c>
      <c r="B54" s="6">
        <v>0.816</v>
      </c>
      <c r="C54" s="6">
        <v>0.995</v>
      </c>
      <c r="D54" s="6">
        <v>1.044</v>
      </c>
      <c r="E54" s="6">
        <v>0.995</v>
      </c>
      <c r="F54" s="6">
        <v>1.118</v>
      </c>
      <c r="G54" s="6">
        <v>1.118</v>
      </c>
      <c r="J54" t="s">
        <v>99</v>
      </c>
      <c r="K54" s="3" t="e">
        <f>#REF!</f>
        <v>#REF!</v>
      </c>
      <c r="L54" s="3" t="e">
        <f>#REF!</f>
        <v>#REF!</v>
      </c>
      <c r="M54" s="3" t="e">
        <f>#REF!</f>
        <v>#REF!</v>
      </c>
      <c r="N54" s="3" t="e">
        <f>#REF!</f>
        <v>#REF!</v>
      </c>
      <c r="O54" s="3" t="e">
        <f>#REF!</f>
        <v>#REF!</v>
      </c>
      <c r="P54" s="3" t="e">
        <f>#REF!</f>
        <v>#REF!</v>
      </c>
      <c r="R54" s="10"/>
      <c r="S54" t="s">
        <v>99</v>
      </c>
      <c r="T54" s="13" t="e">
        <f t="shared" si="11"/>
        <v>#REF!</v>
      </c>
      <c r="U54" s="13" t="e">
        <f t="shared" si="12"/>
        <v>#REF!</v>
      </c>
      <c r="V54" s="13" t="e">
        <f t="shared" si="13"/>
        <v>#REF!</v>
      </c>
      <c r="W54" s="13" t="e">
        <f t="shared" si="14"/>
        <v>#REF!</v>
      </c>
      <c r="X54" s="13" t="e">
        <f t="shared" si="15"/>
        <v>#REF!</v>
      </c>
    </row>
    <row r="55" spans="1:24" ht="15">
      <c r="A55" t="s">
        <v>28</v>
      </c>
      <c r="B55" s="6">
        <v>33.154</v>
      </c>
      <c r="C55" s="6">
        <v>35.261</v>
      </c>
      <c r="D55" s="6">
        <v>40.3</v>
      </c>
      <c r="E55" s="6">
        <v>40.843</v>
      </c>
      <c r="F55" s="6">
        <v>43.833</v>
      </c>
      <c r="G55" s="6">
        <v>43.561</v>
      </c>
      <c r="J55" t="s">
        <v>28</v>
      </c>
      <c r="K55" s="3" t="e">
        <f>#REF!</f>
        <v>#REF!</v>
      </c>
      <c r="L55" s="3" t="e">
        <f>#REF!</f>
        <v>#REF!</v>
      </c>
      <c r="M55" s="3" t="e">
        <f>#REF!</f>
        <v>#REF!</v>
      </c>
      <c r="N55" s="3" t="e">
        <f>#REF!</f>
        <v>#REF!</v>
      </c>
      <c r="O55" s="3" t="e">
        <f>#REF!</f>
        <v>#REF!</v>
      </c>
      <c r="P55" s="3" t="e">
        <f>#REF!</f>
        <v>#REF!</v>
      </c>
      <c r="R55" s="10"/>
      <c r="S55" s="10" t="s">
        <v>28</v>
      </c>
      <c r="T55" s="13" t="e">
        <f t="shared" si="11"/>
        <v>#REF!</v>
      </c>
      <c r="U55" s="13" t="e">
        <f t="shared" si="12"/>
        <v>#REF!</v>
      </c>
      <c r="V55" s="13" t="e">
        <f t="shared" si="13"/>
        <v>#REF!</v>
      </c>
      <c r="W55" s="13" t="e">
        <f t="shared" si="14"/>
        <v>#REF!</v>
      </c>
      <c r="X55" s="13" t="e">
        <f t="shared" si="15"/>
        <v>#REF!</v>
      </c>
    </row>
    <row r="56" spans="1:24" ht="15">
      <c r="A56" t="s">
        <v>30</v>
      </c>
      <c r="B56" s="6">
        <v>3.775</v>
      </c>
      <c r="C56" s="6">
        <v>3.885</v>
      </c>
      <c r="D56" s="6">
        <v>4.012</v>
      </c>
      <c r="E56" s="6">
        <v>3.85</v>
      </c>
      <c r="F56" s="6">
        <v>3.885</v>
      </c>
      <c r="G56" s="6">
        <v>3.885</v>
      </c>
      <c r="J56" t="s">
        <v>30</v>
      </c>
      <c r="K56" s="3" t="e">
        <f>#REF!</f>
        <v>#REF!</v>
      </c>
      <c r="L56" s="3" t="e">
        <f>#REF!</f>
        <v>#REF!</v>
      </c>
      <c r="M56" s="3" t="e">
        <f>#REF!</f>
        <v>#REF!</v>
      </c>
      <c r="N56" s="3" t="e">
        <f>#REF!</f>
        <v>#REF!</v>
      </c>
      <c r="O56" s="3" t="e">
        <f>#REF!</f>
        <v>#REF!</v>
      </c>
      <c r="P56" s="3" t="e">
        <f>#REF!</f>
        <v>#REF!</v>
      </c>
      <c r="R56" s="10"/>
      <c r="S56" s="10" t="s">
        <v>30</v>
      </c>
      <c r="T56" s="13" t="e">
        <f t="shared" si="11"/>
        <v>#REF!</v>
      </c>
      <c r="U56" s="13" t="e">
        <f t="shared" si="12"/>
        <v>#REF!</v>
      </c>
      <c r="V56" s="13" t="e">
        <f t="shared" si="13"/>
        <v>#REF!</v>
      </c>
      <c r="W56" s="13" t="e">
        <f t="shared" si="14"/>
        <v>#REF!</v>
      </c>
      <c r="X56" s="13" t="e">
        <f t="shared" si="15"/>
        <v>#REF!</v>
      </c>
    </row>
    <row r="57" spans="1:24" ht="15">
      <c r="A57" t="s">
        <v>29</v>
      </c>
      <c r="B57" s="6">
        <v>18.9</v>
      </c>
      <c r="C57" s="6">
        <v>20.25</v>
      </c>
      <c r="D57" s="6">
        <v>26.54</v>
      </c>
      <c r="E57" s="6">
        <v>25.425</v>
      </c>
      <c r="F57" s="6">
        <v>27.8</v>
      </c>
      <c r="G57" s="6">
        <v>27.8</v>
      </c>
      <c r="J57" t="s">
        <v>29</v>
      </c>
      <c r="K57" s="3" t="e">
        <f>#REF!</f>
        <v>#REF!</v>
      </c>
      <c r="L57" s="3" t="e">
        <f>#REF!</f>
        <v>#REF!</v>
      </c>
      <c r="M57" s="3" t="e">
        <f>#REF!</f>
        <v>#REF!</v>
      </c>
      <c r="N57" s="3" t="e">
        <f>#REF!</f>
        <v>#REF!</v>
      </c>
      <c r="O57" s="3" t="e">
        <f>#REF!</f>
        <v>#REF!</v>
      </c>
      <c r="P57" s="3" t="e">
        <f>#REF!</f>
        <v>#REF!</v>
      </c>
      <c r="R57" s="10"/>
      <c r="S57" s="10" t="s">
        <v>29</v>
      </c>
      <c r="T57" s="13" t="e">
        <f t="shared" si="11"/>
        <v>#REF!</v>
      </c>
      <c r="U57" s="13" t="e">
        <f t="shared" si="12"/>
        <v>#REF!</v>
      </c>
      <c r="V57" s="13" t="e">
        <f t="shared" si="13"/>
        <v>#REF!</v>
      </c>
      <c r="W57" s="13" t="e">
        <f t="shared" si="14"/>
        <v>#REF!</v>
      </c>
      <c r="X57" s="13" t="e">
        <f t="shared" si="15"/>
        <v>#REF!</v>
      </c>
    </row>
    <row r="58" spans="1:24" ht="15">
      <c r="A58" t="s">
        <v>32</v>
      </c>
      <c r="B58" s="6">
        <v>2.134</v>
      </c>
      <c r="C58" s="6">
        <v>2.187</v>
      </c>
      <c r="D58" s="6">
        <v>2.151</v>
      </c>
      <c r="E58" s="6">
        <v>2.05</v>
      </c>
      <c r="F58" s="6">
        <v>2.15</v>
      </c>
      <c r="G58" s="6">
        <v>2.15</v>
      </c>
      <c r="J58" t="s">
        <v>32</v>
      </c>
      <c r="K58" s="3" t="e">
        <f>#REF!</f>
        <v>#REF!</v>
      </c>
      <c r="L58" s="3" t="e">
        <f>#REF!</f>
        <v>#REF!</v>
      </c>
      <c r="M58" s="3" t="e">
        <f>#REF!</f>
        <v>#REF!</v>
      </c>
      <c r="N58" s="3" t="e">
        <f>#REF!</f>
        <v>#REF!</v>
      </c>
      <c r="O58" s="3" t="e">
        <f>#REF!</f>
        <v>#REF!</v>
      </c>
      <c r="P58" s="3" t="e">
        <f>#REF!</f>
        <v>#REF!</v>
      </c>
      <c r="R58" s="10"/>
      <c r="S58" s="10" t="s">
        <v>32</v>
      </c>
      <c r="T58" s="13" t="e">
        <f t="shared" si="11"/>
        <v>#REF!</v>
      </c>
      <c r="U58" s="13" t="e">
        <f t="shared" si="12"/>
        <v>#REF!</v>
      </c>
      <c r="V58" s="13" t="e">
        <f t="shared" si="13"/>
        <v>#REF!</v>
      </c>
      <c r="W58" s="13" t="e">
        <f t="shared" si="14"/>
        <v>#REF!</v>
      </c>
      <c r="X58" s="13" t="e">
        <f t="shared" si="15"/>
        <v>#REF!</v>
      </c>
    </row>
    <row r="59" spans="1:24" ht="15">
      <c r="A59" t="s">
        <v>41</v>
      </c>
      <c r="B59" s="6">
        <v>4.525</v>
      </c>
      <c r="C59" s="6">
        <v>4.629</v>
      </c>
      <c r="D59" s="6">
        <v>3.42</v>
      </c>
      <c r="E59" s="6">
        <v>5.76</v>
      </c>
      <c r="F59" s="6">
        <v>5.95</v>
      </c>
      <c r="G59" s="6">
        <v>5.95</v>
      </c>
      <c r="J59" t="s">
        <v>41</v>
      </c>
      <c r="K59" s="3" t="e">
        <f>#REF!</f>
        <v>#REF!</v>
      </c>
      <c r="L59" s="3" t="e">
        <f>#REF!</f>
        <v>#REF!</v>
      </c>
      <c r="M59" s="3" t="e">
        <f>#REF!</f>
        <v>#REF!</v>
      </c>
      <c r="N59" s="3" t="e">
        <f>#REF!</f>
        <v>#REF!</v>
      </c>
      <c r="O59" s="3" t="e">
        <f>#REF!</f>
        <v>#REF!</v>
      </c>
      <c r="P59" s="3" t="e">
        <f>#REF!</f>
        <v>#REF!</v>
      </c>
      <c r="R59" s="10"/>
      <c r="S59" s="10" t="s">
        <v>41</v>
      </c>
      <c r="T59" s="13" t="e">
        <f t="shared" si="11"/>
        <v>#REF!</v>
      </c>
      <c r="U59" s="13" t="e">
        <f t="shared" si="12"/>
        <v>#REF!</v>
      </c>
      <c r="V59" s="13" t="e">
        <f t="shared" si="13"/>
        <v>#REF!</v>
      </c>
      <c r="W59" s="13" t="e">
        <f t="shared" si="14"/>
        <v>#REF!</v>
      </c>
      <c r="X59" s="13" t="e">
        <f t="shared" si="15"/>
        <v>#REF!</v>
      </c>
    </row>
    <row r="60" spans="1:24" ht="15">
      <c r="A60" t="s">
        <v>26</v>
      </c>
      <c r="B60" s="6">
        <v>3.776</v>
      </c>
      <c r="C60" s="6">
        <v>4.15</v>
      </c>
      <c r="D60" s="6">
        <v>4.331</v>
      </c>
      <c r="E60" s="6">
        <v>4.35</v>
      </c>
      <c r="F60" s="6">
        <v>4.87</v>
      </c>
      <c r="G60" s="6">
        <v>4.934</v>
      </c>
      <c r="J60" t="s">
        <v>26</v>
      </c>
      <c r="K60" s="3" t="e">
        <f aca="true" t="shared" si="16" ref="K60:P60">(K62-(K47+K48+K52+K53+K54+K55))</f>
        <v>#REF!</v>
      </c>
      <c r="L60" s="3" t="e">
        <f t="shared" si="16"/>
        <v>#REF!</v>
      </c>
      <c r="M60" s="3" t="e">
        <f t="shared" si="16"/>
        <v>#REF!</v>
      </c>
      <c r="N60" s="3" t="e">
        <f t="shared" si="16"/>
        <v>#REF!</v>
      </c>
      <c r="O60" s="3" t="e">
        <f t="shared" si="16"/>
        <v>#REF!</v>
      </c>
      <c r="P60" s="3" t="e">
        <f t="shared" si="16"/>
        <v>#REF!</v>
      </c>
      <c r="R60" s="10"/>
      <c r="S60" s="10" t="s">
        <v>26</v>
      </c>
      <c r="T60" s="13" t="e">
        <f t="shared" si="11"/>
        <v>#REF!</v>
      </c>
      <c r="U60" s="13" t="e">
        <f t="shared" si="12"/>
        <v>#REF!</v>
      </c>
      <c r="V60" s="13" t="e">
        <f t="shared" si="13"/>
        <v>#REF!</v>
      </c>
      <c r="W60" s="13" t="e">
        <f t="shared" si="14"/>
        <v>#REF!</v>
      </c>
      <c r="X60" s="13" t="e">
        <f t="shared" si="15"/>
        <v>#REF!</v>
      </c>
    </row>
    <row r="61" spans="2:24" ht="15">
      <c r="B61" s="14"/>
      <c r="C61" s="14"/>
      <c r="D61" s="14"/>
      <c r="E61" s="14"/>
      <c r="F61" s="14"/>
      <c r="G61" s="14"/>
      <c r="K61" s="15"/>
      <c r="L61" s="15"/>
      <c r="M61" s="15"/>
      <c r="N61" s="15"/>
      <c r="O61" s="15"/>
      <c r="P61" s="15"/>
      <c r="R61" s="10"/>
      <c r="S61" s="10"/>
      <c r="T61" s="16"/>
      <c r="U61" s="16"/>
      <c r="V61" s="16"/>
      <c r="W61" s="16"/>
      <c r="X61" s="16"/>
    </row>
    <row r="62" spans="1:24" ht="15">
      <c r="A62" t="s">
        <v>6</v>
      </c>
      <c r="B62" s="6">
        <v>146.607</v>
      </c>
      <c r="C62" s="6">
        <v>158.031</v>
      </c>
      <c r="D62" s="6">
        <v>164.857</v>
      </c>
      <c r="E62" s="6">
        <v>165.357</v>
      </c>
      <c r="F62" s="6">
        <v>179.828</v>
      </c>
      <c r="G62" s="6">
        <v>178.493</v>
      </c>
      <c r="J62" t="s">
        <v>6</v>
      </c>
      <c r="K62" s="3" t="e">
        <f>(#REF!)</f>
        <v>#REF!</v>
      </c>
      <c r="L62" s="3" t="e">
        <f>(#REF!)</f>
        <v>#REF!</v>
      </c>
      <c r="M62" s="3" t="e">
        <f>(#REF!)</f>
        <v>#REF!</v>
      </c>
      <c r="N62" s="3" t="e">
        <f>(#REF!)</f>
        <v>#REF!</v>
      </c>
      <c r="O62" s="3" t="e">
        <f>(#REF!)</f>
        <v>#REF!</v>
      </c>
      <c r="P62" s="3" t="e">
        <f>(#REF!)</f>
        <v>#REF!</v>
      </c>
      <c r="R62" s="10"/>
      <c r="S62" s="10" t="s">
        <v>6</v>
      </c>
      <c r="T62" s="13" t="e">
        <f>K62/1000</f>
        <v>#REF!</v>
      </c>
      <c r="U62" s="13" t="e">
        <f>L62/1000</f>
        <v>#REF!</v>
      </c>
      <c r="V62" s="13" t="e">
        <f>M62/1000</f>
        <v>#REF!</v>
      </c>
      <c r="W62" s="13" t="e">
        <f>N62/1000</f>
        <v>#REF!</v>
      </c>
      <c r="X62" s="13" t="e">
        <f>P62/1000</f>
        <v>#REF!</v>
      </c>
    </row>
    <row r="63" spans="11:24" ht="15">
      <c r="K63" s="3"/>
      <c r="L63" s="3"/>
      <c r="M63" s="3"/>
      <c r="N63" s="3"/>
      <c r="O63" s="3"/>
      <c r="P63" s="3"/>
      <c r="R63" s="10"/>
      <c r="S63" s="10"/>
      <c r="T63" s="13"/>
      <c r="U63" s="13"/>
      <c r="V63" s="13"/>
      <c r="W63" s="13"/>
      <c r="X63" s="13"/>
    </row>
    <row r="64" spans="1:24" ht="15">
      <c r="A64" t="s">
        <v>10</v>
      </c>
      <c r="J64" t="s">
        <v>10</v>
      </c>
      <c r="K64" s="3"/>
      <c r="L64" s="3"/>
      <c r="M64" s="3"/>
      <c r="N64" s="3"/>
      <c r="O64" s="3"/>
      <c r="P64" s="3"/>
      <c r="R64" s="10"/>
      <c r="S64" s="10" t="s">
        <v>10</v>
      </c>
      <c r="T64" s="13"/>
      <c r="U64" s="13"/>
      <c r="V64" s="13"/>
      <c r="W64" s="13"/>
      <c r="X64" s="13"/>
    </row>
    <row r="65" spans="1:24" ht="15">
      <c r="A65" t="s">
        <v>42</v>
      </c>
      <c r="B65" s="6">
        <v>6.743</v>
      </c>
      <c r="C65" s="6">
        <v>5.663</v>
      </c>
      <c r="D65" s="6">
        <v>4.853</v>
      </c>
      <c r="E65" s="6">
        <v>3.062</v>
      </c>
      <c r="F65" s="6">
        <v>5.159</v>
      </c>
      <c r="G65" s="6">
        <v>11.032</v>
      </c>
      <c r="J65" t="s">
        <v>42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R65" s="10"/>
      <c r="S65" s="10" t="s">
        <v>42</v>
      </c>
      <c r="T65" s="13" t="e">
        <f aca="true" t="shared" si="17" ref="T65:W68">K65/1000</f>
        <v>#REF!</v>
      </c>
      <c r="U65" s="13" t="e">
        <f t="shared" si="17"/>
        <v>#REF!</v>
      </c>
      <c r="V65" s="13" t="e">
        <f t="shared" si="17"/>
        <v>#REF!</v>
      </c>
      <c r="W65" s="13" t="e">
        <f t="shared" si="17"/>
        <v>#REF!</v>
      </c>
      <c r="X65" s="13" t="e">
        <f>P65/1000</f>
        <v>#REF!</v>
      </c>
    </row>
    <row r="66" spans="1:24" ht="15">
      <c r="A66" t="s">
        <v>21</v>
      </c>
      <c r="B66" s="6">
        <v>9.431</v>
      </c>
      <c r="C66" s="6">
        <v>12.108</v>
      </c>
      <c r="D66" s="6">
        <v>15.932</v>
      </c>
      <c r="E66" s="6">
        <v>16.69</v>
      </c>
      <c r="F66" s="6">
        <v>21.593</v>
      </c>
      <c r="G66" s="6">
        <v>22.96</v>
      </c>
      <c r="J66" t="s">
        <v>21</v>
      </c>
      <c r="K66" s="3" t="e">
        <f>#REF!</f>
        <v>#REF!</v>
      </c>
      <c r="L66" s="3" t="e">
        <f>#REF!</f>
        <v>#REF!</v>
      </c>
      <c r="M66" s="3" t="e">
        <f>#REF!</f>
        <v>#REF!</v>
      </c>
      <c r="N66" s="3" t="e">
        <f>#REF!</f>
        <v>#REF!</v>
      </c>
      <c r="O66" s="3" t="e">
        <f>#REF!</f>
        <v>#REF!</v>
      </c>
      <c r="P66" s="3" t="e">
        <f>#REF!</f>
        <v>#REF!</v>
      </c>
      <c r="R66" s="10"/>
      <c r="S66" s="10" t="s">
        <v>21</v>
      </c>
      <c r="T66" s="13" t="e">
        <f t="shared" si="17"/>
        <v>#REF!</v>
      </c>
      <c r="U66" s="13" t="e">
        <f t="shared" si="17"/>
        <v>#REF!</v>
      </c>
      <c r="V66" s="13" t="e">
        <f t="shared" si="17"/>
        <v>#REF!</v>
      </c>
      <c r="W66" s="13" t="e">
        <f t="shared" si="17"/>
        <v>#REF!</v>
      </c>
      <c r="X66" s="13" t="e">
        <f>P66/1000</f>
        <v>#REF!</v>
      </c>
    </row>
    <row r="67" spans="1:24" ht="15">
      <c r="A67" t="s">
        <v>22</v>
      </c>
      <c r="B67" s="6">
        <v>7.928</v>
      </c>
      <c r="C67" s="6">
        <v>10.159</v>
      </c>
      <c r="D67" s="6">
        <v>12.467</v>
      </c>
      <c r="E67" s="6">
        <v>13.488</v>
      </c>
      <c r="F67" s="6">
        <v>16.85</v>
      </c>
      <c r="G67" s="6">
        <v>17.1</v>
      </c>
      <c r="J67" t="s">
        <v>22</v>
      </c>
      <c r="K67" s="3" t="e">
        <f>#REF!</f>
        <v>#REF!</v>
      </c>
      <c r="L67" s="3" t="e">
        <f>#REF!</f>
        <v>#REF!</v>
      </c>
      <c r="M67" s="3" t="e">
        <f>#REF!</f>
        <v>#REF!</v>
      </c>
      <c r="N67" s="3" t="e">
        <f>#REF!</f>
        <v>#REF!</v>
      </c>
      <c r="O67" s="3" t="e">
        <f>#REF!</f>
        <v>#REF!</v>
      </c>
      <c r="P67" s="3" t="e">
        <f>#REF!</f>
        <v>#REF!</v>
      </c>
      <c r="R67" s="10"/>
      <c r="S67" s="10" t="s">
        <v>22</v>
      </c>
      <c r="T67" s="13" t="e">
        <f t="shared" si="17"/>
        <v>#REF!</v>
      </c>
      <c r="U67" s="13" t="e">
        <f t="shared" si="17"/>
        <v>#REF!</v>
      </c>
      <c r="V67" s="13" t="e">
        <f t="shared" si="17"/>
        <v>#REF!</v>
      </c>
      <c r="W67" s="13" t="e">
        <f t="shared" si="17"/>
        <v>#REF!</v>
      </c>
      <c r="X67" s="13" t="e">
        <f>P67/1000</f>
        <v>#REF!</v>
      </c>
    </row>
    <row r="68" spans="1:24" ht="15">
      <c r="A68" t="s">
        <v>26</v>
      </c>
      <c r="B68" s="6">
        <v>7.761</v>
      </c>
      <c r="C68" s="6">
        <v>5.295</v>
      </c>
      <c r="D68" s="6">
        <v>7.415</v>
      </c>
      <c r="E68" s="6">
        <v>5.35</v>
      </c>
      <c r="F68" s="6">
        <v>7.938</v>
      </c>
      <c r="G68" s="6">
        <v>8.155</v>
      </c>
      <c r="J68" t="s">
        <v>26</v>
      </c>
      <c r="K68" s="3" t="e">
        <f aca="true" t="shared" si="18" ref="K68:P68">(K70-(K65+K66+K67))</f>
        <v>#REF!</v>
      </c>
      <c r="L68" s="3" t="e">
        <f t="shared" si="18"/>
        <v>#REF!</v>
      </c>
      <c r="M68" s="3" t="e">
        <f t="shared" si="18"/>
        <v>#REF!</v>
      </c>
      <c r="N68" s="3" t="e">
        <f t="shared" si="18"/>
        <v>#REF!</v>
      </c>
      <c r="O68" s="3" t="e">
        <f t="shared" si="18"/>
        <v>#REF!</v>
      </c>
      <c r="P68" s="3" t="e">
        <f t="shared" si="18"/>
        <v>#REF!</v>
      </c>
      <c r="R68" s="10"/>
      <c r="S68" s="10" t="s">
        <v>26</v>
      </c>
      <c r="T68" s="13" t="e">
        <f t="shared" si="17"/>
        <v>#REF!</v>
      </c>
      <c r="U68" s="13" t="e">
        <f t="shared" si="17"/>
        <v>#REF!</v>
      </c>
      <c r="V68" s="13" t="e">
        <f t="shared" si="17"/>
        <v>#REF!</v>
      </c>
      <c r="W68" s="13" t="e">
        <f t="shared" si="17"/>
        <v>#REF!</v>
      </c>
      <c r="X68" s="13" t="e">
        <f>P68/1000</f>
        <v>#REF!</v>
      </c>
    </row>
    <row r="69" spans="2:24" ht="15">
      <c r="B69" s="14"/>
      <c r="C69" s="14"/>
      <c r="D69" s="14"/>
      <c r="E69" s="14"/>
      <c r="F69" s="14"/>
      <c r="G69" s="14"/>
      <c r="K69" s="15"/>
      <c r="L69" s="15"/>
      <c r="M69" s="15"/>
      <c r="N69" s="15"/>
      <c r="O69" s="15"/>
      <c r="P69" s="15"/>
      <c r="R69" s="10"/>
      <c r="S69" s="10"/>
      <c r="T69" s="16"/>
      <c r="U69" s="16"/>
      <c r="V69" s="16"/>
      <c r="W69" s="16"/>
      <c r="X69" s="16"/>
    </row>
    <row r="70" spans="1:24" ht="15">
      <c r="A70" t="s">
        <v>6</v>
      </c>
      <c r="B70" s="6">
        <v>31.863</v>
      </c>
      <c r="C70" s="6">
        <v>33.225</v>
      </c>
      <c r="D70" s="6">
        <v>40.667</v>
      </c>
      <c r="E70" s="6">
        <v>38.59</v>
      </c>
      <c r="F70" s="6">
        <v>51.54</v>
      </c>
      <c r="G70" s="6">
        <v>59.247</v>
      </c>
      <c r="J70" t="s">
        <v>6</v>
      </c>
      <c r="K70" s="3" t="e">
        <f>(#REF!)</f>
        <v>#REF!</v>
      </c>
      <c r="L70" s="3" t="e">
        <f>(#REF!)</f>
        <v>#REF!</v>
      </c>
      <c r="M70" s="3" t="e">
        <f>(#REF!)</f>
        <v>#REF!</v>
      </c>
      <c r="N70" s="3" t="e">
        <f>(#REF!)</f>
        <v>#REF!</v>
      </c>
      <c r="O70" s="3" t="e">
        <f>(#REF!)</f>
        <v>#REF!</v>
      </c>
      <c r="P70" s="3" t="e">
        <f>(#REF!)</f>
        <v>#REF!</v>
      </c>
      <c r="R70" s="10"/>
      <c r="S70" s="10" t="s">
        <v>6</v>
      </c>
      <c r="T70" s="13" t="e">
        <f>K70/1000</f>
        <v>#REF!</v>
      </c>
      <c r="U70" s="13" t="e">
        <f>L70/1000</f>
        <v>#REF!</v>
      </c>
      <c r="V70" s="13" t="e">
        <f>M70/1000</f>
        <v>#REF!</v>
      </c>
      <c r="W70" s="13" t="e">
        <f>N70/1000</f>
        <v>#REF!</v>
      </c>
      <c r="X70" s="13" t="e">
        <f>P70/1000</f>
        <v>#REF!</v>
      </c>
    </row>
    <row r="71" spans="11:24" ht="15">
      <c r="K71" s="3"/>
      <c r="L71" s="3"/>
      <c r="M71" s="3"/>
      <c r="N71" s="3"/>
      <c r="O71" s="3"/>
      <c r="P71" s="3"/>
      <c r="R71" s="10"/>
      <c r="S71" s="10"/>
      <c r="T71" s="10"/>
      <c r="U71" s="10"/>
      <c r="V71" s="10"/>
      <c r="W71" s="10"/>
      <c r="X71" s="10"/>
    </row>
    <row r="72" spans="1:24" ht="15">
      <c r="A72" s="9" t="s">
        <v>43</v>
      </c>
      <c r="B72" s="8">
        <v>4.54</v>
      </c>
      <c r="C72" s="8">
        <v>4.38</v>
      </c>
      <c r="D72" s="32">
        <v>5.53</v>
      </c>
      <c r="E72" s="36">
        <v>7.34</v>
      </c>
      <c r="F72" s="8" t="s">
        <v>103</v>
      </c>
      <c r="G72" s="8" t="s">
        <v>108</v>
      </c>
      <c r="J72" s="29" t="s">
        <v>43</v>
      </c>
      <c r="K72" s="30">
        <f aca="true" t="shared" si="19" ref="K72:P72">B72</f>
        <v>4.54</v>
      </c>
      <c r="L72" s="30">
        <f t="shared" si="19"/>
        <v>4.38</v>
      </c>
      <c r="M72" s="34">
        <f t="shared" si="19"/>
        <v>5.53</v>
      </c>
      <c r="N72" s="31">
        <f t="shared" si="19"/>
        <v>7.34</v>
      </c>
      <c r="O72" s="30" t="str">
        <f t="shared" si="19"/>
        <v>5.35 - 6.25</v>
      </c>
      <c r="P72" s="30" t="str">
        <f t="shared" si="19"/>
        <v>4.70 - 5.50</v>
      </c>
      <c r="R72" s="10"/>
      <c r="S72" s="10" t="s">
        <v>43</v>
      </c>
      <c r="T72" s="12">
        <f>B72</f>
        <v>4.54</v>
      </c>
      <c r="U72" s="12">
        <f>C72</f>
        <v>4.38</v>
      </c>
      <c r="V72" s="33">
        <f>D72</f>
        <v>5.53</v>
      </c>
      <c r="W72" s="18">
        <f>E72</f>
        <v>7.34</v>
      </c>
      <c r="X72" s="12" t="str">
        <f>G72</f>
        <v>4.70 - 5.50</v>
      </c>
    </row>
    <row r="73" spans="10:24" ht="15">
      <c r="J73" s="9"/>
      <c r="K73" s="9"/>
      <c r="L73" s="9"/>
      <c r="M73" s="9"/>
      <c r="N73" s="9"/>
      <c r="O73" s="9"/>
      <c r="P73" s="9"/>
      <c r="R73" s="10"/>
      <c r="S73" s="10"/>
      <c r="T73" s="10"/>
      <c r="U73" s="10"/>
      <c r="V73" s="10"/>
      <c r="W73" s="10"/>
      <c r="X73" s="10"/>
    </row>
    <row r="74" spans="1:25" ht="15">
      <c r="A74" s="9" t="s">
        <v>44</v>
      </c>
      <c r="B74" s="9"/>
      <c r="C74" s="9"/>
      <c r="D74" s="9"/>
      <c r="E74" s="9"/>
      <c r="F74" s="9"/>
      <c r="G74" s="9"/>
      <c r="J74" s="9" t="s">
        <v>44</v>
      </c>
      <c r="K74" s="9"/>
      <c r="L74" s="9"/>
      <c r="M74" s="9"/>
      <c r="N74" s="9"/>
      <c r="O74" s="9"/>
      <c r="P74" s="9"/>
      <c r="R74" s="10"/>
      <c r="S74" s="9" t="s">
        <v>44</v>
      </c>
      <c r="T74" s="9"/>
      <c r="U74" s="9"/>
      <c r="V74" s="9"/>
      <c r="W74" s="9"/>
      <c r="X74" s="9"/>
      <c r="Y74" s="9"/>
    </row>
    <row r="75" spans="1:25" ht="15">
      <c r="A75" s="9" t="s">
        <v>45</v>
      </c>
      <c r="B75" s="9"/>
      <c r="C75" s="9"/>
      <c r="D75" s="9"/>
      <c r="E75" s="9"/>
      <c r="F75" s="9"/>
      <c r="G75" s="9"/>
      <c r="J75" s="9" t="s">
        <v>46</v>
      </c>
      <c r="K75" s="9"/>
      <c r="L75" s="9"/>
      <c r="M75" s="9"/>
      <c r="N75" s="9"/>
      <c r="O75" s="9"/>
      <c r="P75" s="9"/>
      <c r="R75" s="10"/>
      <c r="S75" s="9" t="s">
        <v>46</v>
      </c>
      <c r="T75" s="9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9"/>
      <c r="G76" s="9"/>
      <c r="J76" s="9"/>
      <c r="K76" s="9"/>
      <c r="L76" s="9"/>
      <c r="M76" s="9"/>
      <c r="N76" s="9"/>
      <c r="O76" s="9"/>
      <c r="P76" s="9"/>
      <c r="R76" s="10"/>
      <c r="S76" s="9"/>
      <c r="T76" s="9"/>
      <c r="U76" s="9"/>
      <c r="V76" s="9"/>
      <c r="W76" s="9"/>
      <c r="X76" s="9"/>
      <c r="Y76" s="9"/>
    </row>
    <row r="77" spans="1:25" ht="15">
      <c r="A77" s="9" t="s">
        <v>98</v>
      </c>
      <c r="B77" s="9"/>
      <c r="C77" s="9"/>
      <c r="D77" s="9"/>
      <c r="E77" s="9"/>
      <c r="F77" s="9"/>
      <c r="G77" s="9"/>
      <c r="J77" s="9" t="s">
        <v>98</v>
      </c>
      <c r="K77" s="9"/>
      <c r="L77" s="9"/>
      <c r="M77" s="9"/>
      <c r="N77" s="9"/>
      <c r="O77" s="9"/>
      <c r="P77" s="9"/>
      <c r="R77" s="10"/>
      <c r="S77" s="9" t="s">
        <v>98</v>
      </c>
      <c r="T77" s="9"/>
      <c r="U77" s="9"/>
      <c r="V77" s="9"/>
      <c r="W77" s="9"/>
      <c r="X77" s="9"/>
      <c r="Y77" s="9"/>
    </row>
    <row r="78" spans="1:25" ht="15">
      <c r="A78" s="9" t="s">
        <v>47</v>
      </c>
      <c r="B78" s="9"/>
      <c r="C78" s="9"/>
      <c r="D78" s="9"/>
      <c r="E78" s="9"/>
      <c r="F78" s="9"/>
      <c r="G78" s="9"/>
      <c r="J78" s="9" t="s">
        <v>47</v>
      </c>
      <c r="K78" s="9"/>
      <c r="L78" s="9"/>
      <c r="M78" s="9"/>
      <c r="N78" s="9"/>
      <c r="O78" s="9"/>
      <c r="P78" s="9"/>
      <c r="R78" s="10"/>
      <c r="S78" s="9" t="s">
        <v>47</v>
      </c>
      <c r="T78" s="9"/>
      <c r="U78" s="9"/>
      <c r="V78" s="9"/>
      <c r="W78" s="9"/>
      <c r="X78" s="9"/>
      <c r="Y78" s="9"/>
    </row>
    <row r="79" spans="1:25" ht="15">
      <c r="A79" s="9"/>
      <c r="B79" s="9"/>
      <c r="C79" s="9"/>
      <c r="D79" s="9"/>
      <c r="E79" s="9"/>
      <c r="F79" s="9"/>
      <c r="G79" s="9"/>
      <c r="J79" s="9"/>
      <c r="K79" s="9"/>
      <c r="L79" s="9"/>
      <c r="M79" s="9"/>
      <c r="N79" s="9"/>
      <c r="O79" s="9"/>
      <c r="P79" s="9"/>
      <c r="R79" s="10"/>
      <c r="S79" s="9"/>
      <c r="T79" s="9"/>
      <c r="U79" s="9"/>
      <c r="V79" s="9"/>
      <c r="W79" s="9"/>
      <c r="X79" s="9"/>
      <c r="Y79" s="9"/>
    </row>
    <row r="80" spans="1:25" ht="15">
      <c r="A80" s="9" t="s">
        <v>11</v>
      </c>
      <c r="B80" s="9"/>
      <c r="C80" s="9"/>
      <c r="D80" s="9"/>
      <c r="E80" s="9" t="s">
        <v>12</v>
      </c>
      <c r="G80" s="9"/>
      <c r="J80" s="9" t="s">
        <v>48</v>
      </c>
      <c r="K80" s="9"/>
      <c r="L80" s="9"/>
      <c r="M80" s="9"/>
      <c r="N80" s="9" t="s">
        <v>12</v>
      </c>
      <c r="O80" s="9"/>
      <c r="P80" s="9"/>
      <c r="R80" s="10"/>
      <c r="S80" s="9" t="s">
        <v>48</v>
      </c>
      <c r="T80" s="9"/>
      <c r="U80" s="9"/>
      <c r="V80" s="9"/>
      <c r="W80" s="9" t="s">
        <v>12</v>
      </c>
      <c r="X80" s="9"/>
      <c r="Y80" s="9"/>
    </row>
    <row r="81" spans="1:25" ht="15">
      <c r="A81" s="9" t="s">
        <v>49</v>
      </c>
      <c r="B81" s="9"/>
      <c r="C81" s="9"/>
      <c r="D81" s="9"/>
      <c r="E81" s="9" t="s">
        <v>13</v>
      </c>
      <c r="G81" s="9"/>
      <c r="J81" s="9" t="s">
        <v>50</v>
      </c>
      <c r="K81" s="9"/>
      <c r="L81" s="9"/>
      <c r="M81" s="9"/>
      <c r="N81" s="9" t="s">
        <v>13</v>
      </c>
      <c r="O81" s="9"/>
      <c r="P81" s="9"/>
      <c r="R81" s="10"/>
      <c r="S81" s="9" t="s">
        <v>50</v>
      </c>
      <c r="T81" s="9"/>
      <c r="U81" s="9"/>
      <c r="V81" s="9"/>
      <c r="W81" s="9" t="s">
        <v>13</v>
      </c>
      <c r="X81" s="9"/>
      <c r="Y81" s="9"/>
    </row>
    <row r="82" spans="1:25" ht="15">
      <c r="A82" s="22" t="s">
        <v>107</v>
      </c>
      <c r="B82" s="9"/>
      <c r="C82" s="9"/>
      <c r="D82" s="9"/>
      <c r="E82" s="9" t="s">
        <v>14</v>
      </c>
      <c r="G82" s="9"/>
      <c r="J82" s="22" t="e">
        <f>#REF!</f>
        <v>#REF!</v>
      </c>
      <c r="K82" s="9"/>
      <c r="L82" s="9"/>
      <c r="M82" s="9"/>
      <c r="N82" s="9" t="s">
        <v>14</v>
      </c>
      <c r="O82" s="9"/>
      <c r="P82" s="9"/>
      <c r="R82" s="10"/>
      <c r="S82" s="22" t="e">
        <f>#REF!</f>
        <v>#REF!</v>
      </c>
      <c r="T82" s="9"/>
      <c r="U82" s="9"/>
      <c r="V82" s="9"/>
      <c r="W82" s="9" t="s">
        <v>14</v>
      </c>
      <c r="X82" s="9"/>
      <c r="Y82" s="9"/>
    </row>
    <row r="83" spans="10:24" ht="15">
      <c r="J83" s="9"/>
      <c r="K83" s="9"/>
      <c r="L83" s="9"/>
      <c r="M83" s="9"/>
      <c r="N83" s="9"/>
      <c r="O83" s="9"/>
      <c r="P83" s="9"/>
      <c r="R83" s="10"/>
      <c r="S83" s="10"/>
      <c r="T83" s="10"/>
      <c r="U83" s="10"/>
      <c r="V83" s="10"/>
      <c r="W83" s="10"/>
      <c r="X83" s="10"/>
    </row>
    <row r="84" spans="1:24" ht="15">
      <c r="A84" s="7" t="s">
        <v>51</v>
      </c>
      <c r="B84" s="7"/>
      <c r="C84" s="7"/>
      <c r="D84" s="7"/>
      <c r="E84" s="7"/>
      <c r="F84" s="7"/>
      <c r="G84" s="7"/>
      <c r="J84" s="7" t="s">
        <v>51</v>
      </c>
      <c r="K84" s="7"/>
      <c r="L84" s="7"/>
      <c r="M84" s="7"/>
      <c r="N84" s="7"/>
      <c r="O84" s="7"/>
      <c r="P84" s="7"/>
      <c r="R84" s="10"/>
      <c r="S84" s="11" t="s">
        <v>51</v>
      </c>
      <c r="T84" s="11"/>
      <c r="U84" s="11"/>
      <c r="V84" s="11"/>
      <c r="W84" s="11"/>
      <c r="X84" s="11"/>
    </row>
    <row r="85" spans="1:24" ht="15">
      <c r="A85" s="7" t="s">
        <v>52</v>
      </c>
      <c r="B85" s="7"/>
      <c r="C85" s="7"/>
      <c r="D85" s="7"/>
      <c r="E85" s="7"/>
      <c r="F85" s="7"/>
      <c r="G85" s="7"/>
      <c r="J85" s="7" t="s">
        <v>52</v>
      </c>
      <c r="K85" s="7"/>
      <c r="L85" s="7"/>
      <c r="M85" s="7"/>
      <c r="N85" s="7"/>
      <c r="O85" s="7"/>
      <c r="P85" s="7"/>
      <c r="R85" s="10"/>
      <c r="S85" s="11" t="s">
        <v>52</v>
      </c>
      <c r="T85" s="11"/>
      <c r="U85" s="11"/>
      <c r="V85" s="11"/>
      <c r="W85" s="11"/>
      <c r="X85" s="11"/>
    </row>
    <row r="86" spans="1:24" ht="15">
      <c r="A86" s="7" t="s">
        <v>1</v>
      </c>
      <c r="B86" s="7"/>
      <c r="C86" s="7"/>
      <c r="D86" s="7"/>
      <c r="E86" s="7"/>
      <c r="F86" s="7"/>
      <c r="G86" s="7"/>
      <c r="J86" s="7" t="s">
        <v>15</v>
      </c>
      <c r="K86" s="7"/>
      <c r="L86" s="7"/>
      <c r="M86" s="7"/>
      <c r="N86" s="7"/>
      <c r="O86" s="7"/>
      <c r="P86" s="7"/>
      <c r="R86" s="10"/>
      <c r="S86" s="11" t="s">
        <v>1</v>
      </c>
      <c r="T86" s="11"/>
      <c r="U86" s="11"/>
      <c r="V86" s="11"/>
      <c r="W86" s="11"/>
      <c r="X86" s="11"/>
    </row>
    <row r="87" spans="18:24" ht="15">
      <c r="R87" s="10"/>
      <c r="S87" s="10"/>
      <c r="T87" s="10"/>
      <c r="U87" s="10"/>
      <c r="V87" s="10"/>
      <c r="W87" s="10"/>
      <c r="X87" s="10"/>
    </row>
    <row r="88" spans="5:24" ht="15">
      <c r="E88" s="8" t="s">
        <v>0</v>
      </c>
      <c r="F88" s="8" t="s">
        <v>102</v>
      </c>
      <c r="G88" s="8" t="s">
        <v>106</v>
      </c>
      <c r="N88" s="8" t="s">
        <v>0</v>
      </c>
      <c r="O88" s="8" t="e">
        <f>#REF!</f>
        <v>#REF!</v>
      </c>
      <c r="P88" s="8" t="e">
        <f>#REF!</f>
        <v>#REF!</v>
      </c>
      <c r="R88" s="10"/>
      <c r="S88" s="10"/>
      <c r="T88" s="10"/>
      <c r="U88" s="10"/>
      <c r="V88" s="10"/>
      <c r="W88" s="12" t="s">
        <v>0</v>
      </c>
      <c r="X88" s="12" t="s">
        <v>3</v>
      </c>
    </row>
    <row r="89" spans="2:25" ht="15">
      <c r="B89" s="5" t="s">
        <v>4</v>
      </c>
      <c r="C89" s="5" t="s">
        <v>5</v>
      </c>
      <c r="D89" s="5" t="s">
        <v>96</v>
      </c>
      <c r="E89" s="5" t="s">
        <v>97</v>
      </c>
      <c r="F89" s="5" t="s">
        <v>101</v>
      </c>
      <c r="G89" s="5" t="s">
        <v>101</v>
      </c>
      <c r="K89" s="5" t="str">
        <f aca="true" t="shared" si="20" ref="K89:P89">B89</f>
        <v>2000/01</v>
      </c>
      <c r="L89" s="5" t="str">
        <f t="shared" si="20"/>
        <v>2001/02</v>
      </c>
      <c r="M89" s="5" t="str">
        <f t="shared" si="20"/>
        <v>2002/03</v>
      </c>
      <c r="N89" s="5" t="str">
        <f t="shared" si="20"/>
        <v>2003/04</v>
      </c>
      <c r="O89" s="5" t="str">
        <f t="shared" si="20"/>
        <v>2004/05</v>
      </c>
      <c r="P89" s="5" t="str">
        <f t="shared" si="20"/>
        <v>2004/05</v>
      </c>
      <c r="R89" s="10"/>
      <c r="S89" s="10"/>
      <c r="T89" s="5" t="str">
        <f>B89</f>
        <v>2000/01</v>
      </c>
      <c r="U89" s="5" t="str">
        <f>C89</f>
        <v>2001/02</v>
      </c>
      <c r="V89" s="5" t="str">
        <f>D89</f>
        <v>2002/03</v>
      </c>
      <c r="W89" s="5" t="str">
        <f>E89</f>
        <v>2003/04</v>
      </c>
      <c r="X89" s="5" t="str">
        <f>G89</f>
        <v>2004/05</v>
      </c>
      <c r="Y89" s="4" t="s">
        <v>19</v>
      </c>
    </row>
    <row r="90" spans="1:24" ht="15">
      <c r="A90" t="s">
        <v>2</v>
      </c>
      <c r="J90" t="s">
        <v>2</v>
      </c>
      <c r="R90" s="10"/>
      <c r="S90" s="10" t="s">
        <v>2</v>
      </c>
      <c r="T90" s="10"/>
      <c r="U90" s="10"/>
      <c r="V90" s="10"/>
      <c r="W90" s="10"/>
      <c r="X90" s="10"/>
    </row>
    <row r="91" spans="1:24" ht="15">
      <c r="A91" t="s">
        <v>20</v>
      </c>
      <c r="B91" s="6">
        <v>35.73</v>
      </c>
      <c r="C91" s="6">
        <v>36.552</v>
      </c>
      <c r="D91" s="6">
        <v>34.666</v>
      </c>
      <c r="E91" s="6">
        <v>33.071</v>
      </c>
      <c r="F91" s="6">
        <v>34.845</v>
      </c>
      <c r="G91" s="6">
        <v>35.525</v>
      </c>
      <c r="J91" t="s">
        <v>20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R91" s="10"/>
      <c r="S91" s="10" t="s">
        <v>20</v>
      </c>
      <c r="T91" s="13">
        <f aca="true" t="shared" si="21" ref="T91:T104">B91</f>
        <v>35.73</v>
      </c>
      <c r="U91" s="13">
        <f aca="true" t="shared" si="22" ref="U91:U104">C91</f>
        <v>36.552</v>
      </c>
      <c r="V91" s="13">
        <f aca="true" t="shared" si="23" ref="V91:V104">D91</f>
        <v>34.666</v>
      </c>
      <c r="W91" s="13">
        <f aca="true" t="shared" si="24" ref="W91:W104">E91</f>
        <v>33.071</v>
      </c>
      <c r="X91" s="13">
        <f aca="true" t="shared" si="25" ref="X91:X104">G91</f>
        <v>35.525</v>
      </c>
    </row>
    <row r="92" spans="1:24" ht="15">
      <c r="A92" t="s">
        <v>37</v>
      </c>
      <c r="B92" s="6">
        <v>37.137</v>
      </c>
      <c r="C92" s="6">
        <v>41.943</v>
      </c>
      <c r="D92" s="6">
        <v>45.973</v>
      </c>
      <c r="E92" s="6">
        <v>49.258</v>
      </c>
      <c r="F92" s="6">
        <v>55.166</v>
      </c>
      <c r="G92" s="6">
        <v>53.817</v>
      </c>
      <c r="J92" t="s">
        <v>37</v>
      </c>
      <c r="K92" s="3" t="e">
        <f>(#REF!)</f>
        <v>#REF!</v>
      </c>
      <c r="L92" s="3" t="e">
        <f>(#REF!)</f>
        <v>#REF!</v>
      </c>
      <c r="M92" s="3" t="e">
        <f>(#REF!)</f>
        <v>#REF!</v>
      </c>
      <c r="N92" s="3" t="e">
        <f>(#REF!)</f>
        <v>#REF!</v>
      </c>
      <c r="O92" s="3" t="e">
        <f>(#REF!)</f>
        <v>#REF!</v>
      </c>
      <c r="P92" s="3" t="e">
        <f>(#REF!)</f>
        <v>#REF!</v>
      </c>
      <c r="R92" s="10"/>
      <c r="S92" s="10" t="s">
        <v>37</v>
      </c>
      <c r="T92" s="13">
        <f t="shared" si="21"/>
        <v>37.137</v>
      </c>
      <c r="U92" s="13">
        <f t="shared" si="22"/>
        <v>41.943</v>
      </c>
      <c r="V92" s="13">
        <f t="shared" si="23"/>
        <v>45.973</v>
      </c>
      <c r="W92" s="13">
        <f t="shared" si="24"/>
        <v>49.258</v>
      </c>
      <c r="X92" s="13">
        <f t="shared" si="25"/>
        <v>53.817</v>
      </c>
    </row>
    <row r="93" spans="1:24" ht="15">
      <c r="A93" t="s">
        <v>38</v>
      </c>
      <c r="B93" s="6">
        <v>17.863</v>
      </c>
      <c r="C93" s="6">
        <v>19.407</v>
      </c>
      <c r="D93" s="6">
        <v>21.353</v>
      </c>
      <c r="E93" s="6">
        <v>23.194</v>
      </c>
      <c r="F93" s="6">
        <v>27.372</v>
      </c>
      <c r="G93" s="6">
        <v>26.01</v>
      </c>
      <c r="J93" t="s">
        <v>38</v>
      </c>
      <c r="K93" s="3" t="e">
        <f>(#REF!)</f>
        <v>#REF!</v>
      </c>
      <c r="L93" s="3" t="e">
        <f>(#REF!)</f>
        <v>#REF!</v>
      </c>
      <c r="M93" s="3" t="e">
        <f>(#REF!)</f>
        <v>#REF!</v>
      </c>
      <c r="N93" s="3" t="e">
        <f>(#REF!)</f>
        <v>#REF!</v>
      </c>
      <c r="O93" s="3" t="e">
        <f>(#REF!)</f>
        <v>#REF!</v>
      </c>
      <c r="P93" s="3" t="e">
        <f>(#REF!)</f>
        <v>#REF!</v>
      </c>
      <c r="R93" s="10"/>
      <c r="S93" s="10" t="s">
        <v>38</v>
      </c>
      <c r="T93" s="13">
        <f t="shared" si="21"/>
        <v>17.863</v>
      </c>
      <c r="U93" s="13">
        <f t="shared" si="22"/>
        <v>19.407</v>
      </c>
      <c r="V93" s="13">
        <f t="shared" si="23"/>
        <v>21.353</v>
      </c>
      <c r="W93" s="13">
        <f t="shared" si="24"/>
        <v>23.194</v>
      </c>
      <c r="X93" s="13">
        <f t="shared" si="25"/>
        <v>26.01</v>
      </c>
    </row>
    <row r="94" spans="1:24" ht="15">
      <c r="A94" t="s">
        <v>39</v>
      </c>
      <c r="B94" s="6">
        <v>13.65</v>
      </c>
      <c r="C94" s="6">
        <v>16.499</v>
      </c>
      <c r="D94" s="6">
        <v>18.587</v>
      </c>
      <c r="E94" s="6">
        <v>19.846</v>
      </c>
      <c r="F94" s="6">
        <v>20.75</v>
      </c>
      <c r="G94" s="6">
        <v>20.75</v>
      </c>
      <c r="J94" t="s">
        <v>39</v>
      </c>
      <c r="K94" s="3" t="e">
        <f>(#REF!)</f>
        <v>#REF!</v>
      </c>
      <c r="L94" s="3" t="e">
        <f>(#REF!)</f>
        <v>#REF!</v>
      </c>
      <c r="M94" s="3" t="e">
        <f>(#REF!)</f>
        <v>#REF!</v>
      </c>
      <c r="N94" s="3" t="e">
        <f>(#REF!)</f>
        <v>#REF!</v>
      </c>
      <c r="O94" s="3" t="e">
        <f>(#REF!)</f>
        <v>#REF!</v>
      </c>
      <c r="P94" s="3" t="e">
        <f>(#REF!)</f>
        <v>#REF!</v>
      </c>
      <c r="R94" s="10"/>
      <c r="S94" s="10" t="s">
        <v>39</v>
      </c>
      <c r="T94" s="13">
        <f t="shared" si="21"/>
        <v>13.65</v>
      </c>
      <c r="U94" s="13">
        <f t="shared" si="22"/>
        <v>16.499</v>
      </c>
      <c r="V94" s="13">
        <f t="shared" si="23"/>
        <v>18.587</v>
      </c>
      <c r="W94" s="13">
        <f t="shared" si="24"/>
        <v>19.846</v>
      </c>
      <c r="X94" s="13">
        <f t="shared" si="25"/>
        <v>20.75</v>
      </c>
    </row>
    <row r="95" spans="1:24" ht="15">
      <c r="A95" t="s">
        <v>40</v>
      </c>
      <c r="B95" s="6">
        <v>3.53</v>
      </c>
      <c r="C95" s="6">
        <v>3.656</v>
      </c>
      <c r="D95" s="6">
        <v>3.44</v>
      </c>
      <c r="E95" s="6">
        <v>3.248</v>
      </c>
      <c r="F95" s="6">
        <v>3.708</v>
      </c>
      <c r="G95" s="6">
        <v>3.708</v>
      </c>
      <c r="J95" t="s">
        <v>40</v>
      </c>
      <c r="K95" s="3" t="e">
        <f>#REF!</f>
        <v>#REF!</v>
      </c>
      <c r="L95" s="3" t="e">
        <f>#REF!</f>
        <v>#REF!</v>
      </c>
      <c r="M95" s="3" t="e">
        <f>#REF!</f>
        <v>#REF!</v>
      </c>
      <c r="N95" s="3" t="e">
        <f>#REF!</f>
        <v>#REF!</v>
      </c>
      <c r="O95" s="3" t="e">
        <f>#REF!</f>
        <v>#REF!</v>
      </c>
      <c r="P95" s="3" t="e">
        <f>#REF!</f>
        <v>#REF!</v>
      </c>
      <c r="R95" s="10"/>
      <c r="S95" s="10" t="s">
        <v>40</v>
      </c>
      <c r="T95" s="13">
        <f t="shared" si="21"/>
        <v>3.53</v>
      </c>
      <c r="U95" s="13">
        <f t="shared" si="22"/>
        <v>3.656</v>
      </c>
      <c r="V95" s="13">
        <f t="shared" si="23"/>
        <v>3.44</v>
      </c>
      <c r="W95" s="13">
        <f t="shared" si="24"/>
        <v>3.248</v>
      </c>
      <c r="X95" s="13">
        <f t="shared" si="25"/>
        <v>3.708</v>
      </c>
    </row>
    <row r="96" spans="1:24" ht="15">
      <c r="A96" t="s">
        <v>100</v>
      </c>
      <c r="B96" s="6">
        <v>13.073</v>
      </c>
      <c r="C96" s="6">
        <v>13.855</v>
      </c>
      <c r="D96" s="6">
        <v>12.883</v>
      </c>
      <c r="E96" s="6">
        <v>11.624</v>
      </c>
      <c r="F96" s="6">
        <v>12.32</v>
      </c>
      <c r="G96" s="6">
        <v>11.93</v>
      </c>
      <c r="J96" t="s">
        <v>100</v>
      </c>
      <c r="K96" s="3" t="e">
        <f>#REF!</f>
        <v>#REF!</v>
      </c>
      <c r="L96" s="3" t="e">
        <f>#REF!</f>
        <v>#REF!</v>
      </c>
      <c r="M96" s="3" t="e">
        <f>#REF!</f>
        <v>#REF!</v>
      </c>
      <c r="N96" s="3" t="e">
        <f>#REF!</f>
        <v>#REF!</v>
      </c>
      <c r="O96" s="3" t="e">
        <f>#REF!</f>
        <v>#REF!</v>
      </c>
      <c r="P96" s="3" t="e">
        <f>#REF!</f>
        <v>#REF!</v>
      </c>
      <c r="R96" s="10"/>
      <c r="S96" t="s">
        <v>100</v>
      </c>
      <c r="T96" s="13">
        <f t="shared" si="21"/>
        <v>13.073</v>
      </c>
      <c r="U96" s="13">
        <f t="shared" si="22"/>
        <v>13.855</v>
      </c>
      <c r="V96" s="13">
        <f t="shared" si="23"/>
        <v>12.883</v>
      </c>
      <c r="W96" s="13">
        <f t="shared" si="24"/>
        <v>11.624</v>
      </c>
      <c r="X96" s="13">
        <f t="shared" si="25"/>
        <v>11.93</v>
      </c>
    </row>
    <row r="97" spans="1:24" ht="15">
      <c r="A97" t="s">
        <v>99</v>
      </c>
      <c r="B97" s="6">
        <v>0.637</v>
      </c>
      <c r="C97" s="6">
        <v>0.78</v>
      </c>
      <c r="D97" s="6">
        <v>0.812</v>
      </c>
      <c r="E97" s="6">
        <v>0.771</v>
      </c>
      <c r="F97" s="6">
        <v>0.838</v>
      </c>
      <c r="G97" s="6">
        <v>0.838</v>
      </c>
      <c r="J97" t="s">
        <v>99</v>
      </c>
      <c r="K97" s="3" t="e">
        <f>#REF!</f>
        <v>#REF!</v>
      </c>
      <c r="L97" s="3" t="e">
        <f>#REF!</f>
        <v>#REF!</v>
      </c>
      <c r="M97" s="3" t="e">
        <f>#REF!</f>
        <v>#REF!</v>
      </c>
      <c r="N97" s="3" t="e">
        <f>#REF!</f>
        <v>#REF!</v>
      </c>
      <c r="O97" s="3" t="e">
        <f>#REF!</f>
        <v>#REF!</v>
      </c>
      <c r="P97" s="3" t="e">
        <f>#REF!</f>
        <v>#REF!</v>
      </c>
      <c r="R97" s="10"/>
      <c r="S97" t="s">
        <v>99</v>
      </c>
      <c r="T97" s="13">
        <f t="shared" si="21"/>
        <v>0.637</v>
      </c>
      <c r="U97" s="13">
        <f t="shared" si="22"/>
        <v>0.78</v>
      </c>
      <c r="V97" s="13">
        <f t="shared" si="23"/>
        <v>0.812</v>
      </c>
      <c r="W97" s="13">
        <f t="shared" si="24"/>
        <v>0.771</v>
      </c>
      <c r="X97" s="13">
        <f t="shared" si="25"/>
        <v>0.838</v>
      </c>
    </row>
    <row r="98" spans="1:24" ht="15">
      <c r="A98" t="s">
        <v>27</v>
      </c>
      <c r="B98" s="6">
        <v>0.371</v>
      </c>
      <c r="C98" s="6">
        <v>0.497</v>
      </c>
      <c r="D98" s="6">
        <v>0.483</v>
      </c>
      <c r="E98" s="6">
        <v>0.441</v>
      </c>
      <c r="F98" s="6">
        <v>0.564</v>
      </c>
      <c r="G98" s="6">
        <v>0.564</v>
      </c>
      <c r="J98" t="s">
        <v>27</v>
      </c>
      <c r="K98" s="3" t="e">
        <f>#REF!</f>
        <v>#REF!</v>
      </c>
      <c r="L98" s="3" t="e">
        <f>#REF!</f>
        <v>#REF!</v>
      </c>
      <c r="M98" s="3" t="e">
        <f>#REF!</f>
        <v>#REF!</v>
      </c>
      <c r="N98" s="3" t="e">
        <f>#REF!</f>
        <v>#REF!</v>
      </c>
      <c r="O98" s="3" t="e">
        <f>#REF!</f>
        <v>#REF!</v>
      </c>
      <c r="P98" s="3" t="e">
        <f>#REF!</f>
        <v>#REF!</v>
      </c>
      <c r="R98" s="10"/>
      <c r="S98" s="10" t="s">
        <v>27</v>
      </c>
      <c r="T98" s="13">
        <f t="shared" si="21"/>
        <v>0.371</v>
      </c>
      <c r="U98" s="13">
        <f t="shared" si="22"/>
        <v>0.497</v>
      </c>
      <c r="V98" s="13">
        <f t="shared" si="23"/>
        <v>0.483</v>
      </c>
      <c r="W98" s="13">
        <f t="shared" si="24"/>
        <v>0.441</v>
      </c>
      <c r="X98" s="13">
        <f t="shared" si="25"/>
        <v>0.564</v>
      </c>
    </row>
    <row r="99" spans="1:24" ht="15">
      <c r="A99" t="s">
        <v>28</v>
      </c>
      <c r="B99" s="6">
        <v>26.296</v>
      </c>
      <c r="C99" s="6">
        <v>28.134</v>
      </c>
      <c r="D99" s="6">
        <v>31.782</v>
      </c>
      <c r="E99" s="6">
        <v>32.314</v>
      </c>
      <c r="F99" s="6">
        <v>34.826</v>
      </c>
      <c r="G99" s="6">
        <v>34.497</v>
      </c>
      <c r="J99" t="s">
        <v>28</v>
      </c>
      <c r="K99" s="3" t="e">
        <f>#REF!</f>
        <v>#REF!</v>
      </c>
      <c r="L99" s="3" t="e">
        <f>#REF!</f>
        <v>#REF!</v>
      </c>
      <c r="M99" s="3" t="e">
        <f>#REF!</f>
        <v>#REF!</v>
      </c>
      <c r="N99" s="3" t="e">
        <f>#REF!</f>
        <v>#REF!</v>
      </c>
      <c r="O99" s="3" t="e">
        <f>#REF!</f>
        <v>#REF!</v>
      </c>
      <c r="P99" s="3" t="e">
        <f>#REF!</f>
        <v>#REF!</v>
      </c>
      <c r="R99" s="10"/>
      <c r="S99" s="10" t="s">
        <v>28</v>
      </c>
      <c r="T99" s="13">
        <f t="shared" si="21"/>
        <v>26.296</v>
      </c>
      <c r="U99" s="13">
        <f t="shared" si="22"/>
        <v>28.134</v>
      </c>
      <c r="V99" s="13">
        <f t="shared" si="23"/>
        <v>31.782</v>
      </c>
      <c r="W99" s="13">
        <f t="shared" si="24"/>
        <v>32.314</v>
      </c>
      <c r="X99" s="13">
        <f t="shared" si="25"/>
        <v>34.497</v>
      </c>
    </row>
    <row r="100" spans="1:24" ht="15">
      <c r="A100" t="s">
        <v>30</v>
      </c>
      <c r="B100" s="6">
        <v>2.927</v>
      </c>
      <c r="C100" s="6">
        <v>3.013</v>
      </c>
      <c r="D100" s="6">
        <v>3.067</v>
      </c>
      <c r="E100" s="6">
        <v>2.95</v>
      </c>
      <c r="F100" s="6">
        <v>2.975</v>
      </c>
      <c r="G100" s="6">
        <v>2.975</v>
      </c>
      <c r="J100" t="s">
        <v>30</v>
      </c>
      <c r="K100" s="3" t="e">
        <f>#REF!</f>
        <v>#REF!</v>
      </c>
      <c r="L100" s="3" t="e">
        <f>#REF!</f>
        <v>#REF!</v>
      </c>
      <c r="M100" s="3" t="e">
        <f>#REF!</f>
        <v>#REF!</v>
      </c>
      <c r="N100" s="3" t="e">
        <f>#REF!</f>
        <v>#REF!</v>
      </c>
      <c r="O100" s="3" t="e">
        <f>#REF!</f>
        <v>#REF!</v>
      </c>
      <c r="P100" s="3" t="e">
        <f>#REF!</f>
        <v>#REF!</v>
      </c>
      <c r="R100" s="10"/>
      <c r="S100" s="10" t="s">
        <v>30</v>
      </c>
      <c r="T100" s="13">
        <f t="shared" si="21"/>
        <v>2.927</v>
      </c>
      <c r="U100" s="13">
        <f t="shared" si="22"/>
        <v>3.013</v>
      </c>
      <c r="V100" s="13">
        <f t="shared" si="23"/>
        <v>3.067</v>
      </c>
      <c r="W100" s="13">
        <f t="shared" si="24"/>
        <v>2.95</v>
      </c>
      <c r="X100" s="13">
        <f t="shared" si="25"/>
        <v>2.975</v>
      </c>
    </row>
    <row r="101" spans="1:24" ht="15">
      <c r="A101" t="s">
        <v>29</v>
      </c>
      <c r="B101" s="6">
        <v>15.05</v>
      </c>
      <c r="C101" s="6">
        <v>16.3</v>
      </c>
      <c r="D101" s="6">
        <v>21</v>
      </c>
      <c r="E101" s="6">
        <v>20.19</v>
      </c>
      <c r="F101" s="6">
        <v>22.1</v>
      </c>
      <c r="G101" s="6">
        <v>22.1</v>
      </c>
      <c r="J101" t="s">
        <v>29</v>
      </c>
      <c r="K101" s="3" t="e">
        <f>#REF!</f>
        <v>#REF!</v>
      </c>
      <c r="L101" s="3" t="e">
        <f>#REF!</f>
        <v>#REF!</v>
      </c>
      <c r="M101" s="3" t="e">
        <f>#REF!</f>
        <v>#REF!</v>
      </c>
      <c r="N101" s="3" t="e">
        <f>#REF!</f>
        <v>#REF!</v>
      </c>
      <c r="O101" s="3" t="e">
        <f>#REF!</f>
        <v>#REF!</v>
      </c>
      <c r="P101" s="3" t="e">
        <f>#REF!</f>
        <v>#REF!</v>
      </c>
      <c r="R101" s="10"/>
      <c r="S101" s="10" t="s">
        <v>29</v>
      </c>
      <c r="T101" s="13">
        <f t="shared" si="21"/>
        <v>15.05</v>
      </c>
      <c r="U101" s="13">
        <f t="shared" si="22"/>
        <v>16.3</v>
      </c>
      <c r="V101" s="13">
        <f t="shared" si="23"/>
        <v>21</v>
      </c>
      <c r="W101" s="13">
        <f t="shared" si="24"/>
        <v>20.19</v>
      </c>
      <c r="X101" s="13">
        <f t="shared" si="25"/>
        <v>22.1</v>
      </c>
    </row>
    <row r="102" spans="1:24" ht="15">
      <c r="A102" t="s">
        <v>32</v>
      </c>
      <c r="B102" s="6">
        <v>1.69</v>
      </c>
      <c r="C102" s="6">
        <v>1.72</v>
      </c>
      <c r="D102" s="6">
        <v>1.69</v>
      </c>
      <c r="E102" s="6">
        <v>1.61</v>
      </c>
      <c r="F102" s="6">
        <v>1.69</v>
      </c>
      <c r="G102" s="6">
        <v>1.69</v>
      </c>
      <c r="J102" t="s">
        <v>32</v>
      </c>
      <c r="K102" s="3" t="e">
        <f>#REF!</f>
        <v>#REF!</v>
      </c>
      <c r="L102" s="3" t="e">
        <f>#REF!</f>
        <v>#REF!</v>
      </c>
      <c r="M102" s="3" t="e">
        <f>#REF!</f>
        <v>#REF!</v>
      </c>
      <c r="N102" s="3" t="e">
        <f>#REF!</f>
        <v>#REF!</v>
      </c>
      <c r="O102" s="3" t="e">
        <f>#REF!</f>
        <v>#REF!</v>
      </c>
      <c r="P102" s="3" t="e">
        <f>#REF!</f>
        <v>#REF!</v>
      </c>
      <c r="R102" s="10"/>
      <c r="S102" s="10" t="s">
        <v>32</v>
      </c>
      <c r="T102" s="13">
        <f t="shared" si="21"/>
        <v>1.69</v>
      </c>
      <c r="U102" s="13">
        <f t="shared" si="22"/>
        <v>1.72</v>
      </c>
      <c r="V102" s="13">
        <f t="shared" si="23"/>
        <v>1.69</v>
      </c>
      <c r="W102" s="13">
        <f t="shared" si="24"/>
        <v>1.61</v>
      </c>
      <c r="X102" s="13">
        <f t="shared" si="25"/>
        <v>1.69</v>
      </c>
    </row>
    <row r="103" spans="1:24" ht="15">
      <c r="A103" t="s">
        <v>41</v>
      </c>
      <c r="B103" s="6">
        <v>3.614</v>
      </c>
      <c r="C103" s="6">
        <v>3.7</v>
      </c>
      <c r="D103" s="6">
        <v>2.73</v>
      </c>
      <c r="E103" s="6">
        <v>4.598</v>
      </c>
      <c r="F103" s="6">
        <v>4.75</v>
      </c>
      <c r="G103" s="6">
        <v>4.75</v>
      </c>
      <c r="J103" t="s">
        <v>53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R103" s="10"/>
      <c r="S103" s="10" t="s">
        <v>41</v>
      </c>
      <c r="T103" s="13">
        <f t="shared" si="21"/>
        <v>3.614</v>
      </c>
      <c r="U103" s="13">
        <f t="shared" si="22"/>
        <v>3.7</v>
      </c>
      <c r="V103" s="13">
        <f t="shared" si="23"/>
        <v>2.73</v>
      </c>
      <c r="W103" s="13">
        <f t="shared" si="24"/>
        <v>4.598</v>
      </c>
      <c r="X103" s="13">
        <f t="shared" si="25"/>
        <v>4.75</v>
      </c>
    </row>
    <row r="104" spans="1:24" ht="15">
      <c r="A104" t="s">
        <v>54</v>
      </c>
      <c r="B104" s="6">
        <v>3</v>
      </c>
      <c r="C104" s="6">
        <v>3.355</v>
      </c>
      <c r="D104" s="6">
        <v>3.415</v>
      </c>
      <c r="E104" s="6">
        <v>3.513</v>
      </c>
      <c r="F104" s="6">
        <v>3.965</v>
      </c>
      <c r="G104" s="6">
        <v>3.897</v>
      </c>
      <c r="J104" t="s">
        <v>26</v>
      </c>
      <c r="K104" s="3" t="e">
        <f aca="true" t="shared" si="26" ref="K104:P104">(K106-K91-K92-K96-K97-K98-K99)</f>
        <v>#REF!</v>
      </c>
      <c r="L104" s="3" t="e">
        <f>(L106-L91-L92-L96-L97-L98-L99)</f>
        <v>#REF!</v>
      </c>
      <c r="M104" s="3" t="e">
        <f>(M106-M91-M92-M96-M97-M98-M99)</f>
        <v>#REF!</v>
      </c>
      <c r="N104" s="3" t="e">
        <f>(N106-N91-N92-N96-N97-N98-N99)</f>
        <v>#REF!</v>
      </c>
      <c r="O104" s="3" t="e">
        <f t="shared" si="26"/>
        <v>#REF!</v>
      </c>
      <c r="P104" s="3" t="e">
        <f t="shared" si="26"/>
        <v>#REF!</v>
      </c>
      <c r="R104" s="10"/>
      <c r="S104" s="10" t="s">
        <v>54</v>
      </c>
      <c r="T104" s="13">
        <f t="shared" si="21"/>
        <v>3</v>
      </c>
      <c r="U104" s="13">
        <f t="shared" si="22"/>
        <v>3.355</v>
      </c>
      <c r="V104" s="13">
        <f t="shared" si="23"/>
        <v>3.415</v>
      </c>
      <c r="W104" s="13">
        <f t="shared" si="24"/>
        <v>3.513</v>
      </c>
      <c r="X104" s="13">
        <f t="shared" si="25"/>
        <v>3.897</v>
      </c>
    </row>
    <row r="105" spans="2:24" ht="15">
      <c r="B105" s="14"/>
      <c r="C105" s="14"/>
      <c r="D105" s="14"/>
      <c r="E105" s="14"/>
      <c r="F105" s="14"/>
      <c r="G105" s="14"/>
      <c r="K105" s="15"/>
      <c r="L105" s="15"/>
      <c r="M105" s="15"/>
      <c r="N105" s="15"/>
      <c r="O105" s="15"/>
      <c r="P105" s="15"/>
      <c r="R105" s="10"/>
      <c r="S105" s="10"/>
      <c r="T105" s="19"/>
      <c r="U105" s="19"/>
      <c r="V105" s="19"/>
      <c r="W105" s="19"/>
      <c r="X105" s="19"/>
    </row>
    <row r="106" spans="1:24" ht="15">
      <c r="A106" t="s">
        <v>6</v>
      </c>
      <c r="B106" s="6">
        <v>116.244</v>
      </c>
      <c r="C106" s="6">
        <v>125.116</v>
      </c>
      <c r="D106" s="6">
        <v>130.014</v>
      </c>
      <c r="E106" s="6">
        <v>130.992</v>
      </c>
      <c r="F106" s="6">
        <v>142.524</v>
      </c>
      <c r="G106" s="6">
        <v>141.068</v>
      </c>
      <c r="J106" t="s">
        <v>6</v>
      </c>
      <c r="K106" s="3" t="e">
        <f>(#REF!)</f>
        <v>#REF!</v>
      </c>
      <c r="L106" s="3" t="e">
        <f>(#REF!)</f>
        <v>#REF!</v>
      </c>
      <c r="M106" s="3" t="e">
        <f>(#REF!)</f>
        <v>#REF!</v>
      </c>
      <c r="N106" s="3" t="e">
        <f>(#REF!)</f>
        <v>#REF!</v>
      </c>
      <c r="O106" s="3" t="e">
        <f>(#REF!)</f>
        <v>#REF!</v>
      </c>
      <c r="P106" s="3" t="e">
        <f>(#REF!)</f>
        <v>#REF!</v>
      </c>
      <c r="R106" s="10"/>
      <c r="S106" s="10" t="s">
        <v>6</v>
      </c>
      <c r="T106" s="13">
        <f>B106</f>
        <v>116.244</v>
      </c>
      <c r="U106" s="13">
        <f>C106</f>
        <v>125.116</v>
      </c>
      <c r="V106" s="13">
        <f>D106</f>
        <v>130.014</v>
      </c>
      <c r="W106" s="13">
        <f>E106</f>
        <v>130.992</v>
      </c>
      <c r="X106" s="13">
        <f>G106</f>
        <v>141.068</v>
      </c>
    </row>
    <row r="107" spans="11:24" ht="15">
      <c r="K107" s="3"/>
      <c r="L107" s="3"/>
      <c r="M107" s="3"/>
      <c r="N107" s="3"/>
      <c r="O107" s="3"/>
      <c r="P107" s="3"/>
      <c r="R107" s="10"/>
      <c r="S107" s="10"/>
      <c r="T107" s="10"/>
      <c r="U107" s="10"/>
      <c r="V107" s="10"/>
      <c r="W107" s="10"/>
      <c r="X107" s="10"/>
    </row>
    <row r="108" spans="1:24" ht="15">
      <c r="A108" t="s">
        <v>7</v>
      </c>
      <c r="J108" t="s">
        <v>7</v>
      </c>
      <c r="K108" s="3"/>
      <c r="L108" s="3"/>
      <c r="M108" s="3"/>
      <c r="N108" s="3"/>
      <c r="O108" s="3"/>
      <c r="P108" s="3"/>
      <c r="R108" s="10"/>
      <c r="S108" s="10" t="s">
        <v>7</v>
      </c>
      <c r="T108" s="10"/>
      <c r="U108" s="10"/>
      <c r="V108" s="10"/>
      <c r="W108" s="10"/>
      <c r="X108" s="10"/>
    </row>
    <row r="109" spans="1:24" ht="15">
      <c r="A109" t="s">
        <v>20</v>
      </c>
      <c r="B109" s="6">
        <v>6.988</v>
      </c>
      <c r="C109" s="6">
        <v>6.811</v>
      </c>
      <c r="D109" s="6">
        <v>5.461</v>
      </c>
      <c r="E109" s="6">
        <v>3.901</v>
      </c>
      <c r="F109" s="6">
        <v>4.491</v>
      </c>
      <c r="G109" s="6">
        <v>4.899</v>
      </c>
      <c r="J109" t="s">
        <v>20</v>
      </c>
      <c r="K109" s="3" t="e">
        <f>#REF!</f>
        <v>#REF!</v>
      </c>
      <c r="L109" s="3" t="e">
        <f>#REF!</f>
        <v>#REF!</v>
      </c>
      <c r="M109" s="3" t="e">
        <f>#REF!</f>
        <v>#REF!</v>
      </c>
      <c r="N109" s="3" t="e">
        <f>#REF!</f>
        <v>#REF!</v>
      </c>
      <c r="O109" s="3" t="e">
        <f>#REF!</f>
        <v>#REF!</v>
      </c>
      <c r="P109" s="3" t="e">
        <f>#REF!</f>
        <v>#REF!</v>
      </c>
      <c r="R109" s="10"/>
      <c r="S109" s="10" t="s">
        <v>20</v>
      </c>
      <c r="T109" s="13">
        <f aca="true" t="shared" si="27" ref="T109:W114">B109</f>
        <v>6.988</v>
      </c>
      <c r="U109" s="13">
        <f t="shared" si="27"/>
        <v>6.811</v>
      </c>
      <c r="V109" s="13">
        <f t="shared" si="27"/>
        <v>5.461</v>
      </c>
      <c r="W109" s="13">
        <f t="shared" si="27"/>
        <v>3.901</v>
      </c>
      <c r="X109" s="13">
        <f aca="true" t="shared" si="28" ref="X109:X114">G109</f>
        <v>4.899</v>
      </c>
    </row>
    <row r="110" spans="1:24" ht="15">
      <c r="A110" t="s">
        <v>21</v>
      </c>
      <c r="B110" s="6">
        <v>10.679</v>
      </c>
      <c r="C110" s="6">
        <v>11.975</v>
      </c>
      <c r="D110" s="6">
        <v>13.75</v>
      </c>
      <c r="E110" s="6">
        <v>14.94</v>
      </c>
      <c r="F110" s="6">
        <v>17.602</v>
      </c>
      <c r="G110" s="6">
        <v>16.94</v>
      </c>
      <c r="J110" t="s">
        <v>21</v>
      </c>
      <c r="K110" s="3" t="e">
        <f>#REF!</f>
        <v>#REF!</v>
      </c>
      <c r="L110" s="3" t="e">
        <f>#REF!</f>
        <v>#REF!</v>
      </c>
      <c r="M110" s="3" t="e">
        <f>#REF!</f>
        <v>#REF!</v>
      </c>
      <c r="N110" s="3" t="e">
        <f>#REF!</f>
        <v>#REF!</v>
      </c>
      <c r="O110" s="3" t="e">
        <f>#REF!</f>
        <v>#REF!</v>
      </c>
      <c r="P110" s="3" t="e">
        <f>#REF!</f>
        <v>#REF!</v>
      </c>
      <c r="R110" s="10"/>
      <c r="S110" s="10" t="s">
        <v>21</v>
      </c>
      <c r="T110" s="13">
        <f t="shared" si="27"/>
        <v>10.679</v>
      </c>
      <c r="U110" s="13">
        <f t="shared" si="27"/>
        <v>11.975</v>
      </c>
      <c r="V110" s="13">
        <f t="shared" si="27"/>
        <v>13.75</v>
      </c>
      <c r="W110" s="13">
        <f t="shared" si="27"/>
        <v>14.94</v>
      </c>
      <c r="X110" s="13">
        <f t="shared" si="28"/>
        <v>16.94</v>
      </c>
    </row>
    <row r="111" spans="1:24" ht="15">
      <c r="A111" t="s">
        <v>22</v>
      </c>
      <c r="B111" s="6">
        <v>13.6</v>
      </c>
      <c r="C111" s="6">
        <v>16.065</v>
      </c>
      <c r="D111" s="6">
        <v>18.461</v>
      </c>
      <c r="E111" s="6">
        <v>19.711</v>
      </c>
      <c r="F111" s="6">
        <v>20.21</v>
      </c>
      <c r="G111" s="6">
        <v>20.21</v>
      </c>
      <c r="J111" t="s">
        <v>22</v>
      </c>
      <c r="K111" s="3" t="e">
        <f>#REF!</f>
        <v>#REF!</v>
      </c>
      <c r="L111" s="3" t="e">
        <f>#REF!</f>
        <v>#REF!</v>
      </c>
      <c r="M111" s="3" t="e">
        <f>#REF!</f>
        <v>#REF!</v>
      </c>
      <c r="N111" s="3" t="e">
        <f>#REF!</f>
        <v>#REF!</v>
      </c>
      <c r="O111" s="3" t="e">
        <f>#REF!</f>
        <v>#REF!</v>
      </c>
      <c r="P111" s="3" t="e">
        <f>#REF!</f>
        <v>#REF!</v>
      </c>
      <c r="R111" s="10"/>
      <c r="S111" s="10" t="s">
        <v>22</v>
      </c>
      <c r="T111" s="13">
        <f t="shared" si="27"/>
        <v>13.6</v>
      </c>
      <c r="U111" s="13">
        <f t="shared" si="27"/>
        <v>16.065</v>
      </c>
      <c r="V111" s="13">
        <f t="shared" si="27"/>
        <v>18.461</v>
      </c>
      <c r="W111" s="13">
        <f t="shared" si="27"/>
        <v>19.711</v>
      </c>
      <c r="X111" s="13">
        <f t="shared" si="28"/>
        <v>20.21</v>
      </c>
    </row>
    <row r="112" spans="1:24" ht="15">
      <c r="A112" t="s">
        <v>100</v>
      </c>
      <c r="B112" s="6">
        <v>0.255</v>
      </c>
      <c r="C112" s="6">
        <v>0.308</v>
      </c>
      <c r="D112" s="6">
        <v>0.346</v>
      </c>
      <c r="E112" s="6">
        <v>0.301</v>
      </c>
      <c r="F112" s="6">
        <v>0.308</v>
      </c>
      <c r="G112" s="6">
        <v>0.308</v>
      </c>
      <c r="J112" t="s">
        <v>100</v>
      </c>
      <c r="K112" s="3" t="e">
        <f>#REF!</f>
        <v>#REF!</v>
      </c>
      <c r="L112" s="3" t="e">
        <f>#REF!</f>
        <v>#REF!</v>
      </c>
      <c r="M112" s="3" t="e">
        <f>#REF!</f>
        <v>#REF!</v>
      </c>
      <c r="N112" s="3" t="e">
        <f>#REF!</f>
        <v>#REF!</v>
      </c>
      <c r="O112" s="3" t="e">
        <f>#REF!</f>
        <v>#REF!</v>
      </c>
      <c r="P112" s="3" t="e">
        <f>#REF!</f>
        <v>#REF!</v>
      </c>
      <c r="R112" s="10"/>
      <c r="S112" t="s">
        <v>100</v>
      </c>
      <c r="T112" s="13">
        <f t="shared" si="27"/>
        <v>0.255</v>
      </c>
      <c r="U112" s="13">
        <f t="shared" si="27"/>
        <v>0.308</v>
      </c>
      <c r="V112" s="13">
        <f t="shared" si="27"/>
        <v>0.346</v>
      </c>
      <c r="W112" s="13">
        <f t="shared" si="27"/>
        <v>0.301</v>
      </c>
      <c r="X112" s="13">
        <f t="shared" si="28"/>
        <v>0.308</v>
      </c>
    </row>
    <row r="113" spans="1:24" ht="15">
      <c r="A113" t="s">
        <v>24</v>
      </c>
      <c r="B113" s="6">
        <v>2.35</v>
      </c>
      <c r="C113" s="6">
        <v>2.45</v>
      </c>
      <c r="D113" s="6">
        <v>1.225</v>
      </c>
      <c r="E113" s="6">
        <v>3.35</v>
      </c>
      <c r="F113" s="6">
        <v>2.5</v>
      </c>
      <c r="G113" s="6">
        <v>2.5</v>
      </c>
      <c r="J113" t="s">
        <v>24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R113" s="10"/>
      <c r="S113" s="10" t="s">
        <v>24</v>
      </c>
      <c r="T113" s="13">
        <f t="shared" si="27"/>
        <v>2.35</v>
      </c>
      <c r="U113" s="13">
        <f t="shared" si="27"/>
        <v>2.45</v>
      </c>
      <c r="V113" s="13">
        <f t="shared" si="27"/>
        <v>1.225</v>
      </c>
      <c r="W113" s="13">
        <f t="shared" si="27"/>
        <v>3.35</v>
      </c>
      <c r="X113" s="13">
        <f t="shared" si="28"/>
        <v>2.5</v>
      </c>
    </row>
    <row r="114" spans="1:24" ht="15">
      <c r="A114" t="s">
        <v>26</v>
      </c>
      <c r="B114" s="6">
        <v>1.603</v>
      </c>
      <c r="C114" s="6">
        <v>2.762</v>
      </c>
      <c r="D114" s="6">
        <v>2.932</v>
      </c>
      <c r="E114" s="6">
        <v>2.918</v>
      </c>
      <c r="F114" s="6">
        <v>3.282</v>
      </c>
      <c r="G114" s="6">
        <v>3.335</v>
      </c>
      <c r="J114" t="s">
        <v>26</v>
      </c>
      <c r="K114" s="3" t="e">
        <f aca="true" t="shared" si="29" ref="K114:P114">(K116-SUM(K109:K113))</f>
        <v>#REF!</v>
      </c>
      <c r="L114" s="3" t="e">
        <f t="shared" si="29"/>
        <v>#REF!</v>
      </c>
      <c r="M114" s="3" t="e">
        <f t="shared" si="29"/>
        <v>#REF!</v>
      </c>
      <c r="N114" s="3" t="e">
        <f t="shared" si="29"/>
        <v>#REF!</v>
      </c>
      <c r="O114" s="3" t="e">
        <f t="shared" si="29"/>
        <v>#REF!</v>
      </c>
      <c r="P114" s="3" t="e">
        <f t="shared" si="29"/>
        <v>#REF!</v>
      </c>
      <c r="R114" s="10"/>
      <c r="S114" s="10" t="s">
        <v>26</v>
      </c>
      <c r="T114" s="13">
        <f t="shared" si="27"/>
        <v>1.603</v>
      </c>
      <c r="U114" s="13">
        <f t="shared" si="27"/>
        <v>2.762</v>
      </c>
      <c r="V114" s="13">
        <f t="shared" si="27"/>
        <v>2.932</v>
      </c>
      <c r="W114" s="13">
        <f t="shared" si="27"/>
        <v>2.918</v>
      </c>
      <c r="X114" s="13">
        <f t="shared" si="28"/>
        <v>3.335</v>
      </c>
    </row>
    <row r="115" spans="2:24" ht="15">
      <c r="B115" s="14"/>
      <c r="C115" s="14"/>
      <c r="D115" s="14"/>
      <c r="E115" s="14"/>
      <c r="F115" s="14"/>
      <c r="G115" s="14"/>
      <c r="K115" s="15"/>
      <c r="L115" s="15"/>
      <c r="M115" s="15"/>
      <c r="N115" s="15"/>
      <c r="O115" s="15"/>
      <c r="P115" s="15"/>
      <c r="R115" s="10"/>
      <c r="S115" s="10"/>
      <c r="T115" s="19"/>
      <c r="U115" s="19"/>
      <c r="V115" s="19"/>
      <c r="W115" s="19"/>
      <c r="X115" s="19"/>
    </row>
    <row r="116" spans="1:24" ht="15">
      <c r="A116" t="s">
        <v>6</v>
      </c>
      <c r="B116" s="6">
        <v>35.475</v>
      </c>
      <c r="C116" s="6">
        <v>40.371</v>
      </c>
      <c r="D116" s="6">
        <v>42.175</v>
      </c>
      <c r="E116" s="6">
        <v>45.121</v>
      </c>
      <c r="F116" s="6">
        <v>48.393</v>
      </c>
      <c r="G116" s="6">
        <v>48.192</v>
      </c>
      <c r="J116" t="s">
        <v>6</v>
      </c>
      <c r="K116" s="3" t="e">
        <f>(#REF!)</f>
        <v>#REF!</v>
      </c>
      <c r="L116" s="3" t="e">
        <f>(#REF!)</f>
        <v>#REF!</v>
      </c>
      <c r="M116" s="3" t="e">
        <f>(#REF!)</f>
        <v>#REF!</v>
      </c>
      <c r="N116" s="3" t="e">
        <f>(#REF!)</f>
        <v>#REF!</v>
      </c>
      <c r="O116" s="3" t="e">
        <f>(#REF!)</f>
        <v>#REF!</v>
      </c>
      <c r="P116" s="3" t="e">
        <f>(#REF!)</f>
        <v>#REF!</v>
      </c>
      <c r="R116" s="10"/>
      <c r="S116" s="10" t="s">
        <v>6</v>
      </c>
      <c r="T116" s="13">
        <f>B116</f>
        <v>35.475</v>
      </c>
      <c r="U116" s="13">
        <f>C116</f>
        <v>40.371</v>
      </c>
      <c r="V116" s="13">
        <f>D116</f>
        <v>42.175</v>
      </c>
      <c r="W116" s="13">
        <f>E116</f>
        <v>45.121</v>
      </c>
      <c r="X116" s="13">
        <f>G116</f>
        <v>48.192</v>
      </c>
    </row>
    <row r="117" spans="11:24" ht="15">
      <c r="K117" s="3"/>
      <c r="L117" s="3"/>
      <c r="M117" s="3"/>
      <c r="N117" s="3"/>
      <c r="O117" s="3"/>
      <c r="P117" s="3"/>
      <c r="R117" s="10"/>
      <c r="S117" s="10"/>
      <c r="T117" s="10"/>
      <c r="U117" s="10"/>
      <c r="V117" s="10"/>
      <c r="W117" s="10"/>
      <c r="X117" s="10"/>
    </row>
    <row r="118" spans="1:24" ht="15">
      <c r="A118" t="s">
        <v>8</v>
      </c>
      <c r="J118" t="s">
        <v>8</v>
      </c>
      <c r="K118" s="3"/>
      <c r="L118" s="3"/>
      <c r="M118" s="3"/>
      <c r="N118" s="3"/>
      <c r="O118" s="3"/>
      <c r="P118" s="3"/>
      <c r="R118" s="10"/>
      <c r="S118" s="10" t="s">
        <v>8</v>
      </c>
      <c r="T118" s="10"/>
      <c r="U118" s="10"/>
      <c r="V118" s="10"/>
      <c r="W118" s="10"/>
      <c r="X118" s="10"/>
    </row>
    <row r="119" spans="1:24" ht="15">
      <c r="A119" t="s">
        <v>100</v>
      </c>
      <c r="B119" s="6">
        <v>18.327</v>
      </c>
      <c r="C119" s="6">
        <v>20.881</v>
      </c>
      <c r="D119" s="6">
        <v>21.642</v>
      </c>
      <c r="E119" s="6">
        <v>23.6</v>
      </c>
      <c r="F119" s="6">
        <v>24.5</v>
      </c>
      <c r="G119" s="6">
        <v>24.5</v>
      </c>
      <c r="J119" t="s">
        <v>100</v>
      </c>
      <c r="K119" s="3" t="e">
        <f>#REF!</f>
        <v>#REF!</v>
      </c>
      <c r="L119" s="3" t="e">
        <f>#REF!</f>
        <v>#REF!</v>
      </c>
      <c r="M119" s="3" t="e">
        <f>#REF!</f>
        <v>#REF!</v>
      </c>
      <c r="N119" s="3" t="e">
        <f>#REF!</f>
        <v>#REF!</v>
      </c>
      <c r="O119" s="3" t="e">
        <f>#REF!</f>
        <v>#REF!</v>
      </c>
      <c r="P119" s="3" t="e">
        <f>#REF!</f>
        <v>#REF!</v>
      </c>
      <c r="R119" s="10"/>
      <c r="S119" t="s">
        <v>100</v>
      </c>
      <c r="T119" s="13">
        <f aca="true" t="shared" si="30" ref="T119:T128">B119</f>
        <v>18.327</v>
      </c>
      <c r="U119" s="13">
        <f aca="true" t="shared" si="31" ref="U119:U128">C119</f>
        <v>20.881</v>
      </c>
      <c r="V119" s="13">
        <f aca="true" t="shared" si="32" ref="V119:V128">D119</f>
        <v>21.642</v>
      </c>
      <c r="W119" s="13">
        <f aca="true" t="shared" si="33" ref="W119:W128">E119</f>
        <v>23.6</v>
      </c>
      <c r="X119" s="13">
        <f aca="true" t="shared" si="34" ref="X119:X128">G119</f>
        <v>24.5</v>
      </c>
    </row>
    <row r="120" spans="1:24" ht="15">
      <c r="A120" t="s">
        <v>99</v>
      </c>
      <c r="B120" s="6">
        <v>0.662</v>
      </c>
      <c r="C120" s="6">
        <v>0.596</v>
      </c>
      <c r="D120" s="6">
        <v>0.669</v>
      </c>
      <c r="E120" s="6">
        <v>0.7</v>
      </c>
      <c r="F120" s="6">
        <v>0.67</v>
      </c>
      <c r="G120" s="6">
        <v>0.75</v>
      </c>
      <c r="J120" t="s">
        <v>99</v>
      </c>
      <c r="K120" s="3" t="e">
        <f>#REF!</f>
        <v>#REF!</v>
      </c>
      <c r="L120" s="3" t="e">
        <f>#REF!</f>
        <v>#REF!</v>
      </c>
      <c r="M120" s="3" t="e">
        <f>#REF!</f>
        <v>#REF!</v>
      </c>
      <c r="N120" s="3" t="e">
        <f>#REF!</f>
        <v>#REF!</v>
      </c>
      <c r="O120" s="3" t="e">
        <f>#REF!</f>
        <v>#REF!</v>
      </c>
      <c r="P120" s="3" t="e">
        <f>#REF!</f>
        <v>#REF!</v>
      </c>
      <c r="R120" s="10"/>
      <c r="S120" t="s">
        <v>99</v>
      </c>
      <c r="T120" s="13">
        <f t="shared" si="30"/>
        <v>0.662</v>
      </c>
      <c r="U120" s="13">
        <f t="shared" si="31"/>
        <v>0.596</v>
      </c>
      <c r="V120" s="13">
        <f t="shared" si="32"/>
        <v>0.669</v>
      </c>
      <c r="W120" s="13">
        <f t="shared" si="33"/>
        <v>0.7</v>
      </c>
      <c r="X120" s="13">
        <f t="shared" si="34"/>
        <v>0.75</v>
      </c>
    </row>
    <row r="121" spans="1:24" ht="15">
      <c r="A121" t="s">
        <v>27</v>
      </c>
      <c r="B121" s="6">
        <v>0.256</v>
      </c>
      <c r="C121" s="6">
        <v>0.443</v>
      </c>
      <c r="D121" s="6">
        <v>0.452</v>
      </c>
      <c r="E121" s="6">
        <v>0.523</v>
      </c>
      <c r="F121" s="6">
        <v>0.61</v>
      </c>
      <c r="G121" s="6">
        <v>0.61</v>
      </c>
      <c r="J121" t="s">
        <v>27</v>
      </c>
      <c r="K121" s="3" t="e">
        <f>#REF!</f>
        <v>#REF!</v>
      </c>
      <c r="L121" s="3" t="e">
        <f>#REF!</f>
        <v>#REF!</v>
      </c>
      <c r="M121" s="3" t="e">
        <f>#REF!</f>
        <v>#REF!</v>
      </c>
      <c r="N121" s="3" t="e">
        <f>#REF!</f>
        <v>#REF!</v>
      </c>
      <c r="O121" s="3" t="e">
        <f>#REF!</f>
        <v>#REF!</v>
      </c>
      <c r="P121" s="3" t="e">
        <f>#REF!</f>
        <v>#REF!</v>
      </c>
      <c r="R121" s="10"/>
      <c r="S121" s="10" t="s">
        <v>27</v>
      </c>
      <c r="T121" s="13">
        <f t="shared" si="30"/>
        <v>0.256</v>
      </c>
      <c r="U121" s="13">
        <f t="shared" si="31"/>
        <v>0.443</v>
      </c>
      <c r="V121" s="13">
        <f t="shared" si="32"/>
        <v>0.452</v>
      </c>
      <c r="W121" s="13">
        <f t="shared" si="33"/>
        <v>0.523</v>
      </c>
      <c r="X121" s="13">
        <f t="shared" si="34"/>
        <v>0.61</v>
      </c>
    </row>
    <row r="122" spans="1:24" ht="15">
      <c r="A122" t="s">
        <v>55</v>
      </c>
      <c r="B122" s="6">
        <v>7.911</v>
      </c>
      <c r="C122" s="6">
        <v>9.224</v>
      </c>
      <c r="D122" s="6">
        <v>9.599</v>
      </c>
      <c r="E122" s="6">
        <v>9.138</v>
      </c>
      <c r="F122" s="6">
        <v>9.469</v>
      </c>
      <c r="G122" s="6">
        <v>9.299</v>
      </c>
      <c r="J122" t="s">
        <v>55</v>
      </c>
      <c r="K122" s="3" t="e">
        <f>(#REF!+#REF!)</f>
        <v>#REF!</v>
      </c>
      <c r="L122" s="3" t="e">
        <f>(#REF!+#REF!)</f>
        <v>#REF!</v>
      </c>
      <c r="M122" s="3" t="e">
        <f>(#REF!+#REF!)</f>
        <v>#REF!</v>
      </c>
      <c r="N122" s="3" t="e">
        <f>(#REF!+#REF!)</f>
        <v>#REF!</v>
      </c>
      <c r="O122" s="3" t="e">
        <f>(#REF!+#REF!)</f>
        <v>#REF!</v>
      </c>
      <c r="P122" s="3" t="e">
        <f>(#REF!+#REF!)</f>
        <v>#REF!</v>
      </c>
      <c r="R122" s="10"/>
      <c r="S122" s="10" t="s">
        <v>55</v>
      </c>
      <c r="T122" s="13">
        <f t="shared" si="30"/>
        <v>7.911</v>
      </c>
      <c r="U122" s="13">
        <f t="shared" si="31"/>
        <v>9.224</v>
      </c>
      <c r="V122" s="13">
        <f t="shared" si="32"/>
        <v>9.599</v>
      </c>
      <c r="W122" s="13">
        <f t="shared" si="33"/>
        <v>9.138</v>
      </c>
      <c r="X122" s="13">
        <f t="shared" si="34"/>
        <v>9.299</v>
      </c>
    </row>
    <row r="123" spans="1:24" ht="15">
      <c r="A123" t="s">
        <v>29</v>
      </c>
      <c r="B123" s="6">
        <v>0.1</v>
      </c>
      <c r="C123" s="6">
        <v>0.02</v>
      </c>
      <c r="D123" s="6">
        <v>0</v>
      </c>
      <c r="E123" s="6">
        <v>0.02</v>
      </c>
      <c r="F123" s="6">
        <v>0</v>
      </c>
      <c r="G123" s="6">
        <v>0.03</v>
      </c>
      <c r="J123" t="s">
        <v>29</v>
      </c>
      <c r="K123" s="3" t="e">
        <f>#REF!</f>
        <v>#REF!</v>
      </c>
      <c r="L123" s="3" t="e">
        <f>#REF!</f>
        <v>#REF!</v>
      </c>
      <c r="M123" s="3" t="e">
        <f>#REF!</f>
        <v>#REF!</v>
      </c>
      <c r="N123" s="3" t="e">
        <f>#REF!</f>
        <v>#REF!</v>
      </c>
      <c r="O123" s="3" t="e">
        <f>#REF!</f>
        <v>#REF!</v>
      </c>
      <c r="P123" s="3" t="e">
        <f>#REF!</f>
        <v>#REF!</v>
      </c>
      <c r="R123" s="10"/>
      <c r="S123" s="10" t="s">
        <v>29</v>
      </c>
      <c r="T123" s="13">
        <f t="shared" si="30"/>
        <v>0.1</v>
      </c>
      <c r="U123" s="13">
        <f t="shared" si="31"/>
        <v>0.02</v>
      </c>
      <c r="V123" s="13">
        <f t="shared" si="32"/>
        <v>0</v>
      </c>
      <c r="W123" s="13">
        <f t="shared" si="33"/>
        <v>0.02</v>
      </c>
      <c r="X123" s="13">
        <f t="shared" si="34"/>
        <v>0.03</v>
      </c>
    </row>
    <row r="124" spans="1:24" ht="15">
      <c r="A124" t="s">
        <v>56</v>
      </c>
      <c r="B124" s="6">
        <v>1.108</v>
      </c>
      <c r="C124" s="6">
        <v>1.553</v>
      </c>
      <c r="D124" s="6">
        <v>1.433</v>
      </c>
      <c r="E124" s="6">
        <v>1.2</v>
      </c>
      <c r="F124" s="6">
        <v>1.25</v>
      </c>
      <c r="G124" s="6">
        <v>1.25</v>
      </c>
      <c r="J124" t="s">
        <v>57</v>
      </c>
      <c r="K124" s="3" t="e">
        <f>#REF!</f>
        <v>#REF!</v>
      </c>
      <c r="L124" s="3" t="e">
        <f>#REF!</f>
        <v>#REF!</v>
      </c>
      <c r="M124" s="3" t="e">
        <f>#REF!</f>
        <v>#REF!</v>
      </c>
      <c r="N124" s="3" t="e">
        <f>#REF!</f>
        <v>#REF!</v>
      </c>
      <c r="O124" s="3" t="e">
        <f>#REF!</f>
        <v>#REF!</v>
      </c>
      <c r="P124" s="3" t="e">
        <f>#REF!</f>
        <v>#REF!</v>
      </c>
      <c r="R124" s="10"/>
      <c r="S124" s="10" t="s">
        <v>57</v>
      </c>
      <c r="T124" s="13">
        <f t="shared" si="30"/>
        <v>1.108</v>
      </c>
      <c r="U124" s="13">
        <f t="shared" si="31"/>
        <v>1.553</v>
      </c>
      <c r="V124" s="13">
        <f t="shared" si="32"/>
        <v>1.433</v>
      </c>
      <c r="W124" s="13">
        <f t="shared" si="33"/>
        <v>1.2</v>
      </c>
      <c r="X124" s="13">
        <f t="shared" si="34"/>
        <v>1.25</v>
      </c>
    </row>
    <row r="125" spans="1:24" ht="15">
      <c r="A125" t="s">
        <v>58</v>
      </c>
      <c r="B125" s="6">
        <v>4.341</v>
      </c>
      <c r="C125" s="6">
        <v>4.602</v>
      </c>
      <c r="D125" s="6">
        <v>5.256</v>
      </c>
      <c r="E125" s="6">
        <v>5.79</v>
      </c>
      <c r="F125" s="6">
        <v>6.18</v>
      </c>
      <c r="G125" s="6">
        <v>6.15</v>
      </c>
      <c r="J125" t="s">
        <v>59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R125" s="10"/>
      <c r="S125" s="10" t="s">
        <v>59</v>
      </c>
      <c r="T125" s="13">
        <f t="shared" si="30"/>
        <v>4.341</v>
      </c>
      <c r="U125" s="13">
        <f t="shared" si="31"/>
        <v>4.602</v>
      </c>
      <c r="V125" s="13">
        <f t="shared" si="32"/>
        <v>5.256</v>
      </c>
      <c r="W125" s="13">
        <f t="shared" si="33"/>
        <v>5.79</v>
      </c>
      <c r="X125" s="13">
        <f t="shared" si="34"/>
        <v>6.15</v>
      </c>
    </row>
    <row r="126" spans="1:24" ht="15">
      <c r="A126" t="s">
        <v>60</v>
      </c>
      <c r="B126" s="6">
        <v>1.04</v>
      </c>
      <c r="C126" s="6">
        <v>1.145</v>
      </c>
      <c r="D126" s="6">
        <v>1.3</v>
      </c>
      <c r="E126" s="6">
        <v>1.41</v>
      </c>
      <c r="F126" s="6">
        <v>1.6</v>
      </c>
      <c r="G126" s="6">
        <v>1.6</v>
      </c>
      <c r="J126" t="s">
        <v>60</v>
      </c>
      <c r="K126" s="3" t="e">
        <f>#REF!</f>
        <v>#REF!</v>
      </c>
      <c r="L126" s="3" t="e">
        <f>#REF!</f>
        <v>#REF!</v>
      </c>
      <c r="M126" s="3" t="e">
        <f>#REF!</f>
        <v>#REF!</v>
      </c>
      <c r="N126" s="3" t="e">
        <f>#REF!</f>
        <v>#REF!</v>
      </c>
      <c r="O126" s="3" t="e">
        <f>#REF!</f>
        <v>#REF!</v>
      </c>
      <c r="P126" s="3" t="e">
        <f>#REF!</f>
        <v>#REF!</v>
      </c>
      <c r="R126" s="10"/>
      <c r="S126" s="10" t="s">
        <v>60</v>
      </c>
      <c r="T126" s="13">
        <f t="shared" si="30"/>
        <v>1.04</v>
      </c>
      <c r="U126" s="13">
        <f t="shared" si="31"/>
        <v>1.145</v>
      </c>
      <c r="V126" s="13">
        <f t="shared" si="32"/>
        <v>1.3</v>
      </c>
      <c r="W126" s="13">
        <f t="shared" si="33"/>
        <v>1.41</v>
      </c>
      <c r="X126" s="13">
        <f t="shared" si="34"/>
        <v>1.6</v>
      </c>
    </row>
    <row r="127" spans="1:24" ht="15">
      <c r="A127" t="s">
        <v>37</v>
      </c>
      <c r="B127" s="6">
        <v>3.612</v>
      </c>
      <c r="C127" s="6">
        <v>4.009</v>
      </c>
      <c r="D127" s="6">
        <v>4.4</v>
      </c>
      <c r="E127" s="6">
        <v>4.852</v>
      </c>
      <c r="F127" s="6">
        <v>4.998</v>
      </c>
      <c r="G127" s="6">
        <v>4.998</v>
      </c>
      <c r="J127" t="s">
        <v>37</v>
      </c>
      <c r="K127" s="3" t="e">
        <f>(#REF!)</f>
        <v>#REF!</v>
      </c>
      <c r="L127" s="3" t="e">
        <f>(#REF!)</f>
        <v>#REF!</v>
      </c>
      <c r="M127" s="3" t="e">
        <f>(#REF!)</f>
        <v>#REF!</v>
      </c>
      <c r="N127" s="3" t="e">
        <f>(#REF!)</f>
        <v>#REF!</v>
      </c>
      <c r="O127" s="3" t="e">
        <f>(#REF!)</f>
        <v>#REF!</v>
      </c>
      <c r="P127" s="3" t="e">
        <f>(#REF!)</f>
        <v>#REF!</v>
      </c>
      <c r="R127" s="10"/>
      <c r="S127" s="10" t="s">
        <v>37</v>
      </c>
      <c r="T127" s="13">
        <f t="shared" si="30"/>
        <v>3.612</v>
      </c>
      <c r="U127" s="13">
        <f t="shared" si="31"/>
        <v>4.009</v>
      </c>
      <c r="V127" s="13">
        <f t="shared" si="32"/>
        <v>4.4</v>
      </c>
      <c r="W127" s="13">
        <f t="shared" si="33"/>
        <v>4.852</v>
      </c>
      <c r="X127" s="13">
        <f t="shared" si="34"/>
        <v>4.998</v>
      </c>
    </row>
    <row r="128" spans="1:24" ht="15">
      <c r="A128" t="s">
        <v>26</v>
      </c>
      <c r="B128" s="6">
        <v>1.517</v>
      </c>
      <c r="C128" s="6">
        <v>1.792</v>
      </c>
      <c r="D128" s="6">
        <v>1.793</v>
      </c>
      <c r="E128" s="6">
        <v>1.88</v>
      </c>
      <c r="F128" s="6">
        <v>1.779</v>
      </c>
      <c r="G128" s="6">
        <v>1.779</v>
      </c>
      <c r="J128" t="s">
        <v>26</v>
      </c>
      <c r="K128" s="3" t="e">
        <f aca="true" t="shared" si="35" ref="K128:P128">(K130-K127-K125-K122-K121-K120-K119)</f>
        <v>#REF!</v>
      </c>
      <c r="L128" s="3" t="e">
        <f t="shared" si="35"/>
        <v>#REF!</v>
      </c>
      <c r="M128" s="3" t="e">
        <f t="shared" si="35"/>
        <v>#REF!</v>
      </c>
      <c r="N128" s="3" t="e">
        <f t="shared" si="35"/>
        <v>#REF!</v>
      </c>
      <c r="O128" s="3" t="e">
        <f t="shared" si="35"/>
        <v>#REF!</v>
      </c>
      <c r="P128" s="3" t="e">
        <f t="shared" si="35"/>
        <v>#REF!</v>
      </c>
      <c r="R128" s="10"/>
      <c r="S128" s="10" t="s">
        <v>26</v>
      </c>
      <c r="T128" s="13">
        <f t="shared" si="30"/>
        <v>1.517</v>
      </c>
      <c r="U128" s="13">
        <f t="shared" si="31"/>
        <v>1.792</v>
      </c>
      <c r="V128" s="13">
        <f t="shared" si="32"/>
        <v>1.793</v>
      </c>
      <c r="W128" s="13">
        <f t="shared" si="33"/>
        <v>1.88</v>
      </c>
      <c r="X128" s="13">
        <f t="shared" si="34"/>
        <v>1.779</v>
      </c>
    </row>
    <row r="129" spans="2:24" ht="15">
      <c r="B129" s="14"/>
      <c r="C129" s="14"/>
      <c r="D129" s="14"/>
      <c r="E129" s="14"/>
      <c r="F129" s="14"/>
      <c r="G129" s="14"/>
      <c r="K129" s="15"/>
      <c r="L129" s="15"/>
      <c r="M129" s="15"/>
      <c r="N129" s="15"/>
      <c r="O129" s="15"/>
      <c r="P129" s="15"/>
      <c r="R129" s="10"/>
      <c r="S129" s="10"/>
      <c r="T129" s="19"/>
      <c r="U129" s="19"/>
      <c r="V129" s="19"/>
      <c r="W129" s="19"/>
      <c r="X129" s="19"/>
    </row>
    <row r="130" spans="1:24" ht="15">
      <c r="A130" t="s">
        <v>6</v>
      </c>
      <c r="B130" s="6">
        <v>36.626</v>
      </c>
      <c r="C130" s="6">
        <v>41.547</v>
      </c>
      <c r="D130" s="6">
        <v>43.811</v>
      </c>
      <c r="E130" s="6">
        <v>46.483</v>
      </c>
      <c r="F130" s="6">
        <v>48.206</v>
      </c>
      <c r="G130" s="6">
        <v>48.086</v>
      </c>
      <c r="J130" t="s">
        <v>6</v>
      </c>
      <c r="K130" s="3" t="e">
        <f>(#REF!)</f>
        <v>#REF!</v>
      </c>
      <c r="L130" s="3" t="e">
        <f>(#REF!)</f>
        <v>#REF!</v>
      </c>
      <c r="M130" s="3" t="e">
        <f>(#REF!)</f>
        <v>#REF!</v>
      </c>
      <c r="N130" s="3" t="e">
        <f>(#REF!)</f>
        <v>#REF!</v>
      </c>
      <c r="O130" s="3" t="e">
        <f>(#REF!)</f>
        <v>#REF!</v>
      </c>
      <c r="P130" s="3" t="e">
        <f>(#REF!)</f>
        <v>#REF!</v>
      </c>
      <c r="R130" s="10"/>
      <c r="S130" s="10" t="s">
        <v>6</v>
      </c>
      <c r="T130" s="13">
        <f>B130</f>
        <v>36.626</v>
      </c>
      <c r="U130" s="13">
        <f>C130</f>
        <v>41.547</v>
      </c>
      <c r="V130" s="13">
        <f>D130</f>
        <v>43.811</v>
      </c>
      <c r="W130" s="13">
        <f>E130</f>
        <v>46.483</v>
      </c>
      <c r="X130" s="13">
        <f>G130</f>
        <v>48.086</v>
      </c>
    </row>
    <row r="131" spans="11:24" ht="15">
      <c r="K131" s="3"/>
      <c r="L131" s="3"/>
      <c r="M131" s="3"/>
      <c r="N131" s="3"/>
      <c r="O131" s="3"/>
      <c r="P131" s="3"/>
      <c r="R131" s="10"/>
      <c r="S131" s="10"/>
      <c r="T131" s="10"/>
      <c r="U131" s="10"/>
      <c r="V131" s="10"/>
      <c r="W131" s="10"/>
      <c r="X131" s="10"/>
    </row>
    <row r="132" spans="1:24" ht="15">
      <c r="A132" t="s">
        <v>16</v>
      </c>
      <c r="J132" t="s">
        <v>16</v>
      </c>
      <c r="K132" s="3"/>
      <c r="L132" s="3"/>
      <c r="M132" s="3"/>
      <c r="N132" s="3"/>
      <c r="O132" s="3"/>
      <c r="P132" s="3"/>
      <c r="R132" s="10"/>
      <c r="S132" s="10" t="s">
        <v>16</v>
      </c>
      <c r="T132" s="10"/>
      <c r="U132" s="10"/>
      <c r="V132" s="10"/>
      <c r="W132" s="10"/>
      <c r="X132" s="10"/>
    </row>
    <row r="133" spans="1:24" ht="15">
      <c r="A133" t="s">
        <v>20</v>
      </c>
      <c r="B133" s="6">
        <v>28.706</v>
      </c>
      <c r="C133" s="6">
        <v>30.001</v>
      </c>
      <c r="D133" s="6">
        <v>29.374</v>
      </c>
      <c r="E133" s="6">
        <v>29.393</v>
      </c>
      <c r="F133" s="6">
        <v>30.481</v>
      </c>
      <c r="G133" s="6">
        <v>30.753</v>
      </c>
      <c r="J133" t="s">
        <v>20</v>
      </c>
      <c r="K133" s="3" t="e">
        <f>#REF!</f>
        <v>#REF!</v>
      </c>
      <c r="L133" s="3" t="e">
        <f>#REF!</f>
        <v>#REF!</v>
      </c>
      <c r="M133" s="3" t="e">
        <f>#REF!</f>
        <v>#REF!</v>
      </c>
      <c r="N133" s="3" t="e">
        <f>#REF!</f>
        <v>#REF!</v>
      </c>
      <c r="O133" s="3" t="e">
        <f>#REF!</f>
        <v>#REF!</v>
      </c>
      <c r="P133" s="3" t="e">
        <f>#REF!</f>
        <v>#REF!</v>
      </c>
      <c r="R133" s="10"/>
      <c r="S133" s="10" t="s">
        <v>20</v>
      </c>
      <c r="T133" s="13">
        <f aca="true" t="shared" si="36" ref="T133:T147">B133</f>
        <v>28.706</v>
      </c>
      <c r="U133" s="13">
        <f aca="true" t="shared" si="37" ref="U133:U147">C133</f>
        <v>30.001</v>
      </c>
      <c r="V133" s="13">
        <f aca="true" t="shared" si="38" ref="V133:V147">D133</f>
        <v>29.374</v>
      </c>
      <c r="W133" s="13">
        <f aca="true" t="shared" si="39" ref="W133:W147">E133</f>
        <v>29.393</v>
      </c>
      <c r="X133" s="13">
        <f aca="true" t="shared" si="40" ref="X133:X147">G133</f>
        <v>30.753</v>
      </c>
    </row>
    <row r="134" spans="1:24" ht="15">
      <c r="A134" t="s">
        <v>37</v>
      </c>
      <c r="B134" s="6">
        <v>15.635</v>
      </c>
      <c r="C134" s="6">
        <v>16.43</v>
      </c>
      <c r="D134" s="6">
        <v>16.727</v>
      </c>
      <c r="E134" s="6">
        <v>17.459</v>
      </c>
      <c r="F134" s="6">
        <v>19.697</v>
      </c>
      <c r="G134" s="6">
        <v>19.01</v>
      </c>
      <c r="J134" t="s">
        <v>37</v>
      </c>
      <c r="K134" s="3" t="e">
        <f>(#REF!)</f>
        <v>#REF!</v>
      </c>
      <c r="L134" s="3" t="e">
        <f>(#REF!)</f>
        <v>#REF!</v>
      </c>
      <c r="M134" s="3" t="e">
        <f>(#REF!)</f>
        <v>#REF!</v>
      </c>
      <c r="N134" s="3" t="e">
        <f>(#REF!)</f>
        <v>#REF!</v>
      </c>
      <c r="O134" s="3" t="e">
        <f>(#REF!)</f>
        <v>#REF!</v>
      </c>
      <c r="P134" s="3" t="e">
        <f>(#REF!)</f>
        <v>#REF!</v>
      </c>
      <c r="R134" s="10"/>
      <c r="S134" s="10" t="s">
        <v>37</v>
      </c>
      <c r="T134" s="13">
        <f t="shared" si="36"/>
        <v>15.635</v>
      </c>
      <c r="U134" s="13">
        <f t="shared" si="37"/>
        <v>16.43</v>
      </c>
      <c r="V134" s="13">
        <f t="shared" si="38"/>
        <v>16.727</v>
      </c>
      <c r="W134" s="13">
        <f t="shared" si="39"/>
        <v>17.459</v>
      </c>
      <c r="X134" s="13">
        <f t="shared" si="40"/>
        <v>19.01</v>
      </c>
    </row>
    <row r="135" spans="1:24" ht="15">
      <c r="A135" t="s">
        <v>38</v>
      </c>
      <c r="B135" s="6">
        <v>7.55</v>
      </c>
      <c r="C135" s="6">
        <v>7.738</v>
      </c>
      <c r="D135" s="6">
        <v>8.021</v>
      </c>
      <c r="E135" s="6">
        <v>8.303</v>
      </c>
      <c r="F135" s="6">
        <v>9.65</v>
      </c>
      <c r="G135" s="6">
        <v>8.95</v>
      </c>
      <c r="J135" t="s">
        <v>38</v>
      </c>
      <c r="K135" s="3" t="e">
        <f>#REF!</f>
        <v>#REF!</v>
      </c>
      <c r="L135" s="3" t="e">
        <f>#REF!</f>
        <v>#REF!</v>
      </c>
      <c r="M135" s="3" t="e">
        <f>#REF!</f>
        <v>#REF!</v>
      </c>
      <c r="N135" s="3" t="e">
        <f>#REF!</f>
        <v>#REF!</v>
      </c>
      <c r="O135" s="3" t="e">
        <f>#REF!</f>
        <v>#REF!</v>
      </c>
      <c r="P135" s="3" t="e">
        <f>#REF!</f>
        <v>#REF!</v>
      </c>
      <c r="R135" s="10"/>
      <c r="S135" s="10" t="s">
        <v>38</v>
      </c>
      <c r="T135" s="13">
        <f t="shared" si="36"/>
        <v>7.55</v>
      </c>
      <c r="U135" s="13">
        <f t="shared" si="37"/>
        <v>7.738</v>
      </c>
      <c r="V135" s="13">
        <f t="shared" si="38"/>
        <v>8.021</v>
      </c>
      <c r="W135" s="13">
        <f t="shared" si="39"/>
        <v>8.303</v>
      </c>
      <c r="X135" s="13">
        <f t="shared" si="40"/>
        <v>8.95</v>
      </c>
    </row>
    <row r="136" spans="1:24" ht="15">
      <c r="A136" t="s">
        <v>39</v>
      </c>
      <c r="B136" s="6">
        <v>0.22</v>
      </c>
      <c r="C136" s="6">
        <v>0.23</v>
      </c>
      <c r="D136" s="6">
        <v>0.23</v>
      </c>
      <c r="E136" s="6">
        <v>0.235</v>
      </c>
      <c r="F136" s="6">
        <v>0.24</v>
      </c>
      <c r="G136" s="6">
        <v>0.24</v>
      </c>
      <c r="J136" t="s">
        <v>39</v>
      </c>
      <c r="K136" s="3" t="e">
        <f>#REF!</f>
        <v>#REF!</v>
      </c>
      <c r="L136" s="3" t="e">
        <f>#REF!</f>
        <v>#REF!</v>
      </c>
      <c r="M136" s="3" t="e">
        <f>#REF!</f>
        <v>#REF!</v>
      </c>
      <c r="N136" s="3" t="e">
        <f>#REF!</f>
        <v>#REF!</v>
      </c>
      <c r="O136" s="3" t="e">
        <f>#REF!</f>
        <v>#REF!</v>
      </c>
      <c r="P136" s="3" t="e">
        <f>#REF!</f>
        <v>#REF!</v>
      </c>
      <c r="R136" s="10"/>
      <c r="S136" s="10" t="s">
        <v>39</v>
      </c>
      <c r="T136" s="13">
        <f t="shared" si="36"/>
        <v>0.22</v>
      </c>
      <c r="U136" s="13">
        <f t="shared" si="37"/>
        <v>0.23</v>
      </c>
      <c r="V136" s="13">
        <f t="shared" si="38"/>
        <v>0.23</v>
      </c>
      <c r="W136" s="13">
        <f t="shared" si="39"/>
        <v>0.235</v>
      </c>
      <c r="X136" s="13">
        <f t="shared" si="40"/>
        <v>0.24</v>
      </c>
    </row>
    <row r="137" spans="1:24" ht="15">
      <c r="A137" t="s">
        <v>40</v>
      </c>
      <c r="B137" s="6">
        <v>3.782</v>
      </c>
      <c r="C137" s="6">
        <v>4.05</v>
      </c>
      <c r="D137" s="6">
        <v>4.092</v>
      </c>
      <c r="E137" s="6">
        <v>3.981</v>
      </c>
      <c r="F137" s="6">
        <v>4.466</v>
      </c>
      <c r="G137" s="6">
        <v>4.466</v>
      </c>
      <c r="J137" t="s">
        <v>40</v>
      </c>
      <c r="K137" s="3" t="e">
        <f>#REF!</f>
        <v>#REF!</v>
      </c>
      <c r="L137" s="3" t="e">
        <f>#REF!</f>
        <v>#REF!</v>
      </c>
      <c r="M137" s="3" t="e">
        <f>#REF!</f>
        <v>#REF!</v>
      </c>
      <c r="N137" s="3" t="e">
        <f>#REF!</f>
        <v>#REF!</v>
      </c>
      <c r="O137" s="3" t="e">
        <f>#REF!</f>
        <v>#REF!</v>
      </c>
      <c r="P137" s="3" t="e">
        <f>#REF!</f>
        <v>#REF!</v>
      </c>
      <c r="R137" s="10"/>
      <c r="S137" s="10" t="s">
        <v>40</v>
      </c>
      <c r="T137" s="13">
        <f t="shared" si="36"/>
        <v>3.782</v>
      </c>
      <c r="U137" s="13">
        <f t="shared" si="37"/>
        <v>4.05</v>
      </c>
      <c r="V137" s="13">
        <f t="shared" si="38"/>
        <v>4.092</v>
      </c>
      <c r="W137" s="13">
        <f t="shared" si="39"/>
        <v>3.981</v>
      </c>
      <c r="X137" s="13">
        <f t="shared" si="40"/>
        <v>4.466</v>
      </c>
    </row>
    <row r="138" spans="1:24" ht="15">
      <c r="A138" t="s">
        <v>100</v>
      </c>
      <c r="B138" s="6">
        <v>31.212</v>
      </c>
      <c r="C138" s="6">
        <v>34.187</v>
      </c>
      <c r="D138" s="6">
        <v>34.359</v>
      </c>
      <c r="E138" s="6">
        <v>34.943</v>
      </c>
      <c r="F138" s="6">
        <v>36.595</v>
      </c>
      <c r="G138" s="6">
        <v>36.115</v>
      </c>
      <c r="J138" t="s">
        <v>100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R138" s="10"/>
      <c r="S138" t="s">
        <v>100</v>
      </c>
      <c r="T138" s="13">
        <f t="shared" si="36"/>
        <v>31.212</v>
      </c>
      <c r="U138" s="13">
        <f t="shared" si="37"/>
        <v>34.187</v>
      </c>
      <c r="V138" s="13">
        <f t="shared" si="38"/>
        <v>34.359</v>
      </c>
      <c r="W138" s="13">
        <f t="shared" si="39"/>
        <v>34.943</v>
      </c>
      <c r="X138" s="13">
        <f t="shared" si="40"/>
        <v>36.115</v>
      </c>
    </row>
    <row r="139" spans="1:24" ht="15">
      <c r="A139" t="s">
        <v>27</v>
      </c>
      <c r="B139" s="6">
        <v>0.675</v>
      </c>
      <c r="C139" s="6">
        <v>0.934</v>
      </c>
      <c r="D139" s="6">
        <v>0.93</v>
      </c>
      <c r="E139" s="6">
        <v>0.963</v>
      </c>
      <c r="F139" s="6">
        <v>1.177</v>
      </c>
      <c r="G139" s="6">
        <v>1.177</v>
      </c>
      <c r="J139" t="s">
        <v>27</v>
      </c>
      <c r="K139" s="3" t="e">
        <f>#REF!</f>
        <v>#REF!</v>
      </c>
      <c r="L139" s="3" t="e">
        <f>#REF!</f>
        <v>#REF!</v>
      </c>
      <c r="M139" s="3" t="e">
        <f>#REF!</f>
        <v>#REF!</v>
      </c>
      <c r="N139" s="3" t="e">
        <f>#REF!</f>
        <v>#REF!</v>
      </c>
      <c r="O139" s="3" t="e">
        <f>#REF!</f>
        <v>#REF!</v>
      </c>
      <c r="P139" s="3" t="e">
        <f>#REF!</f>
        <v>#REF!</v>
      </c>
      <c r="R139" s="10"/>
      <c r="S139" s="10" t="s">
        <v>27</v>
      </c>
      <c r="T139" s="13">
        <f t="shared" si="36"/>
        <v>0.675</v>
      </c>
      <c r="U139" s="13">
        <f t="shared" si="37"/>
        <v>0.934</v>
      </c>
      <c r="V139" s="13">
        <f t="shared" si="38"/>
        <v>0.93</v>
      </c>
      <c r="W139" s="13">
        <f t="shared" si="39"/>
        <v>0.963</v>
      </c>
      <c r="X139" s="13">
        <f t="shared" si="40"/>
        <v>1.177</v>
      </c>
    </row>
    <row r="140" spans="1:24" ht="15">
      <c r="A140" t="s">
        <v>99</v>
      </c>
      <c r="B140" s="6">
        <v>1.2</v>
      </c>
      <c r="C140" s="6">
        <v>1.218</v>
      </c>
      <c r="D140" s="6">
        <v>1.354</v>
      </c>
      <c r="E140" s="6">
        <v>1.342</v>
      </c>
      <c r="F140" s="6">
        <v>1.357</v>
      </c>
      <c r="G140" s="6">
        <v>1.437</v>
      </c>
      <c r="J140" t="s">
        <v>99</v>
      </c>
      <c r="K140" s="3" t="e">
        <f>#REF!</f>
        <v>#REF!</v>
      </c>
      <c r="L140" s="3" t="e">
        <f>#REF!</f>
        <v>#REF!</v>
      </c>
      <c r="M140" s="3" t="e">
        <f>#REF!</f>
        <v>#REF!</v>
      </c>
      <c r="N140" s="3" t="e">
        <f>#REF!</f>
        <v>#REF!</v>
      </c>
      <c r="O140" s="3" t="e">
        <f>#REF!</f>
        <v>#REF!</v>
      </c>
      <c r="P140" s="3" t="e">
        <f>#REF!</f>
        <v>#REF!</v>
      </c>
      <c r="R140" s="10"/>
      <c r="S140" t="s">
        <v>99</v>
      </c>
      <c r="T140" s="13">
        <f t="shared" si="36"/>
        <v>1.2</v>
      </c>
      <c r="U140" s="13">
        <f t="shared" si="37"/>
        <v>1.218</v>
      </c>
      <c r="V140" s="13">
        <f t="shared" si="38"/>
        <v>1.354</v>
      </c>
      <c r="W140" s="13">
        <f t="shared" si="39"/>
        <v>1.342</v>
      </c>
      <c r="X140" s="13">
        <f t="shared" si="40"/>
        <v>1.437</v>
      </c>
    </row>
    <row r="141" spans="1:24" ht="15">
      <c r="A141" t="s">
        <v>55</v>
      </c>
      <c r="B141" s="6">
        <v>31.806</v>
      </c>
      <c r="C141" s="6">
        <v>33.759</v>
      </c>
      <c r="D141" s="6">
        <v>39.426</v>
      </c>
      <c r="E141" s="6">
        <v>37.658</v>
      </c>
      <c r="F141" s="6">
        <v>41.007</v>
      </c>
      <c r="G141" s="6">
        <v>40.511</v>
      </c>
      <c r="J141" t="s">
        <v>55</v>
      </c>
      <c r="K141" s="3" t="e">
        <f>(#REF!+#REF!)</f>
        <v>#REF!</v>
      </c>
      <c r="L141" s="3" t="e">
        <f>(#REF!+#REF!)</f>
        <v>#REF!</v>
      </c>
      <c r="M141" s="3" t="e">
        <f>(#REF!+#REF!)</f>
        <v>#REF!</v>
      </c>
      <c r="N141" s="3" t="e">
        <f>(#REF!+#REF!)</f>
        <v>#REF!</v>
      </c>
      <c r="O141" s="3" t="e">
        <f>(#REF!+#REF!)</f>
        <v>#REF!</v>
      </c>
      <c r="P141" s="3" t="e">
        <f>(#REF!+#REF!)</f>
        <v>#REF!</v>
      </c>
      <c r="R141" s="10"/>
      <c r="S141" s="10" t="s">
        <v>55</v>
      </c>
      <c r="T141" s="13">
        <f t="shared" si="36"/>
        <v>31.806</v>
      </c>
      <c r="U141" s="13">
        <f t="shared" si="37"/>
        <v>33.759</v>
      </c>
      <c r="V141" s="13">
        <f t="shared" si="38"/>
        <v>39.426</v>
      </c>
      <c r="W141" s="13">
        <f t="shared" si="39"/>
        <v>37.658</v>
      </c>
      <c r="X141" s="13">
        <f t="shared" si="40"/>
        <v>40.511</v>
      </c>
    </row>
    <row r="142" spans="1:24" ht="15">
      <c r="A142" t="s">
        <v>30</v>
      </c>
      <c r="B142" s="6">
        <v>3.558</v>
      </c>
      <c r="C142" s="6">
        <v>4.064</v>
      </c>
      <c r="D142" s="6">
        <v>4.129</v>
      </c>
      <c r="E142" s="6">
        <v>4.175</v>
      </c>
      <c r="F142" s="6">
        <v>4.2</v>
      </c>
      <c r="G142" s="6">
        <v>4.25</v>
      </c>
      <c r="J142" t="s">
        <v>30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t="s">
        <v>61</v>
      </c>
      <c r="R142" s="10" t="s">
        <v>62</v>
      </c>
      <c r="S142" s="10" t="s">
        <v>63</v>
      </c>
      <c r="T142" s="13">
        <f t="shared" si="36"/>
        <v>3.558</v>
      </c>
      <c r="U142" s="13">
        <f t="shared" si="37"/>
        <v>4.064</v>
      </c>
      <c r="V142" s="13">
        <f t="shared" si="38"/>
        <v>4.129</v>
      </c>
      <c r="W142" s="13">
        <f t="shared" si="39"/>
        <v>4.175</v>
      </c>
      <c r="X142" s="13">
        <f t="shared" si="40"/>
        <v>4.25</v>
      </c>
    </row>
    <row r="143" spans="1:24" ht="15">
      <c r="A143" t="s">
        <v>29</v>
      </c>
      <c r="B143" s="6">
        <v>15.037</v>
      </c>
      <c r="C143" s="6">
        <v>15.269</v>
      </c>
      <c r="D143" s="6">
        <v>20.205</v>
      </c>
      <c r="E143" s="6">
        <v>19.57</v>
      </c>
      <c r="F143" s="6">
        <v>21.3</v>
      </c>
      <c r="G143" s="6">
        <v>21.31</v>
      </c>
      <c r="J143" t="s">
        <v>29</v>
      </c>
      <c r="K143" s="3" t="e">
        <f>#REF!</f>
        <v>#REF!</v>
      </c>
      <c r="L143" s="3" t="e">
        <f>#REF!</f>
        <v>#REF!</v>
      </c>
      <c r="M143" s="3" t="e">
        <f>#REF!</f>
        <v>#REF!</v>
      </c>
      <c r="N143" s="3" t="e">
        <f>#REF!</f>
        <v>#REF!</v>
      </c>
      <c r="O143" s="3" t="e">
        <f>#REF!</f>
        <v>#REF!</v>
      </c>
      <c r="P143" s="3" t="e">
        <f>#REF!</f>
        <v>#REF!</v>
      </c>
      <c r="R143" s="10"/>
      <c r="S143" s="10" t="s">
        <v>29</v>
      </c>
      <c r="T143" s="13">
        <f t="shared" si="36"/>
        <v>15.037</v>
      </c>
      <c r="U143" s="13">
        <f t="shared" si="37"/>
        <v>15.269</v>
      </c>
      <c r="V143" s="13">
        <f t="shared" si="38"/>
        <v>20.205</v>
      </c>
      <c r="W143" s="13">
        <f t="shared" si="39"/>
        <v>19.57</v>
      </c>
      <c r="X143" s="13">
        <f t="shared" si="40"/>
        <v>21.31</v>
      </c>
    </row>
    <row r="144" spans="1:24" ht="15">
      <c r="A144" t="s">
        <v>32</v>
      </c>
      <c r="B144" s="6">
        <v>1.722</v>
      </c>
      <c r="C144" s="6">
        <v>1.69</v>
      </c>
      <c r="D144" s="6">
        <v>1.711</v>
      </c>
      <c r="E144" s="6">
        <v>1.717</v>
      </c>
      <c r="F144" s="6">
        <v>1.705</v>
      </c>
      <c r="G144" s="6">
        <v>1.721</v>
      </c>
      <c r="J144" t="s">
        <v>32</v>
      </c>
      <c r="K144" s="3" t="e">
        <f>#REF!</f>
        <v>#REF!</v>
      </c>
      <c r="L144" s="3" t="e">
        <f>#REF!</f>
        <v>#REF!</v>
      </c>
      <c r="M144" s="3" t="e">
        <f>#REF!</f>
        <v>#REF!</v>
      </c>
      <c r="N144" s="3" t="e">
        <f>#REF!</f>
        <v>#REF!</v>
      </c>
      <c r="O144" s="3" t="e">
        <f>#REF!</f>
        <v>#REF!</v>
      </c>
      <c r="P144" s="3" t="e">
        <f>#REF!</f>
        <v>#REF!</v>
      </c>
      <c r="R144" s="10"/>
      <c r="S144" s="10" t="s">
        <v>32</v>
      </c>
      <c r="T144" s="13">
        <f t="shared" si="36"/>
        <v>1.722</v>
      </c>
      <c r="U144" s="13">
        <f t="shared" si="37"/>
        <v>1.69</v>
      </c>
      <c r="V144" s="13">
        <f t="shared" si="38"/>
        <v>1.711</v>
      </c>
      <c r="W144" s="13">
        <f t="shared" si="39"/>
        <v>1.717</v>
      </c>
      <c r="X144" s="13">
        <f t="shared" si="40"/>
        <v>1.721</v>
      </c>
    </row>
    <row r="145" spans="1:24" ht="15">
      <c r="A145" t="s">
        <v>31</v>
      </c>
      <c r="B145" s="6">
        <v>2.284</v>
      </c>
      <c r="C145" s="6">
        <v>2.406</v>
      </c>
      <c r="D145" s="6">
        <v>2.452</v>
      </c>
      <c r="E145" s="6">
        <v>2.258</v>
      </c>
      <c r="F145" s="6">
        <v>2.43</v>
      </c>
      <c r="G145" s="6">
        <v>2.4</v>
      </c>
      <c r="J145" t="s">
        <v>31</v>
      </c>
      <c r="K145" s="3" t="e">
        <f>#REF!</f>
        <v>#REF!</v>
      </c>
      <c r="L145" s="3" t="e">
        <f>#REF!</f>
        <v>#REF!</v>
      </c>
      <c r="M145" s="3" t="e">
        <f>#REF!</f>
        <v>#REF!</v>
      </c>
      <c r="N145" s="3" t="e">
        <f>#REF!</f>
        <v>#REF!</v>
      </c>
      <c r="O145" s="3" t="e">
        <f>#REF!</f>
        <v>#REF!</v>
      </c>
      <c r="P145" s="3" t="e">
        <f>#REF!</f>
        <v>#REF!</v>
      </c>
      <c r="S145" t="s">
        <v>31</v>
      </c>
      <c r="T145" s="13">
        <f t="shared" si="36"/>
        <v>2.284</v>
      </c>
      <c r="U145" s="13">
        <f t="shared" si="37"/>
        <v>2.406</v>
      </c>
      <c r="V145" s="13">
        <f t="shared" si="38"/>
        <v>2.452</v>
      </c>
      <c r="W145" s="13">
        <f t="shared" si="39"/>
        <v>2.258</v>
      </c>
      <c r="X145" s="13">
        <f t="shared" si="40"/>
        <v>2.4</v>
      </c>
    </row>
    <row r="146" spans="1:24" ht="15">
      <c r="A146" t="s">
        <v>58</v>
      </c>
      <c r="B146" s="6">
        <v>5.622</v>
      </c>
      <c r="C146" s="6">
        <v>6.32</v>
      </c>
      <c r="D146" s="6">
        <v>6.842</v>
      </c>
      <c r="E146" s="6">
        <v>7.604</v>
      </c>
      <c r="F146" s="6">
        <v>8.319</v>
      </c>
      <c r="G146" s="6">
        <v>8.167</v>
      </c>
      <c r="J146" t="s">
        <v>59</v>
      </c>
      <c r="K146" s="3" t="e">
        <f>#REF!</f>
        <v>#REF!</v>
      </c>
      <c r="L146" s="3" t="e">
        <f>#REF!</f>
        <v>#REF!</v>
      </c>
      <c r="M146" s="3" t="e">
        <f>#REF!</f>
        <v>#REF!</v>
      </c>
      <c r="N146" s="3" t="e">
        <f>#REF!</f>
        <v>#REF!</v>
      </c>
      <c r="O146" s="3" t="e">
        <f>#REF!</f>
        <v>#REF!</v>
      </c>
      <c r="P146" s="3" t="e">
        <f>#REF!</f>
        <v>#REF!</v>
      </c>
      <c r="S146" t="s">
        <v>59</v>
      </c>
      <c r="T146" s="13">
        <f t="shared" si="36"/>
        <v>5.622</v>
      </c>
      <c r="U146" s="13">
        <f t="shared" si="37"/>
        <v>6.32</v>
      </c>
      <c r="V146" s="13">
        <f t="shared" si="38"/>
        <v>6.842</v>
      </c>
      <c r="W146" s="13">
        <f t="shared" si="39"/>
        <v>7.604</v>
      </c>
      <c r="X146" s="13">
        <f t="shared" si="40"/>
        <v>8.167</v>
      </c>
    </row>
    <row r="147" spans="1:24" ht="15">
      <c r="A147" t="s">
        <v>26</v>
      </c>
      <c r="B147" s="6">
        <v>2.919</v>
      </c>
      <c r="C147" s="6">
        <v>3.057</v>
      </c>
      <c r="D147" s="6">
        <v>3.028</v>
      </c>
      <c r="E147" s="6">
        <v>2.993</v>
      </c>
      <c r="F147" s="6">
        <v>3.037</v>
      </c>
      <c r="G147" s="6">
        <v>3.049</v>
      </c>
      <c r="J147" t="s">
        <v>26</v>
      </c>
      <c r="K147" s="3" t="e">
        <f aca="true" t="shared" si="41" ref="K147:P147">(K149-K133-K134-K138-K139-K140-K141-K146)</f>
        <v>#REF!</v>
      </c>
      <c r="L147" s="3" t="e">
        <f t="shared" si="41"/>
        <v>#REF!</v>
      </c>
      <c r="M147" s="3" t="e">
        <f t="shared" si="41"/>
        <v>#REF!</v>
      </c>
      <c r="N147" s="3" t="e">
        <f t="shared" si="41"/>
        <v>#REF!</v>
      </c>
      <c r="O147" s="3" t="e">
        <f t="shared" si="41"/>
        <v>#REF!</v>
      </c>
      <c r="P147" s="3" t="e">
        <f t="shared" si="41"/>
        <v>#REF!</v>
      </c>
      <c r="S147" t="s">
        <v>26</v>
      </c>
      <c r="T147" s="13">
        <f t="shared" si="36"/>
        <v>2.919</v>
      </c>
      <c r="U147" s="13">
        <f t="shared" si="37"/>
        <v>3.057</v>
      </c>
      <c r="V147" s="13">
        <f t="shared" si="38"/>
        <v>3.028</v>
      </c>
      <c r="W147" s="13">
        <f t="shared" si="39"/>
        <v>2.993</v>
      </c>
      <c r="X147" s="13">
        <f t="shared" si="40"/>
        <v>3.049</v>
      </c>
    </row>
    <row r="148" spans="2:24" ht="15">
      <c r="B148" s="14"/>
      <c r="C148" s="14"/>
      <c r="D148" s="14"/>
      <c r="E148" s="14"/>
      <c r="F148" s="14"/>
      <c r="G148" s="14"/>
      <c r="K148" s="15"/>
      <c r="L148" s="15"/>
      <c r="M148" s="15"/>
      <c r="N148" s="15"/>
      <c r="O148" s="15"/>
      <c r="P148" s="15"/>
      <c r="T148" s="14"/>
      <c r="U148" s="14"/>
      <c r="V148" s="14"/>
      <c r="W148" s="14"/>
      <c r="X148" s="14"/>
    </row>
    <row r="149" spans="1:24" ht="15">
      <c r="A149" t="s">
        <v>6</v>
      </c>
      <c r="B149" s="6">
        <v>117.775</v>
      </c>
      <c r="C149" s="6">
        <v>125.906</v>
      </c>
      <c r="D149" s="6">
        <v>132.04</v>
      </c>
      <c r="E149" s="6">
        <v>132.355</v>
      </c>
      <c r="F149" s="6">
        <v>141.67</v>
      </c>
      <c r="G149" s="6">
        <v>140.219</v>
      </c>
      <c r="J149" t="s">
        <v>6</v>
      </c>
      <c r="K149" s="3" t="e">
        <f>(#REF!)</f>
        <v>#REF!</v>
      </c>
      <c r="L149" s="3" t="e">
        <f>(#REF!)</f>
        <v>#REF!</v>
      </c>
      <c r="M149" s="3" t="e">
        <f>(#REF!)</f>
        <v>#REF!</v>
      </c>
      <c r="N149" s="3" t="e">
        <f>(#REF!)</f>
        <v>#REF!</v>
      </c>
      <c r="O149" s="3" t="e">
        <f>(#REF!)</f>
        <v>#REF!</v>
      </c>
      <c r="P149" s="3" t="e">
        <f>(#REF!)</f>
        <v>#REF!</v>
      </c>
      <c r="S149" t="s">
        <v>6</v>
      </c>
      <c r="T149" s="13">
        <f>B149</f>
        <v>117.775</v>
      </c>
      <c r="U149" s="13">
        <f>C149</f>
        <v>125.906</v>
      </c>
      <c r="V149" s="13">
        <f>D149</f>
        <v>132.04</v>
      </c>
      <c r="W149" s="13">
        <f>E149</f>
        <v>132.355</v>
      </c>
      <c r="X149" s="13">
        <f>G149</f>
        <v>140.219</v>
      </c>
    </row>
    <row r="150" spans="11:15" ht="15">
      <c r="K150" s="3"/>
      <c r="L150" s="3"/>
      <c r="M150" s="3"/>
      <c r="N150" s="3"/>
      <c r="O150" s="3"/>
    </row>
    <row r="151" spans="1:19" ht="15">
      <c r="A151" t="s">
        <v>10</v>
      </c>
      <c r="J151" t="s">
        <v>10</v>
      </c>
      <c r="K151" s="3"/>
      <c r="L151" s="3"/>
      <c r="M151" s="3"/>
      <c r="N151" s="3"/>
      <c r="O151" s="3"/>
      <c r="S151" t="s">
        <v>10</v>
      </c>
    </row>
    <row r="152" spans="1:24" ht="15">
      <c r="A152" t="s">
        <v>42</v>
      </c>
      <c r="B152" s="6">
        <v>0.348</v>
      </c>
      <c r="C152" s="6">
        <v>0.218</v>
      </c>
      <c r="D152" s="6">
        <v>0.2</v>
      </c>
      <c r="E152" s="6">
        <v>0.204</v>
      </c>
      <c r="F152" s="6">
        <v>0.227</v>
      </c>
      <c r="G152" s="6">
        <v>0.227</v>
      </c>
      <c r="J152" t="s">
        <v>42</v>
      </c>
      <c r="K152" s="3" t="e">
        <f>#REF!</f>
        <v>#REF!</v>
      </c>
      <c r="L152" s="3" t="e">
        <f>#REF!</f>
        <v>#REF!</v>
      </c>
      <c r="M152" s="3" t="e">
        <f>#REF!</f>
        <v>#REF!</v>
      </c>
      <c r="N152" s="3" t="e">
        <f>#REF!</f>
        <v>#REF!</v>
      </c>
      <c r="O152" s="3" t="e">
        <f>#REF!</f>
        <v>#REF!</v>
      </c>
      <c r="P152" s="3" t="e">
        <f>#REF!</f>
        <v>#REF!</v>
      </c>
      <c r="S152" t="s">
        <v>42</v>
      </c>
      <c r="T152" s="13">
        <f aca="true" t="shared" si="42" ref="T152:W155">B152</f>
        <v>0.348</v>
      </c>
      <c r="U152" s="13">
        <f t="shared" si="42"/>
        <v>0.218</v>
      </c>
      <c r="V152" s="13">
        <f t="shared" si="42"/>
        <v>0.2</v>
      </c>
      <c r="W152" s="13">
        <f t="shared" si="42"/>
        <v>0.204</v>
      </c>
      <c r="X152" s="13">
        <f>G152</f>
        <v>0.227</v>
      </c>
    </row>
    <row r="153" spans="1:24" ht="15">
      <c r="A153" t="s">
        <v>21</v>
      </c>
      <c r="B153" s="6">
        <v>0.721</v>
      </c>
      <c r="C153" s="6">
        <v>0.745</v>
      </c>
      <c r="D153" s="6">
        <v>0.644</v>
      </c>
      <c r="E153" s="6">
        <v>0.87</v>
      </c>
      <c r="F153" s="6">
        <v>1.14</v>
      </c>
      <c r="G153" s="6">
        <v>1.14</v>
      </c>
      <c r="J153" t="s">
        <v>21</v>
      </c>
      <c r="K153" s="3" t="e">
        <f>#REF!</f>
        <v>#REF!</v>
      </c>
      <c r="L153" s="3" t="e">
        <f>#REF!</f>
        <v>#REF!</v>
      </c>
      <c r="M153" s="3" t="e">
        <f>#REF!</f>
        <v>#REF!</v>
      </c>
      <c r="N153" s="3" t="e">
        <f>#REF!</f>
        <v>#REF!</v>
      </c>
      <c r="O153" s="3" t="e">
        <f>#REF!</f>
        <v>#REF!</v>
      </c>
      <c r="P153" s="3" t="e">
        <f>#REF!</f>
        <v>#REF!</v>
      </c>
      <c r="S153" t="s">
        <v>21</v>
      </c>
      <c r="T153" s="13">
        <f t="shared" si="42"/>
        <v>0.721</v>
      </c>
      <c r="U153" s="13">
        <f t="shared" si="42"/>
        <v>0.745</v>
      </c>
      <c r="V153" s="13">
        <f t="shared" si="42"/>
        <v>0.644</v>
      </c>
      <c r="W153" s="13">
        <f t="shared" si="42"/>
        <v>0.87</v>
      </c>
      <c r="X153" s="13">
        <f>G153</f>
        <v>1.14</v>
      </c>
    </row>
    <row r="154" spans="1:24" ht="15">
      <c r="A154" t="s">
        <v>22</v>
      </c>
      <c r="B154" s="6">
        <v>0.1</v>
      </c>
      <c r="C154" s="6">
        <v>0.304</v>
      </c>
      <c r="D154" s="6">
        <v>0.2</v>
      </c>
      <c r="E154" s="6">
        <v>0.1</v>
      </c>
      <c r="F154" s="6">
        <v>0.4</v>
      </c>
      <c r="G154" s="6">
        <v>0.4</v>
      </c>
      <c r="J154" t="s">
        <v>22</v>
      </c>
      <c r="K154" s="3" t="e">
        <f>#REF!</f>
        <v>#REF!</v>
      </c>
      <c r="L154" s="3" t="e">
        <f>#REF!</f>
        <v>#REF!</v>
      </c>
      <c r="M154" s="3" t="e">
        <f>#REF!</f>
        <v>#REF!</v>
      </c>
      <c r="N154" s="3" t="e">
        <f>#REF!</f>
        <v>#REF!</v>
      </c>
      <c r="O154" s="3" t="e">
        <f>#REF!</f>
        <v>#REF!</v>
      </c>
      <c r="P154" s="3" t="e">
        <f>#REF!</f>
        <v>#REF!</v>
      </c>
      <c r="S154" t="s">
        <v>22</v>
      </c>
      <c r="T154" s="13">
        <f t="shared" si="42"/>
        <v>0.1</v>
      </c>
      <c r="U154" s="13">
        <f t="shared" si="42"/>
        <v>0.304</v>
      </c>
      <c r="V154" s="13">
        <f t="shared" si="42"/>
        <v>0.2</v>
      </c>
      <c r="W154" s="13">
        <f t="shared" si="42"/>
        <v>0.1</v>
      </c>
      <c r="X154" s="13">
        <f>G154</f>
        <v>0.4</v>
      </c>
    </row>
    <row r="155" spans="1:24" ht="15">
      <c r="A155" t="s">
        <v>26</v>
      </c>
      <c r="B155" s="6">
        <v>2.596</v>
      </c>
      <c r="C155" s="6">
        <v>2.884</v>
      </c>
      <c r="D155" s="6">
        <v>2.717</v>
      </c>
      <c r="E155" s="6">
        <v>2.586</v>
      </c>
      <c r="F155" s="6">
        <v>2.692</v>
      </c>
      <c r="G155" s="6">
        <v>2.736</v>
      </c>
      <c r="J155" t="s">
        <v>26</v>
      </c>
      <c r="K155" s="3" t="e">
        <f aca="true" t="shared" si="43" ref="K155:P155">(K157-K152-K153-K154)</f>
        <v>#REF!</v>
      </c>
      <c r="L155" s="3" t="e">
        <f t="shared" si="43"/>
        <v>#REF!</v>
      </c>
      <c r="M155" s="3" t="e">
        <f t="shared" si="43"/>
        <v>#REF!</v>
      </c>
      <c r="N155" s="3" t="e">
        <f t="shared" si="43"/>
        <v>#REF!</v>
      </c>
      <c r="O155" s="3" t="e">
        <f t="shared" si="43"/>
        <v>#REF!</v>
      </c>
      <c r="P155" s="3" t="e">
        <f t="shared" si="43"/>
        <v>#REF!</v>
      </c>
      <c r="S155" t="s">
        <v>26</v>
      </c>
      <c r="T155" s="13">
        <f t="shared" si="42"/>
        <v>2.596</v>
      </c>
      <c r="U155" s="13">
        <f t="shared" si="42"/>
        <v>2.884</v>
      </c>
      <c r="V155" s="13">
        <f t="shared" si="42"/>
        <v>2.717</v>
      </c>
      <c r="W155" s="13">
        <f t="shared" si="42"/>
        <v>2.586</v>
      </c>
      <c r="X155" s="13">
        <f>G155</f>
        <v>2.736</v>
      </c>
    </row>
    <row r="156" spans="2:24" ht="15">
      <c r="B156" s="14"/>
      <c r="C156" s="14"/>
      <c r="D156" s="14"/>
      <c r="E156" s="14"/>
      <c r="F156" s="14"/>
      <c r="G156" s="14"/>
      <c r="K156" s="15"/>
      <c r="L156" s="15"/>
      <c r="M156" s="15"/>
      <c r="N156" s="15"/>
      <c r="O156" s="15"/>
      <c r="P156" s="15"/>
      <c r="T156" s="14"/>
      <c r="U156" s="14"/>
      <c r="V156" s="14"/>
      <c r="W156" s="14"/>
      <c r="X156" s="14"/>
    </row>
    <row r="157" spans="1:24" ht="15">
      <c r="A157" t="s">
        <v>6</v>
      </c>
      <c r="B157" s="6">
        <v>3.765</v>
      </c>
      <c r="C157" s="6">
        <v>4.151</v>
      </c>
      <c r="D157" s="6">
        <v>3.761</v>
      </c>
      <c r="E157" s="6">
        <v>3.76</v>
      </c>
      <c r="F157" s="6">
        <v>4.459</v>
      </c>
      <c r="G157" s="6">
        <v>4.503</v>
      </c>
      <c r="J157" t="s">
        <v>6</v>
      </c>
      <c r="K157" s="3" t="e">
        <f>(#REF!)</f>
        <v>#REF!</v>
      </c>
      <c r="L157" s="3" t="e">
        <f>(#REF!)</f>
        <v>#REF!</v>
      </c>
      <c r="M157" s="3" t="e">
        <f>(#REF!)</f>
        <v>#REF!</v>
      </c>
      <c r="N157" s="3" t="e">
        <f>(#REF!)</f>
        <v>#REF!</v>
      </c>
      <c r="O157" s="3" t="e">
        <f>(#REF!)</f>
        <v>#REF!</v>
      </c>
      <c r="P157" s="3" t="e">
        <f>(#REF!)</f>
        <v>#REF!</v>
      </c>
      <c r="S157" t="s">
        <v>6</v>
      </c>
      <c r="T157" s="13">
        <f>B157</f>
        <v>3.765</v>
      </c>
      <c r="U157" s="13">
        <f>C157</f>
        <v>4.151</v>
      </c>
      <c r="V157" s="13">
        <f>D157</f>
        <v>3.761</v>
      </c>
      <c r="W157" s="13">
        <f>E157</f>
        <v>3.76</v>
      </c>
      <c r="X157" s="13">
        <f>G157</f>
        <v>4.503</v>
      </c>
    </row>
    <row r="159" spans="1:24" ht="15">
      <c r="A159" t="s">
        <v>64</v>
      </c>
      <c r="B159" s="8">
        <v>173.6</v>
      </c>
      <c r="C159" s="8">
        <v>167.73</v>
      </c>
      <c r="D159" s="25">
        <v>181.57</v>
      </c>
      <c r="E159" s="25">
        <v>256.05</v>
      </c>
      <c r="F159" s="8" t="s">
        <v>104</v>
      </c>
      <c r="G159" s="8" t="s">
        <v>109</v>
      </c>
      <c r="J159" t="s">
        <v>65</v>
      </c>
      <c r="K159" s="17">
        <f aca="true" t="shared" si="44" ref="K159:P159">B159</f>
        <v>173.6</v>
      </c>
      <c r="L159" s="17">
        <f t="shared" si="44"/>
        <v>167.73</v>
      </c>
      <c r="M159" s="17">
        <f t="shared" si="44"/>
        <v>181.57</v>
      </c>
      <c r="N159" s="17">
        <f t="shared" si="44"/>
        <v>256.05</v>
      </c>
      <c r="O159" s="8" t="str">
        <f t="shared" si="44"/>
        <v>170 - 200</v>
      </c>
      <c r="P159" s="8" t="str">
        <f t="shared" si="44"/>
        <v>150 - 180</v>
      </c>
      <c r="S159" t="s">
        <v>65</v>
      </c>
      <c r="T159" s="18">
        <f>B159</f>
        <v>173.6</v>
      </c>
      <c r="U159" s="18">
        <f>C159</f>
        <v>167.73</v>
      </c>
      <c r="V159" s="18">
        <f>D159</f>
        <v>181.57</v>
      </c>
      <c r="W159" s="18">
        <f>E159</f>
        <v>256.05</v>
      </c>
      <c r="X159" s="18" t="str">
        <f>G159</f>
        <v>150 - 180</v>
      </c>
    </row>
    <row r="161" spans="1:19" ht="15">
      <c r="A161" s="9" t="s">
        <v>66</v>
      </c>
      <c r="B161" s="9"/>
      <c r="C161" s="9"/>
      <c r="D161" s="9"/>
      <c r="E161" s="9"/>
      <c r="F161" s="9"/>
      <c r="G161" s="9"/>
      <c r="H161" s="9"/>
      <c r="I161" s="9"/>
      <c r="J161" s="9" t="s">
        <v>66</v>
      </c>
      <c r="K161" s="9"/>
      <c r="L161" s="9"/>
      <c r="M161" s="9"/>
      <c r="N161" s="9"/>
      <c r="O161" s="9"/>
      <c r="S161" s="9" t="s">
        <v>66</v>
      </c>
    </row>
    <row r="162" spans="1:19" ht="15">
      <c r="A162" s="9" t="s">
        <v>67</v>
      </c>
      <c r="B162" s="9"/>
      <c r="C162" s="9"/>
      <c r="D162" s="9"/>
      <c r="E162" s="35"/>
      <c r="F162" s="9"/>
      <c r="G162" s="9"/>
      <c r="H162" s="9"/>
      <c r="I162" s="9"/>
      <c r="J162" s="9" t="s">
        <v>67</v>
      </c>
      <c r="K162" s="9"/>
      <c r="L162" s="9"/>
      <c r="M162" s="9"/>
      <c r="N162" s="9"/>
      <c r="O162" s="9"/>
      <c r="S162" s="9" t="s">
        <v>67</v>
      </c>
    </row>
    <row r="163" spans="1:1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S163" s="9"/>
    </row>
    <row r="164" spans="1:23" ht="15">
      <c r="A164" s="9" t="s">
        <v>48</v>
      </c>
      <c r="B164" s="9"/>
      <c r="C164" s="9"/>
      <c r="D164" s="9"/>
      <c r="E164" s="9" t="s">
        <v>12</v>
      </c>
      <c r="F164" s="9"/>
      <c r="G164" s="9"/>
      <c r="H164" s="9"/>
      <c r="I164" s="9"/>
      <c r="J164" s="9" t="s">
        <v>48</v>
      </c>
      <c r="K164" s="9"/>
      <c r="L164" s="9"/>
      <c r="M164" s="9"/>
      <c r="N164" s="9" t="s">
        <v>12</v>
      </c>
      <c r="O164" s="9"/>
      <c r="S164" s="9" t="s">
        <v>48</v>
      </c>
      <c r="W164" s="9" t="s">
        <v>12</v>
      </c>
    </row>
    <row r="165" spans="1:23" ht="15">
      <c r="A165" s="9" t="s">
        <v>68</v>
      </c>
      <c r="B165" s="9"/>
      <c r="C165" s="9"/>
      <c r="D165" s="9"/>
      <c r="E165" s="9" t="s">
        <v>13</v>
      </c>
      <c r="F165" s="9"/>
      <c r="G165" s="9"/>
      <c r="H165" s="9"/>
      <c r="I165" s="9"/>
      <c r="J165" s="9" t="s">
        <v>68</v>
      </c>
      <c r="K165" s="9"/>
      <c r="L165" s="9"/>
      <c r="M165" s="9"/>
      <c r="N165" s="9" t="s">
        <v>13</v>
      </c>
      <c r="O165" s="9"/>
      <c r="S165" s="9" t="s">
        <v>68</v>
      </c>
      <c r="W165" s="9" t="s">
        <v>13</v>
      </c>
    </row>
    <row r="166" spans="1:23" ht="15">
      <c r="A166" s="9" t="s">
        <v>107</v>
      </c>
      <c r="B166" s="9"/>
      <c r="C166" s="9"/>
      <c r="D166" s="9"/>
      <c r="E166" s="9" t="s">
        <v>14</v>
      </c>
      <c r="F166" s="9"/>
      <c r="G166" s="9"/>
      <c r="H166" s="9"/>
      <c r="I166" s="9"/>
      <c r="J166" s="9" t="e">
        <f>#REF!</f>
        <v>#REF!</v>
      </c>
      <c r="K166" s="9"/>
      <c r="L166" s="9"/>
      <c r="M166" s="9"/>
      <c r="N166" s="9" t="s">
        <v>14</v>
      </c>
      <c r="O166" s="9"/>
      <c r="S166" s="22" t="e">
        <f>#REF!</f>
        <v>#REF!</v>
      </c>
      <c r="W166" s="9" t="s">
        <v>14</v>
      </c>
    </row>
    <row r="168" spans="20:24" ht="15">
      <c r="T168" s="10"/>
      <c r="U168" s="10"/>
      <c r="V168" s="10"/>
      <c r="W168" s="10"/>
      <c r="X168" s="10"/>
    </row>
    <row r="169" spans="1:24" ht="15">
      <c r="A169" s="7" t="s">
        <v>69</v>
      </c>
      <c r="B169" s="7"/>
      <c r="C169" s="7"/>
      <c r="D169" s="7"/>
      <c r="E169" s="7"/>
      <c r="F169" s="7"/>
      <c r="G169" s="7"/>
      <c r="J169" s="7" t="s">
        <v>69</v>
      </c>
      <c r="K169" s="7"/>
      <c r="L169" s="7"/>
      <c r="M169" s="7"/>
      <c r="N169" s="7"/>
      <c r="O169" s="7"/>
      <c r="S169" s="7" t="s">
        <v>69</v>
      </c>
      <c r="T169" s="7"/>
      <c r="U169" s="7"/>
      <c r="V169" s="7"/>
      <c r="W169" s="7"/>
      <c r="X169" s="7"/>
    </row>
    <row r="170" spans="1:24" ht="15">
      <c r="A170" s="7" t="s">
        <v>70</v>
      </c>
      <c r="B170" s="7"/>
      <c r="C170" s="7"/>
      <c r="D170" s="7"/>
      <c r="E170" s="7"/>
      <c r="F170" s="7"/>
      <c r="G170" s="7"/>
      <c r="J170" s="7" t="s">
        <v>70</v>
      </c>
      <c r="K170" s="7"/>
      <c r="L170" s="7"/>
      <c r="M170" s="7"/>
      <c r="N170" s="7"/>
      <c r="O170" s="7"/>
      <c r="S170" s="7" t="s">
        <v>70</v>
      </c>
      <c r="T170" s="7"/>
      <c r="U170" s="7"/>
      <c r="V170" s="7"/>
      <c r="W170" s="7"/>
      <c r="X170" s="7"/>
    </row>
    <row r="171" spans="1:24" ht="15">
      <c r="A171" s="7" t="s">
        <v>1</v>
      </c>
      <c r="B171" s="7"/>
      <c r="C171" s="7"/>
      <c r="D171" s="7"/>
      <c r="E171" s="7"/>
      <c r="F171" s="7"/>
      <c r="G171" s="7"/>
      <c r="J171" s="7" t="s">
        <v>15</v>
      </c>
      <c r="K171" s="7"/>
      <c r="L171" s="7"/>
      <c r="M171" s="7"/>
      <c r="N171" s="7"/>
      <c r="O171" s="7"/>
      <c r="S171" s="7" t="s">
        <v>1</v>
      </c>
      <c r="T171" s="7"/>
      <c r="U171" s="7"/>
      <c r="V171" s="7"/>
      <c r="W171" s="7"/>
      <c r="X171" s="7"/>
    </row>
    <row r="173" spans="5:24" ht="15">
      <c r="E173" s="8" t="s">
        <v>0</v>
      </c>
      <c r="F173" s="8" t="s">
        <v>102</v>
      </c>
      <c r="G173" s="8" t="s">
        <v>106</v>
      </c>
      <c r="N173" s="8" t="s">
        <v>0</v>
      </c>
      <c r="O173" s="8" t="e">
        <f>#REF!</f>
        <v>#REF!</v>
      </c>
      <c r="P173" s="8" t="e">
        <f>#REF!</f>
        <v>#REF!</v>
      </c>
      <c r="W173" s="8" t="s">
        <v>0</v>
      </c>
      <c r="X173" s="8" t="s">
        <v>3</v>
      </c>
    </row>
    <row r="174" spans="2:25" ht="15">
      <c r="B174" s="5" t="s">
        <v>4</v>
      </c>
      <c r="C174" s="5" t="s">
        <v>5</v>
      </c>
      <c r="D174" s="5" t="s">
        <v>96</v>
      </c>
      <c r="E174" s="5" t="s">
        <v>97</v>
      </c>
      <c r="F174" s="5" t="s">
        <v>101</v>
      </c>
      <c r="G174" s="5" t="s">
        <v>101</v>
      </c>
      <c r="K174" s="5" t="str">
        <f aca="true" t="shared" si="45" ref="K174:P174">B174</f>
        <v>2000/01</v>
      </c>
      <c r="L174" s="5" t="str">
        <f t="shared" si="45"/>
        <v>2001/02</v>
      </c>
      <c r="M174" s="5" t="str">
        <f t="shared" si="45"/>
        <v>2002/03</v>
      </c>
      <c r="N174" s="5" t="str">
        <f t="shared" si="45"/>
        <v>2003/04</v>
      </c>
      <c r="O174" s="5" t="str">
        <f t="shared" si="45"/>
        <v>2004/05</v>
      </c>
      <c r="P174" s="5" t="str">
        <f t="shared" si="45"/>
        <v>2004/05</v>
      </c>
      <c r="T174" s="5" t="str">
        <f>B174</f>
        <v>2000/01</v>
      </c>
      <c r="U174" s="5" t="str">
        <f>C174</f>
        <v>2001/02</v>
      </c>
      <c r="V174" s="5" t="str">
        <f>D174</f>
        <v>2002/03</v>
      </c>
      <c r="W174" s="5" t="str">
        <f>E174</f>
        <v>2003/04</v>
      </c>
      <c r="X174" s="5" t="str">
        <f>G174</f>
        <v>2004/05</v>
      </c>
      <c r="Y174" s="2"/>
    </row>
    <row r="175" spans="1:19" ht="15">
      <c r="A175" t="s">
        <v>2</v>
      </c>
      <c r="J175" t="s">
        <v>2</v>
      </c>
      <c r="S175" t="str">
        <f aca="true" t="shared" si="46" ref="S175:S189">A175</f>
        <v>PRODUCTION</v>
      </c>
    </row>
    <row r="176" spans="1:24" ht="15">
      <c r="A176" t="s">
        <v>20</v>
      </c>
      <c r="B176" s="6">
        <v>8.355</v>
      </c>
      <c r="C176" s="6">
        <v>8.572</v>
      </c>
      <c r="D176" s="6">
        <v>8.363</v>
      </c>
      <c r="E176" s="6">
        <v>7.754</v>
      </c>
      <c r="F176" s="6">
        <v>8.205</v>
      </c>
      <c r="G176" s="6">
        <v>8.357</v>
      </c>
      <c r="J176" t="s">
        <v>20</v>
      </c>
      <c r="K176" s="3" t="e">
        <f>#REF!</f>
        <v>#REF!</v>
      </c>
      <c r="L176" s="3" t="e">
        <f>#REF!</f>
        <v>#REF!</v>
      </c>
      <c r="M176" s="3" t="e">
        <f>#REF!</f>
        <v>#REF!</v>
      </c>
      <c r="N176" s="3" t="e">
        <f>#REF!</f>
        <v>#REF!</v>
      </c>
      <c r="O176" s="3" t="e">
        <f>#REF!</f>
        <v>#REF!</v>
      </c>
      <c r="P176" s="3" t="e">
        <f>#REF!</f>
        <v>#REF!</v>
      </c>
      <c r="S176" t="str">
        <f t="shared" si="46"/>
        <v>    UNITED STATES</v>
      </c>
      <c r="T176" s="6">
        <f aca="true" t="shared" si="47" ref="T176:T189">B176</f>
        <v>8.355</v>
      </c>
      <c r="U176" s="6">
        <f aca="true" t="shared" si="48" ref="U176:U189">C176</f>
        <v>8.572</v>
      </c>
      <c r="V176" s="6">
        <f aca="true" t="shared" si="49" ref="V176:V189">D176</f>
        <v>8.363</v>
      </c>
      <c r="W176" s="6">
        <f aca="true" t="shared" si="50" ref="W176:W189">E176</f>
        <v>7.754</v>
      </c>
      <c r="X176" s="13">
        <f aca="true" t="shared" si="51" ref="X176:X189">G176</f>
        <v>8.357</v>
      </c>
    </row>
    <row r="177" spans="1:24" ht="15">
      <c r="A177" t="s">
        <v>37</v>
      </c>
      <c r="B177" s="6">
        <v>8.7</v>
      </c>
      <c r="C177" s="6">
        <v>9.843</v>
      </c>
      <c r="D177" s="6">
        <v>10.815</v>
      </c>
      <c r="E177" s="6">
        <v>11.532</v>
      </c>
      <c r="F177" s="6">
        <v>13.005</v>
      </c>
      <c r="G177" s="6">
        <v>12.609</v>
      </c>
      <c r="J177" t="s">
        <v>37</v>
      </c>
      <c r="K177" s="3" t="e">
        <f>(#REF!)</f>
        <v>#REF!</v>
      </c>
      <c r="L177" s="3" t="e">
        <f>(#REF!)</f>
        <v>#REF!</v>
      </c>
      <c r="M177" s="3" t="e">
        <f>(#REF!)</f>
        <v>#REF!</v>
      </c>
      <c r="N177" s="3" t="e">
        <f>(#REF!)</f>
        <v>#REF!</v>
      </c>
      <c r="O177" s="3" t="e">
        <f>(#REF!)</f>
        <v>#REF!</v>
      </c>
      <c r="P177" s="3" t="e">
        <f>(#REF!)</f>
        <v>#REF!</v>
      </c>
      <c r="S177" t="str">
        <f t="shared" si="46"/>
        <v>    LATIN AMERICA</v>
      </c>
      <c r="T177" s="6">
        <f t="shared" si="47"/>
        <v>8.7</v>
      </c>
      <c r="U177" s="6">
        <f t="shared" si="48"/>
        <v>9.843</v>
      </c>
      <c r="V177" s="6">
        <f t="shared" si="49"/>
        <v>10.815</v>
      </c>
      <c r="W177" s="6">
        <f t="shared" si="50"/>
        <v>11.532</v>
      </c>
      <c r="X177" s="13">
        <f t="shared" si="51"/>
        <v>12.609</v>
      </c>
    </row>
    <row r="178" spans="1:24" ht="15">
      <c r="A178" t="s">
        <v>71</v>
      </c>
      <c r="B178" s="6">
        <v>4.273</v>
      </c>
      <c r="C178" s="6">
        <v>4.64</v>
      </c>
      <c r="D178" s="6">
        <v>5.105</v>
      </c>
      <c r="E178" s="6">
        <v>5.545</v>
      </c>
      <c r="F178" s="6">
        <v>6.616</v>
      </c>
      <c r="G178" s="6">
        <v>6.218</v>
      </c>
      <c r="J178" t="s">
        <v>71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S178" t="str">
        <f t="shared" si="46"/>
        <v>      BRAZIL</v>
      </c>
      <c r="T178" s="6">
        <f t="shared" si="47"/>
        <v>4.273</v>
      </c>
      <c r="U178" s="6">
        <f t="shared" si="48"/>
        <v>4.64</v>
      </c>
      <c r="V178" s="6">
        <f t="shared" si="49"/>
        <v>5.105</v>
      </c>
      <c r="W178" s="6">
        <f t="shared" si="50"/>
        <v>5.545</v>
      </c>
      <c r="X178" s="13">
        <f t="shared" si="51"/>
        <v>6.218</v>
      </c>
    </row>
    <row r="179" spans="1:24" ht="15">
      <c r="A179" t="s">
        <v>72</v>
      </c>
      <c r="B179" s="6">
        <v>3.19</v>
      </c>
      <c r="C179" s="6">
        <v>3.876</v>
      </c>
      <c r="D179" s="6">
        <v>4.383</v>
      </c>
      <c r="E179" s="6">
        <v>4.613</v>
      </c>
      <c r="F179" s="6">
        <v>4.84</v>
      </c>
      <c r="G179" s="6">
        <v>4.84</v>
      </c>
      <c r="J179" t="s">
        <v>72</v>
      </c>
      <c r="K179" s="3" t="e">
        <f>#REF!</f>
        <v>#REF!</v>
      </c>
      <c r="L179" s="3" t="e">
        <f>#REF!</f>
        <v>#REF!</v>
      </c>
      <c r="M179" s="3" t="e">
        <f>#REF!</f>
        <v>#REF!</v>
      </c>
      <c r="N179" s="3" t="e">
        <f>#REF!</f>
        <v>#REF!</v>
      </c>
      <c r="O179" s="3" t="e">
        <f>#REF!</f>
        <v>#REF!</v>
      </c>
      <c r="P179" s="3" t="e">
        <f>#REF!</f>
        <v>#REF!</v>
      </c>
      <c r="S179" t="str">
        <f t="shared" si="46"/>
        <v>      ARGENTINA</v>
      </c>
      <c r="T179" s="6">
        <f t="shared" si="47"/>
        <v>3.19</v>
      </c>
      <c r="U179" s="6">
        <f t="shared" si="48"/>
        <v>3.876</v>
      </c>
      <c r="V179" s="6">
        <f t="shared" si="49"/>
        <v>4.383</v>
      </c>
      <c r="W179" s="6">
        <f t="shared" si="50"/>
        <v>4.613</v>
      </c>
      <c r="X179" s="13">
        <f t="shared" si="51"/>
        <v>4.84</v>
      </c>
    </row>
    <row r="180" spans="1:24" ht="15">
      <c r="A180" t="s">
        <v>73</v>
      </c>
      <c r="B180" s="6">
        <v>0.76</v>
      </c>
      <c r="C180" s="6">
        <v>0.787</v>
      </c>
      <c r="D180" s="6">
        <v>0.74</v>
      </c>
      <c r="E180" s="6">
        <v>0.698</v>
      </c>
      <c r="F180" s="6">
        <v>0.797</v>
      </c>
      <c r="G180" s="6">
        <v>0.797</v>
      </c>
      <c r="J180" t="s">
        <v>73</v>
      </c>
      <c r="K180" s="3" t="e">
        <f>#REF!</f>
        <v>#REF!</v>
      </c>
      <c r="L180" s="3" t="e">
        <f>#REF!</f>
        <v>#REF!</v>
      </c>
      <c r="M180" s="3" t="e">
        <f>#REF!</f>
        <v>#REF!</v>
      </c>
      <c r="N180" s="3" t="e">
        <f>#REF!</f>
        <v>#REF!</v>
      </c>
      <c r="O180" s="3" t="e">
        <f>#REF!</f>
        <v>#REF!</v>
      </c>
      <c r="P180" s="3" t="e">
        <f>#REF!</f>
        <v>#REF!</v>
      </c>
      <c r="S180" t="str">
        <f t="shared" si="46"/>
        <v>      MEXICO</v>
      </c>
      <c r="T180" s="6">
        <f t="shared" si="47"/>
        <v>0.76</v>
      </c>
      <c r="U180" s="6">
        <f t="shared" si="48"/>
        <v>0.787</v>
      </c>
      <c r="V180" s="6">
        <f t="shared" si="49"/>
        <v>0.74</v>
      </c>
      <c r="W180" s="6">
        <f t="shared" si="50"/>
        <v>0.698</v>
      </c>
      <c r="X180" s="13">
        <f t="shared" si="51"/>
        <v>0.797</v>
      </c>
    </row>
    <row r="181" spans="1:24" ht="15">
      <c r="A181" t="s">
        <v>100</v>
      </c>
      <c r="B181" s="6">
        <v>2.961</v>
      </c>
      <c r="C181" s="6">
        <v>3.136</v>
      </c>
      <c r="D181" s="6">
        <v>2.894</v>
      </c>
      <c r="E181" s="6">
        <v>2.616</v>
      </c>
      <c r="F181" s="6">
        <v>2.797</v>
      </c>
      <c r="G181" s="6">
        <v>2.688</v>
      </c>
      <c r="J181" t="s">
        <v>100</v>
      </c>
      <c r="K181" s="3" t="e">
        <f>#REF!</f>
        <v>#REF!</v>
      </c>
      <c r="L181" s="3" t="e">
        <f>#REF!</f>
        <v>#REF!</v>
      </c>
      <c r="M181" s="3" t="e">
        <f>#REF!</f>
        <v>#REF!</v>
      </c>
      <c r="N181" s="3" t="e">
        <f>#REF!</f>
        <v>#REF!</v>
      </c>
      <c r="O181" s="3" t="e">
        <f>#REF!</f>
        <v>#REF!</v>
      </c>
      <c r="P181" s="3" t="e">
        <f>#REF!</f>
        <v>#REF!</v>
      </c>
      <c r="S181" t="str">
        <f t="shared" si="46"/>
        <v>    EUROPEAN UNION (25)</v>
      </c>
      <c r="T181" s="6">
        <f t="shared" si="47"/>
        <v>2.961</v>
      </c>
      <c r="U181" s="6">
        <f t="shared" si="48"/>
        <v>3.136</v>
      </c>
      <c r="V181" s="6">
        <f t="shared" si="49"/>
        <v>2.894</v>
      </c>
      <c r="W181" s="6">
        <f t="shared" si="50"/>
        <v>2.616</v>
      </c>
      <c r="X181" s="13">
        <f t="shared" si="51"/>
        <v>2.688</v>
      </c>
    </row>
    <row r="182" spans="1:24" ht="15">
      <c r="A182" t="s">
        <v>27</v>
      </c>
      <c r="B182" s="6">
        <v>0.071</v>
      </c>
      <c r="C182" s="6">
        <v>0.099</v>
      </c>
      <c r="D182" s="6">
        <v>0.094</v>
      </c>
      <c r="E182" s="6">
        <v>0.085</v>
      </c>
      <c r="F182" s="6">
        <v>0.112</v>
      </c>
      <c r="G182" s="6">
        <v>0.112</v>
      </c>
      <c r="J182" t="s">
        <v>27</v>
      </c>
      <c r="K182" s="3" t="e">
        <f>#REF!</f>
        <v>#REF!</v>
      </c>
      <c r="L182" s="3" t="e">
        <f>#REF!</f>
        <v>#REF!</v>
      </c>
      <c r="M182" s="3" t="e">
        <f>#REF!</f>
        <v>#REF!</v>
      </c>
      <c r="N182" s="3" t="e">
        <f>#REF!</f>
        <v>#REF!</v>
      </c>
      <c r="O182" s="3" t="e">
        <f>#REF!</f>
        <v>#REF!</v>
      </c>
      <c r="P182" s="3" t="e">
        <f>#REF!</f>
        <v>#REF!</v>
      </c>
      <c r="S182" t="str">
        <f t="shared" si="46"/>
        <v>    FSU-12</v>
      </c>
      <c r="T182" s="6">
        <f t="shared" si="47"/>
        <v>0.071</v>
      </c>
      <c r="U182" s="6">
        <f t="shared" si="48"/>
        <v>0.099</v>
      </c>
      <c r="V182" s="6">
        <f t="shared" si="49"/>
        <v>0.094</v>
      </c>
      <c r="W182" s="6">
        <f t="shared" si="50"/>
        <v>0.085</v>
      </c>
      <c r="X182" s="13">
        <f t="shared" si="51"/>
        <v>0.112</v>
      </c>
    </row>
    <row r="183" spans="1:24" ht="15">
      <c r="A183" t="s">
        <v>99</v>
      </c>
      <c r="B183" s="6">
        <v>0.147</v>
      </c>
      <c r="C183" s="6">
        <v>0.177</v>
      </c>
      <c r="D183" s="6">
        <v>0.186</v>
      </c>
      <c r="E183" s="6">
        <v>0.177</v>
      </c>
      <c r="F183" s="6">
        <v>0.2</v>
      </c>
      <c r="G183" s="6">
        <v>0.2</v>
      </c>
      <c r="J183" t="s">
        <v>99</v>
      </c>
      <c r="K183" s="3" t="e">
        <f>#REF!</f>
        <v>#REF!</v>
      </c>
      <c r="L183" s="3" t="e">
        <f>#REF!</f>
        <v>#REF!</v>
      </c>
      <c r="M183" s="3" t="e">
        <f>#REF!</f>
        <v>#REF!</v>
      </c>
      <c r="N183" s="3" t="e">
        <f>#REF!</f>
        <v>#REF!</v>
      </c>
      <c r="O183" s="3" t="e">
        <f>#REF!</f>
        <v>#REF!</v>
      </c>
      <c r="P183" s="3" t="e">
        <f>#REF!</f>
        <v>#REF!</v>
      </c>
      <c r="S183" t="str">
        <f t="shared" si="46"/>
        <v>    OTHER EUROPE</v>
      </c>
      <c r="T183" s="6">
        <f t="shared" si="47"/>
        <v>0.147</v>
      </c>
      <c r="U183" s="6">
        <f t="shared" si="48"/>
        <v>0.177</v>
      </c>
      <c r="V183" s="6">
        <f t="shared" si="49"/>
        <v>0.186</v>
      </c>
      <c r="W183" s="6">
        <f t="shared" si="50"/>
        <v>0.177</v>
      </c>
      <c r="X183" s="13">
        <f t="shared" si="51"/>
        <v>0.2</v>
      </c>
    </row>
    <row r="184" spans="1:24" ht="15">
      <c r="A184" t="s">
        <v>28</v>
      </c>
      <c r="B184" s="6">
        <v>5.784</v>
      </c>
      <c r="C184" s="6">
        <v>6.29</v>
      </c>
      <c r="D184" s="6">
        <v>7.216</v>
      </c>
      <c r="E184" s="6">
        <v>7.345</v>
      </c>
      <c r="F184" s="6">
        <v>7.894</v>
      </c>
      <c r="G184" s="6">
        <v>7.827</v>
      </c>
      <c r="J184" t="s">
        <v>28</v>
      </c>
      <c r="K184" s="3" t="e">
        <f>#REF!</f>
        <v>#REF!</v>
      </c>
      <c r="L184" s="3" t="e">
        <f>#REF!</f>
        <v>#REF!</v>
      </c>
      <c r="M184" s="3" t="e">
        <f>#REF!</f>
        <v>#REF!</v>
      </c>
      <c r="N184" s="3" t="e">
        <f>#REF!</f>
        <v>#REF!</v>
      </c>
      <c r="O184" s="3" t="e">
        <f>#REF!</f>
        <v>#REF!</v>
      </c>
      <c r="P184" s="3" t="e">
        <f>#REF!</f>
        <v>#REF!</v>
      </c>
      <c r="S184" t="str">
        <f t="shared" si="46"/>
        <v>    ASIA</v>
      </c>
      <c r="T184" s="6">
        <f t="shared" si="47"/>
        <v>5.784</v>
      </c>
      <c r="U184" s="6">
        <f t="shared" si="48"/>
        <v>6.29</v>
      </c>
      <c r="V184" s="6">
        <f t="shared" si="49"/>
        <v>7.216</v>
      </c>
      <c r="W184" s="6">
        <f t="shared" si="50"/>
        <v>7.345</v>
      </c>
      <c r="X184" s="13">
        <f t="shared" si="51"/>
        <v>7.827</v>
      </c>
    </row>
    <row r="185" spans="1:24" ht="15">
      <c r="A185" t="s">
        <v>74</v>
      </c>
      <c r="B185" s="6">
        <v>0.69</v>
      </c>
      <c r="C185" s="6">
        <v>0.725</v>
      </c>
      <c r="D185" s="6">
        <v>0.757</v>
      </c>
      <c r="E185" s="6">
        <v>0.717</v>
      </c>
      <c r="F185" s="6">
        <v>0.73</v>
      </c>
      <c r="G185" s="6">
        <v>0.73</v>
      </c>
      <c r="J185" t="s">
        <v>74</v>
      </c>
      <c r="K185" s="3" t="e">
        <f>#REF!</f>
        <v>#REF!</v>
      </c>
      <c r="L185" s="3" t="e">
        <f>#REF!</f>
        <v>#REF!</v>
      </c>
      <c r="M185" s="3" t="e">
        <f>#REF!</f>
        <v>#REF!</v>
      </c>
      <c r="N185" s="3" t="e">
        <f>#REF!</f>
        <v>#REF!</v>
      </c>
      <c r="O185" s="3" t="e">
        <f>#REF!</f>
        <v>#REF!</v>
      </c>
      <c r="P185" s="3" t="e">
        <f>#REF!</f>
        <v>#REF!</v>
      </c>
      <c r="S185" t="str">
        <f t="shared" si="46"/>
        <v>      JAPAN</v>
      </c>
      <c r="T185" s="6">
        <f t="shared" si="47"/>
        <v>0.69</v>
      </c>
      <c r="U185" s="6">
        <f t="shared" si="48"/>
        <v>0.725</v>
      </c>
      <c r="V185" s="6">
        <f t="shared" si="49"/>
        <v>0.757</v>
      </c>
      <c r="W185" s="6">
        <f t="shared" si="50"/>
        <v>0.717</v>
      </c>
      <c r="X185" s="13">
        <f t="shared" si="51"/>
        <v>0.73</v>
      </c>
    </row>
    <row r="186" spans="1:24" ht="15">
      <c r="A186" t="s">
        <v>75</v>
      </c>
      <c r="B186" s="6">
        <v>3.24</v>
      </c>
      <c r="C186" s="6">
        <v>3.575</v>
      </c>
      <c r="D186" s="6">
        <v>4.73</v>
      </c>
      <c r="E186" s="6">
        <v>4.535</v>
      </c>
      <c r="F186" s="6">
        <v>4.965</v>
      </c>
      <c r="G186" s="6">
        <v>4.965</v>
      </c>
      <c r="J186" t="s">
        <v>75</v>
      </c>
      <c r="K186" s="3" t="e">
        <f>#REF!</f>
        <v>#REF!</v>
      </c>
      <c r="L186" s="3" t="e">
        <f>#REF!</f>
        <v>#REF!</v>
      </c>
      <c r="M186" s="3" t="e">
        <f>#REF!</f>
        <v>#REF!</v>
      </c>
      <c r="N186" s="3" t="e">
        <f>#REF!</f>
        <v>#REF!</v>
      </c>
      <c r="O186" s="3" t="e">
        <f>#REF!</f>
        <v>#REF!</v>
      </c>
      <c r="P186" s="3" t="e">
        <f>#REF!</f>
        <v>#REF!</v>
      </c>
      <c r="S186" t="str">
        <f t="shared" si="46"/>
        <v>      CHINA</v>
      </c>
      <c r="T186" s="6">
        <f t="shared" si="47"/>
        <v>3.24</v>
      </c>
      <c r="U186" s="6">
        <f t="shared" si="48"/>
        <v>3.575</v>
      </c>
      <c r="V186" s="6">
        <f t="shared" si="49"/>
        <v>4.73</v>
      </c>
      <c r="W186" s="6">
        <f t="shared" si="50"/>
        <v>4.535</v>
      </c>
      <c r="X186" s="13">
        <f t="shared" si="51"/>
        <v>4.965</v>
      </c>
    </row>
    <row r="187" spans="1:24" ht="15">
      <c r="A187" t="s">
        <v>76</v>
      </c>
      <c r="B187" s="6">
        <v>0.361</v>
      </c>
      <c r="C187" s="6">
        <v>0.37</v>
      </c>
      <c r="D187" s="6">
        <v>0.355</v>
      </c>
      <c r="E187" s="6">
        <v>0.34</v>
      </c>
      <c r="F187" s="6">
        <v>0.355</v>
      </c>
      <c r="G187" s="6">
        <v>0.355</v>
      </c>
      <c r="J187" t="s">
        <v>76</v>
      </c>
      <c r="K187" s="3" t="e">
        <f>#REF!</f>
        <v>#REF!</v>
      </c>
      <c r="L187" s="3" t="e">
        <f>#REF!</f>
        <v>#REF!</v>
      </c>
      <c r="M187" s="3" t="e">
        <f>#REF!</f>
        <v>#REF!</v>
      </c>
      <c r="N187" s="3" t="e">
        <f>#REF!</f>
        <v>#REF!</v>
      </c>
      <c r="O187" s="3" t="e">
        <f>#REF!</f>
        <v>#REF!</v>
      </c>
      <c r="P187" s="3" t="e">
        <f>#REF!</f>
        <v>#REF!</v>
      </c>
      <c r="S187" t="str">
        <f t="shared" si="46"/>
        <v>      TAIWAN</v>
      </c>
      <c r="T187" s="6">
        <f t="shared" si="47"/>
        <v>0.361</v>
      </c>
      <c r="U187" s="6">
        <f t="shared" si="48"/>
        <v>0.37</v>
      </c>
      <c r="V187" s="6">
        <f t="shared" si="49"/>
        <v>0.355</v>
      </c>
      <c r="W187" s="6">
        <f t="shared" si="50"/>
        <v>0.34</v>
      </c>
      <c r="X187" s="13">
        <f t="shared" si="51"/>
        <v>0.355</v>
      </c>
    </row>
    <row r="188" spans="1:24" ht="15">
      <c r="A188" t="s">
        <v>77</v>
      </c>
      <c r="B188" s="6">
        <v>0.815</v>
      </c>
      <c r="C188" s="6">
        <v>0.855</v>
      </c>
      <c r="D188" s="6">
        <v>0.632</v>
      </c>
      <c r="E188" s="6">
        <v>1.064</v>
      </c>
      <c r="F188" s="6">
        <v>1.099</v>
      </c>
      <c r="G188" s="6">
        <v>1.099</v>
      </c>
      <c r="J188" t="s">
        <v>77</v>
      </c>
      <c r="K188" s="3" t="e">
        <f>#REF!</f>
        <v>#REF!</v>
      </c>
      <c r="L188" s="3" t="e">
        <f>#REF!</f>
        <v>#REF!</v>
      </c>
      <c r="M188" s="3" t="e">
        <f>#REF!</f>
        <v>#REF!</v>
      </c>
      <c r="N188" s="3" t="e">
        <f>#REF!</f>
        <v>#REF!</v>
      </c>
      <c r="O188" s="3" t="e">
        <f>#REF!</f>
        <v>#REF!</v>
      </c>
      <c r="P188" s="3" t="e">
        <f>#REF!</f>
        <v>#REF!</v>
      </c>
      <c r="S188" t="str">
        <f t="shared" si="46"/>
        <v>      INDIA</v>
      </c>
      <c r="T188" s="6">
        <f t="shared" si="47"/>
        <v>0.815</v>
      </c>
      <c r="U188" s="6">
        <f t="shared" si="48"/>
        <v>0.855</v>
      </c>
      <c r="V188" s="6">
        <f t="shared" si="49"/>
        <v>0.632</v>
      </c>
      <c r="W188" s="6">
        <f t="shared" si="50"/>
        <v>1.064</v>
      </c>
      <c r="X188" s="13">
        <f t="shared" si="51"/>
        <v>1.099</v>
      </c>
    </row>
    <row r="189" spans="1:24" ht="15">
      <c r="A189" t="s">
        <v>26</v>
      </c>
      <c r="B189" s="6">
        <v>0.6589999999999998</v>
      </c>
      <c r="C189" s="6">
        <v>0.7230000000000008</v>
      </c>
      <c r="D189" s="6">
        <v>0.7400000000000011</v>
      </c>
      <c r="E189" s="6">
        <v>0.7530000000000028</v>
      </c>
      <c r="F189" s="6">
        <v>0.8399999999999981</v>
      </c>
      <c r="G189" s="6">
        <v>0.8220000000000027</v>
      </c>
      <c r="J189" t="s">
        <v>26</v>
      </c>
      <c r="K189" s="3" t="e">
        <f aca="true" t="shared" si="52" ref="K189:P189">(K191-K176-K177-K181-K182-K183-K184)</f>
        <v>#REF!</v>
      </c>
      <c r="L189" s="3" t="e">
        <f t="shared" si="52"/>
        <v>#REF!</v>
      </c>
      <c r="M189" s="3" t="e">
        <f t="shared" si="52"/>
        <v>#REF!</v>
      </c>
      <c r="N189" s="3" t="e">
        <f t="shared" si="52"/>
        <v>#REF!</v>
      </c>
      <c r="O189" s="3" t="e">
        <f t="shared" si="52"/>
        <v>#REF!</v>
      </c>
      <c r="P189" s="3" t="e">
        <f t="shared" si="52"/>
        <v>#REF!</v>
      </c>
      <c r="S189" t="str">
        <f t="shared" si="46"/>
        <v>    OTHER</v>
      </c>
      <c r="T189" s="6">
        <f t="shared" si="47"/>
        <v>0.6589999999999998</v>
      </c>
      <c r="U189" s="6">
        <f t="shared" si="48"/>
        <v>0.7230000000000008</v>
      </c>
      <c r="V189" s="6">
        <f t="shared" si="49"/>
        <v>0.7400000000000011</v>
      </c>
      <c r="W189" s="6">
        <f t="shared" si="50"/>
        <v>0.7530000000000028</v>
      </c>
      <c r="X189" s="13">
        <f t="shared" si="51"/>
        <v>0.8220000000000027</v>
      </c>
    </row>
    <row r="190" spans="2:24" ht="15">
      <c r="B190" s="20"/>
      <c r="C190" s="20"/>
      <c r="D190" s="20"/>
      <c r="E190" s="20"/>
      <c r="F190" s="20"/>
      <c r="G190" s="20"/>
      <c r="K190" s="15"/>
      <c r="L190" s="15"/>
      <c r="M190" s="15"/>
      <c r="N190" s="15"/>
      <c r="O190" s="15"/>
      <c r="P190" s="15"/>
      <c r="T190" s="20"/>
      <c r="U190" s="20"/>
      <c r="V190" s="20"/>
      <c r="W190" s="20"/>
      <c r="X190" s="20"/>
    </row>
    <row r="191" spans="1:24" ht="15">
      <c r="A191" t="s">
        <v>6</v>
      </c>
      <c r="B191" s="6">
        <v>26.677</v>
      </c>
      <c r="C191" s="6">
        <v>28.84</v>
      </c>
      <c r="D191" s="6">
        <v>30.308</v>
      </c>
      <c r="E191" s="6">
        <v>30.262</v>
      </c>
      <c r="F191" s="6">
        <v>33.053</v>
      </c>
      <c r="G191" s="6">
        <v>32.615</v>
      </c>
      <c r="J191" t="s">
        <v>6</v>
      </c>
      <c r="K191" s="3" t="e">
        <f>(#REF!)</f>
        <v>#REF!</v>
      </c>
      <c r="L191" s="3" t="e">
        <f>(#REF!)</f>
        <v>#REF!</v>
      </c>
      <c r="M191" s="3" t="e">
        <f>(#REF!)</f>
        <v>#REF!</v>
      </c>
      <c r="N191" s="3" t="e">
        <f>(#REF!)</f>
        <v>#REF!</v>
      </c>
      <c r="O191" s="3" t="e">
        <f>(#REF!)</f>
        <v>#REF!</v>
      </c>
      <c r="P191" s="3" t="e">
        <f>(#REF!)</f>
        <v>#REF!</v>
      </c>
      <c r="S191" t="str">
        <f>A191</f>
        <v>      TOTAL</v>
      </c>
      <c r="T191" s="6">
        <f>B191</f>
        <v>26.677</v>
      </c>
      <c r="U191" s="6">
        <f>C191</f>
        <v>28.84</v>
      </c>
      <c r="V191" s="6">
        <f>D191</f>
        <v>30.308</v>
      </c>
      <c r="W191" s="6">
        <f>E191</f>
        <v>30.262</v>
      </c>
      <c r="X191" s="13">
        <f>G191</f>
        <v>32.615</v>
      </c>
    </row>
    <row r="192" spans="11:24" ht="15">
      <c r="K192" s="3"/>
      <c r="L192" s="3"/>
      <c r="M192" s="3"/>
      <c r="N192" s="3"/>
      <c r="O192" s="3"/>
      <c r="T192" s="6"/>
      <c r="U192" s="6"/>
      <c r="V192" s="6"/>
      <c r="W192" s="6"/>
      <c r="X192" s="6"/>
    </row>
    <row r="193" spans="1:24" ht="15">
      <c r="A193" t="s">
        <v>7</v>
      </c>
      <c r="J193" t="s">
        <v>7</v>
      </c>
      <c r="K193" s="3"/>
      <c r="L193" s="3"/>
      <c r="M193" s="3"/>
      <c r="N193" s="3"/>
      <c r="O193" s="3"/>
      <c r="S193" t="str">
        <f aca="true" t="shared" si="53" ref="S193:S198">A193</f>
        <v>EXPORTS</v>
      </c>
      <c r="T193" s="6"/>
      <c r="U193" s="6"/>
      <c r="V193" s="6"/>
      <c r="W193" s="6"/>
      <c r="X193" s="6"/>
    </row>
    <row r="194" spans="1:24" ht="15">
      <c r="A194" t="s">
        <v>20</v>
      </c>
      <c r="B194" s="6">
        <v>0.636</v>
      </c>
      <c r="C194" s="6">
        <v>1.143</v>
      </c>
      <c r="D194" s="6">
        <v>1.027</v>
      </c>
      <c r="E194" s="6">
        <v>0.42</v>
      </c>
      <c r="F194" s="6">
        <v>0.454</v>
      </c>
      <c r="G194" s="6">
        <v>0.522</v>
      </c>
      <c r="J194" t="s">
        <v>20</v>
      </c>
      <c r="K194" s="3" t="e">
        <f>#REF!</f>
        <v>#REF!</v>
      </c>
      <c r="L194" s="3" t="e">
        <f>#REF!</f>
        <v>#REF!</v>
      </c>
      <c r="M194" s="3" t="e">
        <f>#REF!</f>
        <v>#REF!</v>
      </c>
      <c r="N194" s="3" t="e">
        <f>#REF!</f>
        <v>#REF!</v>
      </c>
      <c r="O194" s="3" t="e">
        <f>#REF!</f>
        <v>#REF!</v>
      </c>
      <c r="P194" s="3" t="e">
        <f>#REF!</f>
        <v>#REF!</v>
      </c>
      <c r="S194" t="str">
        <f t="shared" si="53"/>
        <v>    UNITED STATES</v>
      </c>
      <c r="T194" s="6">
        <f aca="true" t="shared" si="54" ref="T194:W198">B194</f>
        <v>0.636</v>
      </c>
      <c r="U194" s="6">
        <f t="shared" si="54"/>
        <v>1.143</v>
      </c>
      <c r="V194" s="6">
        <f t="shared" si="54"/>
        <v>1.027</v>
      </c>
      <c r="W194" s="6">
        <f t="shared" si="54"/>
        <v>0.42</v>
      </c>
      <c r="X194" s="13">
        <f>G194</f>
        <v>0.522</v>
      </c>
    </row>
    <row r="195" spans="1:24" ht="15">
      <c r="A195" t="s">
        <v>21</v>
      </c>
      <c r="B195" s="6">
        <v>1.53</v>
      </c>
      <c r="C195" s="6">
        <v>1.775</v>
      </c>
      <c r="D195" s="6">
        <v>2.267</v>
      </c>
      <c r="E195" s="6">
        <v>2.664</v>
      </c>
      <c r="F195" s="6">
        <v>3.306</v>
      </c>
      <c r="G195" s="6">
        <v>3.306</v>
      </c>
      <c r="J195" t="s">
        <v>21</v>
      </c>
      <c r="K195" s="3" t="e">
        <f>#REF!</f>
        <v>#REF!</v>
      </c>
      <c r="L195" s="3" t="e">
        <f>#REF!</f>
        <v>#REF!</v>
      </c>
      <c r="M195" s="3" t="e">
        <f>#REF!</f>
        <v>#REF!</v>
      </c>
      <c r="N195" s="3" t="e">
        <f>#REF!</f>
        <v>#REF!</v>
      </c>
      <c r="O195" s="3" t="e">
        <f>#REF!</f>
        <v>#REF!</v>
      </c>
      <c r="P195" s="3" t="e">
        <f>#REF!</f>
        <v>#REF!</v>
      </c>
      <c r="S195" t="str">
        <f t="shared" si="53"/>
        <v>    BRAZIL</v>
      </c>
      <c r="T195" s="6">
        <f t="shared" si="54"/>
        <v>1.53</v>
      </c>
      <c r="U195" s="6">
        <f t="shared" si="54"/>
        <v>1.775</v>
      </c>
      <c r="V195" s="6">
        <f t="shared" si="54"/>
        <v>2.267</v>
      </c>
      <c r="W195" s="6">
        <f t="shared" si="54"/>
        <v>2.664</v>
      </c>
      <c r="X195" s="13">
        <f>G195</f>
        <v>3.306</v>
      </c>
    </row>
    <row r="196" spans="1:24" ht="15">
      <c r="A196" t="s">
        <v>22</v>
      </c>
      <c r="B196" s="6">
        <v>3.211</v>
      </c>
      <c r="C196" s="6">
        <v>3.729</v>
      </c>
      <c r="D196" s="6">
        <v>4.34</v>
      </c>
      <c r="E196" s="6">
        <v>4.513</v>
      </c>
      <c r="F196" s="6">
        <v>4.638</v>
      </c>
      <c r="G196" s="6">
        <v>4.638</v>
      </c>
      <c r="J196" t="s">
        <v>22</v>
      </c>
      <c r="K196" s="3" t="e">
        <f>#REF!</f>
        <v>#REF!</v>
      </c>
      <c r="L196" s="3" t="e">
        <f>#REF!</f>
        <v>#REF!</v>
      </c>
      <c r="M196" s="3" t="e">
        <f>#REF!</f>
        <v>#REF!</v>
      </c>
      <c r="N196" s="3" t="e">
        <f>#REF!</f>
        <v>#REF!</v>
      </c>
      <c r="O196" s="3" t="e">
        <f>#REF!</f>
        <v>#REF!</v>
      </c>
      <c r="P196" s="3" t="e">
        <f>#REF!</f>
        <v>#REF!</v>
      </c>
      <c r="S196" t="str">
        <f t="shared" si="53"/>
        <v>    ARGENTINA</v>
      </c>
      <c r="T196" s="6">
        <f t="shared" si="54"/>
        <v>3.211</v>
      </c>
      <c r="U196" s="6">
        <f t="shared" si="54"/>
        <v>3.729</v>
      </c>
      <c r="V196" s="6">
        <f t="shared" si="54"/>
        <v>4.34</v>
      </c>
      <c r="W196" s="6">
        <f t="shared" si="54"/>
        <v>4.513</v>
      </c>
      <c r="X196" s="13">
        <f>G196</f>
        <v>4.638</v>
      </c>
    </row>
    <row r="197" spans="1:24" ht="15">
      <c r="A197" t="s">
        <v>100</v>
      </c>
      <c r="B197" s="6">
        <v>0.889</v>
      </c>
      <c r="C197" s="6">
        <v>0.896</v>
      </c>
      <c r="D197" s="6">
        <v>0.707</v>
      </c>
      <c r="E197" s="6">
        <v>0.608</v>
      </c>
      <c r="F197" s="6">
        <v>0.686</v>
      </c>
      <c r="G197" s="6">
        <v>0.686</v>
      </c>
      <c r="J197" t="s">
        <v>100</v>
      </c>
      <c r="K197" s="3" t="e">
        <f>#REF!</f>
        <v>#REF!</v>
      </c>
      <c r="L197" s="3" t="e">
        <f>#REF!</f>
        <v>#REF!</v>
      </c>
      <c r="M197" s="3" t="e">
        <f>#REF!</f>
        <v>#REF!</v>
      </c>
      <c r="N197" s="3" t="e">
        <f>#REF!</f>
        <v>#REF!</v>
      </c>
      <c r="O197" s="3" t="e">
        <f>#REF!</f>
        <v>#REF!</v>
      </c>
      <c r="P197" s="3" t="e">
        <f>#REF!</f>
        <v>#REF!</v>
      </c>
      <c r="S197" t="str">
        <f t="shared" si="53"/>
        <v>    EUROPEAN UNION (25)</v>
      </c>
      <c r="T197" s="6">
        <f t="shared" si="54"/>
        <v>0.889</v>
      </c>
      <c r="U197" s="6">
        <f t="shared" si="54"/>
        <v>0.896</v>
      </c>
      <c r="V197" s="6">
        <f t="shared" si="54"/>
        <v>0.707</v>
      </c>
      <c r="W197" s="6">
        <f t="shared" si="54"/>
        <v>0.608</v>
      </c>
      <c r="X197" s="13">
        <f>G197</f>
        <v>0.686</v>
      </c>
    </row>
    <row r="198" spans="1:24" ht="15">
      <c r="A198" t="s">
        <v>26</v>
      </c>
      <c r="B198" s="6">
        <v>0.7859999999999994</v>
      </c>
      <c r="C198" s="6">
        <v>0.8710000000000003</v>
      </c>
      <c r="D198" s="6">
        <v>0.828000000000002</v>
      </c>
      <c r="E198" s="6">
        <v>0.8379999999999997</v>
      </c>
      <c r="F198" s="6">
        <v>0.9109999999999986</v>
      </c>
      <c r="G198" s="6">
        <v>0.89</v>
      </c>
      <c r="J198" t="s">
        <v>26</v>
      </c>
      <c r="K198" s="3" t="e">
        <f aca="true" t="shared" si="55" ref="K198:P198">(K200-K194-K195-K196-K197)</f>
        <v>#REF!</v>
      </c>
      <c r="L198" s="3" t="e">
        <f t="shared" si="55"/>
        <v>#REF!</v>
      </c>
      <c r="M198" s="3" t="e">
        <f t="shared" si="55"/>
        <v>#REF!</v>
      </c>
      <c r="N198" s="3" t="e">
        <f t="shared" si="55"/>
        <v>#REF!</v>
      </c>
      <c r="O198" s="3" t="e">
        <f t="shared" si="55"/>
        <v>#REF!</v>
      </c>
      <c r="P198" s="3" t="e">
        <f t="shared" si="55"/>
        <v>#REF!</v>
      </c>
      <c r="S198" t="str">
        <f t="shared" si="53"/>
        <v>    OTHER</v>
      </c>
      <c r="T198" s="6">
        <f t="shared" si="54"/>
        <v>0.7859999999999994</v>
      </c>
      <c r="U198" s="6">
        <f t="shared" si="54"/>
        <v>0.8710000000000003</v>
      </c>
      <c r="V198" s="6">
        <f t="shared" si="54"/>
        <v>0.828000000000002</v>
      </c>
      <c r="W198" s="6">
        <f t="shared" si="54"/>
        <v>0.8379999999999997</v>
      </c>
      <c r="X198" s="13">
        <f>G198</f>
        <v>0.89</v>
      </c>
    </row>
    <row r="199" spans="2:24" ht="15">
      <c r="B199" s="20"/>
      <c r="C199" s="20"/>
      <c r="D199" s="20"/>
      <c r="E199" s="20"/>
      <c r="F199" s="20"/>
      <c r="G199" s="20"/>
      <c r="K199" s="15"/>
      <c r="L199" s="15"/>
      <c r="M199" s="15"/>
      <c r="N199" s="15"/>
      <c r="O199" s="15"/>
      <c r="P199" s="15"/>
      <c r="T199" s="20"/>
      <c r="U199" s="20"/>
      <c r="V199" s="20"/>
      <c r="W199" s="20"/>
      <c r="X199" s="20"/>
    </row>
    <row r="200" spans="1:24" ht="15">
      <c r="A200" t="s">
        <v>6</v>
      </c>
      <c r="B200" s="6">
        <v>7.052</v>
      </c>
      <c r="C200" s="6">
        <v>8.414</v>
      </c>
      <c r="D200" s="6">
        <v>9.169</v>
      </c>
      <c r="E200" s="6">
        <v>9.043</v>
      </c>
      <c r="F200" s="6">
        <v>9.995</v>
      </c>
      <c r="G200" s="6">
        <v>10.042</v>
      </c>
      <c r="J200" t="s">
        <v>6</v>
      </c>
      <c r="K200" s="3" t="e">
        <f>(#REF!)</f>
        <v>#REF!</v>
      </c>
      <c r="L200" s="3" t="e">
        <f>(#REF!)</f>
        <v>#REF!</v>
      </c>
      <c r="M200" s="3" t="e">
        <f>(#REF!)</f>
        <v>#REF!</v>
      </c>
      <c r="N200" s="3" t="e">
        <f>(#REF!)</f>
        <v>#REF!</v>
      </c>
      <c r="O200" s="3" t="e">
        <f>(#REF!)</f>
        <v>#REF!</v>
      </c>
      <c r="P200" s="3" t="e">
        <f>(#REF!)</f>
        <v>#REF!</v>
      </c>
      <c r="S200" t="str">
        <f>A200</f>
        <v>      TOTAL</v>
      </c>
      <c r="T200" s="6">
        <f>B200</f>
        <v>7.052</v>
      </c>
      <c r="U200" s="6">
        <f>C200</f>
        <v>8.414</v>
      </c>
      <c r="V200" s="6">
        <f>D200</f>
        <v>9.169</v>
      </c>
      <c r="W200" s="6">
        <f>E200</f>
        <v>9.043</v>
      </c>
      <c r="X200" s="13">
        <f>G200</f>
        <v>10.042</v>
      </c>
    </row>
    <row r="201" spans="11:24" ht="15">
      <c r="K201" s="3"/>
      <c r="L201" s="3"/>
      <c r="M201" s="3"/>
      <c r="N201" s="3"/>
      <c r="O201" s="3"/>
      <c r="T201" s="6"/>
      <c r="U201" s="6"/>
      <c r="V201" s="6"/>
      <c r="W201" s="6"/>
      <c r="X201" s="6"/>
    </row>
    <row r="202" spans="1:24" ht="15">
      <c r="A202" t="s">
        <v>8</v>
      </c>
      <c r="J202" t="s">
        <v>8</v>
      </c>
      <c r="K202" s="3"/>
      <c r="L202" s="3"/>
      <c r="M202" s="3"/>
      <c r="N202" s="3"/>
      <c r="O202" s="3"/>
      <c r="S202" t="str">
        <f aca="true" t="shared" si="56" ref="S202:S222">A202</f>
        <v>IMPORTS</v>
      </c>
      <c r="T202" s="6"/>
      <c r="U202" s="6"/>
      <c r="V202" s="6"/>
      <c r="W202" s="6"/>
      <c r="X202" s="6"/>
    </row>
    <row r="203" spans="1:24" ht="15">
      <c r="A203" t="s">
        <v>20</v>
      </c>
      <c r="B203" s="6">
        <v>0.033</v>
      </c>
      <c r="C203" s="6">
        <v>0.021</v>
      </c>
      <c r="D203" s="6">
        <v>0.021</v>
      </c>
      <c r="E203" s="6">
        <v>0.136</v>
      </c>
      <c r="F203" s="6">
        <v>0.048</v>
      </c>
      <c r="G203" s="6">
        <v>0.048</v>
      </c>
      <c r="J203" t="s">
        <v>20</v>
      </c>
      <c r="K203" s="3" t="e">
        <f>#REF!</f>
        <v>#REF!</v>
      </c>
      <c r="L203" s="3" t="e">
        <f>#REF!</f>
        <v>#REF!</v>
      </c>
      <c r="M203" s="3" t="e">
        <f>#REF!</f>
        <v>#REF!</v>
      </c>
      <c r="N203" s="3" t="e">
        <f>#REF!</f>
        <v>#REF!</v>
      </c>
      <c r="O203" s="3" t="e">
        <f>#REF!</f>
        <v>#REF!</v>
      </c>
      <c r="P203" s="3" t="e">
        <f>#REF!</f>
        <v>#REF!</v>
      </c>
      <c r="S203" t="str">
        <f t="shared" si="56"/>
        <v>    UNITED STATES</v>
      </c>
      <c r="T203" s="6">
        <f aca="true" t="shared" si="57" ref="T203:T222">B203</f>
        <v>0.033</v>
      </c>
      <c r="U203" s="6">
        <f aca="true" t="shared" si="58" ref="U203:U222">C203</f>
        <v>0.021</v>
      </c>
      <c r="V203" s="6">
        <f aca="true" t="shared" si="59" ref="V203:V222">D203</f>
        <v>0.021</v>
      </c>
      <c r="W203" s="6">
        <f aca="true" t="shared" si="60" ref="W203:W222">E203</f>
        <v>0.136</v>
      </c>
      <c r="X203" s="13">
        <f aca="true" t="shared" si="61" ref="X203:X222">G203</f>
        <v>0.048</v>
      </c>
    </row>
    <row r="204" spans="1:24" ht="15">
      <c r="A204" t="s">
        <v>100</v>
      </c>
      <c r="B204" s="6">
        <v>0.038</v>
      </c>
      <c r="C204" s="6">
        <v>0.052</v>
      </c>
      <c r="D204" s="6">
        <v>0.046</v>
      </c>
      <c r="E204" s="6">
        <v>0.024</v>
      </c>
      <c r="F204" s="6">
        <v>0.051</v>
      </c>
      <c r="G204" s="6">
        <v>0.051</v>
      </c>
      <c r="J204" t="s">
        <v>100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S204" t="str">
        <f t="shared" si="56"/>
        <v>    EUROPEAN UNION (25)</v>
      </c>
      <c r="T204" s="6">
        <f t="shared" si="57"/>
        <v>0.038</v>
      </c>
      <c r="U204" s="6">
        <f t="shared" si="58"/>
        <v>0.052</v>
      </c>
      <c r="V204" s="6">
        <f t="shared" si="59"/>
        <v>0.046</v>
      </c>
      <c r="W204" s="6">
        <f t="shared" si="60"/>
        <v>0.024</v>
      </c>
      <c r="X204" s="13">
        <f t="shared" si="61"/>
        <v>0.051</v>
      </c>
    </row>
    <row r="205" spans="1:24" ht="15">
      <c r="A205" t="s">
        <v>27</v>
      </c>
      <c r="B205" s="6">
        <v>0.315</v>
      </c>
      <c r="C205" s="6">
        <v>0.526</v>
      </c>
      <c r="D205" s="6">
        <v>0.184</v>
      </c>
      <c r="E205" s="6">
        <v>0.085</v>
      </c>
      <c r="F205" s="6">
        <v>0.182</v>
      </c>
      <c r="G205" s="6">
        <v>0.182</v>
      </c>
      <c r="J205" t="s">
        <v>27</v>
      </c>
      <c r="K205" s="3" t="e">
        <f>#REF!</f>
        <v>#REF!</v>
      </c>
      <c r="L205" s="3" t="e">
        <f>#REF!</f>
        <v>#REF!</v>
      </c>
      <c r="M205" s="3" t="e">
        <f>#REF!</f>
        <v>#REF!</v>
      </c>
      <c r="N205" s="3" t="e">
        <f>#REF!</f>
        <v>#REF!</v>
      </c>
      <c r="O205" s="3" t="e">
        <f>#REF!</f>
        <v>#REF!</v>
      </c>
      <c r="P205" s="3" t="e">
        <f>#REF!</f>
        <v>#REF!</v>
      </c>
      <c r="S205" t="str">
        <f t="shared" si="56"/>
        <v>    FSU-12</v>
      </c>
      <c r="T205" s="6">
        <f t="shared" si="57"/>
        <v>0.315</v>
      </c>
      <c r="U205" s="6">
        <f t="shared" si="58"/>
        <v>0.526</v>
      </c>
      <c r="V205" s="6">
        <f t="shared" si="59"/>
        <v>0.184</v>
      </c>
      <c r="W205" s="6">
        <f t="shared" si="60"/>
        <v>0.085</v>
      </c>
      <c r="X205" s="13">
        <f t="shared" si="61"/>
        <v>0.182</v>
      </c>
    </row>
    <row r="206" spans="1:24" ht="15">
      <c r="A206" t="s">
        <v>99</v>
      </c>
      <c r="B206" s="6">
        <v>0.013</v>
      </c>
      <c r="C206" s="6">
        <v>0.026</v>
      </c>
      <c r="D206" s="6">
        <v>0.012</v>
      </c>
      <c r="E206" s="6">
        <v>0.012</v>
      </c>
      <c r="F206" s="6">
        <v>0.012</v>
      </c>
      <c r="G206" s="6">
        <v>0.012</v>
      </c>
      <c r="J206" t="s">
        <v>99</v>
      </c>
      <c r="K206" s="3" t="e">
        <f>#REF!</f>
        <v>#REF!</v>
      </c>
      <c r="L206" s="3" t="e">
        <f>#REF!</f>
        <v>#REF!</v>
      </c>
      <c r="M206" s="3" t="e">
        <f>#REF!</f>
        <v>#REF!</v>
      </c>
      <c r="N206" s="3" t="e">
        <f>#REF!</f>
        <v>#REF!</v>
      </c>
      <c r="O206" s="3" t="e">
        <f>#REF!</f>
        <v>#REF!</v>
      </c>
      <c r="P206" s="3" t="e">
        <f>#REF!</f>
        <v>#REF!</v>
      </c>
      <c r="S206" t="str">
        <f t="shared" si="56"/>
        <v>    OTHER EUROPE</v>
      </c>
      <c r="T206" s="6">
        <f t="shared" si="57"/>
        <v>0.013</v>
      </c>
      <c r="U206" s="6">
        <f t="shared" si="58"/>
        <v>0.026</v>
      </c>
      <c r="V206" s="6">
        <f t="shared" si="59"/>
        <v>0.012</v>
      </c>
      <c r="W206" s="6">
        <f t="shared" si="60"/>
        <v>0.012</v>
      </c>
      <c r="X206" s="13">
        <f t="shared" si="61"/>
        <v>0.012</v>
      </c>
    </row>
    <row r="207" spans="1:24" ht="15">
      <c r="A207" t="s">
        <v>28</v>
      </c>
      <c r="B207" s="6">
        <v>3.096</v>
      </c>
      <c r="C207" s="6">
        <v>3.353</v>
      </c>
      <c r="D207" s="6">
        <v>4.118</v>
      </c>
      <c r="E207" s="6">
        <v>4.584</v>
      </c>
      <c r="F207" s="6">
        <v>4.478</v>
      </c>
      <c r="G207" s="6">
        <v>4.483</v>
      </c>
      <c r="J207" t="s">
        <v>28</v>
      </c>
      <c r="K207" s="3" t="e">
        <f>#REF!</f>
        <v>#REF!</v>
      </c>
      <c r="L207" s="3" t="e">
        <f>#REF!</f>
        <v>#REF!</v>
      </c>
      <c r="M207" s="3" t="e">
        <f>#REF!</f>
        <v>#REF!</v>
      </c>
      <c r="N207" s="3" t="e">
        <f>#REF!</f>
        <v>#REF!</v>
      </c>
      <c r="O207" s="3" t="e">
        <f>#REF!</f>
        <v>#REF!</v>
      </c>
      <c r="P207" s="3" t="e">
        <f>#REF!</f>
        <v>#REF!</v>
      </c>
      <c r="S207" t="str">
        <f t="shared" si="56"/>
        <v>    ASIA</v>
      </c>
      <c r="T207" s="6">
        <f t="shared" si="57"/>
        <v>3.096</v>
      </c>
      <c r="U207" s="6">
        <f t="shared" si="58"/>
        <v>3.353</v>
      </c>
      <c r="V207" s="6">
        <f t="shared" si="59"/>
        <v>4.118</v>
      </c>
      <c r="W207" s="6">
        <f t="shared" si="60"/>
        <v>4.584</v>
      </c>
      <c r="X207" s="13">
        <f t="shared" si="61"/>
        <v>4.483</v>
      </c>
    </row>
    <row r="208" spans="1:24" ht="15">
      <c r="A208" t="s">
        <v>75</v>
      </c>
      <c r="B208" s="6">
        <v>0.355</v>
      </c>
      <c r="C208" s="6">
        <v>0.551</v>
      </c>
      <c r="D208" s="6">
        <v>1.712</v>
      </c>
      <c r="E208" s="6">
        <v>2.7</v>
      </c>
      <c r="F208" s="6">
        <v>2.4</v>
      </c>
      <c r="G208" s="6">
        <v>2.4</v>
      </c>
      <c r="J208" t="s">
        <v>75</v>
      </c>
      <c r="K208" s="3" t="e">
        <f>#REF!</f>
        <v>#REF!</v>
      </c>
      <c r="L208" s="3" t="e">
        <f>#REF!</f>
        <v>#REF!</v>
      </c>
      <c r="M208" s="3" t="e">
        <f>#REF!</f>
        <v>#REF!</v>
      </c>
      <c r="N208" s="3" t="e">
        <f>#REF!</f>
        <v>#REF!</v>
      </c>
      <c r="O208" s="3" t="e">
        <f>#REF!</f>
        <v>#REF!</v>
      </c>
      <c r="P208" s="3" t="e">
        <f>#REF!</f>
        <v>#REF!</v>
      </c>
      <c r="S208" t="str">
        <f t="shared" si="56"/>
        <v>      CHINA</v>
      </c>
      <c r="T208" s="6">
        <f t="shared" si="57"/>
        <v>0.355</v>
      </c>
      <c r="U208" s="6">
        <f t="shared" si="58"/>
        <v>0.551</v>
      </c>
      <c r="V208" s="6">
        <f t="shared" si="59"/>
        <v>1.712</v>
      </c>
      <c r="W208" s="6">
        <f t="shared" si="60"/>
        <v>2.7</v>
      </c>
      <c r="X208" s="13">
        <f t="shared" si="61"/>
        <v>2.4</v>
      </c>
    </row>
    <row r="209" spans="1:24" ht="15">
      <c r="A209" t="s">
        <v>77</v>
      </c>
      <c r="B209" s="6">
        <v>1.4</v>
      </c>
      <c r="C209" s="6">
        <v>1.55</v>
      </c>
      <c r="D209" s="6">
        <v>1.255</v>
      </c>
      <c r="E209" s="6">
        <v>0.85</v>
      </c>
      <c r="F209" s="6">
        <v>1</v>
      </c>
      <c r="G209" s="6">
        <v>1</v>
      </c>
      <c r="J209" t="s">
        <v>77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S209" t="str">
        <f t="shared" si="56"/>
        <v>      INDIA</v>
      </c>
      <c r="T209" s="6">
        <f t="shared" si="57"/>
        <v>1.4</v>
      </c>
      <c r="U209" s="6">
        <f t="shared" si="58"/>
        <v>1.55</v>
      </c>
      <c r="V209" s="6">
        <f t="shared" si="59"/>
        <v>1.255</v>
      </c>
      <c r="W209" s="6">
        <f t="shared" si="60"/>
        <v>0.85</v>
      </c>
      <c r="X209" s="13">
        <f t="shared" si="61"/>
        <v>1</v>
      </c>
    </row>
    <row r="210" spans="1:24" ht="15">
      <c r="A210" t="s">
        <v>78</v>
      </c>
      <c r="B210" s="6">
        <v>0.175</v>
      </c>
      <c r="C210" s="6">
        <v>0.085</v>
      </c>
      <c r="D210" s="6">
        <v>0.162</v>
      </c>
      <c r="E210" s="6">
        <v>0.1</v>
      </c>
      <c r="F210" s="6">
        <v>0.11</v>
      </c>
      <c r="G210" s="6">
        <v>0.11</v>
      </c>
      <c r="J210" t="s">
        <v>78</v>
      </c>
      <c r="K210" s="3" t="e">
        <f>#REF!</f>
        <v>#REF!</v>
      </c>
      <c r="L210" s="3" t="e">
        <f>#REF!</f>
        <v>#REF!</v>
      </c>
      <c r="M210" s="3" t="e">
        <f>#REF!</f>
        <v>#REF!</v>
      </c>
      <c r="N210" s="3" t="e">
        <f>#REF!</f>
        <v>#REF!</v>
      </c>
      <c r="O210" s="3" t="e">
        <f>#REF!</f>
        <v>#REF!</v>
      </c>
      <c r="P210" s="3" t="e">
        <f>#REF!</f>
        <v>#REF!</v>
      </c>
      <c r="S210" t="str">
        <f t="shared" si="56"/>
        <v>      PAKISTAN</v>
      </c>
      <c r="T210" s="6">
        <f t="shared" si="57"/>
        <v>0.175</v>
      </c>
      <c r="U210" s="6">
        <f t="shared" si="58"/>
        <v>0.085</v>
      </c>
      <c r="V210" s="6">
        <f t="shared" si="59"/>
        <v>0.162</v>
      </c>
      <c r="W210" s="6">
        <f t="shared" si="60"/>
        <v>0.1</v>
      </c>
      <c r="X210" s="13">
        <f t="shared" si="61"/>
        <v>0.11</v>
      </c>
    </row>
    <row r="211" spans="1:24" ht="15">
      <c r="A211" t="s">
        <v>58</v>
      </c>
      <c r="B211" s="6">
        <v>1.881</v>
      </c>
      <c r="C211" s="6">
        <v>2.163</v>
      </c>
      <c r="D211" s="6">
        <v>2.255</v>
      </c>
      <c r="E211" s="6">
        <v>2.031</v>
      </c>
      <c r="F211" s="6">
        <v>2.571</v>
      </c>
      <c r="G211" s="6">
        <v>2.571</v>
      </c>
      <c r="J211" t="s">
        <v>59</v>
      </c>
      <c r="K211" s="3" t="e">
        <f>#REF!</f>
        <v>#REF!</v>
      </c>
      <c r="L211" s="3" t="e">
        <f>#REF!</f>
        <v>#REF!</v>
      </c>
      <c r="M211" s="3" t="e">
        <f>#REF!</f>
        <v>#REF!</v>
      </c>
      <c r="N211" s="3" t="e">
        <f>#REF!</f>
        <v>#REF!</v>
      </c>
      <c r="O211" s="3" t="e">
        <f>#REF!</f>
        <v>#REF!</v>
      </c>
      <c r="P211" s="3" t="e">
        <f>#REF!</f>
        <v>#REF!</v>
      </c>
      <c r="S211" t="str">
        <f t="shared" si="56"/>
        <v>    MID-EAST/N AFR</v>
      </c>
      <c r="T211" s="6">
        <f t="shared" si="57"/>
        <v>1.881</v>
      </c>
      <c r="U211" s="6">
        <f t="shared" si="58"/>
        <v>2.163</v>
      </c>
      <c r="V211" s="6">
        <f t="shared" si="59"/>
        <v>2.255</v>
      </c>
      <c r="W211" s="6">
        <f t="shared" si="60"/>
        <v>2.031</v>
      </c>
      <c r="X211" s="13">
        <f t="shared" si="61"/>
        <v>2.571</v>
      </c>
    </row>
    <row r="212" spans="1:24" ht="15">
      <c r="A212" t="s">
        <v>79</v>
      </c>
      <c r="B212" s="6">
        <v>0.85</v>
      </c>
      <c r="C212" s="6">
        <v>0.9</v>
      </c>
      <c r="D212" s="6">
        <v>0.95</v>
      </c>
      <c r="E212" s="6">
        <v>0.775</v>
      </c>
      <c r="F212" s="6">
        <v>1.125</v>
      </c>
      <c r="G212" s="6">
        <v>1.125</v>
      </c>
      <c r="J212" t="s">
        <v>79</v>
      </c>
      <c r="K212" s="3" t="e">
        <f>#REF!</f>
        <v>#REF!</v>
      </c>
      <c r="L212" s="3" t="e">
        <f>#REF!</f>
        <v>#REF!</v>
      </c>
      <c r="M212" s="3" t="e">
        <f>#REF!</f>
        <v>#REF!</v>
      </c>
      <c r="N212" s="3" t="e">
        <f>#REF!</f>
        <v>#REF!</v>
      </c>
      <c r="O212" s="3" t="e">
        <f>#REF!</f>
        <v>#REF!</v>
      </c>
      <c r="P212" s="3" t="e">
        <f>#REF!</f>
        <v>#REF!</v>
      </c>
      <c r="S212" t="str">
        <f t="shared" si="56"/>
        <v>       IRAN</v>
      </c>
      <c r="T212" s="6">
        <f t="shared" si="57"/>
        <v>0.85</v>
      </c>
      <c r="U212" s="6">
        <f t="shared" si="58"/>
        <v>0.9</v>
      </c>
      <c r="V212" s="6">
        <f t="shared" si="59"/>
        <v>0.95</v>
      </c>
      <c r="W212" s="6">
        <f t="shared" si="60"/>
        <v>0.775</v>
      </c>
      <c r="X212" s="13">
        <f t="shared" si="61"/>
        <v>1.125</v>
      </c>
    </row>
    <row r="213" spans="1:24" ht="15">
      <c r="A213" t="s">
        <v>80</v>
      </c>
      <c r="B213" s="6">
        <v>0.26</v>
      </c>
      <c r="C213" s="6">
        <v>0.29</v>
      </c>
      <c r="D213" s="6">
        <v>0.3</v>
      </c>
      <c r="E213" s="6">
        <v>0.285</v>
      </c>
      <c r="F213" s="6">
        <v>0.333</v>
      </c>
      <c r="G213" s="6">
        <v>0.333</v>
      </c>
      <c r="J213" t="s">
        <v>80</v>
      </c>
      <c r="K213" s="3" t="e">
        <f>#REF!</f>
        <v>#REF!</v>
      </c>
      <c r="L213" s="3" t="e">
        <f>#REF!</f>
        <v>#REF!</v>
      </c>
      <c r="M213" s="3" t="e">
        <f>#REF!</f>
        <v>#REF!</v>
      </c>
      <c r="N213" s="3" t="e">
        <f>#REF!</f>
        <v>#REF!</v>
      </c>
      <c r="O213" s="3" t="e">
        <f>#REF!</f>
        <v>#REF!</v>
      </c>
      <c r="P213" s="3" t="e">
        <f>#REF!</f>
        <v>#REF!</v>
      </c>
      <c r="S213" t="str">
        <f t="shared" si="56"/>
        <v>       MOROCCO</v>
      </c>
      <c r="T213" s="6">
        <f t="shared" si="57"/>
        <v>0.26</v>
      </c>
      <c r="U213" s="6">
        <f t="shared" si="58"/>
        <v>0.29</v>
      </c>
      <c r="V213" s="6">
        <f t="shared" si="59"/>
        <v>0.3</v>
      </c>
      <c r="W213" s="6">
        <f t="shared" si="60"/>
        <v>0.285</v>
      </c>
      <c r="X213" s="13">
        <f t="shared" si="61"/>
        <v>0.333</v>
      </c>
    </row>
    <row r="214" spans="1:24" ht="15">
      <c r="A214" t="s">
        <v>81</v>
      </c>
      <c r="B214" s="6">
        <v>0.107</v>
      </c>
      <c r="C214" s="6">
        <v>0.231</v>
      </c>
      <c r="D214" s="6">
        <v>0.189</v>
      </c>
      <c r="E214" s="6">
        <v>0.195</v>
      </c>
      <c r="F214" s="6">
        <v>0.22</v>
      </c>
      <c r="G214" s="6">
        <v>0.22</v>
      </c>
      <c r="J214" t="s">
        <v>81</v>
      </c>
      <c r="K214" s="3" t="e">
        <f>#REF!</f>
        <v>#REF!</v>
      </c>
      <c r="L214" s="3" t="e">
        <f>#REF!</f>
        <v>#REF!</v>
      </c>
      <c r="M214" s="3" t="e">
        <f>#REF!</f>
        <v>#REF!</v>
      </c>
      <c r="N214" s="3" t="e">
        <f>#REF!</f>
        <v>#REF!</v>
      </c>
      <c r="O214" s="3" t="e">
        <f>#REF!</f>
        <v>#REF!</v>
      </c>
      <c r="P214" s="3" t="e">
        <f>#REF!</f>
        <v>#REF!</v>
      </c>
      <c r="S214" t="str">
        <f t="shared" si="56"/>
        <v>       TURKEY</v>
      </c>
      <c r="T214" s="6">
        <f t="shared" si="57"/>
        <v>0.107</v>
      </c>
      <c r="U214" s="6">
        <f t="shared" si="58"/>
        <v>0.231</v>
      </c>
      <c r="V214" s="6">
        <f t="shared" si="59"/>
        <v>0.189</v>
      </c>
      <c r="W214" s="6">
        <f t="shared" si="60"/>
        <v>0.195</v>
      </c>
      <c r="X214" s="13">
        <f t="shared" si="61"/>
        <v>0.22</v>
      </c>
    </row>
    <row r="215" spans="1:24" ht="15">
      <c r="A215" t="s">
        <v>82</v>
      </c>
      <c r="B215" s="6">
        <v>0.16</v>
      </c>
      <c r="C215" s="6">
        <v>0.175</v>
      </c>
      <c r="D215" s="6">
        <v>0.175</v>
      </c>
      <c r="E215" s="6">
        <v>0.19</v>
      </c>
      <c r="F215" s="6">
        <v>0.2</v>
      </c>
      <c r="G215" s="6">
        <v>0.2</v>
      </c>
      <c r="J215" t="s">
        <v>82</v>
      </c>
      <c r="K215" s="3" t="e">
        <f>#REF!</f>
        <v>#REF!</v>
      </c>
      <c r="L215" s="3" t="e">
        <f>#REF!</f>
        <v>#REF!</v>
      </c>
      <c r="M215" s="3" t="e">
        <f>#REF!</f>
        <v>#REF!</v>
      </c>
      <c r="N215" s="3" t="e">
        <f>#REF!</f>
        <v>#REF!</v>
      </c>
      <c r="O215" s="3" t="e">
        <f>#REF!</f>
        <v>#REF!</v>
      </c>
      <c r="P215" s="3" t="e">
        <f>#REF!</f>
        <v>#REF!</v>
      </c>
      <c r="S215" t="str">
        <f t="shared" si="56"/>
        <v>       TUNISIA</v>
      </c>
      <c r="T215" s="6">
        <f t="shared" si="57"/>
        <v>0.16</v>
      </c>
      <c r="U215" s="6">
        <f t="shared" si="58"/>
        <v>0.175</v>
      </c>
      <c r="V215" s="6">
        <f t="shared" si="59"/>
        <v>0.175</v>
      </c>
      <c r="W215" s="6">
        <f t="shared" si="60"/>
        <v>0.19</v>
      </c>
      <c r="X215" s="13">
        <f t="shared" si="61"/>
        <v>0.2</v>
      </c>
    </row>
    <row r="216" spans="1:24" ht="15">
      <c r="A216" t="s">
        <v>37</v>
      </c>
      <c r="B216" s="6">
        <v>1.144</v>
      </c>
      <c r="C216" s="6">
        <v>1.433</v>
      </c>
      <c r="D216" s="6">
        <v>1.446</v>
      </c>
      <c r="E216" s="6">
        <v>1.549</v>
      </c>
      <c r="F216" s="6">
        <v>1.658</v>
      </c>
      <c r="G216" s="6">
        <v>1.658</v>
      </c>
      <c r="J216" t="s">
        <v>37</v>
      </c>
      <c r="K216" s="3" t="e">
        <f>(#REF!)</f>
        <v>#REF!</v>
      </c>
      <c r="L216" s="3" t="e">
        <f>(#REF!)</f>
        <v>#REF!</v>
      </c>
      <c r="M216" s="3" t="e">
        <f>(#REF!)</f>
        <v>#REF!</v>
      </c>
      <c r="N216" s="3" t="e">
        <f>(#REF!)</f>
        <v>#REF!</v>
      </c>
      <c r="O216" s="3" t="e">
        <f>(#REF!)</f>
        <v>#REF!</v>
      </c>
      <c r="P216" s="3" t="e">
        <f>(#REF!)</f>
        <v>#REF!</v>
      </c>
      <c r="S216" t="str">
        <f t="shared" si="56"/>
        <v>    LATIN AMERICA</v>
      </c>
      <c r="T216" s="6">
        <f t="shared" si="57"/>
        <v>1.144</v>
      </c>
      <c r="U216" s="6">
        <f t="shared" si="58"/>
        <v>1.433</v>
      </c>
      <c r="V216" s="6">
        <f t="shared" si="59"/>
        <v>1.446</v>
      </c>
      <c r="W216" s="6">
        <f t="shared" si="60"/>
        <v>1.549</v>
      </c>
      <c r="X216" s="13">
        <f t="shared" si="61"/>
        <v>1.658</v>
      </c>
    </row>
    <row r="217" spans="1:24" ht="15">
      <c r="A217" t="s">
        <v>83</v>
      </c>
      <c r="B217" s="6">
        <v>0.07</v>
      </c>
      <c r="C217" s="6">
        <v>0.15</v>
      </c>
      <c r="D217" s="6">
        <v>0.07</v>
      </c>
      <c r="E217" s="6">
        <v>0.07</v>
      </c>
      <c r="F217" s="6">
        <v>0.05</v>
      </c>
      <c r="G217" s="6">
        <v>0.05</v>
      </c>
      <c r="J217" t="s">
        <v>83</v>
      </c>
      <c r="K217" s="3" t="e">
        <f>#REF!</f>
        <v>#REF!</v>
      </c>
      <c r="L217" s="3" t="e">
        <f>#REF!</f>
        <v>#REF!</v>
      </c>
      <c r="M217" s="3" t="e">
        <f>#REF!</f>
        <v>#REF!</v>
      </c>
      <c r="N217" s="3" t="e">
        <f>#REF!</f>
        <v>#REF!</v>
      </c>
      <c r="O217" s="3" t="e">
        <f>#REF!</f>
        <v>#REF!</v>
      </c>
      <c r="P217" s="3" t="e">
        <f>#REF!</f>
        <v>#REF!</v>
      </c>
      <c r="S217" t="str">
        <f t="shared" si="56"/>
        <v>       BRAZIL</v>
      </c>
      <c r="T217" s="6">
        <f t="shared" si="57"/>
        <v>0.07</v>
      </c>
      <c r="U217" s="6">
        <f t="shared" si="58"/>
        <v>0.15</v>
      </c>
      <c r="V217" s="6">
        <f t="shared" si="59"/>
        <v>0.07</v>
      </c>
      <c r="W217" s="6">
        <f t="shared" si="60"/>
        <v>0.07</v>
      </c>
      <c r="X217" s="13">
        <f t="shared" si="61"/>
        <v>0.05</v>
      </c>
    </row>
    <row r="218" spans="1:24" ht="15">
      <c r="A218" t="s">
        <v>84</v>
      </c>
      <c r="B218" s="6">
        <v>0.083</v>
      </c>
      <c r="C218" s="6">
        <v>0.161</v>
      </c>
      <c r="D218" s="6">
        <v>0.192</v>
      </c>
      <c r="E218" s="6">
        <v>0.2</v>
      </c>
      <c r="F218" s="6">
        <v>0.225</v>
      </c>
      <c r="G218" s="6">
        <v>0.225</v>
      </c>
      <c r="J218" t="s">
        <v>84</v>
      </c>
      <c r="K218" s="3" t="e">
        <f>#REF!</f>
        <v>#REF!</v>
      </c>
      <c r="L218" s="3" t="e">
        <f>#REF!</f>
        <v>#REF!</v>
      </c>
      <c r="M218" s="3" t="e">
        <f>#REF!</f>
        <v>#REF!</v>
      </c>
      <c r="N218" s="3" t="e">
        <f>#REF!</f>
        <v>#REF!</v>
      </c>
      <c r="O218" s="3" t="e">
        <f>#REF!</f>
        <v>#REF!</v>
      </c>
      <c r="P218" s="3" t="e">
        <f>#REF!</f>
        <v>#REF!</v>
      </c>
      <c r="S218" t="str">
        <f t="shared" si="56"/>
        <v>       MEXICO</v>
      </c>
      <c r="T218" s="6">
        <f t="shared" si="57"/>
        <v>0.083</v>
      </c>
      <c r="U218" s="6">
        <f t="shared" si="58"/>
        <v>0.161</v>
      </c>
      <c r="V218" s="6">
        <f t="shared" si="59"/>
        <v>0.192</v>
      </c>
      <c r="W218" s="6">
        <f t="shared" si="60"/>
        <v>0.2</v>
      </c>
      <c r="X218" s="13">
        <f t="shared" si="61"/>
        <v>0.225</v>
      </c>
    </row>
    <row r="219" spans="1:24" ht="15">
      <c r="A219" t="s">
        <v>85</v>
      </c>
      <c r="B219" s="6">
        <v>0.09</v>
      </c>
      <c r="C219" s="6">
        <v>0.15</v>
      </c>
      <c r="D219" s="6">
        <v>0.2</v>
      </c>
      <c r="E219" s="6">
        <v>0.19</v>
      </c>
      <c r="F219" s="6">
        <v>0.22</v>
      </c>
      <c r="G219" s="6">
        <v>0.22</v>
      </c>
      <c r="J219" t="s">
        <v>85</v>
      </c>
      <c r="K219" s="3" t="e">
        <f>#REF!</f>
        <v>#REF!</v>
      </c>
      <c r="L219" s="3" t="e">
        <f>#REF!</f>
        <v>#REF!</v>
      </c>
      <c r="M219" s="3" t="e">
        <f>#REF!</f>
        <v>#REF!</v>
      </c>
      <c r="N219" s="3" t="e">
        <f>#REF!</f>
        <v>#REF!</v>
      </c>
      <c r="O219" s="3" t="e">
        <f>#REF!</f>
        <v>#REF!</v>
      </c>
      <c r="P219" s="3" t="e">
        <f>#REF!</f>
        <v>#REF!</v>
      </c>
      <c r="S219" t="str">
        <f t="shared" si="56"/>
        <v>       CHILE</v>
      </c>
      <c r="T219" s="6">
        <f t="shared" si="57"/>
        <v>0.09</v>
      </c>
      <c r="U219" s="6">
        <f t="shared" si="58"/>
        <v>0.15</v>
      </c>
      <c r="V219" s="6">
        <f t="shared" si="59"/>
        <v>0.2</v>
      </c>
      <c r="W219" s="6">
        <f t="shared" si="60"/>
        <v>0.19</v>
      </c>
      <c r="X219" s="13">
        <f t="shared" si="61"/>
        <v>0.22</v>
      </c>
    </row>
    <row r="220" spans="1:24" ht="15">
      <c r="A220" t="s">
        <v>86</v>
      </c>
      <c r="B220" s="6">
        <v>0.198</v>
      </c>
      <c r="C220" s="6">
        <v>0.238</v>
      </c>
      <c r="D220" s="6">
        <v>0.25</v>
      </c>
      <c r="E220" s="6">
        <v>0.251</v>
      </c>
      <c r="F220" s="6">
        <v>0.265</v>
      </c>
      <c r="G220" s="6">
        <v>0.265</v>
      </c>
      <c r="J220" t="s">
        <v>86</v>
      </c>
      <c r="K220" s="3" t="e">
        <f>#REF!</f>
        <v>#REF!</v>
      </c>
      <c r="L220" s="3" t="e">
        <f>#REF!</f>
        <v>#REF!</v>
      </c>
      <c r="M220" s="3" t="e">
        <f>#REF!</f>
        <v>#REF!</v>
      </c>
      <c r="N220" s="3" t="e">
        <f>#REF!</f>
        <v>#REF!</v>
      </c>
      <c r="O220" s="3" t="e">
        <f>#REF!</f>
        <v>#REF!</v>
      </c>
      <c r="P220" s="3" t="e">
        <f>#REF!</f>
        <v>#REF!</v>
      </c>
      <c r="S220" t="str">
        <f t="shared" si="56"/>
        <v>       PERU</v>
      </c>
      <c r="T220" s="6">
        <f t="shared" si="57"/>
        <v>0.198</v>
      </c>
      <c r="U220" s="6">
        <f t="shared" si="58"/>
        <v>0.238</v>
      </c>
      <c r="V220" s="6">
        <f t="shared" si="59"/>
        <v>0.25</v>
      </c>
      <c r="W220" s="6">
        <f t="shared" si="60"/>
        <v>0.251</v>
      </c>
      <c r="X220" s="13">
        <f t="shared" si="61"/>
        <v>0.265</v>
      </c>
    </row>
    <row r="221" spans="1:24" ht="15">
      <c r="A221" t="s">
        <v>87</v>
      </c>
      <c r="B221" s="6">
        <v>0.14</v>
      </c>
      <c r="C221" s="6">
        <v>0.125</v>
      </c>
      <c r="D221" s="6">
        <v>0.142</v>
      </c>
      <c r="E221" s="6">
        <v>0.145</v>
      </c>
      <c r="F221" s="6">
        <v>0.155</v>
      </c>
      <c r="G221" s="6">
        <v>0.155</v>
      </c>
      <c r="J221" t="s">
        <v>87</v>
      </c>
      <c r="K221" s="3" t="e">
        <f>#REF!</f>
        <v>#REF!</v>
      </c>
      <c r="L221" s="3" t="e">
        <f>#REF!</f>
        <v>#REF!</v>
      </c>
      <c r="M221" s="3" t="e">
        <f>#REF!</f>
        <v>#REF!</v>
      </c>
      <c r="N221" s="3" t="e">
        <f>#REF!</f>
        <v>#REF!</v>
      </c>
      <c r="O221" s="3" t="e">
        <f>#REF!</f>
        <v>#REF!</v>
      </c>
      <c r="P221" s="3" t="e">
        <f>#REF!</f>
        <v>#REF!</v>
      </c>
      <c r="S221" t="str">
        <f t="shared" si="56"/>
        <v>       COLOMBIA</v>
      </c>
      <c r="T221" s="6">
        <f t="shared" si="57"/>
        <v>0.14</v>
      </c>
      <c r="U221" s="6">
        <f t="shared" si="58"/>
        <v>0.125</v>
      </c>
      <c r="V221" s="6">
        <f t="shared" si="59"/>
        <v>0.142</v>
      </c>
      <c r="W221" s="6">
        <f t="shared" si="60"/>
        <v>0.145</v>
      </c>
      <c r="X221" s="13">
        <f t="shared" si="61"/>
        <v>0.155</v>
      </c>
    </row>
    <row r="222" spans="1:24" ht="15">
      <c r="A222" t="s">
        <v>26</v>
      </c>
      <c r="B222" s="6">
        <v>0.47599999999999953</v>
      </c>
      <c r="C222" s="6">
        <v>0.555</v>
      </c>
      <c r="D222" s="6">
        <v>0.5979999999999996</v>
      </c>
      <c r="E222" s="6">
        <v>0.6320000000000014</v>
      </c>
      <c r="F222" s="6">
        <v>0.6649999999999983</v>
      </c>
      <c r="G222" s="6">
        <v>0.6649999999999991</v>
      </c>
      <c r="J222" t="s">
        <v>26</v>
      </c>
      <c r="K222" s="3" t="e">
        <f aca="true" t="shared" si="62" ref="K222:P222">(K224-K203-K204-K205-K206-K207-K211-K216)</f>
        <v>#REF!</v>
      </c>
      <c r="L222" s="3" t="e">
        <f t="shared" si="62"/>
        <v>#REF!</v>
      </c>
      <c r="M222" s="3" t="e">
        <f t="shared" si="62"/>
        <v>#REF!</v>
      </c>
      <c r="N222" s="3" t="e">
        <f t="shared" si="62"/>
        <v>#REF!</v>
      </c>
      <c r="O222" s="3" t="e">
        <f t="shared" si="62"/>
        <v>#REF!</v>
      </c>
      <c r="P222" s="3" t="e">
        <f t="shared" si="62"/>
        <v>#REF!</v>
      </c>
      <c r="S222" t="str">
        <f t="shared" si="56"/>
        <v>    OTHER</v>
      </c>
      <c r="T222" s="6">
        <f t="shared" si="57"/>
        <v>0.47599999999999953</v>
      </c>
      <c r="U222" s="6">
        <f t="shared" si="58"/>
        <v>0.555</v>
      </c>
      <c r="V222" s="6">
        <f t="shared" si="59"/>
        <v>0.5979999999999996</v>
      </c>
      <c r="W222" s="6">
        <f t="shared" si="60"/>
        <v>0.6320000000000014</v>
      </c>
      <c r="X222" s="13">
        <f t="shared" si="61"/>
        <v>0.6649999999999991</v>
      </c>
    </row>
    <row r="223" spans="2:24" ht="15">
      <c r="B223" s="14"/>
      <c r="C223" s="14"/>
      <c r="D223" s="14"/>
      <c r="E223" s="14"/>
      <c r="F223" s="14"/>
      <c r="G223" s="14"/>
      <c r="K223" s="15"/>
      <c r="L223" s="15"/>
      <c r="M223" s="15"/>
      <c r="N223" s="15"/>
      <c r="O223" s="15"/>
      <c r="P223" s="15"/>
      <c r="T223" s="20"/>
      <c r="U223" s="20"/>
      <c r="V223" s="20"/>
      <c r="W223" s="20"/>
      <c r="X223" s="20"/>
    </row>
    <row r="224" spans="1:24" ht="15">
      <c r="A224" t="s">
        <v>6</v>
      </c>
      <c r="B224" s="6">
        <v>6.996</v>
      </c>
      <c r="C224" s="6">
        <v>8.129</v>
      </c>
      <c r="D224" s="6">
        <v>8.68</v>
      </c>
      <c r="E224" s="6">
        <v>9.053</v>
      </c>
      <c r="F224" s="6">
        <v>9.665</v>
      </c>
      <c r="G224" s="6">
        <v>9.67</v>
      </c>
      <c r="J224" t="s">
        <v>6</v>
      </c>
      <c r="K224" s="3" t="e">
        <f>(#REF!)</f>
        <v>#REF!</v>
      </c>
      <c r="L224" s="3" t="e">
        <f>(#REF!)</f>
        <v>#REF!</v>
      </c>
      <c r="M224" s="3" t="e">
        <f>(#REF!)</f>
        <v>#REF!</v>
      </c>
      <c r="N224" s="3" t="e">
        <f>(#REF!)</f>
        <v>#REF!</v>
      </c>
      <c r="O224" s="3" t="e">
        <f>(#REF!)</f>
        <v>#REF!</v>
      </c>
      <c r="P224" s="3" t="e">
        <f>(#REF!)</f>
        <v>#REF!</v>
      </c>
      <c r="S224" t="str">
        <f>A224</f>
        <v>      TOTAL</v>
      </c>
      <c r="T224" s="6">
        <f>B224</f>
        <v>6.996</v>
      </c>
      <c r="U224" s="6">
        <f>C224</f>
        <v>8.129</v>
      </c>
      <c r="V224" s="6">
        <f>D224</f>
        <v>8.68</v>
      </c>
      <c r="W224" s="6">
        <f>E224</f>
        <v>9.053</v>
      </c>
      <c r="X224" s="13">
        <f>G224</f>
        <v>9.67</v>
      </c>
    </row>
    <row r="225" spans="11:24" ht="15">
      <c r="K225" s="3"/>
      <c r="L225" s="3"/>
      <c r="M225" s="3"/>
      <c r="N225" s="3"/>
      <c r="O225" s="3"/>
      <c r="P225" s="3"/>
      <c r="T225" s="6"/>
      <c r="U225" s="6"/>
      <c r="V225" s="6"/>
      <c r="W225" s="6"/>
      <c r="X225" s="6"/>
    </row>
    <row r="226" spans="1:24" ht="15">
      <c r="A226" t="s">
        <v>16</v>
      </c>
      <c r="J226" t="s">
        <v>16</v>
      </c>
      <c r="K226" s="3"/>
      <c r="L226" s="3"/>
      <c r="M226" s="3"/>
      <c r="N226" s="3"/>
      <c r="O226" s="3"/>
      <c r="P226" s="3"/>
      <c r="S226" t="str">
        <f aca="true" t="shared" si="63" ref="S226:S247">A226</f>
        <v>CONSUMPTION</v>
      </c>
      <c r="T226" s="6"/>
      <c r="U226" s="6"/>
      <c r="V226" s="6"/>
      <c r="W226" s="6"/>
      <c r="X226" s="6"/>
    </row>
    <row r="227" spans="1:24" ht="15">
      <c r="A227" t="s">
        <v>20</v>
      </c>
      <c r="B227" s="6">
        <v>7.401</v>
      </c>
      <c r="C227" s="6">
        <v>7.635</v>
      </c>
      <c r="D227" s="6">
        <v>7.751</v>
      </c>
      <c r="E227" s="6">
        <v>7.665</v>
      </c>
      <c r="F227" s="6">
        <v>7.802</v>
      </c>
      <c r="G227" s="6">
        <v>7.824</v>
      </c>
      <c r="J227" t="s">
        <v>20</v>
      </c>
      <c r="K227" s="3" t="e">
        <f>#REF!</f>
        <v>#REF!</v>
      </c>
      <c r="L227" s="3" t="e">
        <f>#REF!</f>
        <v>#REF!</v>
      </c>
      <c r="M227" s="3" t="e">
        <f>#REF!</f>
        <v>#REF!</v>
      </c>
      <c r="N227" s="3" t="e">
        <f>#REF!</f>
        <v>#REF!</v>
      </c>
      <c r="O227" s="3" t="e">
        <f>#REF!</f>
        <v>#REF!</v>
      </c>
      <c r="P227" s="3" t="e">
        <f>#REF!</f>
        <v>#REF!</v>
      </c>
      <c r="S227" t="str">
        <f t="shared" si="63"/>
        <v>    UNITED STATES</v>
      </c>
      <c r="T227" s="6">
        <f aca="true" t="shared" si="64" ref="T227:T247">B227</f>
        <v>7.401</v>
      </c>
      <c r="U227" s="6">
        <f aca="true" t="shared" si="65" ref="U227:U247">C227</f>
        <v>7.635</v>
      </c>
      <c r="V227" s="6">
        <f aca="true" t="shared" si="66" ref="V227:V247">D227</f>
        <v>7.751</v>
      </c>
      <c r="W227" s="6">
        <f aca="true" t="shared" si="67" ref="W227:W247">E227</f>
        <v>7.665</v>
      </c>
      <c r="X227" s="13">
        <f aca="true" t="shared" si="68" ref="X227:X247">G227</f>
        <v>7.824</v>
      </c>
    </row>
    <row r="228" spans="1:24" ht="15">
      <c r="A228" t="s">
        <v>37</v>
      </c>
      <c r="B228" s="6">
        <v>5.182</v>
      </c>
      <c r="C228" s="6">
        <v>5.433</v>
      </c>
      <c r="D228" s="6">
        <v>5.435</v>
      </c>
      <c r="E228" s="6">
        <v>5.497</v>
      </c>
      <c r="F228" s="6">
        <v>6.154</v>
      </c>
      <c r="G228" s="6">
        <v>5.758</v>
      </c>
      <c r="J228" t="s">
        <v>37</v>
      </c>
      <c r="K228" s="3" t="e">
        <f>(#REF!)</f>
        <v>#REF!</v>
      </c>
      <c r="L228" s="3" t="e">
        <f>(#REF!)</f>
        <v>#REF!</v>
      </c>
      <c r="M228" s="3" t="e">
        <f>(#REF!)</f>
        <v>#REF!</v>
      </c>
      <c r="N228" s="3" t="e">
        <f>(#REF!)</f>
        <v>#REF!</v>
      </c>
      <c r="O228" s="3" t="e">
        <f>(#REF!)</f>
        <v>#REF!</v>
      </c>
      <c r="P228" s="3" t="e">
        <f>(#REF!)</f>
        <v>#REF!</v>
      </c>
      <c r="S228" t="str">
        <f t="shared" si="63"/>
        <v>    LATIN AMERICA</v>
      </c>
      <c r="T228" s="6">
        <f t="shared" si="64"/>
        <v>5.182</v>
      </c>
      <c r="U228" s="6">
        <f t="shared" si="65"/>
        <v>5.433</v>
      </c>
      <c r="V228" s="6">
        <f t="shared" si="66"/>
        <v>5.435</v>
      </c>
      <c r="W228" s="6">
        <f t="shared" si="67"/>
        <v>5.497</v>
      </c>
      <c r="X228" s="13">
        <f t="shared" si="68"/>
        <v>5.758</v>
      </c>
    </row>
    <row r="229" spans="1:24" ht="15">
      <c r="A229" t="s">
        <v>83</v>
      </c>
      <c r="B229" s="6">
        <v>3.029</v>
      </c>
      <c r="C229" s="6">
        <v>3.032</v>
      </c>
      <c r="D229" s="6">
        <v>2.985</v>
      </c>
      <c r="E229" s="6">
        <v>2.961</v>
      </c>
      <c r="F229" s="6">
        <v>3.35</v>
      </c>
      <c r="G229" s="6">
        <v>2.952</v>
      </c>
      <c r="J229" t="s">
        <v>83</v>
      </c>
      <c r="K229" s="3" t="e">
        <f>#REF!</f>
        <v>#REF!</v>
      </c>
      <c r="L229" s="3" t="e">
        <f>#REF!</f>
        <v>#REF!</v>
      </c>
      <c r="M229" s="3" t="e">
        <f>#REF!</f>
        <v>#REF!</v>
      </c>
      <c r="N229" s="3" t="e">
        <f>#REF!</f>
        <v>#REF!</v>
      </c>
      <c r="O229" s="3" t="e">
        <f>#REF!</f>
        <v>#REF!</v>
      </c>
      <c r="P229" s="3" t="e">
        <f>#REF!</f>
        <v>#REF!</v>
      </c>
      <c r="S229" t="str">
        <f t="shared" si="63"/>
        <v>       BRAZIL</v>
      </c>
      <c r="T229" s="6">
        <f t="shared" si="64"/>
        <v>3.029</v>
      </c>
      <c r="U229" s="6">
        <f t="shared" si="65"/>
        <v>3.032</v>
      </c>
      <c r="V229" s="6">
        <f t="shared" si="66"/>
        <v>2.985</v>
      </c>
      <c r="W229" s="6">
        <f t="shared" si="67"/>
        <v>2.961</v>
      </c>
      <c r="X229" s="13">
        <f t="shared" si="68"/>
        <v>2.952</v>
      </c>
    </row>
    <row r="230" spans="1:24" ht="15">
      <c r="A230" t="s">
        <v>88</v>
      </c>
      <c r="B230" s="6">
        <v>0.113</v>
      </c>
      <c r="C230" s="6">
        <v>0.12</v>
      </c>
      <c r="D230" s="6">
        <v>0.12</v>
      </c>
      <c r="E230" s="6">
        <v>0.11</v>
      </c>
      <c r="F230" s="6">
        <v>0.117</v>
      </c>
      <c r="G230" s="6">
        <v>0.117</v>
      </c>
      <c r="J230" t="s">
        <v>88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S230" t="str">
        <f t="shared" si="63"/>
        <v>       ARGENTINA</v>
      </c>
      <c r="T230" s="6">
        <f t="shared" si="64"/>
        <v>0.113</v>
      </c>
      <c r="U230" s="6">
        <f t="shared" si="65"/>
        <v>0.12</v>
      </c>
      <c r="V230" s="6">
        <f t="shared" si="66"/>
        <v>0.12</v>
      </c>
      <c r="W230" s="6">
        <f t="shared" si="67"/>
        <v>0.11</v>
      </c>
      <c r="X230" s="13">
        <f t="shared" si="68"/>
        <v>0.117</v>
      </c>
    </row>
    <row r="231" spans="1:24" ht="15">
      <c r="A231" t="s">
        <v>84</v>
      </c>
      <c r="B231" s="6">
        <v>0.843</v>
      </c>
      <c r="C231" s="6">
        <v>0.939</v>
      </c>
      <c r="D231" s="6">
        <v>0.937</v>
      </c>
      <c r="E231" s="6">
        <v>0.893</v>
      </c>
      <c r="F231" s="6">
        <v>1.017</v>
      </c>
      <c r="G231" s="6">
        <v>1.017</v>
      </c>
      <c r="J231" t="s">
        <v>84</v>
      </c>
      <c r="K231" s="3" t="e">
        <f>#REF!</f>
        <v>#REF!</v>
      </c>
      <c r="L231" s="3" t="e">
        <f>#REF!</f>
        <v>#REF!</v>
      </c>
      <c r="M231" s="3" t="e">
        <f>#REF!</f>
        <v>#REF!</v>
      </c>
      <c r="N231" s="3" t="e">
        <f>#REF!</f>
        <v>#REF!</v>
      </c>
      <c r="O231" s="3" t="e">
        <f>#REF!</f>
        <v>#REF!</v>
      </c>
      <c r="P231" s="3" t="e">
        <f>#REF!</f>
        <v>#REF!</v>
      </c>
      <c r="S231" t="str">
        <f t="shared" si="63"/>
        <v>       MEXICO</v>
      </c>
      <c r="T231" s="6">
        <f t="shared" si="64"/>
        <v>0.843</v>
      </c>
      <c r="U231" s="6">
        <f t="shared" si="65"/>
        <v>0.939</v>
      </c>
      <c r="V231" s="6">
        <f t="shared" si="66"/>
        <v>0.937</v>
      </c>
      <c r="W231" s="6">
        <f t="shared" si="67"/>
        <v>0.893</v>
      </c>
      <c r="X231" s="13">
        <f t="shared" si="68"/>
        <v>1.017</v>
      </c>
    </row>
    <row r="232" spans="1:24" ht="15">
      <c r="A232" t="s">
        <v>100</v>
      </c>
      <c r="B232" s="6">
        <v>2.133</v>
      </c>
      <c r="C232" s="6">
        <v>2.26</v>
      </c>
      <c r="D232" s="6">
        <v>2.237</v>
      </c>
      <c r="E232" s="6">
        <v>2.039</v>
      </c>
      <c r="F232" s="6">
        <v>2.202</v>
      </c>
      <c r="G232" s="6">
        <v>2.093</v>
      </c>
      <c r="J232" t="s">
        <v>100</v>
      </c>
      <c r="K232" s="3" t="e">
        <f>#REF!</f>
        <v>#REF!</v>
      </c>
      <c r="L232" s="3" t="e">
        <f>#REF!</f>
        <v>#REF!</v>
      </c>
      <c r="M232" s="3" t="e">
        <f>#REF!</f>
        <v>#REF!</v>
      </c>
      <c r="N232" s="3" t="e">
        <f>#REF!</f>
        <v>#REF!</v>
      </c>
      <c r="O232" s="3" t="e">
        <f>#REF!</f>
        <v>#REF!</v>
      </c>
      <c r="P232" s="3" t="e">
        <f>#REF!</f>
        <v>#REF!</v>
      </c>
      <c r="S232" t="str">
        <f t="shared" si="63"/>
        <v>    EUROPEAN UNION (25)</v>
      </c>
      <c r="T232" s="6">
        <f t="shared" si="64"/>
        <v>2.133</v>
      </c>
      <c r="U232" s="6">
        <f t="shared" si="65"/>
        <v>2.26</v>
      </c>
      <c r="V232" s="6">
        <f t="shared" si="66"/>
        <v>2.237</v>
      </c>
      <c r="W232" s="6">
        <f t="shared" si="67"/>
        <v>2.039</v>
      </c>
      <c r="X232" s="13">
        <f t="shared" si="68"/>
        <v>2.093</v>
      </c>
    </row>
    <row r="233" spans="1:24" ht="15">
      <c r="A233" t="s">
        <v>27</v>
      </c>
      <c r="B233" s="6">
        <v>0.361</v>
      </c>
      <c r="C233" s="6">
        <v>0.594</v>
      </c>
      <c r="D233" s="6">
        <v>0.329</v>
      </c>
      <c r="E233" s="6">
        <v>0.182</v>
      </c>
      <c r="F233" s="6">
        <v>0.289</v>
      </c>
      <c r="G233" s="6">
        <v>0.289</v>
      </c>
      <c r="J233" t="s">
        <v>27</v>
      </c>
      <c r="K233" s="3" t="e">
        <f>#REF!</f>
        <v>#REF!</v>
      </c>
      <c r="L233" s="3" t="e">
        <f>#REF!</f>
        <v>#REF!</v>
      </c>
      <c r="M233" s="3" t="e">
        <f>#REF!</f>
        <v>#REF!</v>
      </c>
      <c r="N233" s="3" t="e">
        <f>#REF!</f>
        <v>#REF!</v>
      </c>
      <c r="O233" s="3" t="e">
        <f>#REF!</f>
        <v>#REF!</v>
      </c>
      <c r="P233" s="3" t="e">
        <f>#REF!</f>
        <v>#REF!</v>
      </c>
      <c r="S233" t="str">
        <f t="shared" si="63"/>
        <v>    FSU-12</v>
      </c>
      <c r="T233" s="6">
        <f t="shared" si="64"/>
        <v>0.361</v>
      </c>
      <c r="U233" s="6">
        <f t="shared" si="65"/>
        <v>0.594</v>
      </c>
      <c r="V233" s="6">
        <f t="shared" si="66"/>
        <v>0.329</v>
      </c>
      <c r="W233" s="6">
        <f t="shared" si="67"/>
        <v>0.182</v>
      </c>
      <c r="X233" s="13">
        <f t="shared" si="68"/>
        <v>0.289</v>
      </c>
    </row>
    <row r="234" spans="1:24" ht="15">
      <c r="A234" t="s">
        <v>99</v>
      </c>
      <c r="B234" s="6">
        <v>0.132</v>
      </c>
      <c r="C234" s="6">
        <v>0.165</v>
      </c>
      <c r="D234" s="6">
        <v>0.16</v>
      </c>
      <c r="E234" s="6">
        <v>0.151</v>
      </c>
      <c r="F234" s="6">
        <v>0.161</v>
      </c>
      <c r="G234" s="6">
        <v>0.161</v>
      </c>
      <c r="J234" t="s">
        <v>99</v>
      </c>
      <c r="K234" s="3" t="e">
        <f>#REF!</f>
        <v>#REF!</v>
      </c>
      <c r="L234" s="3" t="e">
        <f>#REF!</f>
        <v>#REF!</v>
      </c>
      <c r="M234" s="3" t="e">
        <f>#REF!</f>
        <v>#REF!</v>
      </c>
      <c r="N234" s="3" t="e">
        <f>#REF!</f>
        <v>#REF!</v>
      </c>
      <c r="O234" s="3" t="e">
        <f>#REF!</f>
        <v>#REF!</v>
      </c>
      <c r="P234" s="3" t="e">
        <f>#REF!</f>
        <v>#REF!</v>
      </c>
      <c r="S234" t="str">
        <f t="shared" si="63"/>
        <v>    OTHER EUROPE</v>
      </c>
      <c r="T234" s="6">
        <f t="shared" si="64"/>
        <v>0.132</v>
      </c>
      <c r="U234" s="6">
        <f t="shared" si="65"/>
        <v>0.165</v>
      </c>
      <c r="V234" s="6">
        <f t="shared" si="66"/>
        <v>0.16</v>
      </c>
      <c r="W234" s="6">
        <f t="shared" si="67"/>
        <v>0.151</v>
      </c>
      <c r="X234" s="13">
        <f t="shared" si="68"/>
        <v>0.161</v>
      </c>
    </row>
    <row r="235" spans="1:24" ht="15">
      <c r="A235" t="s">
        <v>28</v>
      </c>
      <c r="B235" s="6">
        <v>8.408</v>
      </c>
      <c r="C235" s="6">
        <v>9.404</v>
      </c>
      <c r="D235" s="6">
        <v>11.169</v>
      </c>
      <c r="E235" s="6">
        <v>11.736</v>
      </c>
      <c r="F235" s="6">
        <v>12.212</v>
      </c>
      <c r="G235" s="6">
        <v>12.177</v>
      </c>
      <c r="J235" t="s">
        <v>28</v>
      </c>
      <c r="K235" s="3" t="e">
        <f>#REF!</f>
        <v>#REF!</v>
      </c>
      <c r="L235" s="3" t="e">
        <f>#REF!</f>
        <v>#REF!</v>
      </c>
      <c r="M235" s="3" t="e">
        <f>#REF!</f>
        <v>#REF!</v>
      </c>
      <c r="N235" s="3" t="e">
        <f>#REF!</f>
        <v>#REF!</v>
      </c>
      <c r="O235" s="3" t="e">
        <f>#REF!</f>
        <v>#REF!</v>
      </c>
      <c r="P235" s="3" t="e">
        <f>#REF!</f>
        <v>#REF!</v>
      </c>
      <c r="S235" t="str">
        <f t="shared" si="63"/>
        <v>    ASIA</v>
      </c>
      <c r="T235" s="6">
        <f t="shared" si="64"/>
        <v>8.408</v>
      </c>
      <c r="U235" s="6">
        <f t="shared" si="65"/>
        <v>9.404</v>
      </c>
      <c r="V235" s="6">
        <f t="shared" si="66"/>
        <v>11.169</v>
      </c>
      <c r="W235" s="6">
        <f t="shared" si="67"/>
        <v>11.736</v>
      </c>
      <c r="X235" s="13">
        <f t="shared" si="68"/>
        <v>12.177</v>
      </c>
    </row>
    <row r="236" spans="1:24" ht="15">
      <c r="A236" t="s">
        <v>74</v>
      </c>
      <c r="B236" s="6">
        <v>0.7</v>
      </c>
      <c r="C236" s="6">
        <v>0.725</v>
      </c>
      <c r="D236" s="6">
        <v>0.768</v>
      </c>
      <c r="E236" s="6">
        <v>0.759</v>
      </c>
      <c r="F236" s="6">
        <v>0.751</v>
      </c>
      <c r="G236" s="6">
        <v>0.756</v>
      </c>
      <c r="J236" t="s">
        <v>74</v>
      </c>
      <c r="K236" s="3" t="e">
        <f>#REF!</f>
        <v>#REF!</v>
      </c>
      <c r="L236" s="3" t="e">
        <f>#REF!</f>
        <v>#REF!</v>
      </c>
      <c r="M236" s="3" t="e">
        <f>#REF!</f>
        <v>#REF!</v>
      </c>
      <c r="N236" s="3" t="e">
        <f>#REF!</f>
        <v>#REF!</v>
      </c>
      <c r="O236" s="3" t="e">
        <f>#REF!</f>
        <v>#REF!</v>
      </c>
      <c r="P236" s="3" t="e">
        <f>#REF!</f>
        <v>#REF!</v>
      </c>
      <c r="S236" t="str">
        <f t="shared" si="63"/>
        <v>      JAPAN</v>
      </c>
      <c r="T236" s="6">
        <f t="shared" si="64"/>
        <v>0.7</v>
      </c>
      <c r="U236" s="6">
        <f t="shared" si="65"/>
        <v>0.725</v>
      </c>
      <c r="V236" s="6">
        <f t="shared" si="66"/>
        <v>0.768</v>
      </c>
      <c r="W236" s="6">
        <f t="shared" si="67"/>
        <v>0.759</v>
      </c>
      <c r="X236" s="13">
        <f t="shared" si="68"/>
        <v>0.756</v>
      </c>
    </row>
    <row r="237" spans="1:24" ht="15">
      <c r="A237" t="s">
        <v>75</v>
      </c>
      <c r="B237" s="6">
        <v>3.542</v>
      </c>
      <c r="C237" s="6">
        <v>4.137</v>
      </c>
      <c r="D237" s="6">
        <v>6.389</v>
      </c>
      <c r="E237" s="6">
        <v>7.145</v>
      </c>
      <c r="F237" s="6">
        <v>7.435</v>
      </c>
      <c r="G237" s="6">
        <v>7.435</v>
      </c>
      <c r="J237" t="s">
        <v>75</v>
      </c>
      <c r="K237" s="3" t="e">
        <f>#REF!</f>
        <v>#REF!</v>
      </c>
      <c r="L237" s="3" t="e">
        <f>#REF!</f>
        <v>#REF!</v>
      </c>
      <c r="M237" s="3" t="e">
        <f>#REF!</f>
        <v>#REF!</v>
      </c>
      <c r="N237" s="3" t="e">
        <f>#REF!</f>
        <v>#REF!</v>
      </c>
      <c r="O237" s="3" t="e">
        <f>#REF!</f>
        <v>#REF!</v>
      </c>
      <c r="P237" s="3" t="e">
        <f>#REF!</f>
        <v>#REF!</v>
      </c>
      <c r="S237" t="str">
        <f t="shared" si="63"/>
        <v>      CHINA</v>
      </c>
      <c r="T237" s="6">
        <f t="shared" si="64"/>
        <v>3.542</v>
      </c>
      <c r="U237" s="6">
        <f t="shared" si="65"/>
        <v>4.137</v>
      </c>
      <c r="V237" s="6">
        <f t="shared" si="66"/>
        <v>6.389</v>
      </c>
      <c r="W237" s="6">
        <f t="shared" si="67"/>
        <v>7.145</v>
      </c>
      <c r="X237" s="13">
        <f t="shared" si="68"/>
        <v>7.435</v>
      </c>
    </row>
    <row r="238" spans="1:24" ht="15">
      <c r="A238" t="s">
        <v>76</v>
      </c>
      <c r="B238" s="6">
        <v>0.383</v>
      </c>
      <c r="C238" s="6">
        <v>0.412</v>
      </c>
      <c r="D238" s="6">
        <v>0.425</v>
      </c>
      <c r="E238" s="6">
        <v>0.415</v>
      </c>
      <c r="F238" s="6">
        <v>0.408</v>
      </c>
      <c r="G238" s="6">
        <v>0.408</v>
      </c>
      <c r="J238" t="s">
        <v>76</v>
      </c>
      <c r="K238" s="3" t="e">
        <f>#REF!</f>
        <v>#REF!</v>
      </c>
      <c r="L238" s="3" t="e">
        <f>#REF!</f>
        <v>#REF!</v>
      </c>
      <c r="M238" s="3" t="e">
        <f>#REF!</f>
        <v>#REF!</v>
      </c>
      <c r="N238" s="3" t="e">
        <f>#REF!</f>
        <v>#REF!</v>
      </c>
      <c r="O238" s="3" t="e">
        <f>#REF!</f>
        <v>#REF!</v>
      </c>
      <c r="P238" s="3" t="e">
        <f>#REF!</f>
        <v>#REF!</v>
      </c>
      <c r="S238" t="str">
        <f t="shared" si="63"/>
        <v>      TAIWAN</v>
      </c>
      <c r="T238" s="6">
        <f t="shared" si="64"/>
        <v>0.383</v>
      </c>
      <c r="U238" s="6">
        <f t="shared" si="65"/>
        <v>0.412</v>
      </c>
      <c r="V238" s="6">
        <f t="shared" si="66"/>
        <v>0.425</v>
      </c>
      <c r="W238" s="6">
        <f t="shared" si="67"/>
        <v>0.415</v>
      </c>
      <c r="X238" s="13">
        <f t="shared" si="68"/>
        <v>0.408</v>
      </c>
    </row>
    <row r="239" spans="1:24" ht="15">
      <c r="A239" t="s">
        <v>89</v>
      </c>
      <c r="B239" s="6">
        <v>0.36</v>
      </c>
      <c r="C239" s="6">
        <v>0.396</v>
      </c>
      <c r="D239" s="6">
        <v>0.371</v>
      </c>
      <c r="E239" s="6">
        <v>0.401</v>
      </c>
      <c r="F239" s="6">
        <v>0.406</v>
      </c>
      <c r="G239" s="6">
        <v>0.406</v>
      </c>
      <c r="J239" t="s">
        <v>89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S239" t="str">
        <f t="shared" si="63"/>
        <v>      KOREA, REP OF</v>
      </c>
      <c r="T239" s="6">
        <f t="shared" si="64"/>
        <v>0.36</v>
      </c>
      <c r="U239" s="6">
        <f t="shared" si="65"/>
        <v>0.396</v>
      </c>
      <c r="V239" s="6">
        <f t="shared" si="66"/>
        <v>0.371</v>
      </c>
      <c r="W239" s="6">
        <f t="shared" si="67"/>
        <v>0.401</v>
      </c>
      <c r="X239" s="13">
        <f t="shared" si="68"/>
        <v>0.406</v>
      </c>
    </row>
    <row r="240" spans="1:24" ht="15">
      <c r="A240" t="s">
        <v>77</v>
      </c>
      <c r="B240" s="6">
        <v>2.02</v>
      </c>
      <c r="C240" s="6">
        <v>2.387</v>
      </c>
      <c r="D240" s="6">
        <v>1.946</v>
      </c>
      <c r="E240" s="6">
        <v>1.9</v>
      </c>
      <c r="F240" s="6">
        <v>2.064</v>
      </c>
      <c r="G240" s="6">
        <v>2.064</v>
      </c>
      <c r="J240" t="s">
        <v>77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S240" t="str">
        <f t="shared" si="63"/>
        <v>      INDIA</v>
      </c>
      <c r="T240" s="6">
        <f t="shared" si="64"/>
        <v>2.02</v>
      </c>
      <c r="U240" s="6">
        <f t="shared" si="65"/>
        <v>2.387</v>
      </c>
      <c r="V240" s="6">
        <f t="shared" si="66"/>
        <v>1.946</v>
      </c>
      <c r="W240" s="6">
        <f t="shared" si="67"/>
        <v>1.9</v>
      </c>
      <c r="X240" s="13">
        <f t="shared" si="68"/>
        <v>2.064</v>
      </c>
    </row>
    <row r="241" spans="1:24" ht="15">
      <c r="A241" t="s">
        <v>78</v>
      </c>
      <c r="B241" s="6">
        <v>0.209</v>
      </c>
      <c r="C241" s="6">
        <v>0.136</v>
      </c>
      <c r="D241" s="6">
        <v>0.174</v>
      </c>
      <c r="E241" s="6">
        <v>0.115</v>
      </c>
      <c r="F241" s="6">
        <v>0.113</v>
      </c>
      <c r="G241" s="6">
        <v>0.117</v>
      </c>
      <c r="J241" t="s">
        <v>78</v>
      </c>
      <c r="K241" s="3" t="e">
        <f>#REF!</f>
        <v>#REF!</v>
      </c>
      <c r="L241" s="3" t="e">
        <f>#REF!</f>
        <v>#REF!</v>
      </c>
      <c r="M241" s="3" t="e">
        <f>#REF!</f>
        <v>#REF!</v>
      </c>
      <c r="N241" s="3" t="e">
        <f>#REF!</f>
        <v>#REF!</v>
      </c>
      <c r="O241" s="3" t="e">
        <f>#REF!</f>
        <v>#REF!</v>
      </c>
      <c r="P241" s="3" t="e">
        <f>#REF!</f>
        <v>#REF!</v>
      </c>
      <c r="S241" t="str">
        <f t="shared" si="63"/>
        <v>      PAKISTAN</v>
      </c>
      <c r="T241" s="6">
        <f t="shared" si="64"/>
        <v>0.209</v>
      </c>
      <c r="U241" s="6">
        <f t="shared" si="65"/>
        <v>0.136</v>
      </c>
      <c r="V241" s="6">
        <f t="shared" si="66"/>
        <v>0.174</v>
      </c>
      <c r="W241" s="6">
        <f t="shared" si="67"/>
        <v>0.115</v>
      </c>
      <c r="X241" s="13">
        <f t="shared" si="68"/>
        <v>0.117</v>
      </c>
    </row>
    <row r="242" spans="1:24" ht="15">
      <c r="A242" t="s">
        <v>90</v>
      </c>
      <c r="B242" s="6">
        <v>0.503</v>
      </c>
      <c r="C242" s="6">
        <v>0.416</v>
      </c>
      <c r="D242" s="6">
        <v>0.406</v>
      </c>
      <c r="E242" s="6">
        <v>0.37</v>
      </c>
      <c r="F242" s="6">
        <v>0.367</v>
      </c>
      <c r="G242" s="6">
        <v>0.367</v>
      </c>
      <c r="J242" t="s">
        <v>90</v>
      </c>
      <c r="K242" s="3" t="e">
        <f>#REF!</f>
        <v>#REF!</v>
      </c>
      <c r="L242" s="3" t="e">
        <f>#REF!</f>
        <v>#REF!</v>
      </c>
      <c r="M242" s="3" t="e">
        <f>#REF!</f>
        <v>#REF!</v>
      </c>
      <c r="N242" s="3" t="e">
        <f>#REF!</f>
        <v>#REF!</v>
      </c>
      <c r="O242" s="3" t="e">
        <f>#REF!</f>
        <v>#REF!</v>
      </c>
      <c r="P242" s="3" t="e">
        <f>#REF!</f>
        <v>#REF!</v>
      </c>
      <c r="S242" t="str">
        <f t="shared" si="63"/>
        <v>      BANGLADESH</v>
      </c>
      <c r="T242" s="6">
        <f t="shared" si="64"/>
        <v>0.503</v>
      </c>
      <c r="U242" s="6">
        <f t="shared" si="65"/>
        <v>0.416</v>
      </c>
      <c r="V242" s="6">
        <f t="shared" si="66"/>
        <v>0.406</v>
      </c>
      <c r="W242" s="6">
        <f t="shared" si="67"/>
        <v>0.37</v>
      </c>
      <c r="X242" s="13">
        <f t="shared" si="68"/>
        <v>0.367</v>
      </c>
    </row>
    <row r="243" spans="1:24" ht="15">
      <c r="A243" t="s">
        <v>58</v>
      </c>
      <c r="B243" s="6">
        <v>2.078</v>
      </c>
      <c r="C243" s="6">
        <v>2.365</v>
      </c>
      <c r="D243" s="6">
        <v>2.514</v>
      </c>
      <c r="E243" s="6">
        <v>2.317</v>
      </c>
      <c r="F243" s="6">
        <v>2.911</v>
      </c>
      <c r="G243" s="6">
        <v>2.885</v>
      </c>
      <c r="J243" t="s">
        <v>59</v>
      </c>
      <c r="K243" s="3" t="e">
        <f>#REF!</f>
        <v>#REF!</v>
      </c>
      <c r="L243" s="3" t="e">
        <f>#REF!</f>
        <v>#REF!</v>
      </c>
      <c r="M243" s="3" t="e">
        <f>#REF!</f>
        <v>#REF!</v>
      </c>
      <c r="N243" s="3" t="e">
        <f>#REF!</f>
        <v>#REF!</v>
      </c>
      <c r="O243" s="3" t="e">
        <f>#REF!</f>
        <v>#REF!</v>
      </c>
      <c r="P243" s="3" t="e">
        <f>#REF!</f>
        <v>#REF!</v>
      </c>
      <c r="S243" t="str">
        <f t="shared" si="63"/>
        <v>    MID-EAST/N AFR</v>
      </c>
      <c r="T243" s="6">
        <f t="shared" si="64"/>
        <v>2.078</v>
      </c>
      <c r="U243" s="6">
        <f t="shared" si="65"/>
        <v>2.365</v>
      </c>
      <c r="V243" s="6">
        <f t="shared" si="66"/>
        <v>2.514</v>
      </c>
      <c r="W243" s="6">
        <f t="shared" si="67"/>
        <v>2.317</v>
      </c>
      <c r="X243" s="13">
        <f t="shared" si="68"/>
        <v>2.885</v>
      </c>
    </row>
    <row r="244" spans="1:24" ht="15">
      <c r="A244" t="s">
        <v>91</v>
      </c>
      <c r="B244" s="6">
        <v>0.843</v>
      </c>
      <c r="C244" s="6">
        <v>0.895</v>
      </c>
      <c r="D244" s="6">
        <v>0.959</v>
      </c>
      <c r="E244" s="6">
        <v>0.778</v>
      </c>
      <c r="F244" s="6">
        <v>1.14</v>
      </c>
      <c r="G244" s="6">
        <v>1.14</v>
      </c>
      <c r="J244" t="s">
        <v>91</v>
      </c>
      <c r="K244" s="3" t="e">
        <f>#REF!</f>
        <v>#REF!</v>
      </c>
      <c r="L244" s="3" t="e">
        <f>#REF!</f>
        <v>#REF!</v>
      </c>
      <c r="M244" s="3" t="e">
        <f>#REF!</f>
        <v>#REF!</v>
      </c>
      <c r="N244" s="3" t="e">
        <f>#REF!</f>
        <v>#REF!</v>
      </c>
      <c r="O244" s="3" t="e">
        <f>#REF!</f>
        <v>#REF!</v>
      </c>
      <c r="P244" s="3" t="e">
        <f>#REF!</f>
        <v>#REF!</v>
      </c>
      <c r="S244" t="str">
        <f t="shared" si="63"/>
        <v>      IRAN</v>
      </c>
      <c r="T244" s="6">
        <f t="shared" si="64"/>
        <v>0.843</v>
      </c>
      <c r="U244" s="6">
        <f t="shared" si="65"/>
        <v>0.895</v>
      </c>
      <c r="V244" s="6">
        <f t="shared" si="66"/>
        <v>0.959</v>
      </c>
      <c r="W244" s="6">
        <f t="shared" si="67"/>
        <v>0.778</v>
      </c>
      <c r="X244" s="13">
        <f t="shared" si="68"/>
        <v>1.14</v>
      </c>
    </row>
    <row r="245" spans="1:24" ht="15">
      <c r="A245" t="s">
        <v>92</v>
      </c>
      <c r="B245" s="6">
        <v>0.295</v>
      </c>
      <c r="C245" s="6">
        <v>0.327</v>
      </c>
      <c r="D245" s="6">
        <v>0.357</v>
      </c>
      <c r="E245" s="6">
        <v>0.358</v>
      </c>
      <c r="F245" s="6">
        <v>0.396</v>
      </c>
      <c r="G245" s="6">
        <v>0.398</v>
      </c>
      <c r="J245" t="s">
        <v>92</v>
      </c>
      <c r="K245" s="3" t="e">
        <f>#REF!</f>
        <v>#REF!</v>
      </c>
      <c r="L245" s="3" t="e">
        <f>#REF!</f>
        <v>#REF!</v>
      </c>
      <c r="M245" s="3" t="e">
        <f>#REF!</f>
        <v>#REF!</v>
      </c>
      <c r="N245" s="3" t="e">
        <f>#REF!</f>
        <v>#REF!</v>
      </c>
      <c r="O245" s="3" t="e">
        <f>#REF!</f>
        <v>#REF!</v>
      </c>
      <c r="P245" s="3" t="e">
        <f>#REF!</f>
        <v>#REF!</v>
      </c>
      <c r="S245" t="str">
        <f t="shared" si="63"/>
        <v>      MOROCCO</v>
      </c>
      <c r="T245" s="6">
        <f t="shared" si="64"/>
        <v>0.295</v>
      </c>
      <c r="U245" s="6">
        <f t="shared" si="65"/>
        <v>0.327</v>
      </c>
      <c r="V245" s="6">
        <f t="shared" si="66"/>
        <v>0.357</v>
      </c>
      <c r="W245" s="6">
        <f t="shared" si="67"/>
        <v>0.358</v>
      </c>
      <c r="X245" s="13">
        <f t="shared" si="68"/>
        <v>0.398</v>
      </c>
    </row>
    <row r="246" spans="1:24" ht="15">
      <c r="A246" t="s">
        <v>93</v>
      </c>
      <c r="B246" s="6">
        <v>0.119</v>
      </c>
      <c r="C246" s="6">
        <v>0.204</v>
      </c>
      <c r="D246" s="6">
        <v>0.233</v>
      </c>
      <c r="E246" s="6">
        <v>0.24</v>
      </c>
      <c r="F246" s="6">
        <v>0.259</v>
      </c>
      <c r="G246" s="6">
        <v>0.26</v>
      </c>
      <c r="J246" t="s">
        <v>93</v>
      </c>
      <c r="K246" s="3" t="e">
        <f>#REF!</f>
        <v>#REF!</v>
      </c>
      <c r="L246" s="3" t="e">
        <f>#REF!</f>
        <v>#REF!</v>
      </c>
      <c r="M246" s="3" t="e">
        <f>#REF!</f>
        <v>#REF!</v>
      </c>
      <c r="N246" s="3" t="e">
        <f>#REF!</f>
        <v>#REF!</v>
      </c>
      <c r="O246" s="3" t="e">
        <f>#REF!</f>
        <v>#REF!</v>
      </c>
      <c r="P246" s="3" t="e">
        <f>#REF!</f>
        <v>#REF!</v>
      </c>
      <c r="S246" t="str">
        <f t="shared" si="63"/>
        <v>      TURKEY</v>
      </c>
      <c r="T246" s="6">
        <f t="shared" si="64"/>
        <v>0.119</v>
      </c>
      <c r="U246" s="6">
        <f t="shared" si="65"/>
        <v>0.204</v>
      </c>
      <c r="V246" s="6">
        <f t="shared" si="66"/>
        <v>0.233</v>
      </c>
      <c r="W246" s="6">
        <f t="shared" si="67"/>
        <v>0.24</v>
      </c>
      <c r="X246" s="13">
        <f t="shared" si="68"/>
        <v>0.26</v>
      </c>
    </row>
    <row r="247" spans="1:24" ht="15">
      <c r="A247" t="s">
        <v>26</v>
      </c>
      <c r="B247" s="6">
        <v>0.7869999999999986</v>
      </c>
      <c r="C247" s="6">
        <v>0.8710000000000004</v>
      </c>
      <c r="D247" s="6">
        <v>0.9429999999999992</v>
      </c>
      <c r="E247" s="6">
        <v>0.9540000000000006</v>
      </c>
      <c r="F247" s="6">
        <v>0.9839999999999995</v>
      </c>
      <c r="G247" s="6">
        <v>0.9870000000000001</v>
      </c>
      <c r="J247" t="s">
        <v>26</v>
      </c>
      <c r="K247" s="3" t="e">
        <f aca="true" t="shared" si="69" ref="K247:P247">(K249-K227-K228-K232-K233-K234-K235-K243)</f>
        <v>#REF!</v>
      </c>
      <c r="L247" s="3" t="e">
        <f t="shared" si="69"/>
        <v>#REF!</v>
      </c>
      <c r="M247" s="3" t="e">
        <f t="shared" si="69"/>
        <v>#REF!</v>
      </c>
      <c r="N247" s="3" t="e">
        <f t="shared" si="69"/>
        <v>#REF!</v>
      </c>
      <c r="O247" s="3" t="e">
        <f t="shared" si="69"/>
        <v>#REF!</v>
      </c>
      <c r="P247" s="3" t="e">
        <f t="shared" si="69"/>
        <v>#REF!</v>
      </c>
      <c r="S247" t="str">
        <f t="shared" si="63"/>
        <v>    OTHER</v>
      </c>
      <c r="T247" s="6">
        <f t="shared" si="64"/>
        <v>0.7869999999999986</v>
      </c>
      <c r="U247" s="6">
        <f t="shared" si="65"/>
        <v>0.8710000000000004</v>
      </c>
      <c r="V247" s="6">
        <f t="shared" si="66"/>
        <v>0.9429999999999992</v>
      </c>
      <c r="W247" s="6">
        <f t="shared" si="67"/>
        <v>0.9540000000000006</v>
      </c>
      <c r="X247" s="13">
        <f t="shared" si="68"/>
        <v>0.9870000000000001</v>
      </c>
    </row>
    <row r="248" spans="2:24" ht="15">
      <c r="B248" s="14"/>
      <c r="C248" s="14"/>
      <c r="D248" s="14"/>
      <c r="E248" s="14"/>
      <c r="F248" s="14"/>
      <c r="G248" s="14"/>
      <c r="K248" s="15"/>
      <c r="L248" s="15"/>
      <c r="M248" s="15"/>
      <c r="N248" s="15"/>
      <c r="O248" s="15"/>
      <c r="P248" s="15"/>
      <c r="T248" s="20"/>
      <c r="U248" s="20"/>
      <c r="V248" s="20"/>
      <c r="W248" s="20"/>
      <c r="X248" s="20"/>
    </row>
    <row r="249" spans="1:24" ht="15">
      <c r="A249" t="s">
        <v>6</v>
      </c>
      <c r="B249" s="6">
        <v>26.482</v>
      </c>
      <c r="C249" s="6">
        <v>28.727</v>
      </c>
      <c r="D249" s="6">
        <v>30.538</v>
      </c>
      <c r="E249" s="6">
        <v>30.541</v>
      </c>
      <c r="F249" s="6">
        <v>32.715</v>
      </c>
      <c r="G249" s="6">
        <v>32.174</v>
      </c>
      <c r="J249" t="s">
        <v>6</v>
      </c>
      <c r="K249" s="3" t="e">
        <f>(#REF!)</f>
        <v>#REF!</v>
      </c>
      <c r="L249" s="3" t="e">
        <f>(#REF!)</f>
        <v>#REF!</v>
      </c>
      <c r="M249" s="3" t="e">
        <f>(#REF!)</f>
        <v>#REF!</v>
      </c>
      <c r="N249" s="3" t="e">
        <f>(#REF!)</f>
        <v>#REF!</v>
      </c>
      <c r="O249" s="3" t="e">
        <f>(#REF!)</f>
        <v>#REF!</v>
      </c>
      <c r="P249" s="3" t="e">
        <f>(#REF!)</f>
        <v>#REF!</v>
      </c>
      <c r="S249" t="str">
        <f>A249</f>
        <v>      TOTAL</v>
      </c>
      <c r="T249" s="6">
        <f>B249</f>
        <v>26.482</v>
      </c>
      <c r="U249" s="6">
        <f>C249</f>
        <v>28.727</v>
      </c>
      <c r="V249" s="6">
        <f>D249</f>
        <v>30.538</v>
      </c>
      <c r="W249" s="6">
        <f>E249</f>
        <v>30.541</v>
      </c>
      <c r="X249" s="13">
        <f>G249</f>
        <v>32.174</v>
      </c>
    </row>
    <row r="250" spans="11:24" ht="15">
      <c r="K250" s="3"/>
      <c r="L250" s="3"/>
      <c r="M250" s="3"/>
      <c r="N250" s="3"/>
      <c r="O250" s="3"/>
      <c r="P250" s="3"/>
      <c r="T250" s="6"/>
      <c r="U250" s="6"/>
      <c r="V250" s="6"/>
      <c r="W250" s="6"/>
      <c r="X250" s="6"/>
    </row>
    <row r="251" spans="1:24" ht="15">
      <c r="A251" t="s">
        <v>10</v>
      </c>
      <c r="J251" t="s">
        <v>10</v>
      </c>
      <c r="K251" s="3"/>
      <c r="L251" s="3"/>
      <c r="M251" s="3"/>
      <c r="N251" s="3"/>
      <c r="O251" s="3"/>
      <c r="P251" s="3"/>
      <c r="S251" t="str">
        <f>A251</f>
        <v>ENDING STOCKS</v>
      </c>
      <c r="T251" s="6"/>
      <c r="U251" s="6"/>
      <c r="V251" s="6"/>
      <c r="W251" s="6"/>
      <c r="X251" s="6"/>
    </row>
    <row r="252" spans="1:24" ht="15">
      <c r="A252" t="s">
        <v>42</v>
      </c>
      <c r="B252" s="6">
        <v>1.255</v>
      </c>
      <c r="C252" s="6">
        <v>1.07</v>
      </c>
      <c r="D252" s="6">
        <v>0.676</v>
      </c>
      <c r="E252" s="6">
        <v>0.481</v>
      </c>
      <c r="F252" s="6">
        <v>0.51</v>
      </c>
      <c r="G252" s="6">
        <v>0.54</v>
      </c>
      <c r="J252" t="s">
        <v>42</v>
      </c>
      <c r="K252" s="3" t="e">
        <f>#REF!</f>
        <v>#REF!</v>
      </c>
      <c r="L252" s="3" t="e">
        <f>#REF!</f>
        <v>#REF!</v>
      </c>
      <c r="M252" s="3" t="e">
        <f>#REF!</f>
        <v>#REF!</v>
      </c>
      <c r="N252" s="3" t="e">
        <f>#REF!</f>
        <v>#REF!</v>
      </c>
      <c r="O252" s="3" t="e">
        <f>#REF!</f>
        <v>#REF!</v>
      </c>
      <c r="P252" s="3" t="e">
        <f>#REF!</f>
        <v>#REF!</v>
      </c>
      <c r="S252" t="str">
        <f>A252</f>
        <v>    UNITED STATES </v>
      </c>
      <c r="T252" s="6">
        <f aca="true" t="shared" si="70" ref="T252:W255">B252</f>
        <v>1.255</v>
      </c>
      <c r="U252" s="6">
        <f t="shared" si="70"/>
        <v>1.07</v>
      </c>
      <c r="V252" s="6">
        <f t="shared" si="70"/>
        <v>0.676</v>
      </c>
      <c r="W252" s="6">
        <f t="shared" si="70"/>
        <v>0.481</v>
      </c>
      <c r="X252" s="13">
        <f>G252</f>
        <v>0.54</v>
      </c>
    </row>
    <row r="253" spans="1:24" ht="15">
      <c r="A253" t="s">
        <v>21</v>
      </c>
      <c r="B253" s="6">
        <v>0.194</v>
      </c>
      <c r="C253" s="6">
        <v>0.177</v>
      </c>
      <c r="D253" s="6">
        <v>0.1</v>
      </c>
      <c r="E253" s="6">
        <v>0.09</v>
      </c>
      <c r="F253" s="6">
        <v>0.1</v>
      </c>
      <c r="G253" s="6">
        <v>0.1</v>
      </c>
      <c r="J253" t="s">
        <v>21</v>
      </c>
      <c r="K253" s="3" t="e">
        <f>#REF!</f>
        <v>#REF!</v>
      </c>
      <c r="L253" s="3" t="e">
        <f>#REF!</f>
        <v>#REF!</v>
      </c>
      <c r="M253" s="3" t="e">
        <f>#REF!</f>
        <v>#REF!</v>
      </c>
      <c r="N253" s="3" t="e">
        <f>#REF!</f>
        <v>#REF!</v>
      </c>
      <c r="O253" s="3" t="e">
        <f>#REF!</f>
        <v>#REF!</v>
      </c>
      <c r="P253" s="3" t="e">
        <f>#REF!</f>
        <v>#REF!</v>
      </c>
      <c r="S253" t="str">
        <f>A253</f>
        <v>    BRAZIL</v>
      </c>
      <c r="T253" s="6">
        <f t="shared" si="70"/>
        <v>0.194</v>
      </c>
      <c r="U253" s="6">
        <f t="shared" si="70"/>
        <v>0.177</v>
      </c>
      <c r="V253" s="6">
        <f t="shared" si="70"/>
        <v>0.1</v>
      </c>
      <c r="W253" s="6">
        <f t="shared" si="70"/>
        <v>0.09</v>
      </c>
      <c r="X253" s="13">
        <f>G253</f>
        <v>0.1</v>
      </c>
    </row>
    <row r="254" spans="1:24" ht="15">
      <c r="A254" t="s">
        <v>22</v>
      </c>
      <c r="B254" s="6">
        <v>0.1</v>
      </c>
      <c r="C254" s="6">
        <v>0.127</v>
      </c>
      <c r="D254" s="6">
        <v>0.05</v>
      </c>
      <c r="E254" s="6">
        <v>0.04</v>
      </c>
      <c r="F254" s="6">
        <v>0.125</v>
      </c>
      <c r="G254" s="6">
        <v>0.125</v>
      </c>
      <c r="J254" t="s">
        <v>22</v>
      </c>
      <c r="K254" s="3" t="e">
        <f>#REF!</f>
        <v>#REF!</v>
      </c>
      <c r="L254" s="3" t="e">
        <f>#REF!</f>
        <v>#REF!</v>
      </c>
      <c r="M254" s="3" t="e">
        <f>#REF!</f>
        <v>#REF!</v>
      </c>
      <c r="N254" s="3" t="e">
        <f>#REF!</f>
        <v>#REF!</v>
      </c>
      <c r="O254" s="3" t="e">
        <f>#REF!</f>
        <v>#REF!</v>
      </c>
      <c r="P254" s="3" t="e">
        <f>#REF!</f>
        <v>#REF!</v>
      </c>
      <c r="S254" t="str">
        <f>A254</f>
        <v>    ARGENTINA</v>
      </c>
      <c r="T254" s="6">
        <f t="shared" si="70"/>
        <v>0.1</v>
      </c>
      <c r="U254" s="6">
        <f t="shared" si="70"/>
        <v>0.127</v>
      </c>
      <c r="V254" s="6">
        <f t="shared" si="70"/>
        <v>0.05</v>
      </c>
      <c r="W254" s="6">
        <f t="shared" si="70"/>
        <v>0.04</v>
      </c>
      <c r="X254" s="13">
        <f>G254</f>
        <v>0.125</v>
      </c>
    </row>
    <row r="255" spans="1:24" ht="15">
      <c r="A255" t="s">
        <v>26</v>
      </c>
      <c r="B255" s="6">
        <v>1.161</v>
      </c>
      <c r="C255" s="6">
        <v>1.1639999999999997</v>
      </c>
      <c r="D255" s="6">
        <v>0.9929999999999997</v>
      </c>
      <c r="E255" s="6">
        <v>0.939</v>
      </c>
      <c r="F255" s="6">
        <v>0.858</v>
      </c>
      <c r="G255" s="6">
        <v>0.854</v>
      </c>
      <c r="J255" t="s">
        <v>26</v>
      </c>
      <c r="K255" s="3" t="e">
        <f aca="true" t="shared" si="71" ref="K255:P255">(K257-K252-K253-K254)</f>
        <v>#REF!</v>
      </c>
      <c r="L255" s="3" t="e">
        <f t="shared" si="71"/>
        <v>#REF!</v>
      </c>
      <c r="M255" s="3" t="e">
        <f t="shared" si="71"/>
        <v>#REF!</v>
      </c>
      <c r="N255" s="3" t="e">
        <f t="shared" si="71"/>
        <v>#REF!</v>
      </c>
      <c r="O255" s="3" t="e">
        <f t="shared" si="71"/>
        <v>#REF!</v>
      </c>
      <c r="P255" s="3" t="e">
        <f t="shared" si="71"/>
        <v>#REF!</v>
      </c>
      <c r="S255" t="str">
        <f>A255</f>
        <v>    OTHER</v>
      </c>
      <c r="T255" s="6">
        <f t="shared" si="70"/>
        <v>1.161</v>
      </c>
      <c r="U255" s="6">
        <f t="shared" si="70"/>
        <v>1.1639999999999997</v>
      </c>
      <c r="V255" s="6">
        <f t="shared" si="70"/>
        <v>0.9929999999999997</v>
      </c>
      <c r="W255" s="6">
        <f t="shared" si="70"/>
        <v>0.939</v>
      </c>
      <c r="X255" s="13">
        <f>G255</f>
        <v>0.854</v>
      </c>
    </row>
    <row r="256" spans="2:24" ht="15">
      <c r="B256" s="14"/>
      <c r="C256" s="14"/>
      <c r="D256" s="14"/>
      <c r="E256" s="14"/>
      <c r="F256" s="14"/>
      <c r="G256" s="14"/>
      <c r="K256" s="15"/>
      <c r="L256" s="15"/>
      <c r="M256" s="15"/>
      <c r="N256" s="15"/>
      <c r="O256" s="15"/>
      <c r="P256" s="15"/>
      <c r="T256" s="20"/>
      <c r="U256" s="20"/>
      <c r="V256" s="20"/>
      <c r="W256" s="20"/>
      <c r="X256" s="20"/>
    </row>
    <row r="257" spans="1:24" ht="15">
      <c r="A257" t="s">
        <v>6</v>
      </c>
      <c r="B257" s="6">
        <v>2.71</v>
      </c>
      <c r="C257" s="6">
        <v>2.538</v>
      </c>
      <c r="D257" s="6">
        <v>1.819</v>
      </c>
      <c r="E257" s="6">
        <v>1.55</v>
      </c>
      <c r="F257" s="6">
        <v>1.593</v>
      </c>
      <c r="G257" s="6">
        <v>1.619</v>
      </c>
      <c r="J257" t="s">
        <v>6</v>
      </c>
      <c r="K257" s="3" t="e">
        <f>(#REF!)</f>
        <v>#REF!</v>
      </c>
      <c r="L257" s="3" t="e">
        <f>(#REF!)</f>
        <v>#REF!</v>
      </c>
      <c r="M257" s="3" t="e">
        <f>(#REF!)</f>
        <v>#REF!</v>
      </c>
      <c r="N257" s="3" t="e">
        <f>(#REF!)</f>
        <v>#REF!</v>
      </c>
      <c r="O257" s="3" t="e">
        <f>(#REF!)</f>
        <v>#REF!</v>
      </c>
      <c r="P257" s="3" t="e">
        <f>(#REF!)</f>
        <v>#REF!</v>
      </c>
      <c r="S257" t="str">
        <f>A257</f>
        <v>      TOTAL</v>
      </c>
      <c r="T257" s="6">
        <f>B257</f>
        <v>2.71</v>
      </c>
      <c r="U257" s="6">
        <f>C257</f>
        <v>2.538</v>
      </c>
      <c r="V257" s="6">
        <f>D257</f>
        <v>1.819</v>
      </c>
      <c r="W257" s="6">
        <f>E257</f>
        <v>1.55</v>
      </c>
      <c r="X257" s="13">
        <f>G257</f>
        <v>1.619</v>
      </c>
    </row>
    <row r="258" spans="20:24" ht="15">
      <c r="T258" s="1"/>
      <c r="U258" s="1"/>
      <c r="V258" s="1"/>
      <c r="W258" s="1"/>
      <c r="X258" s="1"/>
    </row>
    <row r="259" spans="1:24" ht="15">
      <c r="A259" t="s">
        <v>94</v>
      </c>
      <c r="B259" s="24">
        <v>14.15</v>
      </c>
      <c r="C259" s="24">
        <v>16.46</v>
      </c>
      <c r="D259" s="23">
        <v>22.04</v>
      </c>
      <c r="E259" s="17">
        <v>29.97</v>
      </c>
      <c r="F259" s="8" t="s">
        <v>105</v>
      </c>
      <c r="G259" s="8" t="s">
        <v>110</v>
      </c>
      <c r="J259" t="s">
        <v>94</v>
      </c>
      <c r="K259" s="28">
        <f aca="true" t="shared" si="72" ref="K259:P259">B259</f>
        <v>14.15</v>
      </c>
      <c r="L259" s="17">
        <f t="shared" si="72"/>
        <v>16.46</v>
      </c>
      <c r="M259" s="25">
        <f t="shared" si="72"/>
        <v>22.04</v>
      </c>
      <c r="N259" s="17">
        <f t="shared" si="72"/>
        <v>29.97</v>
      </c>
      <c r="O259" s="28" t="str">
        <f t="shared" si="72"/>
        <v>23.50 - 26.50</v>
      </c>
      <c r="P259" s="25" t="str">
        <f t="shared" si="72"/>
        <v>21.50 - 24.50</v>
      </c>
      <c r="S259" t="str">
        <f>A259</f>
        <v>U.S. SEASON AVG.PRICE (c/lb)</v>
      </c>
      <c r="T259" s="26">
        <f>B259</f>
        <v>14.15</v>
      </c>
      <c r="U259" s="26">
        <f>C259</f>
        <v>16.46</v>
      </c>
      <c r="V259" s="26">
        <f>D259</f>
        <v>22.04</v>
      </c>
      <c r="W259" s="26">
        <f>E259</f>
        <v>29.97</v>
      </c>
      <c r="X259" s="27" t="str">
        <f>G259</f>
        <v>21.50 - 24.50</v>
      </c>
    </row>
    <row r="261" spans="1:24" ht="15">
      <c r="A261" s="9" t="s">
        <v>66</v>
      </c>
      <c r="B261" s="9"/>
      <c r="C261" s="9"/>
      <c r="D261" s="9"/>
      <c r="E261" s="9"/>
      <c r="F261" s="9"/>
      <c r="G261" s="9"/>
      <c r="H261" s="9"/>
      <c r="I261" s="9"/>
      <c r="J261" s="9" t="s">
        <v>66</v>
      </c>
      <c r="K261" s="9"/>
      <c r="L261" s="9"/>
      <c r="M261" s="9"/>
      <c r="N261" s="9"/>
      <c r="O261" s="9"/>
      <c r="S261" s="9" t="s">
        <v>66</v>
      </c>
      <c r="T261" s="9"/>
      <c r="U261" s="9"/>
      <c r="V261" s="9"/>
      <c r="W261" s="9"/>
      <c r="X261" s="9"/>
    </row>
    <row r="262" spans="1:24" ht="15">
      <c r="A262" s="9" t="s">
        <v>95</v>
      </c>
      <c r="B262" s="9"/>
      <c r="C262" s="9"/>
      <c r="D262" s="9"/>
      <c r="E262" s="9"/>
      <c r="F262" s="9"/>
      <c r="G262" s="9"/>
      <c r="H262" s="9"/>
      <c r="I262" s="9"/>
      <c r="J262" s="9" t="s">
        <v>95</v>
      </c>
      <c r="K262" s="9"/>
      <c r="L262" s="9"/>
      <c r="M262" s="9"/>
      <c r="N262" s="9"/>
      <c r="O262" s="9"/>
      <c r="S262" s="9" t="s">
        <v>95</v>
      </c>
      <c r="T262" s="9"/>
      <c r="U262" s="9"/>
      <c r="V262" s="9"/>
      <c r="W262" s="9"/>
      <c r="X262" s="9"/>
    </row>
    <row r="263" spans="1:2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S263" s="9"/>
      <c r="T263" s="9"/>
      <c r="U263" s="9"/>
      <c r="V263" s="9"/>
      <c r="W263" s="9"/>
      <c r="X263" s="9"/>
    </row>
    <row r="264" spans="1:24" ht="15">
      <c r="A264" s="9" t="s">
        <v>48</v>
      </c>
      <c r="B264" s="9"/>
      <c r="C264" s="9"/>
      <c r="D264" s="9"/>
      <c r="E264" s="9" t="s">
        <v>12</v>
      </c>
      <c r="F264" s="9"/>
      <c r="G264" s="9"/>
      <c r="H264" s="9"/>
      <c r="I264" s="9"/>
      <c r="J264" s="9" t="s">
        <v>48</v>
      </c>
      <c r="K264" s="9"/>
      <c r="L264" s="9"/>
      <c r="M264" s="9"/>
      <c r="N264" s="9" t="s">
        <v>12</v>
      </c>
      <c r="O264" s="9"/>
      <c r="S264" s="9" t="s">
        <v>48</v>
      </c>
      <c r="T264" s="9"/>
      <c r="U264" s="9"/>
      <c r="V264" s="9"/>
      <c r="W264" s="9" t="s">
        <v>12</v>
      </c>
      <c r="X264" s="9"/>
    </row>
    <row r="265" spans="1:24" ht="15">
      <c r="A265" s="9" t="s">
        <v>68</v>
      </c>
      <c r="B265" s="9"/>
      <c r="C265" s="9"/>
      <c r="D265" s="9"/>
      <c r="E265" s="9" t="s">
        <v>13</v>
      </c>
      <c r="F265" s="9"/>
      <c r="G265" s="9"/>
      <c r="H265" s="9"/>
      <c r="I265" s="9"/>
      <c r="J265" s="9" t="s">
        <v>68</v>
      </c>
      <c r="K265" s="9"/>
      <c r="L265" s="9"/>
      <c r="M265" s="9"/>
      <c r="N265" s="9" t="s">
        <v>13</v>
      </c>
      <c r="O265" s="9"/>
      <c r="S265" s="9" t="s">
        <v>68</v>
      </c>
      <c r="T265" s="9"/>
      <c r="U265" s="9"/>
      <c r="V265" s="9"/>
      <c r="W265" s="9" t="s">
        <v>13</v>
      </c>
      <c r="X265" s="9"/>
    </row>
    <row r="266" spans="1:23" ht="15">
      <c r="A266" s="9" t="s">
        <v>107</v>
      </c>
      <c r="B266" s="9"/>
      <c r="C266" s="9"/>
      <c r="D266" s="9"/>
      <c r="E266" s="9" t="s">
        <v>14</v>
      </c>
      <c r="F266" s="9"/>
      <c r="G266" s="9"/>
      <c r="H266" s="9"/>
      <c r="I266" s="9"/>
      <c r="J266" s="9" t="e">
        <f>#REF!</f>
        <v>#REF!</v>
      </c>
      <c r="K266" s="9"/>
      <c r="L266" s="9"/>
      <c r="M266" s="9"/>
      <c r="N266" s="9" t="s">
        <v>14</v>
      </c>
      <c r="O266" s="9"/>
      <c r="S266" s="22" t="e">
        <f>#REF!</f>
        <v>#REF!</v>
      </c>
      <c r="W266" s="9" t="s">
        <v>14</v>
      </c>
    </row>
  </sheetData>
  <printOptions horizontalCentered="1" verticalCentered="1"/>
  <pageMargins left="0.75" right="0.75" top="0.65" bottom="0.68" header="0.5" footer="0.5"/>
  <pageSetup fitToHeight="1" fitToWidth="1" horizontalDpi="600" verticalDpi="600" orientation="portrait" scale="10" r:id="rId1"/>
  <headerFooter alignWithMargins="0">
    <oddFooter>&amp;LFAS:COTS October 2004</oddFooter>
  </headerFooter>
  <rowBreaks count="2" manualBreakCount="2">
    <brk id="82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stclairt</cp:lastModifiedBy>
  <cp:lastPrinted>2004-10-12T17:17:18Z</cp:lastPrinted>
  <dcterms:created xsi:type="dcterms:W3CDTF">2002-01-29T20:30:09Z</dcterms:created>
  <dcterms:modified xsi:type="dcterms:W3CDTF">2004-10-13T14:42:53Z</dcterms:modified>
  <cp:category/>
  <cp:version/>
  <cp:contentType/>
  <cp:contentStatus/>
</cp:coreProperties>
</file>