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CSN URG Worksheet" sheetId="1" r:id="rId1"/>
    <sheet name="CSN TSA" sheetId="2" r:id="rId2"/>
    <sheet name="CSN SASS Worksheet" sheetId="3" r:id="rId3"/>
  </sheets>
  <definedNames>
    <definedName name="_xlnm.Print_Area" localSheetId="2">'CSN SASS Worksheet'!$A$1:$I$162</definedName>
    <definedName name="_xlnm.Print_Area" localSheetId="1">'CSN TSA'!$A$1:$J$375</definedName>
    <definedName name="_xlnm.Print_Area">'CSN SASS Worksheet'!#REF!</definedName>
    <definedName name="_xlnm.Print_Titles" localSheetId="2">'CSN SASS Worksheet'!$5:$5</definedName>
  </definedNames>
  <calcPr fullCalcOnLoad="1"/>
</workbook>
</file>

<file path=xl/sharedStrings.xml><?xml version="1.0" encoding="utf-8"?>
<sst xmlns="http://schemas.openxmlformats.org/spreadsheetml/2006/main" count="609" uniqueCount="310">
  <si>
    <t>Monitoring Site Location:</t>
  </si>
  <si>
    <t xml:space="preserve"> </t>
  </si>
  <si>
    <t>Observer(s) Name and Affiliation:</t>
  </si>
  <si>
    <t>Assessment Date:</t>
  </si>
  <si>
    <t>-         Management of monitoring network;</t>
  </si>
  <si>
    <t>-         Coordination of field operations;</t>
  </si>
  <si>
    <t xml:space="preserve">-         Logistical support of field operations; </t>
  </si>
  <si>
    <t xml:space="preserve">-         Training on routine sampler operation, data validation and quality control data.  </t>
  </si>
  <si>
    <t>-         Operation of samplers;</t>
  </si>
  <si>
    <t>-         Calibration of samplers;</t>
  </si>
  <si>
    <t>-         Maintenance of samplers;</t>
  </si>
  <si>
    <t>Section 1.  Organization and Responsibilities</t>
  </si>
  <si>
    <t>Phone:</t>
  </si>
  <si>
    <t>Name:</t>
  </si>
  <si>
    <t>1.  Field Operations Manager</t>
  </si>
  <si>
    <r>
      <t xml:space="preserve">-         </t>
    </r>
    <r>
      <rPr>
        <sz val="12"/>
        <color indexed="8"/>
        <rFont val="Times New Roman"/>
        <family val="1"/>
      </rPr>
      <t>Maintenance of monitoring site.</t>
    </r>
  </si>
  <si>
    <t>Section 1.  Organization and Responsibilities (Cont'd)</t>
  </si>
  <si>
    <t>Audit Questions (Block for the correct answer is highlighted yellow.  If answer other than</t>
  </si>
  <si>
    <t>1.</t>
  </si>
  <si>
    <t>Does the site operate under an approved quality assurance project plan (QAPP)?</t>
  </si>
  <si>
    <t>correct answer, enter response in Comments Section.)</t>
  </si>
  <si>
    <t>Address:</t>
  </si>
  <si>
    <t>2.  Monitoring Site Operator(s)</t>
  </si>
  <si>
    <t>E-mail:</t>
  </si>
  <si>
    <t xml:space="preserve">Affiliation:  </t>
  </si>
  <si>
    <t>Y</t>
  </si>
  <si>
    <t>N</t>
  </si>
  <si>
    <t>O</t>
  </si>
  <si>
    <r>
      <t xml:space="preserve">Date of QAPP approval? </t>
    </r>
    <r>
      <rPr>
        <b/>
        <sz val="10"/>
        <rFont val="Times New Roman"/>
        <family val="1"/>
      </rPr>
      <t xml:space="preserve"> </t>
    </r>
  </si>
  <si>
    <t>Is the approved QAPP being used by this organization?</t>
  </si>
  <si>
    <t>2.</t>
  </si>
  <si>
    <t xml:space="preserve">3. </t>
  </si>
  <si>
    <t>Is a copy of the approved QAPP available for review by field operators?</t>
  </si>
  <si>
    <t>documented.</t>
  </si>
  <si>
    <r>
      <t xml:space="preserve">If </t>
    </r>
    <r>
      <rPr>
        <u val="single"/>
        <sz val="10"/>
        <rFont val="Times New Roman"/>
        <family val="1"/>
      </rPr>
      <t>yes</t>
    </r>
    <r>
      <rPr>
        <sz val="10"/>
        <rFont val="Times New Roman"/>
        <family val="1"/>
      </rPr>
      <t xml:space="preserve">, does the approved QAPP contain the field operations SOP(s)? </t>
    </r>
  </si>
  <si>
    <t>4.</t>
  </si>
  <si>
    <t>Have all appropriate personnel reviewed the QAPP?</t>
  </si>
  <si>
    <t>5.</t>
  </si>
  <si>
    <t>Are there any deviations from the field SOP(s) at your site?</t>
  </si>
  <si>
    <r>
      <t xml:space="preserve">If </t>
    </r>
    <r>
      <rPr>
        <u val="single"/>
        <sz val="10"/>
        <rFont val="Times New Roman"/>
        <family val="1"/>
      </rPr>
      <t>yes</t>
    </r>
    <r>
      <rPr>
        <sz val="10"/>
        <rFont val="Times New Roman"/>
        <family val="1"/>
      </rPr>
      <t>, briefly describe why.</t>
    </r>
  </si>
  <si>
    <t xml:space="preserve">Have the site operators attended Chemical Speciation field operations training ?    </t>
  </si>
  <si>
    <t>6.</t>
  </si>
  <si>
    <t>When?</t>
  </si>
  <si>
    <t>Comments Section for Section 1 (Place question number and comment)</t>
  </si>
  <si>
    <t>Section 2.  Safety</t>
  </si>
  <si>
    <t>7.</t>
  </si>
  <si>
    <t xml:space="preserve">Authorizer: </t>
  </si>
  <si>
    <t>Is anyone authorized to halt the program in the event of a health or safety hazard or</t>
  </si>
  <si>
    <t>safety hazard or inadequate quality?</t>
  </si>
  <si>
    <t>8.</t>
  </si>
  <si>
    <t>Has the operator been trained in the particular hazards of the instrument/materials</t>
  </si>
  <si>
    <t>9.</t>
  </si>
  <si>
    <t>Are personnel outfitted with any required safety equipment? E.g., extreme weather</t>
  </si>
  <si>
    <t>Comments Section for Section 2 (Place question number and comment)</t>
  </si>
  <si>
    <t>Section 3.  Sampler Siting</t>
  </si>
  <si>
    <t>11.</t>
  </si>
  <si>
    <t>Use 40 CFR Appendix A and E for siting requirements</t>
  </si>
  <si>
    <t>Does the location for the samplers and collocated sampler(s) conform to the siting</t>
  </si>
  <si>
    <t>12.</t>
  </si>
  <si>
    <t>requirements of 40 CFR 58, Appendices A and E?</t>
  </si>
  <si>
    <t>13.</t>
  </si>
  <si>
    <t>Are there any noticeable problems at the site that would affect sample integrity?</t>
  </si>
  <si>
    <t>14.</t>
  </si>
  <si>
    <r>
      <t xml:space="preserve">Are there any visible sources that might influence or impact the monitoring instrument?  </t>
    </r>
    <r>
      <rPr>
        <i/>
        <sz val="10"/>
        <color indexed="8"/>
        <rFont val="Times New Roman"/>
        <family val="1"/>
      </rPr>
      <t xml:space="preserve"> </t>
    </r>
  </si>
  <si>
    <t>15.</t>
  </si>
  <si>
    <t>What are the nearby sources?</t>
  </si>
  <si>
    <t>than correct answer, enter response in Comments Section.)</t>
  </si>
  <si>
    <t>Audit Questions (Block for the correct answer is highlighted yellow.  If answer other</t>
  </si>
  <si>
    <t>Comments Section for Section 3 (Place question number and comment)</t>
  </si>
  <si>
    <t>Section 4.  Monitoring Siting</t>
  </si>
  <si>
    <t>16.</t>
  </si>
  <si>
    <t>17.</t>
  </si>
  <si>
    <t>18.</t>
  </si>
  <si>
    <t>19.</t>
  </si>
  <si>
    <t>20.</t>
  </si>
  <si>
    <t>Are site logbooks present and maintained?</t>
  </si>
  <si>
    <t>Are required data sheets filled in properly, clearly, and completely?</t>
  </si>
  <si>
    <t xml:space="preserve">Does the operator keep the module handling area neat and clean?  </t>
  </si>
  <si>
    <t>Is there adequate room to perform the needed operations?</t>
  </si>
  <si>
    <t>21.</t>
  </si>
  <si>
    <t>Are the walkways to the station and equipment kept free of tall grass, weeds, and debris?</t>
  </si>
  <si>
    <t xml:space="preserve">      RESPONSE</t>
  </si>
  <si>
    <t>nests, excessive rust and corrosion, etc.?</t>
  </si>
  <si>
    <t>Do the sampler(s) appear to be well maintained and free of dirt and debris, bird/animal/insect</t>
  </si>
  <si>
    <t>22.</t>
  </si>
  <si>
    <t>Comments Section for Section 4 (Place question number and comment)</t>
  </si>
  <si>
    <t xml:space="preserve">   (O = Other)</t>
  </si>
  <si>
    <t>Section 5.  Sample Handling</t>
  </si>
  <si>
    <t>23.</t>
  </si>
  <si>
    <t xml:space="preserve">Are all samples handled to avoid contamination and/or loss of material? </t>
  </si>
  <si>
    <t>24.</t>
  </si>
  <si>
    <t xml:space="preserve">Does the operator know how to perform trip and field blank events?  </t>
  </si>
  <si>
    <t xml:space="preserve">Have operator show steps.  Document any discrepancy from SOP. </t>
  </si>
  <si>
    <t>25.</t>
  </si>
  <si>
    <t>26.</t>
  </si>
  <si>
    <t xml:space="preserve">SOPs correctly: </t>
  </si>
  <si>
    <r>
      <t xml:space="preserve">Observe the following handling steps for </t>
    </r>
    <r>
      <rPr>
        <u val="single"/>
        <sz val="10"/>
        <color indexed="8"/>
        <rFont val="Times New Roman"/>
        <family val="1"/>
      </rPr>
      <t>routine</t>
    </r>
    <r>
      <rPr>
        <sz val="10"/>
        <color indexed="8"/>
        <rFont val="Times New Roman"/>
        <family val="1"/>
      </rPr>
      <t xml:space="preserve"> samples, verifying that the operator follows the sample handling</t>
    </r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</si>
  <si>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</si>
  <si>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</si>
  <si>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</si>
  <si>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</si>
  <si>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</si>
  <si>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</si>
  <si>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 xml:space="preserve">g. </t>
  </si>
  <si>
    <t>Receipt and temporary storage of samples at the operator’s facility</t>
  </si>
  <si>
    <t>Inspection of the sample prior to sampling</t>
  </si>
  <si>
    <t>Installation of sample in the sampler</t>
  </si>
  <si>
    <t>Retrieval from the sampler after sampling</t>
  </si>
  <si>
    <t>Completion of chain of custody and field data forms supplied by the reporting organization</t>
  </si>
  <si>
    <t>procedures</t>
  </si>
  <si>
    <t>If samples are transferred to the local operator’s facility, follows temporary transport</t>
  </si>
  <si>
    <t>How do you communicate sample handling problems and to whom?</t>
  </si>
  <si>
    <t>Comments Section for Section 5 (Place question number and comment)</t>
  </si>
  <si>
    <t>Section 6.  Shipping</t>
  </si>
  <si>
    <t>27.</t>
  </si>
  <si>
    <t>28.</t>
  </si>
  <si>
    <t>29.</t>
  </si>
  <si>
    <t>30.</t>
  </si>
  <si>
    <t>31.</t>
  </si>
  <si>
    <t>Does site operator have knowledge of filter holding/use/shipping times?</t>
  </si>
  <si>
    <t>Are there weekend storage procedures in place?</t>
  </si>
  <si>
    <t>Are the coolers and samples being packed according to the SOPs?   Have site operator</t>
  </si>
  <si>
    <t>demonstrate procedure and document any discrepancies.</t>
  </si>
  <si>
    <t>Leak Check</t>
  </si>
  <si>
    <t>Flow Rate check</t>
  </si>
  <si>
    <t>Filter Temperature Check</t>
  </si>
  <si>
    <t>Ambient Pressure Check</t>
  </si>
  <si>
    <t>Clean Air Screens</t>
  </si>
  <si>
    <t>Temperature Calibration Device</t>
  </si>
  <si>
    <t>Pressure Calibration Device</t>
  </si>
  <si>
    <t>Flow Rate Audit</t>
  </si>
  <si>
    <t>Temperature Audit Device</t>
  </si>
  <si>
    <t>Pressure Audit Device</t>
  </si>
  <si>
    <t>Requirement</t>
  </si>
  <si>
    <t xml:space="preserve">Performed Correctly? </t>
  </si>
  <si>
    <t>Last Date</t>
  </si>
  <si>
    <t>Comments Section for Section 6 (Place question number and comment)</t>
  </si>
  <si>
    <t>Ambient Pressure Audit</t>
  </si>
  <si>
    <t>External Temperature Audit</t>
  </si>
  <si>
    <t xml:space="preserve">Every Run </t>
  </si>
  <si>
    <t>Monthly</t>
  </si>
  <si>
    <t>Quarterly</t>
  </si>
  <si>
    <t>Semiannual</t>
  </si>
  <si>
    <t>Annually</t>
  </si>
  <si>
    <t xml:space="preserve">Current date, time ± 5 minute </t>
  </si>
  <si>
    <t>&lt; 100 mL/min</t>
  </si>
  <si>
    <r>
      <t>± 10%</t>
    </r>
    <r>
      <rPr>
        <vertAlign val="superscript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working standard</t>
    </r>
  </si>
  <si>
    <r>
      <t>Current temp ± 2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 via NIST traceable thermometer</t>
    </r>
  </si>
  <si>
    <t>As sent by Service Lab</t>
  </si>
  <si>
    <t>Per Service Manual</t>
  </si>
  <si>
    <t>Clear Obstructions to Flow</t>
  </si>
  <si>
    <t>Verify against NIST standard or sent to factory</t>
  </si>
  <si>
    <t>Current date, time ± 5 minute</t>
  </si>
  <si>
    <t>&lt; 80 mL/min</t>
  </si>
  <si>
    <t>+/- 10% of Audit standard</t>
  </si>
  <si>
    <r>
      <t>Current temp ± 2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 xml:space="preserve"> C via NIST audit thermometer </t>
    </r>
  </si>
  <si>
    <t xml:space="preserve"> Current pressure +/- 10 mm Hg  NIST traceable barometer</t>
  </si>
  <si>
    <t xml:space="preserve">      Frequency</t>
  </si>
  <si>
    <t xml:space="preserve">     Checks/Maintenance</t>
  </si>
  <si>
    <t>Comments Section for Part 2 MQOs</t>
  </si>
  <si>
    <t>Part 3 - Drawing</t>
  </si>
  <si>
    <t xml:space="preserve">Briefly draw the monitoring location and illustrate all obstructions including distances to </t>
  </si>
  <si>
    <t xml:space="preserve">the nearest roadways and/or obstructions.   </t>
  </si>
  <si>
    <t>Basic siting criteria from 40 CFR Appendix A and E</t>
  </si>
  <si>
    <t>The height of the inlet to the sampler should be between 2 and 15 meters above ground surface.</t>
  </si>
  <si>
    <t>3.</t>
  </si>
  <si>
    <t xml:space="preserve">An unrestricted air flow of 270° must exist around the inlet. </t>
  </si>
  <si>
    <t>Sampler inlet should be placed at least 20 meters from the drip  line of any tree.</t>
  </si>
  <si>
    <t>structure should be greater than 2 meters.</t>
  </si>
  <si>
    <t>For samplers located on roofs or other structures, the minimum separation distance between the inlet and any</t>
  </si>
  <si>
    <t>The sampler should be located away from obstacles so that the monitor is at a distance least twice the height of the</t>
  </si>
  <si>
    <t>least 20 meters away from a tree.</t>
  </si>
  <si>
    <t>obstacle.  For example, a tree is 10 meters tall and is east of the sampler.  The sampler would need to be placed at</t>
  </si>
  <si>
    <t>If the sampler is located on the side of a building, a 180° air flow clearance is required.</t>
  </si>
  <si>
    <t>(refer to 40 CFR Part 58 Appendix E for exact table).</t>
  </si>
  <si>
    <t>Minimum distance to any roadway is 10 meters, but this value is determined by the average daily number of vehicles</t>
  </si>
  <si>
    <t xml:space="preserve">8. </t>
  </si>
  <si>
    <t>respectively.  The maximum horizontal distance a co-location sampler can be from any sampler is 4 meters.</t>
  </si>
  <si>
    <t>The closest horizontal distance to place a co-location sampler to a Lo-Vol sampler or Hi-Vol sampler is 1 and 2 meters,</t>
  </si>
  <si>
    <t>The inlet for a co-location sampler and audit sampler should agree vertically within 1 meter.</t>
  </si>
  <si>
    <t>32.</t>
  </si>
  <si>
    <r>
      <t xml:space="preserve">If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>, briefly describe how and where QA and QC requirements and SOPs are</t>
    </r>
  </si>
  <si>
    <r>
      <t xml:space="preserve">Are corrective actions in place when Measurement Quality Objectives (MQOs) are </t>
    </r>
    <r>
      <rPr>
        <b/>
        <sz val="10"/>
        <rFont val="Times New Roman"/>
        <family val="1"/>
      </rPr>
      <t xml:space="preserve">not </t>
    </r>
    <r>
      <rPr>
        <sz val="10"/>
        <rFont val="Times New Roman"/>
        <family val="1"/>
      </rPr>
      <t>met</t>
    </r>
  </si>
  <si>
    <t>(e.g. out-of-control calibration data)?</t>
  </si>
  <si>
    <r>
      <t xml:space="preserve">If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>, briefly describe why.</t>
    </r>
  </si>
  <si>
    <t>10.</t>
  </si>
  <si>
    <t>clothing, harnesses, head gear, repellants.</t>
  </si>
  <si>
    <t>Has permission been given for violations of the siting criteria?  If yes, please explain.</t>
  </si>
  <si>
    <t xml:space="preserve">Documents receipt of sample on chain of custody form </t>
  </si>
  <si>
    <t>Are the field and chain of custody forms being filled out properly?</t>
  </si>
  <si>
    <t>US Environmental Protection Agency</t>
  </si>
  <si>
    <t>Performance Audit Worksheet</t>
  </si>
  <si>
    <t>Office of Air and Radiation</t>
  </si>
  <si>
    <t>MetOne SASS</t>
  </si>
  <si>
    <t>Location</t>
  </si>
  <si>
    <t>Date</t>
  </si>
  <si>
    <t>Audit Information</t>
  </si>
  <si>
    <t>Auditor(s)</t>
  </si>
  <si>
    <t>Affiliation</t>
  </si>
  <si>
    <t xml:space="preserve">Operator </t>
  </si>
  <si>
    <t>Phone No.</t>
  </si>
  <si>
    <t>Sampler Model</t>
  </si>
  <si>
    <t>Last Calibration Date</t>
  </si>
  <si>
    <t>Collocated?</t>
  </si>
  <si>
    <t>Yes</t>
  </si>
  <si>
    <t>No</t>
  </si>
  <si>
    <t>Reference Std Model</t>
  </si>
  <si>
    <t>Calibration Date</t>
  </si>
  <si>
    <t xml:space="preserve">Clock Test:  </t>
  </si>
  <si>
    <t>Time (hh:mm)</t>
  </si>
  <si>
    <t>Difference Minutes</t>
  </si>
  <si>
    <t xml:space="preserve">       5 minutes or less?</t>
  </si>
  <si>
    <t>Ref Std</t>
  </si>
  <si>
    <t>SASS</t>
  </si>
  <si>
    <t>Pass</t>
  </si>
  <si>
    <t>Fail</t>
  </si>
  <si>
    <t xml:space="preserve">Audit </t>
  </si>
  <si>
    <t>Recalibrated</t>
  </si>
  <si>
    <t>Leak Test</t>
  </si>
  <si>
    <t>Initial Audit</t>
  </si>
  <si>
    <t>After Correction</t>
  </si>
  <si>
    <t xml:space="preserve">   0.10 L/min or greater fails</t>
  </si>
  <si>
    <t>A  L/min</t>
  </si>
  <si>
    <t>Fail A</t>
  </si>
  <si>
    <t>Fail B</t>
  </si>
  <si>
    <t>Channel 1</t>
  </si>
  <si>
    <t>Channel 2</t>
  </si>
  <si>
    <t>Channel 3</t>
  </si>
  <si>
    <t>Channel 4</t>
  </si>
  <si>
    <t>Channel 5</t>
  </si>
  <si>
    <t>Channel 6</t>
  </si>
  <si>
    <t>Channel 7</t>
  </si>
  <si>
    <t>Channel 8</t>
  </si>
  <si>
    <t xml:space="preserve">Flow Test </t>
  </si>
  <si>
    <t>Calibration</t>
  </si>
  <si>
    <t>L/min</t>
  </si>
  <si>
    <t>% Difference</t>
  </si>
  <si>
    <t>Retest after Calibration</t>
  </si>
  <si>
    <t>Reference Standard vs Design Flow</t>
  </si>
  <si>
    <t>Ambient Temperature Test</t>
  </si>
  <si>
    <t>Degrees C</t>
  </si>
  <si>
    <t>Difference</t>
  </si>
  <si>
    <t>Retest After Recalibration</t>
  </si>
  <si>
    <t>Filter Temperature Test</t>
  </si>
  <si>
    <t>Pressure Test</t>
  </si>
  <si>
    <t>mm Hg</t>
  </si>
  <si>
    <t>Retest after recalibration</t>
  </si>
  <si>
    <t xml:space="preserve">If Local Time is under daylight savings, convert Ref Std to Local Standard Time.   Daylight Saving Time begins for most of the United States at 2:00 a.m. on the first Sunday of April. Time reverts to standard time at 2:00 a.m. on the last Sunday of October. </t>
  </si>
  <si>
    <t>AQS Site ID:</t>
  </si>
  <si>
    <t>Longitude:</t>
  </si>
  <si>
    <t>GPS Coordinates:</t>
  </si>
  <si>
    <t>(Latitude)</t>
  </si>
  <si>
    <t>(Longitude)</t>
  </si>
  <si>
    <t>Latitude:</t>
  </si>
  <si>
    <t xml:space="preserve">AQS Site ID </t>
  </si>
  <si>
    <t xml:space="preserve">     Less than 10%?</t>
  </si>
  <si>
    <t xml:space="preserve">       Less than 10%?</t>
  </si>
  <si>
    <t xml:space="preserve">      Less than 10%?</t>
  </si>
  <si>
    <t xml:space="preserve"> Less than 2 degrees?</t>
  </si>
  <si>
    <t xml:space="preserve">   Less than 10 mm?</t>
  </si>
  <si>
    <t>For the reference standard, enter "UR" for under range and "OR" for over range flow readings.</t>
  </si>
  <si>
    <t xml:space="preserve">After your sketch, please photograph the sampler from 8 cardinal directions, and then take </t>
  </si>
  <si>
    <t xml:space="preserve">photographs looking from the sampler in the 8 directions. </t>
  </si>
  <si>
    <t>Inspect/Clean Cyclones</t>
  </si>
  <si>
    <t>Denuder Swap Out</t>
  </si>
  <si>
    <t>Flow Rate Calibration Device</t>
  </si>
  <si>
    <t>Clock Check</t>
  </si>
  <si>
    <t>Clean Inside of Housing</t>
  </si>
  <si>
    <t>Clean Cyclones</t>
  </si>
  <si>
    <t>Flow Rate Audit Device</t>
  </si>
  <si>
    <t>Is the sampling platform (if any) clean and in good repair?</t>
  </si>
  <si>
    <t>Affiliation:</t>
  </si>
  <si>
    <t>Assessor (Auditor) Name:</t>
  </si>
  <si>
    <t>with which they are operating? (E.g., electrical, slip/fall, platform/security)</t>
  </si>
  <si>
    <t>Are personnel trained regarding safety procedures? (E.g., vermin, weather, electricity)</t>
  </si>
  <si>
    <t>Sampler S/N</t>
  </si>
  <si>
    <t>Head S/N</t>
  </si>
  <si>
    <t>Pump S/N</t>
  </si>
  <si>
    <t>Ambient Temperature Check</t>
  </si>
  <si>
    <t>Chemical Speciation Network</t>
  </si>
  <si>
    <t xml:space="preserve">Please save file as &lt;Location-CSN-Date&gt;where "Location" is the common network site name.   </t>
  </si>
  <si>
    <t>URG 3000N</t>
  </si>
  <si>
    <t>Controller S/N</t>
  </si>
  <si>
    <t>URG</t>
  </si>
  <si>
    <t xml:space="preserve">  225 mm Hg drop or higher fails</t>
  </si>
  <si>
    <t xml:space="preserve">     5 minutes or less?</t>
  </si>
  <si>
    <t>Is there adequate freezer space for blue ice on site or in the office?</t>
  </si>
  <si>
    <t>B  L/min</t>
  </si>
  <si>
    <t>Reference Standard S/N</t>
  </si>
  <si>
    <t>Section 7.  Samplers</t>
  </si>
  <si>
    <t>33.</t>
  </si>
  <si>
    <t>34.</t>
  </si>
  <si>
    <t>What type of filters are used on this sampler?</t>
  </si>
  <si>
    <t>Teflon?</t>
  </si>
  <si>
    <t>Nylon?</t>
  </si>
  <si>
    <t>Quartz?</t>
  </si>
  <si>
    <t>35.</t>
  </si>
  <si>
    <t>Does this site have a URG 3000N sampler in use?</t>
  </si>
  <si>
    <t>36.</t>
  </si>
  <si>
    <t>37.</t>
  </si>
  <si>
    <t>When was the URG 3000N put into operation?</t>
  </si>
  <si>
    <t xml:space="preserve">MetOne SASS?  </t>
  </si>
  <si>
    <t xml:space="preserve">MetOne SUPERSASS?  </t>
  </si>
  <si>
    <t>Does this site use a MetOne SASS or MetOne</t>
  </si>
  <si>
    <t>SUPER SASS sampler?</t>
  </si>
  <si>
    <t>Comments Section for Section 7 (Place question number and comment)</t>
  </si>
  <si>
    <t>A  mm Hg</t>
  </si>
  <si>
    <t>B  mm Hg</t>
  </si>
  <si>
    <t>Less than 10 mm Hg?</t>
  </si>
  <si>
    <t xml:space="preserve">Current pressure ±10 mm Hg  NIST traceable barometer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</si>
</sst>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hh:mm"/>
    <numFmt numFmtId="169" formatCode="0.0"/>
    <numFmt numFmtId="170" formatCode="[$-409]dddd\,\ mmmm\ dd\,\ yyyy"/>
    <numFmt numFmtId="171" formatCode="m/d/yyyy;@"/>
    <numFmt numFmtId="172" formatCode="m/d/yy;@"/>
  </numFmts>
  <fonts count="28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4"/>
      <name val="Arial"/>
      <family val="0"/>
    </font>
    <font>
      <u val="single"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name val="Arial"/>
      <family val="0"/>
    </font>
    <font>
      <b/>
      <i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9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24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24"/>
      </top>
      <bottom style="thin"/>
    </border>
    <border>
      <left>
        <color indexed="24"/>
      </left>
      <right style="medium"/>
      <top>
        <color indexed="63"/>
      </top>
      <bottom>
        <color indexed="2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8" fillId="0" borderId="0" xfId="21" applyNumberFormat="1" applyFont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0" xfId="21" applyNumberFormat="1" applyFont="1" applyFill="1" applyAlignment="1">
      <alignment horizontal="left"/>
      <protection/>
    </xf>
    <xf numFmtId="0" fontId="8" fillId="0" borderId="0" xfId="21" applyBorder="1" applyAlignment="1">
      <alignment/>
      <protection/>
    </xf>
    <xf numFmtId="0" fontId="8" fillId="0" borderId="0" xfId="21" applyNumberFormat="1" applyFont="1" applyAlignment="1">
      <alignment horizontal="center"/>
      <protection/>
    </xf>
    <xf numFmtId="0" fontId="8" fillId="0" borderId="0" xfId="21" applyNumberFormat="1" applyFont="1" applyBorder="1">
      <alignment/>
      <protection/>
    </xf>
    <xf numFmtId="0" fontId="21" fillId="0" borderId="1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0" fontId="22" fillId="0" borderId="1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0" fillId="0" borderId="2" xfId="0" applyNumberFormat="1" applyFont="1" applyBorder="1" applyAlignment="1">
      <alignment horizontal="right"/>
    </xf>
    <xf numFmtId="0" fontId="23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right"/>
    </xf>
    <xf numFmtId="0" fontId="23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2" borderId="1" xfId="0" applyNumberFormat="1" applyFont="1" applyFill="1" applyBorder="1" applyAlignment="1">
      <alignment/>
    </xf>
    <xf numFmtId="0" fontId="0" fillId="0" borderId="6" xfId="0" applyNumberFormat="1" applyFont="1" applyBorder="1" applyAlignment="1">
      <alignment/>
    </xf>
    <xf numFmtId="0" fontId="23" fillId="0" borderId="7" xfId="0" applyNumberFormat="1" applyFont="1" applyBorder="1" applyAlignment="1">
      <alignment horizontal="left"/>
    </xf>
    <xf numFmtId="0" fontId="0" fillId="0" borderId="7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23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22" fillId="3" borderId="11" xfId="0" applyNumberFormat="1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8" fillId="0" borderId="1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8" fillId="0" borderId="2" xfId="0" applyNumberFormat="1" applyFont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/>
    </xf>
    <xf numFmtId="169" fontId="0" fillId="2" borderId="19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1" fontId="22" fillId="2" borderId="20" xfId="0" applyNumberFormat="1" applyFont="1" applyFill="1" applyBorder="1" applyAlignment="1">
      <alignment horizontal="center"/>
    </xf>
    <xf numFmtId="1" fontId="22" fillId="2" borderId="2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/>
    </xf>
    <xf numFmtId="1" fontId="22" fillId="2" borderId="22" xfId="0" applyNumberFormat="1" applyFont="1" applyFill="1" applyBorder="1" applyAlignment="1">
      <alignment horizontal="center"/>
    </xf>
    <xf numFmtId="1" fontId="22" fillId="2" borderId="23" xfId="0" applyNumberFormat="1" applyFont="1" applyFill="1" applyBorder="1" applyAlignment="1">
      <alignment horizontal="center"/>
    </xf>
    <xf numFmtId="0" fontId="8" fillId="0" borderId="7" xfId="0" applyNumberFormat="1" applyFont="1" applyBorder="1" applyAlignment="1">
      <alignment/>
    </xf>
    <xf numFmtId="169" fontId="0" fillId="0" borderId="7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1" fontId="22" fillId="0" borderId="8" xfId="0" applyNumberFormat="1" applyFont="1" applyBorder="1" applyAlignment="1">
      <alignment horizontal="center"/>
    </xf>
    <xf numFmtId="0" fontId="22" fillId="3" borderId="11" xfId="0" applyNumberFormat="1" applyFont="1" applyFill="1" applyBorder="1" applyAlignment="1">
      <alignment horizontal="left"/>
    </xf>
    <xf numFmtId="0" fontId="8" fillId="3" borderId="12" xfId="0" applyNumberFormat="1" applyFont="1" applyFill="1" applyBorder="1" applyAlignment="1">
      <alignment/>
    </xf>
    <xf numFmtId="0" fontId="8" fillId="0" borderId="24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22" fillId="2" borderId="20" xfId="0" applyNumberFormat="1" applyFont="1" applyFill="1" applyBorder="1" applyAlignment="1">
      <alignment horizontal="center"/>
    </xf>
    <xf numFmtId="0" fontId="22" fillId="2" borderId="21" xfId="0" applyNumberFormat="1" applyFont="1" applyFill="1" applyBorder="1" applyAlignment="1">
      <alignment horizontal="center"/>
    </xf>
    <xf numFmtId="0" fontId="22" fillId="0" borderId="6" xfId="0" applyNumberFormat="1" applyFont="1" applyBorder="1" applyAlignment="1">
      <alignment horizontal="left"/>
    </xf>
    <xf numFmtId="0" fontId="0" fillId="3" borderId="12" xfId="0" applyNumberFormat="1" applyFont="1" applyFill="1" applyBorder="1" applyAlignment="1">
      <alignment horizontal="left"/>
    </xf>
    <xf numFmtId="0" fontId="22" fillId="3" borderId="12" xfId="0" applyNumberFormat="1" applyFont="1" applyFill="1" applyBorder="1" applyAlignment="1">
      <alignment horizontal="left"/>
    </xf>
    <xf numFmtId="0" fontId="0" fillId="3" borderId="13" xfId="0" applyNumberFormat="1" applyFont="1" applyFill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left"/>
    </xf>
    <xf numFmtId="0" fontId="0" fillId="0" borderId="29" xfId="0" applyNumberFormat="1" applyFont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22" fillId="2" borderId="22" xfId="0" applyNumberFormat="1" applyFont="1" applyFill="1" applyBorder="1" applyAlignment="1">
      <alignment horizontal="center"/>
    </xf>
    <xf numFmtId="0" fontId="22" fillId="2" borderId="23" xfId="0" applyNumberFormat="1" applyFont="1" applyFill="1" applyBorder="1" applyAlignment="1">
      <alignment horizontal="center"/>
    </xf>
    <xf numFmtId="0" fontId="22" fillId="0" borderId="1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21" fillId="0" borderId="30" xfId="0" applyNumberFormat="1" applyFont="1" applyBorder="1" applyAlignment="1">
      <alignment/>
    </xf>
    <xf numFmtId="0" fontId="0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8" fillId="0" borderId="29" xfId="0" applyNumberFormat="1" applyFont="1" applyBorder="1" applyAlignment="1">
      <alignment horizontal="left"/>
    </xf>
    <xf numFmtId="0" fontId="8" fillId="3" borderId="11" xfId="0" applyNumberFormat="1" applyFont="1" applyFill="1" applyBorder="1" applyAlignment="1">
      <alignment horizontal="left"/>
    </xf>
    <xf numFmtId="0" fontId="21" fillId="3" borderId="12" xfId="0" applyNumberFormat="1" applyFont="1" applyFill="1" applyBorder="1" applyAlignment="1">
      <alignment horizontal="left"/>
    </xf>
    <xf numFmtId="0" fontId="0" fillId="0" borderId="30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left"/>
    </xf>
    <xf numFmtId="0" fontId="0" fillId="3" borderId="12" xfId="0" applyNumberFormat="1" applyFont="1" applyFill="1" applyBorder="1" applyAlignment="1">
      <alignment/>
    </xf>
    <xf numFmtId="0" fontId="8" fillId="3" borderId="13" xfId="0" applyNumberFormat="1" applyFont="1" applyFill="1" applyBorder="1" applyAlignment="1">
      <alignment/>
    </xf>
    <xf numFmtId="0" fontId="0" fillId="0" borderId="28" xfId="0" applyNumberFormat="1" applyFont="1" applyBorder="1" applyAlignment="1">
      <alignment horizontal="left"/>
    </xf>
    <xf numFmtId="0" fontId="22" fillId="0" borderId="34" xfId="0" applyNumberFormat="1" applyFont="1" applyFill="1" applyBorder="1" applyAlignment="1">
      <alignment horizontal="center"/>
    </xf>
    <xf numFmtId="0" fontId="22" fillId="0" borderId="35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 applyProtection="1">
      <alignment horizontal="center"/>
      <protection/>
    </xf>
    <xf numFmtId="0" fontId="22" fillId="2" borderId="20" xfId="0" applyNumberFormat="1" applyFont="1" applyFill="1" applyBorder="1" applyAlignment="1" applyProtection="1">
      <alignment horizontal="center"/>
      <protection/>
    </xf>
    <xf numFmtId="0" fontId="22" fillId="2" borderId="36" xfId="0" applyNumberFormat="1" applyFont="1" applyFill="1" applyBorder="1" applyAlignment="1" applyProtection="1">
      <alignment horizontal="center"/>
      <protection/>
    </xf>
    <xf numFmtId="0" fontId="22" fillId="2" borderId="37" xfId="0" applyNumberFormat="1" applyFont="1" applyFill="1" applyBorder="1" applyAlignment="1" applyProtection="1">
      <alignment horizontal="center"/>
      <protection/>
    </xf>
    <xf numFmtId="0" fontId="22" fillId="0" borderId="4" xfId="0" applyNumberFormat="1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2" borderId="38" xfId="0" applyNumberFormat="1" applyFont="1" applyFill="1" applyBorder="1" applyAlignment="1" applyProtection="1">
      <alignment horizontal="left"/>
      <protection/>
    </xf>
    <xf numFmtId="0" fontId="0" fillId="2" borderId="39" xfId="0" applyNumberFormat="1" applyFont="1" applyFill="1" applyBorder="1" applyAlignment="1" applyProtection="1">
      <alignment horizontal="left"/>
      <protection/>
    </xf>
    <xf numFmtId="0" fontId="0" fillId="2" borderId="40" xfId="0" applyNumberFormat="1" applyFont="1" applyFill="1" applyBorder="1" applyAlignment="1" applyProtection="1">
      <alignment/>
      <protection/>
    </xf>
    <xf numFmtId="0" fontId="0" fillId="2" borderId="41" xfId="0" applyNumberFormat="1" applyFont="1" applyFill="1" applyBorder="1" applyAlignment="1" applyProtection="1">
      <alignment horizontal="left"/>
      <protection/>
    </xf>
    <xf numFmtId="0" fontId="0" fillId="2" borderId="1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0" fillId="0" borderId="0" xfId="21" applyNumberFormat="1" applyFont="1" applyAlignment="1">
      <alignment horizontal="left"/>
      <protection/>
    </xf>
    <xf numFmtId="0" fontId="0" fillId="2" borderId="10" xfId="0" applyNumberFormat="1" applyFont="1" applyFill="1" applyBorder="1" applyAlignment="1" applyProtection="1">
      <alignment/>
      <protection/>
    </xf>
    <xf numFmtId="0" fontId="0" fillId="2" borderId="29" xfId="0" applyNumberFormat="1" applyFont="1" applyFill="1" applyBorder="1" applyAlignment="1" applyProtection="1">
      <alignment/>
      <protection/>
    </xf>
    <xf numFmtId="0" fontId="0" fillId="0" borderId="0" xfId="21" applyNumberFormat="1" applyFont="1" applyAlignment="1">
      <alignment horizontal="left"/>
      <protection/>
    </xf>
    <xf numFmtId="0" fontId="22" fillId="2" borderId="36" xfId="0" applyNumberFormat="1" applyFont="1" applyFill="1" applyBorder="1" applyAlignment="1">
      <alignment horizontal="center"/>
    </xf>
    <xf numFmtId="0" fontId="22" fillId="2" borderId="42" xfId="0" applyNumberFormat="1" applyFont="1" applyFill="1" applyBorder="1" applyAlignment="1">
      <alignment horizontal="center"/>
    </xf>
    <xf numFmtId="0" fontId="22" fillId="2" borderId="43" xfId="0" applyNumberFormat="1" applyFont="1" applyFill="1" applyBorder="1" applyAlignment="1">
      <alignment horizontal="center"/>
    </xf>
    <xf numFmtId="0" fontId="22" fillId="0" borderId="38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2" fillId="2" borderId="44" xfId="0" applyNumberFormat="1" applyFont="1" applyFill="1" applyBorder="1" applyAlignment="1">
      <alignment horizontal="center"/>
    </xf>
    <xf numFmtId="0" fontId="22" fillId="2" borderId="45" xfId="0" applyNumberFormat="1" applyFont="1" applyFill="1" applyBorder="1" applyAlignment="1">
      <alignment horizontal="center"/>
    </xf>
    <xf numFmtId="14" fontId="0" fillId="2" borderId="39" xfId="0" applyNumberFormat="1" applyFont="1" applyFill="1" applyBorder="1" applyAlignment="1" applyProtection="1">
      <alignment horizontal="left"/>
      <protection/>
    </xf>
    <xf numFmtId="0" fontId="8" fillId="4" borderId="10" xfId="0" applyFont="1" applyFill="1" applyBorder="1" applyAlignment="1" applyProtection="1">
      <alignment horizontal="center"/>
      <protection locked="0"/>
    </xf>
    <xf numFmtId="0" fontId="8" fillId="4" borderId="26" xfId="0" applyFont="1" applyFill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4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4" borderId="48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8" fillId="4" borderId="47" xfId="0" applyFont="1" applyFill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" fillId="0" borderId="1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4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right"/>
      <protection/>
    </xf>
    <xf numFmtId="0" fontId="9" fillId="3" borderId="51" xfId="0" applyFont="1" applyFill="1" applyBorder="1" applyAlignment="1" applyProtection="1">
      <alignment horizontal="center"/>
      <protection/>
    </xf>
    <xf numFmtId="0" fontId="3" fillId="3" borderId="51" xfId="0" applyFont="1" applyFill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" fillId="0" borderId="19" xfId="0" applyFont="1" applyBorder="1" applyAlignment="1" applyProtection="1">
      <alignment vertical="top" wrapText="1"/>
      <protection/>
    </xf>
    <xf numFmtId="0" fontId="2" fillId="0" borderId="26" xfId="0" applyFont="1" applyBorder="1" applyAlignment="1" applyProtection="1">
      <alignment vertical="top" wrapText="1"/>
      <protection/>
    </xf>
    <xf numFmtId="0" fontId="2" fillId="0" borderId="53" xfId="0" applyFont="1" applyFill="1" applyBorder="1" applyAlignment="1" applyProtection="1">
      <alignment/>
      <protection/>
    </xf>
    <xf numFmtId="0" fontId="0" fillId="0" borderId="48" xfId="0" applyFont="1" applyBorder="1" applyAlignment="1" applyProtection="1">
      <alignment wrapText="1"/>
      <protection/>
    </xf>
    <xf numFmtId="0" fontId="2" fillId="0" borderId="19" xfId="0" applyFont="1" applyFill="1" applyBorder="1" applyAlignment="1" applyProtection="1">
      <alignment vertical="top" wrapText="1"/>
      <protection/>
    </xf>
    <xf numFmtId="0" fontId="2" fillId="0" borderId="54" xfId="0" applyFont="1" applyBorder="1" applyAlignment="1" applyProtection="1">
      <alignment vertical="top" wrapText="1"/>
      <protection/>
    </xf>
    <xf numFmtId="0" fontId="2" fillId="0" borderId="55" xfId="0" applyFont="1" applyBorder="1" applyAlignment="1" applyProtection="1">
      <alignment vertical="top" wrapText="1"/>
      <protection/>
    </xf>
    <xf numFmtId="0" fontId="2" fillId="0" borderId="56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2" fillId="3" borderId="38" xfId="0" applyNumberFormat="1" applyFont="1" applyFill="1" applyBorder="1" applyAlignment="1">
      <alignment/>
    </xf>
    <xf numFmtId="0" fontId="0" fillId="3" borderId="40" xfId="0" applyNumberFormat="1" applyFont="1" applyFill="1" applyBorder="1" applyAlignment="1">
      <alignment horizontal="left"/>
    </xf>
    <xf numFmtId="0" fontId="0" fillId="3" borderId="57" xfId="0" applyNumberFormat="1" applyFont="1" applyFill="1" applyBorder="1" applyAlignment="1">
      <alignment horizontal="left"/>
    </xf>
    <xf numFmtId="0" fontId="22" fillId="5" borderId="40" xfId="0" applyNumberFormat="1" applyFont="1" applyFill="1" applyBorder="1" applyAlignment="1">
      <alignment horizontal="left"/>
    </xf>
    <xf numFmtId="0" fontId="0" fillId="5" borderId="40" xfId="0" applyNumberFormat="1" applyFont="1" applyFill="1" applyBorder="1" applyAlignment="1">
      <alignment horizontal="left"/>
    </xf>
    <xf numFmtId="0" fontId="0" fillId="5" borderId="57" xfId="0" applyNumberFormat="1" applyFont="1" applyFill="1" applyBorder="1" applyAlignment="1">
      <alignment horizontal="left"/>
    </xf>
    <xf numFmtId="0" fontId="22" fillId="3" borderId="1" xfId="0" applyNumberFormat="1" applyFont="1" applyFill="1" applyBorder="1" applyAlignment="1">
      <alignment horizontal="left"/>
    </xf>
    <xf numFmtId="0" fontId="0" fillId="3" borderId="0" xfId="0" applyNumberFormat="1" applyFont="1" applyFill="1" applyBorder="1" applyAlignment="1">
      <alignment horizontal="left"/>
    </xf>
    <xf numFmtId="0" fontId="0" fillId="3" borderId="2" xfId="0" applyNumberFormat="1" applyFont="1" applyFill="1" applyBorder="1" applyAlignment="1">
      <alignment horizontal="left"/>
    </xf>
    <xf numFmtId="0" fontId="22" fillId="5" borderId="0" xfId="0" applyNumberFormat="1" applyFont="1" applyFill="1" applyBorder="1" applyAlignment="1">
      <alignment horizontal="left"/>
    </xf>
    <xf numFmtId="0" fontId="0" fillId="5" borderId="0" xfId="0" applyNumberFormat="1" applyFont="1" applyFill="1" applyBorder="1" applyAlignment="1">
      <alignment horizontal="left"/>
    </xf>
    <xf numFmtId="0" fontId="0" fillId="5" borderId="2" xfId="0" applyNumberFormat="1" applyFont="1" applyFill="1" applyBorder="1" applyAlignment="1">
      <alignment horizontal="left"/>
    </xf>
    <xf numFmtId="0" fontId="22" fillId="3" borderId="6" xfId="0" applyNumberFormat="1" applyFont="1" applyFill="1" applyBorder="1" applyAlignment="1">
      <alignment horizontal="left"/>
    </xf>
    <xf numFmtId="0" fontId="0" fillId="3" borderId="7" xfId="0" applyNumberFormat="1" applyFont="1" applyFill="1" applyBorder="1" applyAlignment="1">
      <alignment horizontal="left"/>
    </xf>
    <xf numFmtId="0" fontId="0" fillId="3" borderId="8" xfId="0" applyNumberFormat="1" applyFont="1" applyFill="1" applyBorder="1" applyAlignment="1">
      <alignment horizontal="left"/>
    </xf>
    <xf numFmtId="0" fontId="0" fillId="5" borderId="7" xfId="0" applyNumberFormat="1" applyFont="1" applyFill="1" applyBorder="1" applyAlignment="1">
      <alignment horizontal="left"/>
    </xf>
    <xf numFmtId="0" fontId="0" fillId="5" borderId="8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 applyProtection="1">
      <alignment horizontal="left"/>
      <protection/>
    </xf>
    <xf numFmtId="0" fontId="0" fillId="0" borderId="7" xfId="0" applyNumberFormat="1" applyFont="1" applyBorder="1" applyAlignment="1">
      <alignment horizontal="left"/>
    </xf>
    <xf numFmtId="0" fontId="0" fillId="2" borderId="7" xfId="0" applyNumberFormat="1" applyFont="1" applyFill="1" applyBorder="1" applyAlignment="1">
      <alignment/>
    </xf>
    <xf numFmtId="0" fontId="0" fillId="2" borderId="7" xfId="0" applyNumberFormat="1" applyFont="1" applyFill="1" applyBorder="1" applyAlignment="1">
      <alignment horizontal="left"/>
    </xf>
    <xf numFmtId="0" fontId="0" fillId="2" borderId="8" xfId="0" applyNumberFormat="1" applyFont="1" applyFill="1" applyBorder="1" applyAlignment="1">
      <alignment horizontal="left"/>
    </xf>
    <xf numFmtId="0" fontId="0" fillId="4" borderId="10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8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2" fillId="0" borderId="40" xfId="0" applyFont="1" applyBorder="1" applyAlignment="1" applyProtection="1">
      <alignment/>
      <protection/>
    </xf>
    <xf numFmtId="0" fontId="13" fillId="0" borderId="40" xfId="0" applyFont="1" applyBorder="1" applyAlignment="1" applyProtection="1">
      <alignment/>
      <protection/>
    </xf>
    <xf numFmtId="0" fontId="14" fillId="0" borderId="40" xfId="0" applyFont="1" applyBorder="1" applyAlignment="1" applyProtection="1">
      <alignment/>
      <protection/>
    </xf>
    <xf numFmtId="0" fontId="8" fillId="0" borderId="4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5" fillId="0" borderId="9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/>
    </xf>
    <xf numFmtId="0" fontId="5" fillId="0" borderId="6" xfId="0" applyFont="1" applyBorder="1" applyAlignment="1" applyProtection="1" quotePrefix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 locked="0"/>
    </xf>
    <xf numFmtId="0" fontId="5" fillId="0" borderId="1" xfId="0" applyFont="1" applyBorder="1" applyAlignment="1" applyProtection="1" quotePrefix="1">
      <alignment/>
      <protection/>
    </xf>
    <xf numFmtId="0" fontId="8" fillId="4" borderId="10" xfId="0" applyFont="1" applyFill="1" applyBorder="1" applyAlignment="1" applyProtection="1">
      <alignment/>
      <protection locked="0"/>
    </xf>
    <xf numFmtId="0" fontId="0" fillId="4" borderId="29" xfId="0" applyFont="1" applyFill="1" applyBorder="1" applyAlignment="1" applyProtection="1">
      <alignment/>
      <protection locked="0"/>
    </xf>
    <xf numFmtId="0" fontId="8" fillId="4" borderId="48" xfId="0" applyFont="1" applyFill="1" applyBorder="1" applyAlignment="1" applyProtection="1">
      <alignment/>
      <protection locked="0"/>
    </xf>
    <xf numFmtId="0" fontId="0" fillId="4" borderId="59" xfId="0" applyFont="1" applyFill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0" fillId="4" borderId="8" xfId="0" applyFont="1" applyFill="1" applyBorder="1" applyAlignment="1" applyProtection="1">
      <alignment/>
      <protection locked="0"/>
    </xf>
    <xf numFmtId="0" fontId="5" fillId="0" borderId="40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1" fillId="0" borderId="1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9" fillId="3" borderId="58" xfId="0" applyFont="1" applyFill="1" applyBorder="1" applyAlignment="1" applyProtection="1">
      <alignment/>
      <protection/>
    </xf>
    <xf numFmtId="0" fontId="5" fillId="3" borderId="39" xfId="0" applyFont="1" applyFill="1" applyBorder="1" applyAlignment="1" applyProtection="1">
      <alignment/>
      <protection/>
    </xf>
    <xf numFmtId="0" fontId="9" fillId="3" borderId="60" xfId="0" applyFont="1" applyFill="1" applyBorder="1" applyAlignment="1" applyProtection="1">
      <alignment/>
      <protection/>
    </xf>
    <xf numFmtId="0" fontId="0" fillId="3" borderId="41" xfId="0" applyFill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58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2" fillId="0" borderId="60" xfId="0" applyFont="1" applyBorder="1" applyAlignment="1" applyProtection="1">
      <alignment/>
      <protection/>
    </xf>
    <xf numFmtId="0" fontId="2" fillId="0" borderId="53" xfId="0" applyFont="1" applyBorder="1" applyAlignment="1" applyProtection="1">
      <alignment/>
      <protection/>
    </xf>
    <xf numFmtId="0" fontId="1" fillId="0" borderId="48" xfId="0" applyFont="1" applyBorder="1" applyAlignment="1" applyProtection="1">
      <alignment/>
      <protection/>
    </xf>
    <xf numFmtId="0" fontId="2" fillId="0" borderId="63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2" fillId="0" borderId="6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/>
      <protection locked="0"/>
    </xf>
    <xf numFmtId="169" fontId="0" fillId="2" borderId="19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2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168" fontId="0" fillId="3" borderId="7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/>
    </xf>
    <xf numFmtId="0" fontId="8" fillId="3" borderId="7" xfId="0" applyNumberFormat="1" applyFont="1" applyFill="1" applyBorder="1" applyAlignment="1">
      <alignment/>
    </xf>
    <xf numFmtId="169" fontId="0" fillId="3" borderId="7" xfId="0" applyNumberFormat="1" applyFont="1" applyFill="1" applyBorder="1" applyAlignment="1">
      <alignment horizontal="center"/>
    </xf>
    <xf numFmtId="1" fontId="22" fillId="3" borderId="7" xfId="0" applyNumberFormat="1" applyFont="1" applyFill="1" applyBorder="1" applyAlignment="1">
      <alignment horizontal="center"/>
    </xf>
    <xf numFmtId="1" fontId="22" fillId="3" borderId="8" xfId="0" applyNumberFormat="1" applyFont="1" applyFill="1" applyBorder="1" applyAlignment="1">
      <alignment horizontal="center"/>
    </xf>
    <xf numFmtId="14" fontId="0" fillId="2" borderId="62" xfId="0" applyNumberFormat="1" applyFont="1" applyFill="1" applyBorder="1" applyAlignment="1" applyProtection="1">
      <alignment horizontal="center"/>
      <protection/>
    </xf>
    <xf numFmtId="1" fontId="8" fillId="2" borderId="19" xfId="0" applyNumberFormat="1" applyFont="1" applyFill="1" applyBorder="1" applyAlignment="1">
      <alignment horizontal="center"/>
    </xf>
    <xf numFmtId="0" fontId="0" fillId="4" borderId="10" xfId="0" applyFont="1" applyFill="1" applyBorder="1" applyAlignment="1" applyProtection="1">
      <alignment horizontal="left"/>
      <protection locked="0"/>
    </xf>
    <xf numFmtId="0" fontId="0" fillId="4" borderId="29" xfId="0" applyFont="1" applyFill="1" applyBorder="1" applyAlignment="1" applyProtection="1">
      <alignment horizontal="left"/>
      <protection locked="0"/>
    </xf>
    <xf numFmtId="0" fontId="0" fillId="4" borderId="48" xfId="0" applyFont="1" applyFill="1" applyBorder="1" applyAlignment="1" applyProtection="1">
      <alignment horizontal="left"/>
      <protection locked="0"/>
    </xf>
    <xf numFmtId="0" fontId="0" fillId="4" borderId="59" xfId="0" applyFont="1" applyFill="1" applyBorder="1" applyAlignment="1" applyProtection="1">
      <alignment horizontal="left"/>
      <protection locked="0"/>
    </xf>
    <xf numFmtId="0" fontId="0" fillId="4" borderId="48" xfId="0" applyNumberFormat="1" applyFont="1" applyFill="1" applyBorder="1" applyAlignment="1" applyProtection="1">
      <alignment horizontal="left"/>
      <protection locked="0"/>
    </xf>
    <xf numFmtId="171" fontId="0" fillId="4" borderId="48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17" fontId="0" fillId="4" borderId="10" xfId="0" applyNumberFormat="1" applyFont="1" applyFill="1" applyBorder="1" applyAlignment="1" applyProtection="1">
      <alignment horizontal="center"/>
      <protection/>
    </xf>
    <xf numFmtId="0" fontId="0" fillId="4" borderId="10" xfId="0" applyFont="1" applyFill="1" applyBorder="1" applyAlignment="1" applyProtection="1">
      <alignment/>
      <protection locked="0"/>
    </xf>
    <xf numFmtId="0" fontId="0" fillId="4" borderId="48" xfId="0" applyFont="1" applyFill="1" applyBorder="1" applyAlignment="1" applyProtection="1">
      <alignment/>
      <protection locked="0"/>
    </xf>
    <xf numFmtId="0" fontId="0" fillId="4" borderId="48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/>
      <protection locked="0"/>
    </xf>
    <xf numFmtId="0" fontId="0" fillId="4" borderId="7" xfId="0" applyFont="1" applyFill="1" applyBorder="1" applyAlignment="1" applyProtection="1">
      <alignment/>
      <protection locked="0"/>
    </xf>
    <xf numFmtId="0" fontId="0" fillId="4" borderId="7" xfId="0" applyFont="1" applyFill="1" applyBorder="1" applyAlignment="1" applyProtection="1">
      <alignment horizontal="center"/>
      <protection locked="0"/>
    </xf>
    <xf numFmtId="0" fontId="0" fillId="4" borderId="29" xfId="0" applyFont="1" applyFill="1" applyBorder="1" applyAlignment="1" applyProtection="1">
      <alignment horizontal="center"/>
      <protection locked="0"/>
    </xf>
    <xf numFmtId="0" fontId="0" fillId="4" borderId="53" xfId="0" applyFont="1" applyFill="1" applyBorder="1" applyAlignment="1" applyProtection="1">
      <alignment/>
      <protection locked="0"/>
    </xf>
    <xf numFmtId="0" fontId="0" fillId="4" borderId="59" xfId="0" applyFont="1" applyFill="1" applyBorder="1" applyAlignment="1" applyProtection="1">
      <alignment horizontal="center"/>
      <protection locked="0"/>
    </xf>
    <xf numFmtId="0" fontId="0" fillId="4" borderId="8" xfId="0" applyFont="1" applyFill="1" applyBorder="1" applyAlignment="1" applyProtection="1">
      <alignment horizontal="center"/>
      <protection locked="0"/>
    </xf>
    <xf numFmtId="0" fontId="0" fillId="4" borderId="65" xfId="0" applyFont="1" applyFill="1" applyBorder="1" applyAlignment="1" applyProtection="1">
      <alignment/>
      <protection locked="0"/>
    </xf>
    <xf numFmtId="0" fontId="0" fillId="4" borderId="66" xfId="0" applyFont="1" applyFill="1" applyBorder="1" applyAlignment="1" applyProtection="1">
      <alignment/>
      <protection locked="0"/>
    </xf>
    <xf numFmtId="0" fontId="0" fillId="4" borderId="66" xfId="0" applyFont="1" applyFill="1" applyBorder="1" applyAlignment="1" applyProtection="1">
      <alignment horizontal="center"/>
      <protection locked="0"/>
    </xf>
    <xf numFmtId="0" fontId="0" fillId="4" borderId="67" xfId="0" applyFont="1" applyFill="1" applyBorder="1" applyAlignment="1" applyProtection="1">
      <alignment horizontal="center"/>
      <protection locked="0"/>
    </xf>
    <xf numFmtId="172" fontId="0" fillId="4" borderId="10" xfId="0" applyNumberFormat="1" applyFont="1" applyFill="1" applyBorder="1" applyAlignment="1" applyProtection="1">
      <alignment horizontal="center"/>
      <protection/>
    </xf>
    <xf numFmtId="0" fontId="0" fillId="3" borderId="68" xfId="0" applyFont="1" applyFill="1" applyBorder="1" applyAlignment="1" applyProtection="1">
      <alignment/>
      <protection/>
    </xf>
    <xf numFmtId="0" fontId="0" fillId="4" borderId="60" xfId="0" applyFont="1" applyFill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0" fillId="3" borderId="27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3" borderId="2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 locked="0"/>
    </xf>
    <xf numFmtId="0" fontId="0" fillId="4" borderId="63" xfId="0" applyFont="1" applyFill="1" applyBorder="1" applyAlignment="1" applyProtection="1">
      <alignment/>
      <protection locked="0"/>
    </xf>
    <xf numFmtId="0" fontId="0" fillId="4" borderId="63" xfId="0" applyFont="1" applyFill="1" applyBorder="1" applyAlignment="1" applyProtection="1">
      <alignment horizontal="center"/>
      <protection locked="0"/>
    </xf>
    <xf numFmtId="0" fontId="0" fillId="4" borderId="64" xfId="0" applyFont="1" applyFill="1" applyBorder="1" applyAlignment="1" applyProtection="1">
      <alignment/>
      <protection locked="0"/>
    </xf>
    <xf numFmtId="0" fontId="0" fillId="4" borderId="64" xfId="0" applyFont="1" applyFill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0" fillId="0" borderId="15" xfId="0" applyNumberFormat="1" applyFont="1" applyBorder="1" applyAlignment="1">
      <alignment horizontal="left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2" xfId="0" applyNumberFormat="1" applyFont="1" applyFill="1" applyBorder="1" applyAlignment="1">
      <alignment horizontal="center"/>
    </xf>
    <xf numFmtId="0" fontId="23" fillId="4" borderId="10" xfId="0" applyNumberFormat="1" applyFon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 applyProtection="1">
      <alignment horizontal="center"/>
      <protection locked="0"/>
    </xf>
    <xf numFmtId="0" fontId="0" fillId="4" borderId="29" xfId="0" applyNumberFormat="1" applyFont="1" applyFill="1" applyBorder="1" applyAlignment="1" applyProtection="1">
      <alignment horizontal="center"/>
      <protection locked="0"/>
    </xf>
    <xf numFmtId="0" fontId="0" fillId="4" borderId="48" xfId="0" applyNumberFormat="1" applyFont="1" applyFill="1" applyBorder="1" applyAlignment="1" applyProtection="1">
      <alignment horizontal="center"/>
      <protection locked="0"/>
    </xf>
    <xf numFmtId="0" fontId="0" fillId="4" borderId="59" xfId="0" applyNumberFormat="1" applyFon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 applyProtection="1">
      <alignment horizontal="center"/>
      <protection locked="0"/>
    </xf>
    <xf numFmtId="0" fontId="0" fillId="4" borderId="0" xfId="0" applyNumberFormat="1" applyFont="1" applyFill="1" applyBorder="1" applyAlignment="1" applyProtection="1">
      <alignment horizontal="center"/>
      <protection locked="0"/>
    </xf>
    <xf numFmtId="0" fontId="0" fillId="4" borderId="4" xfId="0" applyNumberFormat="1" applyFont="1" applyFill="1" applyBorder="1" applyAlignment="1" applyProtection="1">
      <alignment horizontal="center"/>
      <protection locked="0"/>
    </xf>
    <xf numFmtId="0" fontId="0" fillId="4" borderId="69" xfId="0" applyNumberFormat="1" applyFont="1" applyFill="1" applyBorder="1" applyAlignment="1" applyProtection="1">
      <alignment horizontal="center"/>
      <protection locked="0"/>
    </xf>
    <xf numFmtId="0" fontId="0" fillId="4" borderId="18" xfId="0" applyNumberFormat="1" applyFont="1" applyFill="1" applyBorder="1" applyAlignment="1" applyProtection="1">
      <alignment horizontal="center"/>
      <protection locked="0"/>
    </xf>
    <xf numFmtId="168" fontId="0" fillId="4" borderId="19" xfId="0" applyNumberFormat="1" applyFont="1" applyFill="1" applyBorder="1" applyAlignment="1" applyProtection="1">
      <alignment horizontal="center"/>
      <protection locked="0"/>
    </xf>
    <xf numFmtId="168" fontId="0" fillId="4" borderId="70" xfId="0" applyNumberFormat="1" applyFont="1" applyFill="1" applyBorder="1" applyAlignment="1" applyProtection="1">
      <alignment horizontal="center"/>
      <protection locked="0"/>
    </xf>
    <xf numFmtId="171" fontId="0" fillId="4" borderId="62" xfId="0" applyNumberFormat="1" applyFont="1" applyFill="1" applyBorder="1" applyAlignment="1">
      <alignment horizontal="center"/>
    </xf>
    <xf numFmtId="1" fontId="0" fillId="4" borderId="19" xfId="0" applyNumberFormat="1" applyFont="1" applyFill="1" applyBorder="1" applyAlignment="1" applyProtection="1">
      <alignment horizontal="center"/>
      <protection locked="0"/>
    </xf>
    <xf numFmtId="2" fontId="0" fillId="4" borderId="19" xfId="0" applyNumberFormat="1" applyFont="1" applyFill="1" applyBorder="1" applyAlignment="1" applyProtection="1">
      <alignment horizontal="center"/>
      <protection locked="0"/>
    </xf>
    <xf numFmtId="169" fontId="0" fillId="4" borderId="19" xfId="0" applyNumberFormat="1" applyFont="1" applyFill="1" applyBorder="1" applyAlignment="1" applyProtection="1">
      <alignment horizontal="center"/>
      <protection locked="0"/>
    </xf>
    <xf numFmtId="2" fontId="0" fillId="4" borderId="26" xfId="0" applyNumberFormat="1" applyFont="1" applyFill="1" applyBorder="1" applyAlignment="1" applyProtection="1">
      <alignment horizontal="center"/>
      <protection locked="0"/>
    </xf>
    <xf numFmtId="169" fontId="0" fillId="4" borderId="26" xfId="0" applyNumberFormat="1" applyFont="1" applyFill="1" applyBorder="1" applyAlignment="1" applyProtection="1">
      <alignment horizontal="center"/>
      <protection locked="0"/>
    </xf>
    <xf numFmtId="0" fontId="0" fillId="4" borderId="26" xfId="0" applyNumberFormat="1" applyFont="1" applyFill="1" applyBorder="1" applyAlignment="1" applyProtection="1">
      <alignment horizontal="center"/>
      <protection locked="0"/>
    </xf>
    <xf numFmtId="0" fontId="0" fillId="4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Border="1" applyAlignment="1" applyProtection="1">
      <alignment horizontal="center"/>
      <protection/>
    </xf>
    <xf numFmtId="167" fontId="0" fillId="4" borderId="19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2" fillId="2" borderId="37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16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0" fontId="22" fillId="0" borderId="71" xfId="0" applyNumberFormat="1" applyFont="1" applyFill="1" applyBorder="1" applyAlignment="1">
      <alignment horizontal="center"/>
    </xf>
    <xf numFmtId="0" fontId="22" fillId="0" borderId="69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22" fillId="0" borderId="72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8" fillId="0" borderId="10" xfId="21" applyNumberFormat="1" applyFont="1" applyBorder="1" applyAlignment="1">
      <alignment horizontal="left"/>
      <protection/>
    </xf>
    <xf numFmtId="0" fontId="0" fillId="5" borderId="73" xfId="0" applyNumberFormat="1" applyFont="1" applyFill="1" applyBorder="1" applyAlignment="1">
      <alignment horizontal="left"/>
    </xf>
    <xf numFmtId="0" fontId="0" fillId="5" borderId="28" xfId="0" applyNumberFormat="1" applyFont="1" applyFill="1" applyBorder="1" applyAlignment="1">
      <alignment horizontal="left"/>
    </xf>
    <xf numFmtId="0" fontId="0" fillId="5" borderId="74" xfId="0" applyNumberFormat="1" applyFont="1" applyFill="1" applyBorder="1" applyAlignment="1">
      <alignment horizontal="left"/>
    </xf>
    <xf numFmtId="0" fontId="0" fillId="2" borderId="75" xfId="0" applyNumberFormat="1" applyFont="1" applyFill="1" applyBorder="1" applyAlignment="1" applyProtection="1">
      <alignment horizontal="left"/>
      <protection/>
    </xf>
    <xf numFmtId="0" fontId="0" fillId="2" borderId="16" xfId="0" applyNumberFormat="1" applyFont="1" applyFill="1" applyBorder="1" applyAlignment="1" applyProtection="1">
      <alignment/>
      <protection/>
    </xf>
    <xf numFmtId="0" fontId="0" fillId="2" borderId="74" xfId="0" applyNumberFormat="1" applyFont="1" applyFill="1" applyBorder="1" applyAlignment="1">
      <alignment horizontal="left"/>
    </xf>
    <xf numFmtId="0" fontId="8" fillId="0" borderId="28" xfId="0" applyNumberFormat="1" applyFont="1" applyBorder="1" applyAlignment="1">
      <alignment/>
    </xf>
    <xf numFmtId="0" fontId="0" fillId="0" borderId="76" xfId="0" applyNumberFormat="1" applyFont="1" applyBorder="1" applyAlignment="1">
      <alignment horizontal="left"/>
    </xf>
    <xf numFmtId="0" fontId="0" fillId="4" borderId="16" xfId="0" applyNumberFormat="1" applyFont="1" applyFill="1" applyBorder="1" applyAlignment="1" applyProtection="1">
      <alignment horizontal="center"/>
      <protection locked="0"/>
    </xf>
    <xf numFmtId="0" fontId="0" fillId="4" borderId="71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Border="1" applyAlignment="1">
      <alignment horizontal="right"/>
    </xf>
    <xf numFmtId="0" fontId="0" fillId="4" borderId="77" xfId="0" applyNumberFormat="1" applyFont="1" applyFill="1" applyBorder="1" applyAlignment="1" applyProtection="1">
      <alignment horizontal="center"/>
      <protection locked="0"/>
    </xf>
    <xf numFmtId="0" fontId="0" fillId="0" borderId="74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78" xfId="0" applyNumberFormat="1" applyFont="1" applyBorder="1" applyAlignment="1">
      <alignment horizontal="left"/>
    </xf>
    <xf numFmtId="0" fontId="0" fillId="3" borderId="79" xfId="0" applyFill="1" applyBorder="1" applyAlignment="1">
      <alignment/>
    </xf>
    <xf numFmtId="0" fontId="0" fillId="0" borderId="77" xfId="0" applyNumberFormat="1" applyFont="1" applyBorder="1" applyAlignment="1">
      <alignment horizontal="center"/>
    </xf>
    <xf numFmtId="1" fontId="22" fillId="2" borderId="80" xfId="0" applyNumberFormat="1" applyFont="1" applyFill="1" applyBorder="1" applyAlignment="1">
      <alignment horizontal="center"/>
    </xf>
    <xf numFmtId="1" fontId="22" fillId="2" borderId="81" xfId="0" applyNumberFormat="1" applyFont="1" applyFill="1" applyBorder="1" applyAlignment="1">
      <alignment horizontal="center"/>
    </xf>
    <xf numFmtId="0" fontId="22" fillId="2" borderId="82" xfId="0" applyNumberFormat="1" applyFont="1" applyFill="1" applyBorder="1" applyAlignment="1">
      <alignment horizontal="center"/>
    </xf>
    <xf numFmtId="0" fontId="0" fillId="3" borderId="79" xfId="0" applyNumberFormat="1" applyFont="1" applyFill="1" applyBorder="1" applyAlignment="1">
      <alignment horizontal="left"/>
    </xf>
    <xf numFmtId="0" fontId="22" fillId="2" borderId="83" xfId="0" applyNumberFormat="1" applyFont="1" applyFill="1" applyBorder="1" applyAlignment="1">
      <alignment horizontal="center"/>
    </xf>
    <xf numFmtId="0" fontId="22" fillId="2" borderId="81" xfId="0" applyNumberFormat="1" applyFont="1" applyFill="1" applyBorder="1" applyAlignment="1">
      <alignment horizontal="center"/>
    </xf>
    <xf numFmtId="0" fontId="0" fillId="0" borderId="32" xfId="0" applyNumberFormat="1" applyFont="1" applyBorder="1" applyAlignment="1">
      <alignment horizontal="left"/>
    </xf>
    <xf numFmtId="0" fontId="8" fillId="3" borderId="79" xfId="0" applyNumberFormat="1" applyFont="1" applyFill="1" applyBorder="1" applyAlignment="1">
      <alignment/>
    </xf>
    <xf numFmtId="0" fontId="22" fillId="2" borderId="80" xfId="0" applyNumberFormat="1" applyFont="1" applyFill="1" applyBorder="1" applyAlignment="1">
      <alignment horizontal="center"/>
    </xf>
    <xf numFmtId="0" fontId="22" fillId="0" borderId="84" xfId="0" applyNumberFormat="1" applyFont="1" applyFill="1" applyBorder="1" applyAlignment="1">
      <alignment horizontal="center"/>
    </xf>
    <xf numFmtId="0" fontId="22" fillId="2" borderId="80" xfId="0" applyNumberFormat="1" applyFont="1" applyFill="1" applyBorder="1" applyAlignment="1" applyProtection="1">
      <alignment horizontal="center"/>
      <protection/>
    </xf>
    <xf numFmtId="0" fontId="22" fillId="0" borderId="85" xfId="0" applyNumberFormat="1" applyFont="1" applyFill="1" applyBorder="1" applyAlignment="1" applyProtection="1">
      <alignment horizontal="center"/>
      <protection/>
    </xf>
    <xf numFmtId="0" fontId="22" fillId="0" borderId="28" xfId="0" applyNumberFormat="1" applyFont="1" applyFill="1" applyBorder="1" applyAlignment="1" applyProtection="1">
      <alignment horizontal="center"/>
      <protection/>
    </xf>
    <xf numFmtId="0" fontId="22" fillId="0" borderId="77" xfId="0" applyNumberFormat="1" applyFont="1" applyFill="1" applyBorder="1" applyAlignment="1">
      <alignment horizontal="center"/>
    </xf>
    <xf numFmtId="0" fontId="22" fillId="2" borderId="82" xfId="0" applyNumberFormat="1" applyFont="1" applyFill="1" applyBorder="1" applyAlignment="1" applyProtection="1">
      <alignment horizontal="center"/>
      <protection/>
    </xf>
    <xf numFmtId="0" fontId="22" fillId="2" borderId="81" xfId="0" applyNumberFormat="1" applyFont="1" applyFill="1" applyBorder="1" applyAlignment="1" applyProtection="1">
      <alignment horizontal="center"/>
      <protection/>
    </xf>
    <xf numFmtId="0" fontId="22" fillId="0" borderId="76" xfId="0" applyNumberFormat="1" applyFont="1" applyBorder="1" applyAlignment="1">
      <alignment horizontal="center"/>
    </xf>
    <xf numFmtId="0" fontId="8" fillId="0" borderId="86" xfId="0" applyNumberFormat="1" applyFont="1" applyBorder="1" applyAlignment="1">
      <alignment/>
    </xf>
    <xf numFmtId="0" fontId="8" fillId="0" borderId="28" xfId="0" applyNumberFormat="1" applyFont="1" applyBorder="1" applyAlignment="1">
      <alignment horizontal="left"/>
    </xf>
    <xf numFmtId="0" fontId="22" fillId="3" borderId="68" xfId="0" applyNumberFormat="1" applyFont="1" applyFill="1" applyBorder="1" applyAlignment="1">
      <alignment/>
    </xf>
    <xf numFmtId="0" fontId="22" fillId="3" borderId="27" xfId="0" applyNumberFormat="1" applyFont="1" applyFill="1" applyBorder="1" applyAlignment="1">
      <alignment horizontal="left"/>
    </xf>
    <xf numFmtId="0" fontId="22" fillId="3" borderId="64" xfId="0" applyNumberFormat="1" applyFont="1" applyFill="1" applyBorder="1" applyAlignment="1">
      <alignment horizontal="left"/>
    </xf>
    <xf numFmtId="0" fontId="21" fillId="0" borderId="27" xfId="0" applyNumberFormat="1" applyFont="1" applyBorder="1" applyAlignment="1">
      <alignment horizontal="left"/>
    </xf>
    <xf numFmtId="0" fontId="0" fillId="2" borderId="68" xfId="0" applyNumberFormat="1" applyFont="1" applyFill="1" applyBorder="1" applyAlignment="1" applyProtection="1">
      <alignment horizontal="left"/>
      <protection/>
    </xf>
    <xf numFmtId="0" fontId="0" fillId="2" borderId="27" xfId="0" applyNumberFormat="1" applyFont="1" applyFill="1" applyBorder="1" applyAlignment="1" applyProtection="1">
      <alignment horizontal="left"/>
      <protection/>
    </xf>
    <xf numFmtId="0" fontId="22" fillId="0" borderId="64" xfId="0" applyNumberFormat="1" applyFont="1" applyBorder="1" applyAlignment="1">
      <alignment horizontal="left"/>
    </xf>
    <xf numFmtId="0" fontId="8" fillId="0" borderId="27" xfId="0" applyNumberFormat="1" applyFont="1" applyBorder="1" applyAlignment="1">
      <alignment/>
    </xf>
    <xf numFmtId="0" fontId="22" fillId="0" borderId="27" xfId="0" applyNumberFormat="1" applyFont="1" applyBorder="1" applyAlignment="1">
      <alignment horizontal="left"/>
    </xf>
    <xf numFmtId="0" fontId="0" fillId="2" borderId="27" xfId="0" applyNumberFormat="1" applyFont="1" applyFill="1" applyBorder="1" applyAlignment="1">
      <alignment horizontal="left"/>
    </xf>
    <xf numFmtId="0" fontId="8" fillId="0" borderId="27" xfId="0" applyNumberFormat="1" applyFont="1" applyBorder="1" applyAlignment="1">
      <alignment horizontal="left"/>
    </xf>
    <xf numFmtId="0" fontId="0" fillId="0" borderId="27" xfId="0" applyNumberFormat="1" applyFont="1" applyFill="1" applyBorder="1" applyAlignment="1">
      <alignment horizontal="left"/>
    </xf>
    <xf numFmtId="0" fontId="0" fillId="2" borderId="27" xfId="0" applyNumberFormat="1" applyFont="1" applyFill="1" applyBorder="1" applyAlignment="1">
      <alignment/>
    </xf>
    <xf numFmtId="0" fontId="0" fillId="0" borderId="64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61" xfId="0" applyNumberFormat="1" applyFont="1" applyBorder="1" applyAlignment="1">
      <alignment/>
    </xf>
    <xf numFmtId="0" fontId="22" fillId="3" borderId="87" xfId="0" applyNumberFormat="1" applyFont="1" applyFill="1" applyBorder="1" applyAlignment="1">
      <alignment/>
    </xf>
    <xf numFmtId="0" fontId="22" fillId="0" borderId="27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8" fillId="0" borderId="25" xfId="0" applyNumberFormat="1" applyFont="1" applyBorder="1" applyAlignment="1">
      <alignment horizontal="left"/>
    </xf>
    <xf numFmtId="0" fontId="22" fillId="3" borderId="87" xfId="0" applyNumberFormat="1" applyFont="1" applyFill="1" applyBorder="1" applyAlignment="1">
      <alignment horizontal="left"/>
    </xf>
    <xf numFmtId="0" fontId="22" fillId="0" borderId="68" xfId="0" applyNumberFormat="1" applyFont="1" applyFill="1" applyBorder="1" applyAlignment="1">
      <alignment horizontal="left"/>
    </xf>
    <xf numFmtId="0" fontId="22" fillId="0" borderId="27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8" fillId="3" borderId="87" xfId="0" applyNumberFormat="1" applyFont="1" applyFill="1" applyBorder="1" applyAlignment="1">
      <alignment horizontal="left"/>
    </xf>
    <xf numFmtId="0" fontId="8" fillId="0" borderId="64" xfId="0" applyNumberFormat="1" applyFont="1" applyBorder="1" applyAlignment="1">
      <alignment horizontal="left"/>
    </xf>
    <xf numFmtId="0" fontId="8" fillId="0" borderId="27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71" fontId="0" fillId="4" borderId="70" xfId="0" applyNumberFormat="1" applyFont="1" applyFill="1" applyBorder="1" applyAlignment="1">
      <alignment horizontal="center"/>
    </xf>
    <xf numFmtId="1" fontId="8" fillId="2" borderId="7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2" fillId="0" borderId="28" xfId="0" applyNumberFormat="1" applyFont="1" applyBorder="1" applyAlignment="1">
      <alignment horizontal="center"/>
    </xf>
    <xf numFmtId="168" fontId="0" fillId="3" borderId="12" xfId="0" applyNumberFormat="1" applyFont="1" applyFill="1" applyBorder="1" applyAlignment="1">
      <alignment horizontal="center"/>
    </xf>
    <xf numFmtId="169" fontId="0" fillId="3" borderId="12" xfId="0" applyNumberFormat="1" applyFont="1" applyFill="1" applyBorder="1" applyAlignment="1">
      <alignment horizontal="center"/>
    </xf>
    <xf numFmtId="1" fontId="8" fillId="3" borderId="12" xfId="0" applyNumberFormat="1" applyFont="1" applyFill="1" applyBorder="1" applyAlignment="1">
      <alignment/>
    </xf>
    <xf numFmtId="1" fontId="22" fillId="3" borderId="12" xfId="0" applyNumberFormat="1" applyFont="1" applyFill="1" applyBorder="1" applyAlignment="1">
      <alignment horizontal="center"/>
    </xf>
    <xf numFmtId="1" fontId="22" fillId="3" borderId="13" xfId="0" applyNumberFormat="1" applyFont="1" applyFill="1" applyBorder="1" applyAlignment="1">
      <alignment horizontal="center"/>
    </xf>
    <xf numFmtId="0" fontId="0" fillId="0" borderId="88" xfId="0" applyNumberFormat="1" applyFont="1" applyBorder="1" applyAlignment="1">
      <alignment horizontal="center"/>
    </xf>
    <xf numFmtId="0" fontId="0" fillId="0" borderId="39" xfId="0" applyNumberFormat="1" applyFont="1" applyFill="1" applyBorder="1" applyAlignment="1">
      <alignment horizontal="left"/>
    </xf>
    <xf numFmtId="0" fontId="0" fillId="0" borderId="75" xfId="0" applyNumberFormat="1" applyFont="1" applyFill="1" applyBorder="1" applyAlignment="1">
      <alignment horizontal="left"/>
    </xf>
    <xf numFmtId="0" fontId="0" fillId="0" borderId="70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0" fillId="0" borderId="48" xfId="0" applyNumberFormat="1" applyFont="1" applyBorder="1" applyAlignment="1">
      <alignment horizontal="center"/>
    </xf>
    <xf numFmtId="0" fontId="22" fillId="0" borderId="72" xfId="0" applyNumberFormat="1" applyFont="1" applyBorder="1" applyAlignment="1">
      <alignment horizontal="center"/>
    </xf>
    <xf numFmtId="0" fontId="22" fillId="0" borderId="85" xfId="0" applyNumberFormat="1" applyFont="1" applyBorder="1" applyAlignment="1">
      <alignment horizontal="center"/>
    </xf>
    <xf numFmtId="0" fontId="0" fillId="0" borderId="88" xfId="0" applyNumberFormat="1" applyFont="1" applyBorder="1" applyAlignment="1">
      <alignment horizontal="left"/>
    </xf>
    <xf numFmtId="0" fontId="0" fillId="0" borderId="89" xfId="0" applyNumberFormat="1" applyFont="1" applyBorder="1" applyAlignment="1">
      <alignment horizontal="center"/>
    </xf>
    <xf numFmtId="0" fontId="0" fillId="0" borderId="90" xfId="0" applyNumberFormat="1" applyFont="1" applyBorder="1" applyAlignment="1">
      <alignment horizontal="center"/>
    </xf>
    <xf numFmtId="0" fontId="0" fillId="0" borderId="91" xfId="0" applyNumberFormat="1" applyFont="1" applyBorder="1" applyAlignment="1">
      <alignment horizontal="center"/>
    </xf>
    <xf numFmtId="0" fontId="0" fillId="2" borderId="82" xfId="0" applyNumberFormat="1" applyFont="1" applyFill="1" applyBorder="1" applyAlignment="1" applyProtection="1">
      <alignment horizontal="center"/>
      <protection/>
    </xf>
    <xf numFmtId="0" fontId="0" fillId="2" borderId="81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Border="1" applyAlignment="1">
      <alignment horizontal="left"/>
    </xf>
    <xf numFmtId="0" fontId="0" fillId="2" borderId="26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left"/>
    </xf>
    <xf numFmtId="2" fontId="0" fillId="0" borderId="26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14" fontId="0" fillId="2" borderId="70" xfId="0" applyNumberFormat="1" applyFont="1" applyFill="1" applyBorder="1" applyAlignment="1" applyProtection="1">
      <alignment horizontal="center"/>
      <protection/>
    </xf>
    <xf numFmtId="0" fontId="8" fillId="4" borderId="70" xfId="0" applyFont="1" applyFill="1" applyBorder="1" applyAlignment="1" applyProtection="1">
      <alignment horizontal="center"/>
      <protection locked="0"/>
    </xf>
    <xf numFmtId="0" fontId="8" fillId="0" borderId="48" xfId="0" applyFont="1" applyFill="1" applyBorder="1" applyAlignment="1" applyProtection="1">
      <alignment horizontal="center"/>
      <protection locked="0"/>
    </xf>
    <xf numFmtId="14" fontId="0" fillId="2" borderId="10" xfId="0" applyNumberFormat="1" applyFont="1" applyFill="1" applyBorder="1" applyAlignment="1" applyProtection="1">
      <alignment horizontal="left"/>
      <protection/>
    </xf>
    <xf numFmtId="0" fontId="8" fillId="0" borderId="59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 quotePrefix="1">
      <alignment/>
      <protection/>
    </xf>
    <xf numFmtId="0" fontId="0" fillId="0" borderId="2" xfId="0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26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/>
    </xf>
    <xf numFmtId="172" fontId="1" fillId="4" borderId="10" xfId="0" applyNumberFormat="1" applyFont="1" applyFill="1" applyBorder="1" applyAlignment="1" applyProtection="1">
      <alignment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8" fillId="0" borderId="92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70" xfId="0" applyFont="1" applyFill="1" applyBorder="1" applyAlignment="1" applyProtection="1">
      <alignment horizontal="center"/>
      <protection locked="0"/>
    </xf>
    <xf numFmtId="0" fontId="5" fillId="0" borderId="93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0" fontId="0" fillId="2" borderId="10" xfId="0" applyNumberFormat="1" applyFont="1" applyFill="1" applyBorder="1" applyAlignment="1" applyProtection="1">
      <alignment horizontal="center"/>
      <protection/>
    </xf>
    <xf numFmtId="0" fontId="0" fillId="2" borderId="69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ont="1" applyFill="1" applyBorder="1" applyAlignment="1" applyProtection="1">
      <alignment horizontal="center"/>
      <protection locked="0"/>
    </xf>
    <xf numFmtId="0" fontId="0" fillId="2" borderId="10" xfId="0" applyNumberFormat="1" applyFont="1" applyFill="1" applyBorder="1" applyAlignment="1" applyProtection="1">
      <alignment horizontal="center"/>
      <protection locked="0"/>
    </xf>
    <xf numFmtId="0" fontId="22" fillId="0" borderId="1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7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4" fillId="0" borderId="1" xfId="0" applyNumberFormat="1" applyFont="1" applyBorder="1" applyAlignment="1">
      <alignment wrapText="1"/>
    </xf>
    <xf numFmtId="0" fontId="24" fillId="0" borderId="40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9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0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NumberFormat="1" applyFont="1" applyBorder="1" applyAlignment="1">
      <alignment horizontal="center" wrapText="1"/>
    </xf>
    <xf numFmtId="0" fontId="0" fillId="0" borderId="94" xfId="0" applyBorder="1" applyAlignment="1">
      <alignment wrapText="1"/>
    </xf>
    <xf numFmtId="0" fontId="0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5" xfId="0" applyBorder="1" applyAlignment="1">
      <alignment horizontal="center"/>
    </xf>
    <xf numFmtId="0" fontId="2" fillId="0" borderId="53" xfId="0" applyFont="1" applyBorder="1" applyAlignment="1" applyProtection="1">
      <alignment wrapText="1"/>
      <protection/>
    </xf>
    <xf numFmtId="0" fontId="0" fillId="0" borderId="48" xfId="0" applyBorder="1" applyAlignment="1">
      <alignment/>
    </xf>
    <xf numFmtId="0" fontId="0" fillId="0" borderId="71" xfId="0" applyBorder="1" applyAlignment="1">
      <alignment/>
    </xf>
    <xf numFmtId="0" fontId="25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4" fillId="0" borderId="38" xfId="0" applyNumberFormat="1" applyFont="1" applyBorder="1" applyAlignment="1">
      <alignment wrapText="1"/>
    </xf>
    <xf numFmtId="0" fontId="24" fillId="0" borderId="57" xfId="0" applyFont="1" applyBorder="1" applyAlignment="1">
      <alignment wrapText="1"/>
    </xf>
    <xf numFmtId="0" fontId="22" fillId="0" borderId="27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0" fillId="0" borderId="40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2" borderId="16" xfId="0" applyNumberFormat="1" applyFont="1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b- STN MetOne Audit Work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345</xdr:row>
      <xdr:rowOff>9525</xdr:rowOff>
    </xdr:from>
    <xdr:to>
      <xdr:col>9</xdr:col>
      <xdr:colOff>476250</xdr:colOff>
      <xdr:row>374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8094225"/>
          <a:ext cx="6286500" cy="551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123825</xdr:colOff>
      <xdr:row>345</xdr:row>
      <xdr:rowOff>66675</xdr:rowOff>
    </xdr:from>
    <xdr:to>
      <xdr:col>5</xdr:col>
      <xdr:colOff>295275</xdr:colOff>
      <xdr:row>346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95600" y="68151375"/>
          <a:ext cx="171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9</xdr:col>
      <xdr:colOff>200025</xdr:colOff>
      <xdr:row>358</xdr:row>
      <xdr:rowOff>142875</xdr:rowOff>
    </xdr:from>
    <xdr:to>
      <xdr:col>9</xdr:col>
      <xdr:colOff>352425</xdr:colOff>
      <xdr:row>359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10275" y="70704075"/>
          <a:ext cx="152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5</xdr:col>
      <xdr:colOff>104775</xdr:colOff>
      <xdr:row>372</xdr:row>
      <xdr:rowOff>114300</xdr:rowOff>
    </xdr:from>
    <xdr:to>
      <xdr:col>5</xdr:col>
      <xdr:colOff>257175</xdr:colOff>
      <xdr:row>373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76550" y="73342500"/>
          <a:ext cx="152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0</xdr:col>
      <xdr:colOff>66675</xdr:colOff>
      <xdr:row>358</xdr:row>
      <xdr:rowOff>104775</xdr:rowOff>
    </xdr:from>
    <xdr:to>
      <xdr:col>0</xdr:col>
      <xdr:colOff>257175</xdr:colOff>
      <xdr:row>359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6675" y="706659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</a:t>
          </a:r>
        </a:p>
      </xdr:txBody>
    </xdr:sp>
    <xdr:clientData/>
  </xdr:twoCellAnchor>
  <xdr:twoCellAnchor>
    <xdr:from>
      <xdr:col>5</xdr:col>
      <xdr:colOff>66675</xdr:colOff>
      <xdr:row>358</xdr:row>
      <xdr:rowOff>142875</xdr:rowOff>
    </xdr:from>
    <xdr:to>
      <xdr:col>5</xdr:col>
      <xdr:colOff>457200</xdr:colOff>
      <xdr:row>360</xdr:row>
      <xdr:rowOff>104775</xdr:rowOff>
    </xdr:to>
    <xdr:sp>
      <xdr:nvSpPr>
        <xdr:cNvPr id="6" name="Oval 6"/>
        <xdr:cNvSpPr>
          <a:spLocks/>
        </xdr:cNvSpPr>
      </xdr:nvSpPr>
      <xdr:spPr>
        <a:xfrm>
          <a:off x="2838450" y="70704075"/>
          <a:ext cx="390525" cy="3429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360</xdr:row>
      <xdr:rowOff>47625</xdr:rowOff>
    </xdr:from>
    <xdr:to>
      <xdr:col>7</xdr:col>
      <xdr:colOff>19050</xdr:colOff>
      <xdr:row>367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152775" y="70989825"/>
          <a:ext cx="19145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368</xdr:row>
      <xdr:rowOff>19050</xdr:rowOff>
    </xdr:from>
    <xdr:to>
      <xdr:col>9</xdr:col>
      <xdr:colOff>85725</xdr:colOff>
      <xdr:row>369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800600" y="72485250"/>
          <a:ext cx="1095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MetOne Sampler</a:t>
          </a:r>
        </a:p>
      </xdr:txBody>
    </xdr:sp>
    <xdr:clientData/>
  </xdr:twoCellAnchor>
  <xdr:twoCellAnchor>
    <xdr:from>
      <xdr:col>5</xdr:col>
      <xdr:colOff>619125</xdr:colOff>
      <xdr:row>354</xdr:row>
      <xdr:rowOff>9525</xdr:rowOff>
    </xdr:from>
    <xdr:to>
      <xdr:col>5</xdr:col>
      <xdr:colOff>885825</xdr:colOff>
      <xdr:row>355</xdr:row>
      <xdr:rowOff>47625</xdr:rowOff>
    </xdr:to>
    <xdr:sp>
      <xdr:nvSpPr>
        <xdr:cNvPr id="9" name="Oval 9"/>
        <xdr:cNvSpPr>
          <a:spLocks/>
        </xdr:cNvSpPr>
      </xdr:nvSpPr>
      <xdr:spPr>
        <a:xfrm>
          <a:off x="3390900" y="69808725"/>
          <a:ext cx="266700" cy="2286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355</xdr:row>
      <xdr:rowOff>47625</xdr:rowOff>
    </xdr:from>
    <xdr:to>
      <xdr:col>5</xdr:col>
      <xdr:colOff>676275</xdr:colOff>
      <xdr:row>358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3152775" y="70037325"/>
          <a:ext cx="2952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356</xdr:row>
      <xdr:rowOff>152400</xdr:rowOff>
    </xdr:from>
    <xdr:to>
      <xdr:col>5</xdr:col>
      <xdr:colOff>409575</xdr:colOff>
      <xdr:row>357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771775" y="7033260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4.6 m</a:t>
          </a:r>
        </a:p>
      </xdr:txBody>
    </xdr:sp>
    <xdr:clientData/>
  </xdr:twoCellAnchor>
  <xdr:twoCellAnchor>
    <xdr:from>
      <xdr:col>5</xdr:col>
      <xdr:colOff>152400</xdr:colOff>
      <xdr:row>352</xdr:row>
      <xdr:rowOff>123825</xdr:rowOff>
    </xdr:from>
    <xdr:to>
      <xdr:col>5</xdr:col>
      <xdr:colOff>1390650</xdr:colOff>
      <xdr:row>353</xdr:row>
      <xdr:rowOff>133350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924175" y="69542025"/>
          <a:ext cx="1238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R&amp;P Seq, Sampler</a:t>
          </a:r>
        </a:p>
      </xdr:txBody>
    </xdr:sp>
    <xdr:clientData/>
  </xdr:twoCellAnchor>
  <xdr:twoCellAnchor>
    <xdr:from>
      <xdr:col>0</xdr:col>
      <xdr:colOff>114300</xdr:colOff>
      <xdr:row>367</xdr:row>
      <xdr:rowOff>38100</xdr:rowOff>
    </xdr:from>
    <xdr:to>
      <xdr:col>1</xdr:col>
      <xdr:colOff>800100</xdr:colOff>
      <xdr:row>368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114300" y="72313800"/>
          <a:ext cx="990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790575</xdr:colOff>
      <xdr:row>368</xdr:row>
      <xdr:rowOff>104775</xdr:rowOff>
    </xdr:from>
    <xdr:to>
      <xdr:col>3</xdr:col>
      <xdr:colOff>142875</xdr:colOff>
      <xdr:row>372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095375" y="72570975"/>
          <a:ext cx="6858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372</xdr:row>
      <xdr:rowOff>123825</xdr:rowOff>
    </xdr:from>
    <xdr:to>
      <xdr:col>3</xdr:col>
      <xdr:colOff>161925</xdr:colOff>
      <xdr:row>373</xdr:row>
      <xdr:rowOff>180975</xdr:rowOff>
    </xdr:to>
    <xdr:sp>
      <xdr:nvSpPr>
        <xdr:cNvPr id="15" name="Line 15"/>
        <xdr:cNvSpPr>
          <a:spLocks/>
        </xdr:cNvSpPr>
      </xdr:nvSpPr>
      <xdr:spPr>
        <a:xfrm>
          <a:off x="1790700" y="73352025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368</xdr:row>
      <xdr:rowOff>152400</xdr:rowOff>
    </xdr:from>
    <xdr:to>
      <xdr:col>1</xdr:col>
      <xdr:colOff>561975</xdr:colOff>
      <xdr:row>370</xdr:row>
      <xdr:rowOff>9525</xdr:rowOff>
    </xdr:to>
    <xdr:sp>
      <xdr:nvSpPr>
        <xdr:cNvPr id="16" name="Line 16"/>
        <xdr:cNvSpPr>
          <a:spLocks/>
        </xdr:cNvSpPr>
      </xdr:nvSpPr>
      <xdr:spPr>
        <a:xfrm>
          <a:off x="66675" y="72618600"/>
          <a:ext cx="8001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370</xdr:row>
      <xdr:rowOff>28575</xdr:rowOff>
    </xdr:from>
    <xdr:to>
      <xdr:col>2</xdr:col>
      <xdr:colOff>123825</xdr:colOff>
      <xdr:row>373</xdr:row>
      <xdr:rowOff>38100</xdr:rowOff>
    </xdr:to>
    <xdr:sp>
      <xdr:nvSpPr>
        <xdr:cNvPr id="17" name="Line 17"/>
        <xdr:cNvSpPr>
          <a:spLocks/>
        </xdr:cNvSpPr>
      </xdr:nvSpPr>
      <xdr:spPr>
        <a:xfrm>
          <a:off x="885825" y="72875775"/>
          <a:ext cx="4857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373</xdr:row>
      <xdr:rowOff>66675</xdr:rowOff>
    </xdr:from>
    <xdr:to>
      <xdr:col>2</xdr:col>
      <xdr:colOff>123825</xdr:colOff>
      <xdr:row>373</xdr:row>
      <xdr:rowOff>180975</xdr:rowOff>
    </xdr:to>
    <xdr:sp>
      <xdr:nvSpPr>
        <xdr:cNvPr id="18" name="Line 18"/>
        <xdr:cNvSpPr>
          <a:spLocks/>
        </xdr:cNvSpPr>
      </xdr:nvSpPr>
      <xdr:spPr>
        <a:xfrm flipH="1">
          <a:off x="1362075" y="73485375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364</xdr:row>
      <xdr:rowOff>76200</xdr:rowOff>
    </xdr:from>
    <xdr:to>
      <xdr:col>1</xdr:col>
      <xdr:colOff>847725</xdr:colOff>
      <xdr:row>366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4300" y="71780400"/>
          <a:ext cx="10382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Black top road is 25 m away</a:t>
          </a:r>
        </a:p>
      </xdr:txBody>
    </xdr:sp>
    <xdr:clientData/>
  </xdr:twoCellAnchor>
  <xdr:twoCellAnchor>
    <xdr:from>
      <xdr:col>1</xdr:col>
      <xdr:colOff>447675</xdr:colOff>
      <xdr:row>350</xdr:row>
      <xdr:rowOff>66675</xdr:rowOff>
    </xdr:from>
    <xdr:to>
      <xdr:col>1</xdr:col>
      <xdr:colOff>657225</xdr:colOff>
      <xdr:row>351</xdr:row>
      <xdr:rowOff>104775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52475" y="69103875"/>
          <a:ext cx="209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114300</xdr:colOff>
      <xdr:row>347</xdr:row>
      <xdr:rowOff>180975</xdr:rowOff>
    </xdr:from>
    <xdr:to>
      <xdr:col>2</xdr:col>
      <xdr:colOff>238125</xdr:colOff>
      <xdr:row>349</xdr:row>
      <xdr:rowOff>180975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4300" y="68646675"/>
          <a:ext cx="13716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Anenometer Tower (T, RH, Wind, Pressure)</a:t>
          </a:r>
        </a:p>
      </xdr:txBody>
    </xdr:sp>
    <xdr:clientData/>
  </xdr:twoCellAnchor>
  <xdr:twoCellAnchor>
    <xdr:from>
      <xdr:col>1</xdr:col>
      <xdr:colOff>581025</xdr:colOff>
      <xdr:row>351</xdr:row>
      <xdr:rowOff>38100</xdr:rowOff>
    </xdr:from>
    <xdr:to>
      <xdr:col>5</xdr:col>
      <xdr:colOff>76200</xdr:colOff>
      <xdr:row>359</xdr:row>
      <xdr:rowOff>28575</xdr:rowOff>
    </xdr:to>
    <xdr:sp>
      <xdr:nvSpPr>
        <xdr:cNvPr id="22" name="Line 22"/>
        <xdr:cNvSpPr>
          <a:spLocks/>
        </xdr:cNvSpPr>
      </xdr:nvSpPr>
      <xdr:spPr>
        <a:xfrm flipH="1" flipV="1">
          <a:off x="885825" y="69265800"/>
          <a:ext cx="19621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354</xdr:row>
      <xdr:rowOff>152400</xdr:rowOff>
    </xdr:from>
    <xdr:to>
      <xdr:col>3</xdr:col>
      <xdr:colOff>57150</xdr:colOff>
      <xdr:row>355</xdr:row>
      <xdr:rowOff>142875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295400" y="69951600"/>
          <a:ext cx="400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 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2"/>
  <sheetViews>
    <sheetView workbookViewId="0" topLeftCell="A16">
      <selection activeCell="E19" sqref="E19"/>
    </sheetView>
  </sheetViews>
  <sheetFormatPr defaultColWidth="9.140625" defaultRowHeight="12.75"/>
  <cols>
    <col min="1" max="1" width="11.8515625" style="0" customWidth="1"/>
    <col min="2" max="2" width="11.421875" style="0" customWidth="1"/>
    <col min="4" max="4" width="9.57421875" style="0" customWidth="1"/>
    <col min="5" max="5" width="13.00390625" style="0" customWidth="1"/>
    <col min="6" max="6" width="12.7109375" style="0" customWidth="1"/>
    <col min="7" max="7" width="8.00390625" style="0" customWidth="1"/>
    <col min="9" max="9" width="10.421875" style="0" customWidth="1"/>
  </cols>
  <sheetData>
    <row r="1" spans="1:9" ht="12.75">
      <c r="A1" s="192" t="s">
        <v>279</v>
      </c>
      <c r="B1" s="193"/>
      <c r="C1" s="193"/>
      <c r="D1" s="193"/>
      <c r="E1" s="194"/>
      <c r="F1" s="195" t="s">
        <v>190</v>
      </c>
      <c r="G1" s="196"/>
      <c r="H1" s="196"/>
      <c r="I1" s="197"/>
    </row>
    <row r="2" spans="1:9" ht="12.75">
      <c r="A2" s="198" t="s">
        <v>191</v>
      </c>
      <c r="B2" s="199"/>
      <c r="C2" s="199"/>
      <c r="D2" s="199"/>
      <c r="E2" s="200"/>
      <c r="F2" s="201" t="s">
        <v>192</v>
      </c>
      <c r="G2" s="202"/>
      <c r="H2" s="202"/>
      <c r="I2" s="203"/>
    </row>
    <row r="3" spans="1:9" ht="13.5" thickBot="1">
      <c r="A3" s="204" t="s">
        <v>281</v>
      </c>
      <c r="B3" s="205"/>
      <c r="C3" s="205"/>
      <c r="D3" s="205"/>
      <c r="E3" s="206"/>
      <c r="F3" s="207"/>
      <c r="G3" s="207"/>
      <c r="H3" s="207"/>
      <c r="I3" s="208"/>
    </row>
    <row r="4" spans="1:9" ht="16.5" thickBot="1">
      <c r="A4" s="7"/>
      <c r="B4" s="8"/>
      <c r="C4" s="8"/>
      <c r="D4" s="8"/>
      <c r="E4" s="8"/>
      <c r="F4" s="8"/>
      <c r="G4" s="8"/>
      <c r="H4" s="8"/>
      <c r="I4" s="9"/>
    </row>
    <row r="5" spans="1:9" ht="12.75">
      <c r="A5" s="107" t="s">
        <v>194</v>
      </c>
      <c r="B5" s="108">
        <f>IF('CSN TSA'!E3="","",'CSN TSA'!E3)</f>
      </c>
      <c r="C5" s="108"/>
      <c r="D5" s="108"/>
      <c r="E5" s="108"/>
      <c r="F5" s="109" t="s">
        <v>195</v>
      </c>
      <c r="G5" s="125">
        <f>IF('CSN TSA'!E10="","",'CSN TSA'!E10)</f>
      </c>
      <c r="H5" s="108"/>
      <c r="I5" s="110"/>
    </row>
    <row r="6" spans="1:9" ht="12.75">
      <c r="A6" s="209" t="s">
        <v>254</v>
      </c>
      <c r="B6" s="111">
        <f>IF('CSN TSA'!E4="","",'CSN TSA'!E4)</f>
      </c>
      <c r="C6" s="114"/>
      <c r="D6" s="114"/>
      <c r="E6" s="111"/>
      <c r="F6" s="112" t="s">
        <v>253</v>
      </c>
      <c r="G6" s="111">
        <f>IF('CSN TSA'!E5="","",'CSN TSA'!E5)</f>
      </c>
      <c r="H6" s="114"/>
      <c r="I6" s="115"/>
    </row>
    <row r="7" spans="1:9" ht="13.5" thickBot="1">
      <c r="A7" s="70"/>
      <c r="B7" s="210"/>
      <c r="C7" s="210"/>
      <c r="D7" s="210"/>
      <c r="E7" s="210"/>
      <c r="F7" s="211" t="s">
        <v>249</v>
      </c>
      <c r="G7" s="212">
        <f>IF('CSN TSA'!E6="","",'CSN TSA'!E6)</f>
      </c>
      <c r="H7" s="212"/>
      <c r="I7" s="213"/>
    </row>
    <row r="8" spans="1:9" ht="15">
      <c r="A8" s="41"/>
      <c r="B8" s="33"/>
      <c r="C8" s="33"/>
      <c r="D8" s="33"/>
      <c r="E8" s="33"/>
      <c r="F8" s="33"/>
      <c r="G8" s="33"/>
      <c r="H8" s="33"/>
      <c r="I8" s="44"/>
    </row>
    <row r="9" spans="1:9" ht="12.75">
      <c r="A9" s="12" t="s">
        <v>196</v>
      </c>
      <c r="B9" s="13"/>
      <c r="C9" s="13"/>
      <c r="D9" s="13"/>
      <c r="E9" s="13"/>
      <c r="F9" s="13"/>
      <c r="G9" s="13"/>
      <c r="H9" s="13"/>
      <c r="I9" s="15"/>
    </row>
    <row r="10" spans="1:9" ht="12.75">
      <c r="A10" s="12"/>
      <c r="B10" s="13"/>
      <c r="C10" s="13"/>
      <c r="D10" s="13"/>
      <c r="E10" s="13"/>
      <c r="F10" s="13"/>
      <c r="G10" s="13"/>
      <c r="H10" s="13"/>
      <c r="I10" s="15"/>
    </row>
    <row r="11" spans="1:9" ht="12.75">
      <c r="A11" s="16" t="s">
        <v>197</v>
      </c>
      <c r="B11" s="527">
        <f>IF('CSN TSA'!E7="","",'CSN TSA'!E7)</f>
      </c>
      <c r="C11" s="527"/>
      <c r="D11" s="527"/>
      <c r="E11" s="527"/>
      <c r="F11" s="10" t="s">
        <v>198</v>
      </c>
      <c r="G11" s="528">
        <f>IF('CSN TSA'!E8="","",'CSN TSA'!E8)</f>
      </c>
      <c r="H11" s="528"/>
      <c r="I11" s="529"/>
    </row>
    <row r="12" spans="1:9" ht="12.75">
      <c r="A12" s="17"/>
      <c r="B12" s="25"/>
      <c r="C12" s="13"/>
      <c r="D12" s="13"/>
      <c r="E12" s="13"/>
      <c r="F12" s="13"/>
      <c r="G12" s="18"/>
      <c r="H12" s="18"/>
      <c r="I12" s="19"/>
    </row>
    <row r="13" spans="1:9" ht="12.75">
      <c r="A13" s="16" t="s">
        <v>199</v>
      </c>
      <c r="B13" s="530">
        <f>IF('CSN TSA'!C27="","",'CSN TSA'!C27)</f>
      </c>
      <c r="C13" s="530"/>
      <c r="D13" s="530"/>
      <c r="E13" s="530"/>
      <c r="F13" s="10" t="s">
        <v>198</v>
      </c>
      <c r="G13" s="528" t="str">
        <f>IF('CSN TSA'!G27="","",'CSN TSA'!G27)</f>
        <v> </v>
      </c>
      <c r="H13" s="528"/>
      <c r="I13" s="529"/>
    </row>
    <row r="14" spans="1:9" ht="12.75">
      <c r="A14" s="16" t="s">
        <v>200</v>
      </c>
      <c r="B14" s="367"/>
      <c r="C14" s="367"/>
      <c r="D14" s="367"/>
      <c r="E14" s="367"/>
      <c r="F14" s="13"/>
      <c r="G14" s="18"/>
      <c r="H14" s="18"/>
      <c r="I14" s="19"/>
    </row>
    <row r="15" spans="1:9" ht="15">
      <c r="A15" s="20"/>
      <c r="B15" s="21"/>
      <c r="C15" s="21"/>
      <c r="D15" s="21"/>
      <c r="E15" s="21"/>
      <c r="F15" s="21"/>
      <c r="G15" s="21"/>
      <c r="H15" s="21"/>
      <c r="I15" s="9"/>
    </row>
    <row r="16" spans="1:9" ht="12.75">
      <c r="A16" s="16" t="s">
        <v>201</v>
      </c>
      <c r="B16" s="10"/>
      <c r="C16" s="368"/>
      <c r="D16" s="368"/>
      <c r="E16" s="368"/>
      <c r="F16" s="10" t="s">
        <v>282</v>
      </c>
      <c r="G16" s="368"/>
      <c r="H16" s="368"/>
      <c r="I16" s="369"/>
    </row>
    <row r="17" spans="1:9" ht="12.75">
      <c r="A17" s="297"/>
      <c r="B17" s="298"/>
      <c r="C17" s="299"/>
      <c r="D17" s="299"/>
      <c r="E17" s="300"/>
      <c r="F17" s="296" t="s">
        <v>277</v>
      </c>
      <c r="G17" s="370"/>
      <c r="H17" s="370"/>
      <c r="I17" s="371"/>
    </row>
    <row r="18" spans="1:9" ht="12.75">
      <c r="A18" s="297"/>
      <c r="B18" s="298"/>
      <c r="C18" s="299"/>
      <c r="D18" s="299"/>
      <c r="E18" s="300"/>
      <c r="F18" s="296" t="s">
        <v>275</v>
      </c>
      <c r="G18" s="372"/>
      <c r="H18" s="372"/>
      <c r="I18" s="369"/>
    </row>
    <row r="19" spans="1:9" ht="15">
      <c r="A19" s="20"/>
      <c r="B19" s="21"/>
      <c r="C19" s="21"/>
      <c r="D19" s="21"/>
      <c r="E19" s="13"/>
      <c r="F19" s="21"/>
      <c r="G19" s="21"/>
      <c r="H19" s="21"/>
      <c r="I19" s="22"/>
    </row>
    <row r="20" spans="1:9" ht="12.75">
      <c r="A20" s="16" t="s">
        <v>202</v>
      </c>
      <c r="B20" s="23"/>
      <c r="C20" s="368"/>
      <c r="D20" s="368"/>
      <c r="E20" s="368"/>
      <c r="F20" s="10" t="s">
        <v>203</v>
      </c>
      <c r="G20" s="24" t="s">
        <v>204</v>
      </c>
      <c r="H20" s="373"/>
      <c r="I20" s="15"/>
    </row>
    <row r="21" spans="1:9" ht="12.75">
      <c r="A21" s="17"/>
      <c r="B21" s="25"/>
      <c r="C21" s="13"/>
      <c r="D21" s="13"/>
      <c r="E21" s="13"/>
      <c r="F21" s="13"/>
      <c r="G21" s="24" t="s">
        <v>205</v>
      </c>
      <c r="H21" s="374"/>
      <c r="I21" s="15"/>
    </row>
    <row r="22" spans="1:9" ht="12.75">
      <c r="A22" s="17"/>
      <c r="B22" s="25"/>
      <c r="C22" s="13"/>
      <c r="D22" s="13"/>
      <c r="E22" s="13"/>
      <c r="F22" s="13"/>
      <c r="G22" s="26"/>
      <c r="H22" s="18"/>
      <c r="I22" s="15"/>
    </row>
    <row r="23" spans="1:9" ht="12.75">
      <c r="A23" s="27" t="s">
        <v>206</v>
      </c>
      <c r="B23" s="23"/>
      <c r="C23" s="368"/>
      <c r="D23" s="368"/>
      <c r="E23" s="368"/>
      <c r="F23" s="11" t="s">
        <v>288</v>
      </c>
      <c r="G23" s="10"/>
      <c r="H23" s="375"/>
      <c r="I23" s="376"/>
    </row>
    <row r="24" spans="1:9" ht="12.75">
      <c r="A24" s="17"/>
      <c r="B24" s="25"/>
      <c r="C24" s="13"/>
      <c r="D24" s="13"/>
      <c r="E24" s="13"/>
      <c r="F24" s="13"/>
      <c r="G24" s="13"/>
      <c r="H24" s="18"/>
      <c r="I24" s="19"/>
    </row>
    <row r="25" spans="1:9" ht="12.75">
      <c r="A25" s="27" t="s">
        <v>207</v>
      </c>
      <c r="B25" s="23"/>
      <c r="C25" s="368"/>
      <c r="D25" s="368"/>
      <c r="E25" s="368"/>
      <c r="F25" s="13"/>
      <c r="G25" s="13"/>
      <c r="H25" s="13"/>
      <c r="I25" s="15"/>
    </row>
    <row r="26" spans="1:9" ht="15.75" thickBot="1">
      <c r="A26" s="28"/>
      <c r="B26" s="29"/>
      <c r="C26" s="58"/>
      <c r="D26" s="58"/>
      <c r="E26" s="30"/>
      <c r="F26" s="30"/>
      <c r="G26" s="30"/>
      <c r="H26" s="30"/>
      <c r="I26" s="31"/>
    </row>
    <row r="27" spans="1:9" ht="15">
      <c r="A27" s="32"/>
      <c r="B27" s="25"/>
      <c r="C27" s="33"/>
      <c r="D27" s="33"/>
      <c r="E27" s="13"/>
      <c r="F27" s="13"/>
      <c r="G27" s="13"/>
      <c r="H27" s="13"/>
      <c r="I27" s="15"/>
    </row>
    <row r="28" spans="1:9" ht="15">
      <c r="A28" s="32"/>
      <c r="B28" s="25"/>
      <c r="C28" s="33"/>
      <c r="D28" s="33"/>
      <c r="E28" s="13"/>
      <c r="F28" s="13"/>
      <c r="G28" s="13"/>
      <c r="H28" s="13"/>
      <c r="I28" s="15"/>
    </row>
    <row r="29" spans="1:9" ht="15">
      <c r="A29" s="32"/>
      <c r="B29" s="25"/>
      <c r="C29" s="33"/>
      <c r="D29" s="33"/>
      <c r="E29" s="13"/>
      <c r="F29" s="13"/>
      <c r="G29" s="13"/>
      <c r="H29" s="13"/>
      <c r="I29" s="15"/>
    </row>
    <row r="30" spans="1:9" ht="15">
      <c r="A30" s="32"/>
      <c r="B30" s="25"/>
      <c r="C30" s="33"/>
      <c r="D30" s="33"/>
      <c r="E30" s="13"/>
      <c r="F30" s="13"/>
      <c r="G30" s="13"/>
      <c r="H30" s="13"/>
      <c r="I30" s="15"/>
    </row>
    <row r="31" spans="1:9" ht="15">
      <c r="A31" s="32"/>
      <c r="B31" s="25"/>
      <c r="C31" s="33"/>
      <c r="D31" s="33"/>
      <c r="E31" s="13"/>
      <c r="F31" s="13"/>
      <c r="G31" s="13"/>
      <c r="H31" s="13"/>
      <c r="I31" s="15"/>
    </row>
    <row r="32" spans="1:9" ht="15">
      <c r="A32" s="32"/>
      <c r="B32" s="25"/>
      <c r="C32" s="33"/>
      <c r="D32" s="33"/>
      <c r="E32" s="13"/>
      <c r="F32" s="13"/>
      <c r="G32" s="13"/>
      <c r="H32" s="13"/>
      <c r="I32" s="15"/>
    </row>
    <row r="33" spans="1:9" ht="15">
      <c r="A33" s="32"/>
      <c r="B33" s="25"/>
      <c r="C33" s="33"/>
      <c r="D33" s="33"/>
      <c r="E33" s="13"/>
      <c r="F33" s="13"/>
      <c r="G33" s="13"/>
      <c r="H33" s="13"/>
      <c r="I33" s="15"/>
    </row>
    <row r="34" spans="1:9" ht="15">
      <c r="A34" s="32"/>
      <c r="B34" s="25"/>
      <c r="C34" s="33"/>
      <c r="D34" s="33"/>
      <c r="E34" s="13"/>
      <c r="F34" s="13"/>
      <c r="G34" s="13"/>
      <c r="H34" s="13"/>
      <c r="I34" s="15"/>
    </row>
    <row r="35" spans="1:9" ht="15">
      <c r="A35" s="32"/>
      <c r="B35" s="25"/>
      <c r="C35" s="33"/>
      <c r="D35" s="33"/>
      <c r="E35" s="13"/>
      <c r="F35" s="13"/>
      <c r="G35" s="13"/>
      <c r="H35" s="13"/>
      <c r="I35" s="15"/>
    </row>
    <row r="36" spans="1:9" ht="15">
      <c r="A36" s="32"/>
      <c r="B36" s="25"/>
      <c r="C36" s="33"/>
      <c r="D36" s="33"/>
      <c r="E36" s="13"/>
      <c r="F36" s="13"/>
      <c r="G36" s="13"/>
      <c r="H36" s="13"/>
      <c r="I36" s="15"/>
    </row>
    <row r="37" spans="1:9" ht="15">
      <c r="A37" s="32"/>
      <c r="B37" s="25"/>
      <c r="C37" s="33"/>
      <c r="D37" s="33"/>
      <c r="E37" s="13"/>
      <c r="F37" s="13"/>
      <c r="G37" s="13"/>
      <c r="H37" s="13"/>
      <c r="I37" s="15"/>
    </row>
    <row r="38" spans="1:9" ht="15">
      <c r="A38" s="32"/>
      <c r="B38" s="25"/>
      <c r="C38" s="33"/>
      <c r="D38" s="33"/>
      <c r="E38" s="13"/>
      <c r="F38" s="13"/>
      <c r="G38" s="13"/>
      <c r="H38" s="13"/>
      <c r="I38" s="15"/>
    </row>
    <row r="39" spans="1:9" ht="15">
      <c r="A39" s="32"/>
      <c r="B39" s="25"/>
      <c r="C39" s="33"/>
      <c r="D39" s="33"/>
      <c r="E39" s="13"/>
      <c r="F39" s="13"/>
      <c r="G39" s="13"/>
      <c r="H39" s="13"/>
      <c r="I39" s="15"/>
    </row>
    <row r="40" spans="1:9" ht="15">
      <c r="A40" s="32"/>
      <c r="B40" s="25"/>
      <c r="C40" s="33"/>
      <c r="D40" s="33"/>
      <c r="E40" s="13"/>
      <c r="F40" s="13"/>
      <c r="G40" s="13"/>
      <c r="H40" s="13"/>
      <c r="I40" s="15"/>
    </row>
    <row r="41" spans="1:9" ht="15">
      <c r="A41" s="32"/>
      <c r="B41" s="25"/>
      <c r="C41" s="33"/>
      <c r="D41" s="33"/>
      <c r="E41" s="13"/>
      <c r="F41" s="13"/>
      <c r="G41" s="13"/>
      <c r="H41" s="13"/>
      <c r="I41" s="15"/>
    </row>
    <row r="42" spans="1:9" ht="15">
      <c r="A42" s="32"/>
      <c r="B42" s="25"/>
      <c r="C42" s="33"/>
      <c r="D42" s="33"/>
      <c r="E42" s="13"/>
      <c r="F42" s="13"/>
      <c r="G42" s="13"/>
      <c r="H42" s="13"/>
      <c r="I42" s="15"/>
    </row>
    <row r="43" spans="1:9" ht="15">
      <c r="A43" s="32"/>
      <c r="B43" s="25"/>
      <c r="C43" s="33"/>
      <c r="D43" s="33"/>
      <c r="E43" s="13"/>
      <c r="F43" s="13"/>
      <c r="G43" s="13"/>
      <c r="H43" s="13"/>
      <c r="I43" s="15"/>
    </row>
    <row r="44" spans="1:9" ht="15">
      <c r="A44" s="32"/>
      <c r="B44" s="25"/>
      <c r="C44" s="33"/>
      <c r="D44" s="33"/>
      <c r="E44" s="13"/>
      <c r="F44" s="13"/>
      <c r="G44" s="13"/>
      <c r="H44" s="13"/>
      <c r="I44" s="15"/>
    </row>
    <row r="45" spans="1:9" ht="15">
      <c r="A45" s="32"/>
      <c r="B45" s="25"/>
      <c r="C45" s="33"/>
      <c r="D45" s="33"/>
      <c r="E45" s="13"/>
      <c r="F45" s="13"/>
      <c r="G45" s="13"/>
      <c r="H45" s="13"/>
      <c r="I45" s="15"/>
    </row>
    <row r="46" spans="1:9" ht="15">
      <c r="A46" s="32"/>
      <c r="B46" s="25"/>
      <c r="C46" s="33"/>
      <c r="D46" s="33"/>
      <c r="E46" s="13"/>
      <c r="F46" s="13"/>
      <c r="G46" s="13"/>
      <c r="H46" s="13"/>
      <c r="I46" s="15"/>
    </row>
    <row r="47" spans="1:9" ht="15">
      <c r="A47" s="32"/>
      <c r="B47" s="25"/>
      <c r="C47" s="33"/>
      <c r="D47" s="33"/>
      <c r="E47" s="13"/>
      <c r="F47" s="13"/>
      <c r="G47" s="13"/>
      <c r="H47" s="13"/>
      <c r="I47" s="15"/>
    </row>
    <row r="48" spans="1:9" ht="15">
      <c r="A48" s="32"/>
      <c r="B48" s="25"/>
      <c r="C48" s="33"/>
      <c r="D48" s="33"/>
      <c r="E48" s="13"/>
      <c r="F48" s="13"/>
      <c r="G48" s="13"/>
      <c r="H48" s="13"/>
      <c r="I48" s="15"/>
    </row>
    <row r="49" spans="1:43" s="395" customFormat="1" ht="15">
      <c r="A49" s="34"/>
      <c r="B49" s="35"/>
      <c r="C49" s="36"/>
      <c r="D49" s="36"/>
      <c r="E49" s="37"/>
      <c r="F49" s="37"/>
      <c r="G49" s="37"/>
      <c r="H49" s="37"/>
      <c r="I49" s="37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  <c r="AL49" s="396"/>
      <c r="AM49" s="396"/>
      <c r="AN49" s="396"/>
      <c r="AO49" s="396"/>
      <c r="AP49" s="396"/>
      <c r="AQ49" s="396"/>
    </row>
    <row r="50" spans="1:9" ht="23.25" customHeight="1">
      <c r="A50" s="106"/>
      <c r="B50" s="25"/>
      <c r="C50" s="33"/>
      <c r="D50" s="33"/>
      <c r="E50" s="13"/>
      <c r="F50" s="13"/>
      <c r="G50" s="13"/>
      <c r="H50" s="13"/>
      <c r="I50" s="13"/>
    </row>
    <row r="51" spans="1:9" ht="15.75" thickBot="1">
      <c r="A51" s="106"/>
      <c r="B51" s="25"/>
      <c r="C51" s="33"/>
      <c r="D51" s="33"/>
      <c r="E51" s="13"/>
      <c r="F51" s="13"/>
      <c r="G51" s="13"/>
      <c r="H51" s="13"/>
      <c r="I51" s="13"/>
    </row>
    <row r="52" spans="1:9" ht="13.5" thickBot="1">
      <c r="A52" s="38" t="s">
        <v>208</v>
      </c>
      <c r="B52" s="39"/>
      <c r="C52" s="39"/>
      <c r="D52" s="39"/>
      <c r="E52" s="39"/>
      <c r="F52" s="39"/>
      <c r="G52" s="39"/>
      <c r="H52" s="39"/>
      <c r="I52" s="40"/>
    </row>
    <row r="53" spans="1:9" ht="12.75">
      <c r="A53" s="536" t="s">
        <v>247</v>
      </c>
      <c r="B53" s="537"/>
      <c r="C53" s="537"/>
      <c r="D53" s="537"/>
      <c r="E53" s="537"/>
      <c r="F53" s="537"/>
      <c r="G53" s="537"/>
      <c r="H53" s="537"/>
      <c r="I53" s="538"/>
    </row>
    <row r="54" spans="1:9" ht="12.75">
      <c r="A54" s="539"/>
      <c r="B54" s="540"/>
      <c r="C54" s="540"/>
      <c r="D54" s="540"/>
      <c r="E54" s="540"/>
      <c r="F54" s="540"/>
      <c r="G54" s="540"/>
      <c r="H54" s="540"/>
      <c r="I54" s="538"/>
    </row>
    <row r="55" spans="1:9" ht="12.75">
      <c r="A55" s="541"/>
      <c r="B55" s="542"/>
      <c r="C55" s="542"/>
      <c r="D55" s="542"/>
      <c r="E55" s="542"/>
      <c r="F55" s="542"/>
      <c r="G55" s="542"/>
      <c r="H55" s="542"/>
      <c r="I55" s="543"/>
    </row>
    <row r="56" spans="1:9" ht="15">
      <c r="A56" s="41"/>
      <c r="B56" s="544" t="s">
        <v>209</v>
      </c>
      <c r="C56" s="545"/>
      <c r="D56" s="546"/>
      <c r="E56" s="13"/>
      <c r="F56" s="547" t="s">
        <v>210</v>
      </c>
      <c r="G56" s="13"/>
      <c r="H56" s="361" t="s">
        <v>211</v>
      </c>
      <c r="I56" s="44"/>
    </row>
    <row r="57" spans="1:9" ht="15">
      <c r="A57" s="41"/>
      <c r="B57" s="45" t="s">
        <v>212</v>
      </c>
      <c r="C57" s="46"/>
      <c r="D57" s="47" t="s">
        <v>283</v>
      </c>
      <c r="E57" s="33"/>
      <c r="F57" s="548"/>
      <c r="G57" s="33"/>
      <c r="H57" s="495" t="s">
        <v>214</v>
      </c>
      <c r="I57" s="49" t="s">
        <v>215</v>
      </c>
    </row>
    <row r="58" spans="1:9" ht="15">
      <c r="A58" s="50" t="s">
        <v>216</v>
      </c>
      <c r="B58" s="377"/>
      <c r="C58" s="188"/>
      <c r="D58" s="377"/>
      <c r="E58" s="188"/>
      <c r="F58" s="51">
        <f>IF(B58="","",IF((B58)&gt;=(D58),HOUR(B58-D58)*60+MINUTE(B58-D58)+SECOND(B58-D58)/60,HOUR(D58-B58)*60+MINUTE(D58-B58)+SECOND(D58-B58)/60))</f>
      </c>
      <c r="G58" s="52"/>
      <c r="H58" s="53">
        <f>IF(AND(B58&gt;0,$F58&lt;=5),"X","")</f>
      </c>
      <c r="I58" s="54">
        <f>IF(B58="","",IF(F58&gt;5,"X",""))</f>
      </c>
    </row>
    <row r="59" spans="1:9" ht="15">
      <c r="A59" s="55" t="s">
        <v>217</v>
      </c>
      <c r="B59" s="378"/>
      <c r="C59" s="188"/>
      <c r="D59" s="377"/>
      <c r="E59" s="188"/>
      <c r="F59" s="51">
        <f>IF(B59="","",IF((B59)&gt;=(D59),HOUR(B59-D59)*60+MINUTE(B59-D59)+SECOND(B59-D59)/60,HOUR(D59-B59)*60+MINUTE(D59-B59)+SECOND(D59-B59)/60))</f>
      </c>
      <c r="G59" s="52"/>
      <c r="H59" s="56">
        <f>IF(AND(B59&gt;0,$F59&lt;=5),"X","")</f>
      </c>
      <c r="I59" s="57">
        <f>IF(B59="","",IF(F59&gt;5,"X",""))</f>
      </c>
    </row>
    <row r="60" spans="1:9" ht="15.75" thickBot="1">
      <c r="A60" s="301" t="s">
        <v>195</v>
      </c>
      <c r="B60" s="309">
        <f>IF('CSN TSA'!E10="","",'CSN TSA'!E10)</f>
      </c>
      <c r="C60" s="302"/>
      <c r="D60" s="379"/>
      <c r="E60" s="58"/>
      <c r="F60" s="59"/>
      <c r="G60" s="310">
        <f>IF(D60&lt;&gt;"",(IF(D60=B60,"Pass","Fail")),"")</f>
      </c>
      <c r="H60" s="60"/>
      <c r="I60" s="61"/>
    </row>
    <row r="61" spans="1:9" ht="15.75" thickBot="1">
      <c r="A61" s="204" t="s">
        <v>218</v>
      </c>
      <c r="B61" s="303"/>
      <c r="C61" s="305"/>
      <c r="D61" s="303"/>
      <c r="E61" s="305"/>
      <c r="F61" s="306"/>
      <c r="G61" s="304"/>
      <c r="H61" s="307"/>
      <c r="I61" s="308"/>
    </row>
    <row r="62" spans="1:9" ht="15">
      <c r="A62" s="64"/>
      <c r="B62" s="65" t="s">
        <v>219</v>
      </c>
      <c r="C62" s="8"/>
      <c r="E62" s="486" t="s">
        <v>220</v>
      </c>
      <c r="F62" s="13"/>
      <c r="G62" s="549" t="s">
        <v>284</v>
      </c>
      <c r="H62" s="550"/>
      <c r="I62" s="551"/>
    </row>
    <row r="63" spans="1:9" ht="15">
      <c r="A63" s="32"/>
      <c r="B63" s="66" t="s">
        <v>306</v>
      </c>
      <c r="C63" s="13"/>
      <c r="D63" s="8"/>
      <c r="E63" s="66" t="s">
        <v>307</v>
      </c>
      <c r="F63" s="13"/>
      <c r="G63" s="495" t="s">
        <v>223</v>
      </c>
      <c r="H63" s="496" t="s">
        <v>224</v>
      </c>
      <c r="I63" s="49" t="s">
        <v>214</v>
      </c>
    </row>
    <row r="64" spans="1:9" ht="15" customHeight="1">
      <c r="A64" s="17" t="s">
        <v>225</v>
      </c>
      <c r="B64" s="380"/>
      <c r="C64" s="189"/>
      <c r="D64" s="13" t="s">
        <v>225</v>
      </c>
      <c r="E64" s="380"/>
      <c r="F64" s="190"/>
      <c r="G64" s="117">
        <f>IF((B64&gt;=225),"X","")</f>
      </c>
      <c r="H64" s="117">
        <f>IF((E64&gt;=225),"X","")</f>
      </c>
      <c r="I64" s="118" t="str">
        <f>IF(AND(E64&lt;&gt;"",E64&lt;225),"X",IF(E64&gt;=225,"",IF(AND(B64&lt;&gt;"",B64&lt;225),"X"," ")))</f>
        <v> </v>
      </c>
    </row>
    <row r="65" spans="1:9" ht="12" customHeight="1" thickBot="1">
      <c r="A65" s="70"/>
      <c r="B65" s="30"/>
      <c r="C65" s="30"/>
      <c r="D65" s="30"/>
      <c r="E65" s="30"/>
      <c r="F65" s="30"/>
      <c r="G65" s="30"/>
      <c r="H65" s="30"/>
      <c r="I65" s="31"/>
    </row>
    <row r="66" spans="1:9" ht="13.5" thickBot="1">
      <c r="A66" s="62" t="s">
        <v>233</v>
      </c>
      <c r="B66" s="71"/>
      <c r="C66" s="71"/>
      <c r="D66" s="71"/>
      <c r="E66" s="72" t="s">
        <v>234</v>
      </c>
      <c r="F66" s="71"/>
      <c r="G66" s="71"/>
      <c r="H66" s="71"/>
      <c r="I66" s="73"/>
    </row>
    <row r="67" spans="1:9" ht="12.75">
      <c r="A67" s="120" t="s">
        <v>260</v>
      </c>
      <c r="B67" s="487"/>
      <c r="C67" s="487"/>
      <c r="D67" s="487"/>
      <c r="E67" s="122"/>
      <c r="F67" s="487"/>
      <c r="G67" s="121"/>
      <c r="H67" s="487"/>
      <c r="I67" s="502"/>
    </row>
    <row r="68" spans="1:9" ht="15">
      <c r="A68" s="456"/>
      <c r="B68" s="92"/>
      <c r="C68" s="75" t="s">
        <v>235</v>
      </c>
      <c r="D68" s="76"/>
      <c r="E68" s="13"/>
      <c r="F68" s="489"/>
      <c r="G68" s="13"/>
      <c r="H68" s="74" t="s">
        <v>255</v>
      </c>
      <c r="I68" s="15"/>
    </row>
    <row r="69" spans="1:9" ht="12.75">
      <c r="A69" s="17"/>
      <c r="B69" s="42" t="s">
        <v>212</v>
      </c>
      <c r="C69" s="37"/>
      <c r="D69" s="67" t="s">
        <v>283</v>
      </c>
      <c r="E69" s="13"/>
      <c r="F69" s="66" t="s">
        <v>236</v>
      </c>
      <c r="G69" s="13"/>
      <c r="H69" s="66" t="s">
        <v>214</v>
      </c>
      <c r="I69" s="77" t="s">
        <v>215</v>
      </c>
    </row>
    <row r="70" spans="1:9" ht="15" customHeight="1">
      <c r="A70" s="17" t="s">
        <v>225</v>
      </c>
      <c r="B70" s="382"/>
      <c r="C70" s="390"/>
      <c r="D70" s="382"/>
      <c r="E70" s="190"/>
      <c r="F70" s="391" t="str">
        <f>IF((B70&gt;0),ABS((B70-D70)/B70*100)," ")</f>
        <v> </v>
      </c>
      <c r="G70" s="75"/>
      <c r="H70" s="123">
        <f>IF(OR(B70="UR",B70="OR"),"",IF(F70&lt;=10,"X",""))</f>
      </c>
      <c r="I70" s="124" t="str">
        <f>IF(OR(B70="UR",B70="OR"),"X",IF(AND(F70&gt;10,F70&lt;&gt;" "),"X"," "))</f>
        <v> </v>
      </c>
    </row>
    <row r="71" spans="1:9" ht="12.75">
      <c r="A71" s="17"/>
      <c r="B71" s="362"/>
      <c r="C71" s="292"/>
      <c r="D71" s="363"/>
      <c r="E71" s="190"/>
      <c r="F71" s="364"/>
      <c r="G71" s="75"/>
      <c r="H71" s="365"/>
      <c r="I71" s="366"/>
    </row>
    <row r="72" spans="1:9" ht="12.75">
      <c r="A72" s="81" t="s">
        <v>237</v>
      </c>
      <c r="B72" s="13"/>
      <c r="C72" s="13"/>
      <c r="D72" s="82"/>
      <c r="E72" s="13"/>
      <c r="F72" s="75"/>
      <c r="G72" s="13"/>
      <c r="H72" s="504"/>
      <c r="I72" s="505"/>
    </row>
    <row r="73" spans="1:9" ht="15.75">
      <c r="A73" s="64"/>
      <c r="B73" s="83"/>
      <c r="C73" s="84" t="s">
        <v>235</v>
      </c>
      <c r="D73" s="85"/>
      <c r="E73" s="13"/>
      <c r="F73" s="37"/>
      <c r="G73" s="13"/>
      <c r="H73" s="74" t="s">
        <v>257</v>
      </c>
      <c r="I73" s="15"/>
    </row>
    <row r="74" spans="1:9" ht="15">
      <c r="A74" s="20"/>
      <c r="B74" s="42" t="s">
        <v>212</v>
      </c>
      <c r="C74" s="37"/>
      <c r="D74" s="67" t="s">
        <v>283</v>
      </c>
      <c r="E74" s="13"/>
      <c r="F74" s="66" t="s">
        <v>236</v>
      </c>
      <c r="G74" s="13"/>
      <c r="H74" s="66" t="s">
        <v>214</v>
      </c>
      <c r="I74" s="86" t="s">
        <v>215</v>
      </c>
    </row>
    <row r="75" spans="1:9" ht="12.75">
      <c r="A75" s="17" t="s">
        <v>225</v>
      </c>
      <c r="B75" s="384"/>
      <c r="C75" s="390"/>
      <c r="D75" s="384"/>
      <c r="E75" s="190"/>
      <c r="F75" s="391" t="str">
        <f>IF((B75&gt;0),ABS((B75-D75)/B75*100)," ")</f>
        <v> </v>
      </c>
      <c r="G75" s="13"/>
      <c r="H75" s="123">
        <f>IF(OR(B75="UR",B75="OR"),"",IF(F75&lt;=10,"X",""))</f>
      </c>
      <c r="I75" s="124" t="str">
        <f>IF(OR(B75="UR",B75="OR"),"X",IF(AND(F75&gt;10,F75&lt;&gt;" "),"X"," "))</f>
        <v> </v>
      </c>
    </row>
    <row r="76" spans="1:9" ht="12" customHeight="1" thickBot="1">
      <c r="A76" s="87"/>
      <c r="B76" s="36"/>
      <c r="C76" s="88"/>
      <c r="D76" s="36"/>
      <c r="E76" s="88"/>
      <c r="F76" s="88"/>
      <c r="G76" s="88"/>
      <c r="H76" s="88"/>
      <c r="I76" s="89"/>
    </row>
    <row r="77" spans="1:9" ht="16.5" thickBot="1">
      <c r="A77" s="90"/>
      <c r="B77" s="72"/>
      <c r="C77" s="72"/>
      <c r="D77" s="91" t="s">
        <v>238</v>
      </c>
      <c r="E77" s="71"/>
      <c r="F77" s="71"/>
      <c r="G77" s="71"/>
      <c r="H77" s="71"/>
      <c r="I77" s="73"/>
    </row>
    <row r="78" spans="1:9" ht="15">
      <c r="A78" s="12"/>
      <c r="B78" s="92"/>
      <c r="C78" s="84" t="s">
        <v>235</v>
      </c>
      <c r="D78" s="85"/>
      <c r="E78" s="13"/>
      <c r="F78" s="494"/>
      <c r="G78" s="13"/>
      <c r="H78" s="92" t="s">
        <v>256</v>
      </c>
      <c r="I78" s="93"/>
    </row>
    <row r="79" spans="1:9" ht="12.75">
      <c r="A79" s="17"/>
      <c r="B79" s="42" t="s">
        <v>212</v>
      </c>
      <c r="C79" s="37"/>
      <c r="D79" s="67" t="s">
        <v>283</v>
      </c>
      <c r="E79" s="13"/>
      <c r="F79" s="66" t="s">
        <v>236</v>
      </c>
      <c r="G79" s="13"/>
      <c r="H79" s="497" t="s">
        <v>214</v>
      </c>
      <c r="I79" s="77" t="s">
        <v>215</v>
      </c>
    </row>
    <row r="80" spans="1:9" ht="12.75">
      <c r="A80" s="17" t="s">
        <v>225</v>
      </c>
      <c r="B80" s="293">
        <f>IF(B70&lt;&gt;"",B70,"")</f>
      </c>
      <c r="C80" s="75"/>
      <c r="D80" s="293">
        <f>IF(D70&lt;&gt;"",D70,"")</f>
      </c>
      <c r="E80" s="13"/>
      <c r="F80" s="391" t="str">
        <f>IF((B80&lt;&gt;""),ABS((B80-D80)/B80*100)," ")</f>
        <v> </v>
      </c>
      <c r="G80" s="13"/>
      <c r="H80" s="117">
        <f>IF(OR(B80="UR",B80="OR"),"",IF(F80&lt;=10,"X",""))</f>
      </c>
      <c r="I80" s="118" t="str">
        <f>IF(OR(B80="UR",B80="OR"),"X",IF(AND(F80&gt;10,F80&lt;&gt;" "),"X"," "))</f>
        <v> </v>
      </c>
    </row>
    <row r="81" spans="1:9" ht="12.75">
      <c r="A81" s="17"/>
      <c r="B81" s="387"/>
      <c r="C81" s="75"/>
      <c r="D81" s="388"/>
      <c r="E81" s="13"/>
      <c r="F81" s="392"/>
      <c r="G81" s="13"/>
      <c r="H81" s="365"/>
      <c r="I81" s="366"/>
    </row>
    <row r="82" spans="1:9" ht="12.75">
      <c r="A82" s="81" t="s">
        <v>237</v>
      </c>
      <c r="B82" s="13"/>
      <c r="C82" s="13"/>
      <c r="D82" s="82"/>
      <c r="E82" s="13"/>
      <c r="F82" s="393"/>
      <c r="G82" s="13"/>
      <c r="H82" s="504"/>
      <c r="I82" s="505"/>
    </row>
    <row r="83" spans="1:9" ht="15.75">
      <c r="A83" s="64"/>
      <c r="B83" s="83"/>
      <c r="C83" s="84" t="s">
        <v>235</v>
      </c>
      <c r="D83" s="85"/>
      <c r="E83" s="13"/>
      <c r="F83" s="506"/>
      <c r="G83" s="13"/>
      <c r="H83" s="74" t="s">
        <v>256</v>
      </c>
      <c r="I83" s="15"/>
    </row>
    <row r="84" spans="1:9" ht="15">
      <c r="A84" s="20"/>
      <c r="B84" s="42" t="s">
        <v>212</v>
      </c>
      <c r="C84" s="37"/>
      <c r="D84" s="67" t="s">
        <v>283</v>
      </c>
      <c r="E84" s="13"/>
      <c r="F84" s="503" t="s">
        <v>236</v>
      </c>
      <c r="G84" s="13"/>
      <c r="H84" s="497" t="s">
        <v>214</v>
      </c>
      <c r="I84" s="86" t="s">
        <v>215</v>
      </c>
    </row>
    <row r="85" spans="1:9" ht="12.75">
      <c r="A85" s="17" t="s">
        <v>225</v>
      </c>
      <c r="B85" s="293">
        <f>IF(B75&lt;&gt;"",B75,"")</f>
      </c>
      <c r="C85" s="75"/>
      <c r="D85" s="293">
        <f>IF(D75&lt;&gt;"",D75,"")</f>
      </c>
      <c r="E85" s="75"/>
      <c r="F85" s="391" t="str">
        <f>IF((B85&lt;&gt;""),ABS((B85-D85)/B85*100)," ")</f>
        <v> </v>
      </c>
      <c r="G85" s="13"/>
      <c r="H85" s="117">
        <f>IF(OR(B85="UR",B85="OR"),"",IF(F85&lt;=10,"X",""))</f>
      </c>
      <c r="I85" s="118" t="str">
        <f>IF(OR(B85="UR",B85="OR"),"X",IF(AND(F85&gt;10,F85&lt;&gt;" "),"X"," "))</f>
        <v> </v>
      </c>
    </row>
    <row r="86" spans="1:9" ht="12" customHeight="1" thickBot="1">
      <c r="A86" s="41"/>
      <c r="B86" s="33"/>
      <c r="C86" s="8"/>
      <c r="D86" s="33"/>
      <c r="E86" s="8"/>
      <c r="F86" s="8"/>
      <c r="G86" s="8"/>
      <c r="H86" s="8"/>
      <c r="I86" s="9"/>
    </row>
    <row r="87" spans="1:9" ht="15.75" thickBot="1">
      <c r="A87" s="62" t="s">
        <v>239</v>
      </c>
      <c r="B87" s="39"/>
      <c r="C87" s="94"/>
      <c r="D87" s="63"/>
      <c r="E87" s="63"/>
      <c r="F87" s="63"/>
      <c r="G87" s="63"/>
      <c r="H87" s="63"/>
      <c r="I87" s="95"/>
    </row>
    <row r="88" spans="1:9" ht="12.75">
      <c r="A88" s="17"/>
      <c r="B88" s="74"/>
      <c r="C88" s="75" t="s">
        <v>240</v>
      </c>
      <c r="D88" s="96"/>
      <c r="E88" s="13"/>
      <c r="F88" s="494"/>
      <c r="G88" s="13"/>
      <c r="H88" s="43" t="s">
        <v>258</v>
      </c>
      <c r="I88" s="15"/>
    </row>
    <row r="89" spans="1:9" ht="15">
      <c r="A89" s="20"/>
      <c r="B89" s="42" t="s">
        <v>212</v>
      </c>
      <c r="C89" s="37"/>
      <c r="D89" s="67" t="s">
        <v>283</v>
      </c>
      <c r="E89" s="13"/>
      <c r="F89" s="66" t="s">
        <v>241</v>
      </c>
      <c r="G89" s="13"/>
      <c r="H89" s="495" t="s">
        <v>214</v>
      </c>
      <c r="I89" s="49" t="s">
        <v>215</v>
      </c>
    </row>
    <row r="90" spans="1:9" ht="12.75">
      <c r="A90" s="17"/>
      <c r="B90" s="384"/>
      <c r="C90" s="292"/>
      <c r="D90" s="384"/>
      <c r="E90" s="292"/>
      <c r="F90" s="78" t="str">
        <f>IF((B90&lt;&gt;""),ABS(B90-D90)," ")</f>
        <v> </v>
      </c>
      <c r="G90" s="75"/>
      <c r="H90" s="68">
        <f>IF($F90&lt;2,"X","")</f>
      </c>
      <c r="I90" s="69" t="str">
        <f>IF(AND(F90&gt;=2,F90&lt;&gt;" "),"X"," ")</f>
        <v> </v>
      </c>
    </row>
    <row r="91" spans="1:9" ht="12.75">
      <c r="A91" s="81" t="s">
        <v>242</v>
      </c>
      <c r="B91" s="294"/>
      <c r="C91" s="75"/>
      <c r="D91" s="75"/>
      <c r="E91" s="75"/>
      <c r="F91" s="75"/>
      <c r="G91" s="75"/>
      <c r="H91" s="97"/>
      <c r="I91" s="98"/>
    </row>
    <row r="92" spans="1:9" ht="12.75">
      <c r="A92" s="17"/>
      <c r="B92" s="382"/>
      <c r="C92" s="292"/>
      <c r="D92" s="382"/>
      <c r="E92" s="292"/>
      <c r="F92" s="78" t="str">
        <f>IF((B92&lt;&gt;""),ABS(B92-D92)," ")</f>
        <v> </v>
      </c>
      <c r="G92" s="75"/>
      <c r="H92" s="79">
        <f>IF($F92&lt;2,"X","")</f>
      </c>
      <c r="I92" s="80" t="str">
        <f>IF(AND(F92&gt;=2,F92&lt;&gt;" "),"X"," ")</f>
        <v> </v>
      </c>
    </row>
    <row r="93" spans="1:9" ht="12" customHeight="1" thickBot="1">
      <c r="A93" s="20"/>
      <c r="B93" s="13"/>
      <c r="C93" s="13"/>
      <c r="D93" s="13"/>
      <c r="E93" s="13"/>
      <c r="F93" s="13"/>
      <c r="G93" s="13"/>
      <c r="H93" s="13"/>
      <c r="I93" s="15"/>
    </row>
    <row r="94" spans="1:9" ht="15.75" thickBot="1">
      <c r="A94" s="62" t="s">
        <v>244</v>
      </c>
      <c r="B94" s="63"/>
      <c r="C94" s="63"/>
      <c r="D94" s="63"/>
      <c r="E94" s="63"/>
      <c r="F94" s="63"/>
      <c r="G94" s="63"/>
      <c r="H94" s="63"/>
      <c r="I94" s="95"/>
    </row>
    <row r="95" spans="1:9" ht="12.75">
      <c r="A95" s="17"/>
      <c r="B95" s="74"/>
      <c r="C95" s="75" t="s">
        <v>245</v>
      </c>
      <c r="D95" s="96"/>
      <c r="E95" s="13"/>
      <c r="F95" s="494"/>
      <c r="G95" s="13"/>
      <c r="H95" s="43" t="s">
        <v>308</v>
      </c>
      <c r="I95" s="15"/>
    </row>
    <row r="96" spans="1:9" ht="12.75">
      <c r="A96" s="17"/>
      <c r="B96" s="42" t="s">
        <v>212</v>
      </c>
      <c r="C96" s="37"/>
      <c r="D96" s="67" t="s">
        <v>283</v>
      </c>
      <c r="E96" s="13"/>
      <c r="F96" s="66" t="s">
        <v>241</v>
      </c>
      <c r="G96" s="13"/>
      <c r="H96" s="48" t="s">
        <v>214</v>
      </c>
      <c r="I96" s="49" t="s">
        <v>215</v>
      </c>
    </row>
    <row r="97" spans="1:9" ht="12.75">
      <c r="A97" s="12"/>
      <c r="B97" s="385"/>
      <c r="C97" s="190"/>
      <c r="D97" s="385"/>
      <c r="E97" s="190"/>
      <c r="F97" s="78" t="str">
        <f>IF((B97&gt;0),ABS(B97-D97)," ")</f>
        <v> </v>
      </c>
      <c r="G97" s="13"/>
      <c r="H97" s="68">
        <f>IF($F97&lt;10,"X","")</f>
      </c>
      <c r="I97" s="69" t="str">
        <f>IF(AND(F97&gt;=10,F97&lt;&gt;" "),"X"," ")</f>
        <v> </v>
      </c>
    </row>
    <row r="98" spans="1:9" ht="12" customHeight="1">
      <c r="A98" s="12"/>
      <c r="B98" s="8"/>
      <c r="C98" s="13"/>
      <c r="D98" s="13"/>
      <c r="E98" s="13"/>
      <c r="F98" s="84"/>
      <c r="G98" s="13"/>
      <c r="H98" s="103"/>
      <c r="I98" s="104"/>
    </row>
    <row r="99" spans="1:9" ht="15.75">
      <c r="A99" s="531" t="s">
        <v>246</v>
      </c>
      <c r="B99" s="532"/>
      <c r="C99" s="13"/>
      <c r="D99" s="13"/>
      <c r="E99" s="13"/>
      <c r="F99" s="13"/>
      <c r="G99" s="13"/>
      <c r="H99" s="13"/>
      <c r="I99" s="15"/>
    </row>
    <row r="100" spans="1:9" ht="12.75">
      <c r="A100" s="12"/>
      <c r="B100" s="386"/>
      <c r="C100" s="190"/>
      <c r="D100" s="386"/>
      <c r="E100" s="190"/>
      <c r="F100" s="78" t="str">
        <f>IF((B100&gt;0),ABS(B100-D100)," ")</f>
        <v> </v>
      </c>
      <c r="G100" s="13"/>
      <c r="H100" s="79">
        <f>IF($F100&lt;10,"X","")</f>
      </c>
      <c r="I100" s="80" t="str">
        <f>IF(AND(F100&gt;=10,F100&lt;&gt;" "),"X"," ")</f>
        <v> </v>
      </c>
    </row>
    <row r="101" spans="1:9" ht="12" customHeight="1" thickBot="1">
      <c r="A101" s="105"/>
      <c r="B101" s="30"/>
      <c r="C101" s="30"/>
      <c r="D101" s="30"/>
      <c r="E101" s="30"/>
      <c r="F101" s="30"/>
      <c r="G101" s="30"/>
      <c r="H101" s="30"/>
      <c r="I101" s="31"/>
    </row>
    <row r="102" spans="1:9" ht="39.75" customHeight="1">
      <c r="A102" s="533" t="s">
        <v>280</v>
      </c>
      <c r="B102" s="534"/>
      <c r="C102" s="534"/>
      <c r="D102" s="534"/>
      <c r="E102" s="534"/>
      <c r="F102" s="534"/>
      <c r="G102" s="534"/>
      <c r="H102" s="534"/>
      <c r="I102" s="535"/>
    </row>
  </sheetData>
  <mergeCells count="10">
    <mergeCell ref="A99:B99"/>
    <mergeCell ref="A102:I102"/>
    <mergeCell ref="A53:I55"/>
    <mergeCell ref="B56:D56"/>
    <mergeCell ref="F56:F57"/>
    <mergeCell ref="G62:I62"/>
    <mergeCell ref="B11:E11"/>
    <mergeCell ref="G11:I11"/>
    <mergeCell ref="B13:E13"/>
    <mergeCell ref="G13:I13"/>
  </mergeCells>
  <printOptions/>
  <pageMargins left="0.5" right="0.5" top="0.5" bottom="0.5" header="0.5" footer="0.5"/>
  <pageSetup horizontalDpi="300" verticalDpi="300" orientation="portrait" r:id="rId3"/>
  <legacyDrawing r:id="rId2"/>
  <oleObjects>
    <oleObject progId="Word.Document.8" shapeId="226573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523"/>
  <sheetViews>
    <sheetView tabSelected="1" zoomScaleSheetLayoutView="100" workbookViewId="0" topLeftCell="A303">
      <selection activeCell="F314" sqref="F314"/>
    </sheetView>
  </sheetViews>
  <sheetFormatPr defaultColWidth="9.140625" defaultRowHeight="12.75"/>
  <cols>
    <col min="1" max="1" width="4.57421875" style="148" customWidth="1"/>
    <col min="2" max="2" width="14.140625" style="148" customWidth="1"/>
    <col min="3" max="4" width="5.8515625" style="148" customWidth="1"/>
    <col min="5" max="5" width="11.140625" style="148" customWidth="1"/>
    <col min="6" max="6" width="23.140625" style="148" customWidth="1"/>
    <col min="7" max="7" width="11.00390625" style="148" customWidth="1"/>
    <col min="8" max="9" width="5.7109375" style="148" customWidth="1"/>
    <col min="10" max="10" width="7.57421875" style="148" customWidth="1"/>
    <col min="11" max="16384" width="9.140625" style="148" customWidth="1"/>
  </cols>
  <sheetData>
    <row r="1" spans="1:10" ht="16.5" customHeight="1" thickBot="1">
      <c r="A1" s="215" t="s">
        <v>279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5" customHeight="1">
      <c r="A2" s="217"/>
      <c r="B2" s="218"/>
      <c r="C2" s="218"/>
      <c r="D2" s="218"/>
      <c r="E2" s="218"/>
      <c r="F2" s="218"/>
      <c r="G2" s="218"/>
      <c r="H2" s="218"/>
      <c r="I2" s="218"/>
      <c r="J2" s="219"/>
    </row>
    <row r="3" spans="1:10" ht="15" customHeight="1">
      <c r="A3" s="149" t="s">
        <v>0</v>
      </c>
      <c r="B3" s="150"/>
      <c r="C3" s="151"/>
      <c r="D3" s="152"/>
      <c r="E3" s="311"/>
      <c r="F3" s="311"/>
      <c r="G3" s="311"/>
      <c r="H3" s="311"/>
      <c r="I3" s="311"/>
      <c r="J3" s="312"/>
    </row>
    <row r="4" spans="1:10" ht="15" customHeight="1">
      <c r="A4" s="149" t="s">
        <v>248</v>
      </c>
      <c r="B4" s="150"/>
      <c r="C4" s="152"/>
      <c r="D4" s="152"/>
      <c r="E4" s="313"/>
      <c r="F4" s="313"/>
      <c r="G4" s="313"/>
      <c r="H4" s="313"/>
      <c r="I4" s="313"/>
      <c r="J4" s="314"/>
    </row>
    <row r="5" spans="1:10" ht="15" customHeight="1">
      <c r="A5" s="149" t="s">
        <v>250</v>
      </c>
      <c r="B5" s="150"/>
      <c r="C5" s="152"/>
      <c r="D5" s="220" t="s">
        <v>251</v>
      </c>
      <c r="E5" s="315"/>
      <c r="F5" s="313"/>
      <c r="G5" s="313"/>
      <c r="H5" s="313"/>
      <c r="I5" s="313"/>
      <c r="J5" s="314"/>
    </row>
    <row r="6" spans="1:10" ht="15" customHeight="1">
      <c r="A6" s="149"/>
      <c r="B6" s="150"/>
      <c r="C6" s="152"/>
      <c r="D6" s="220" t="s">
        <v>252</v>
      </c>
      <c r="E6" s="315"/>
      <c r="F6" s="313"/>
      <c r="G6" s="313"/>
      <c r="H6" s="313"/>
      <c r="I6" s="313"/>
      <c r="J6" s="314"/>
    </row>
    <row r="7" spans="1:10" ht="15" customHeight="1">
      <c r="A7" s="149" t="s">
        <v>272</v>
      </c>
      <c r="B7" s="153"/>
      <c r="C7" s="152"/>
      <c r="D7" s="152"/>
      <c r="E7" s="313"/>
      <c r="F7" s="313"/>
      <c r="G7" s="313"/>
      <c r="H7" s="313"/>
      <c r="I7" s="313"/>
      <c r="J7" s="314"/>
    </row>
    <row r="8" spans="1:10" ht="15" customHeight="1">
      <c r="A8" s="149" t="s">
        <v>271</v>
      </c>
      <c r="B8" s="153"/>
      <c r="C8" s="152"/>
      <c r="D8" s="152"/>
      <c r="E8" s="313"/>
      <c r="F8" s="313"/>
      <c r="G8" s="313"/>
      <c r="H8" s="313"/>
      <c r="I8" s="313"/>
      <c r="J8" s="314"/>
    </row>
    <row r="9" spans="1:10" ht="15" customHeight="1">
      <c r="A9" s="149" t="s">
        <v>2</v>
      </c>
      <c r="B9" s="150"/>
      <c r="C9" s="152"/>
      <c r="D9" s="152"/>
      <c r="E9" s="316" t="s">
        <v>1</v>
      </c>
      <c r="F9" s="313"/>
      <c r="G9" s="317"/>
      <c r="H9" s="317"/>
      <c r="I9" s="317"/>
      <c r="J9" s="154"/>
    </row>
    <row r="10" spans="1:10" ht="15" customHeight="1" thickBot="1">
      <c r="A10" s="149" t="s">
        <v>3</v>
      </c>
      <c r="B10" s="150"/>
      <c r="C10" s="152"/>
      <c r="D10" s="152"/>
      <c r="E10" s="316"/>
      <c r="F10" s="313"/>
      <c r="G10" s="318"/>
      <c r="H10" s="318"/>
      <c r="I10" s="318"/>
      <c r="J10" s="319"/>
    </row>
    <row r="11" spans="1:10" ht="15" customHeight="1">
      <c r="A11" s="155" t="s">
        <v>11</v>
      </c>
      <c r="B11" s="223"/>
      <c r="C11" s="224"/>
      <c r="D11" s="225"/>
      <c r="E11" s="226"/>
      <c r="F11" s="226"/>
      <c r="G11" s="226"/>
      <c r="H11" s="226"/>
      <c r="I11" s="226"/>
      <c r="J11" s="219"/>
    </row>
    <row r="12" spans="1:10" ht="15" customHeight="1">
      <c r="A12" s="156"/>
      <c r="B12" s="227"/>
      <c r="C12" s="228"/>
      <c r="D12" s="229"/>
      <c r="E12" s="150"/>
      <c r="F12" s="150"/>
      <c r="G12" s="150"/>
      <c r="H12" s="150"/>
      <c r="I12" s="150"/>
      <c r="J12" s="230"/>
    </row>
    <row r="13" spans="1:10" ht="15" customHeight="1">
      <c r="A13" s="231" t="s">
        <v>14</v>
      </c>
      <c r="B13" s="157"/>
      <c r="C13" s="157"/>
      <c r="D13" s="157"/>
      <c r="E13" s="157"/>
      <c r="F13" s="157"/>
      <c r="G13" s="157"/>
      <c r="H13" s="157"/>
      <c r="I13" s="157"/>
      <c r="J13" s="230"/>
    </row>
    <row r="14" spans="1:10" ht="15" customHeight="1">
      <c r="A14" s="232"/>
      <c r="B14" s="157" t="s">
        <v>13</v>
      </c>
      <c r="C14" s="311"/>
      <c r="D14" s="311"/>
      <c r="E14" s="311"/>
      <c r="F14" s="158" t="s">
        <v>24</v>
      </c>
      <c r="G14" s="311"/>
      <c r="H14" s="311"/>
      <c r="I14" s="311"/>
      <c r="J14" s="312"/>
    </row>
    <row r="15" spans="1:10" ht="15" customHeight="1">
      <c r="A15" s="231"/>
      <c r="B15" s="159" t="s">
        <v>12</v>
      </c>
      <c r="C15" s="313"/>
      <c r="D15" s="313"/>
      <c r="E15" s="313"/>
      <c r="F15" s="157"/>
      <c r="G15" s="157"/>
      <c r="H15" s="157"/>
      <c r="I15" s="157"/>
      <c r="J15" s="230"/>
    </row>
    <row r="16" spans="1:10" ht="15" customHeight="1">
      <c r="A16" s="231"/>
      <c r="B16" s="157" t="s">
        <v>21</v>
      </c>
      <c r="C16" s="311"/>
      <c r="D16" s="311"/>
      <c r="E16" s="311"/>
      <c r="F16" s="311"/>
      <c r="G16" s="311"/>
      <c r="H16" s="311"/>
      <c r="I16" s="311"/>
      <c r="J16" s="230"/>
    </row>
    <row r="17" spans="1:10" ht="15" customHeight="1">
      <c r="A17" s="231"/>
      <c r="B17" s="157"/>
      <c r="C17" s="313"/>
      <c r="D17" s="313"/>
      <c r="E17" s="313"/>
      <c r="F17" s="313"/>
      <c r="G17" s="313"/>
      <c r="H17" s="313"/>
      <c r="I17" s="313"/>
      <c r="J17" s="230"/>
    </row>
    <row r="18" spans="1:10" ht="15" customHeight="1">
      <c r="A18" s="231"/>
      <c r="B18" s="157"/>
      <c r="C18" s="157"/>
      <c r="D18" s="157"/>
      <c r="E18" s="157"/>
      <c r="F18" s="157"/>
      <c r="G18" s="157"/>
      <c r="H18" s="157"/>
      <c r="I18" s="157"/>
      <c r="J18" s="230"/>
    </row>
    <row r="19" spans="1:10" ht="15" customHeight="1">
      <c r="A19" s="231"/>
      <c r="B19" s="157" t="s">
        <v>12</v>
      </c>
      <c r="C19" s="311"/>
      <c r="D19" s="311"/>
      <c r="E19" s="311"/>
      <c r="F19" s="311"/>
      <c r="G19" s="157"/>
      <c r="H19" s="157"/>
      <c r="I19" s="157"/>
      <c r="J19" s="230"/>
    </row>
    <row r="20" spans="1:10" ht="15" customHeight="1">
      <c r="A20" s="231"/>
      <c r="B20" s="157" t="s">
        <v>23</v>
      </c>
      <c r="C20" s="313"/>
      <c r="D20" s="313"/>
      <c r="E20" s="313"/>
      <c r="F20" s="313"/>
      <c r="G20" s="157"/>
      <c r="H20" s="157"/>
      <c r="I20" s="157"/>
      <c r="J20" s="230"/>
    </row>
    <row r="21" spans="1:10" ht="15" customHeight="1">
      <c r="A21" s="231"/>
      <c r="B21" s="157"/>
      <c r="C21" s="157"/>
      <c r="D21" s="157"/>
      <c r="E21" s="157"/>
      <c r="F21" s="157"/>
      <c r="G21" s="157"/>
      <c r="H21" s="157"/>
      <c r="I21" s="157"/>
      <c r="J21" s="230"/>
    </row>
    <row r="22" spans="1:10" ht="15" customHeight="1">
      <c r="A22" s="231" t="s">
        <v>4</v>
      </c>
      <c r="B22" s="157"/>
      <c r="C22" s="157"/>
      <c r="D22" s="157"/>
      <c r="E22" s="157"/>
      <c r="F22" s="157"/>
      <c r="G22" s="157"/>
      <c r="H22" s="157"/>
      <c r="I22" s="157"/>
      <c r="J22" s="230"/>
    </row>
    <row r="23" spans="1:10" ht="15" customHeight="1">
      <c r="A23" s="231" t="s">
        <v>5</v>
      </c>
      <c r="B23" s="157"/>
      <c r="C23" s="157"/>
      <c r="D23" s="157"/>
      <c r="E23" s="157"/>
      <c r="F23" s="157"/>
      <c r="G23" s="157"/>
      <c r="H23" s="157"/>
      <c r="I23" s="157"/>
      <c r="J23" s="230"/>
    </row>
    <row r="24" spans="1:10" ht="15" customHeight="1">
      <c r="A24" s="231" t="s">
        <v>6</v>
      </c>
      <c r="B24" s="157"/>
      <c r="C24" s="157"/>
      <c r="D24" s="157"/>
      <c r="E24" s="157"/>
      <c r="F24" s="157"/>
      <c r="G24" s="157"/>
      <c r="H24" s="157"/>
      <c r="I24" s="157"/>
      <c r="J24" s="230"/>
    </row>
    <row r="25" spans="1:10" ht="15" customHeight="1">
      <c r="A25" s="233" t="s">
        <v>7</v>
      </c>
      <c r="B25" s="234"/>
      <c r="C25" s="234"/>
      <c r="D25" s="234"/>
      <c r="E25" s="234"/>
      <c r="F25" s="234"/>
      <c r="G25" s="234"/>
      <c r="H25" s="234"/>
      <c r="I25" s="234"/>
      <c r="J25" s="235"/>
    </row>
    <row r="26" spans="1:10" ht="15" customHeight="1">
      <c r="A26" s="231" t="s">
        <v>22</v>
      </c>
      <c r="B26" s="157"/>
      <c r="C26" s="157"/>
      <c r="D26" s="157"/>
      <c r="E26" s="157"/>
      <c r="F26" s="157"/>
      <c r="G26" s="157"/>
      <c r="H26" s="157"/>
      <c r="I26" s="157"/>
      <c r="J26" s="230"/>
    </row>
    <row r="27" spans="1:10" ht="15" customHeight="1">
      <c r="A27" s="232"/>
      <c r="B27" s="157" t="s">
        <v>13</v>
      </c>
      <c r="C27" s="311"/>
      <c r="D27" s="311"/>
      <c r="E27" s="311"/>
      <c r="F27" s="158" t="s">
        <v>24</v>
      </c>
      <c r="G27" s="311" t="s">
        <v>1</v>
      </c>
      <c r="H27" s="311"/>
      <c r="I27" s="311"/>
      <c r="J27" s="312"/>
    </row>
    <row r="28" spans="1:10" ht="15" customHeight="1">
      <c r="A28" s="231"/>
      <c r="B28" s="159" t="s">
        <v>12</v>
      </c>
      <c r="C28" s="313"/>
      <c r="D28" s="313"/>
      <c r="E28" s="313"/>
      <c r="F28" s="157"/>
      <c r="G28" s="247"/>
      <c r="H28" s="247"/>
      <c r="I28" s="247"/>
      <c r="J28" s="322"/>
    </row>
    <row r="29" spans="1:10" ht="15" customHeight="1">
      <c r="A29" s="231"/>
      <c r="B29" s="157" t="s">
        <v>21</v>
      </c>
      <c r="C29" s="311"/>
      <c r="D29" s="311"/>
      <c r="E29" s="311"/>
      <c r="F29" s="311"/>
      <c r="G29" s="311"/>
      <c r="H29" s="311"/>
      <c r="I29" s="311"/>
      <c r="J29" s="322"/>
    </row>
    <row r="30" spans="1:10" ht="15" customHeight="1">
      <c r="A30" s="231"/>
      <c r="B30" s="157"/>
      <c r="C30" s="313"/>
      <c r="D30" s="313"/>
      <c r="E30" s="313"/>
      <c r="F30" s="313"/>
      <c r="G30" s="313"/>
      <c r="H30" s="313"/>
      <c r="I30" s="313"/>
      <c r="J30" s="322"/>
    </row>
    <row r="31" spans="1:10" ht="15" customHeight="1">
      <c r="A31" s="231"/>
      <c r="B31" s="157"/>
      <c r="C31" s="320"/>
      <c r="D31" s="320"/>
      <c r="E31" s="320"/>
      <c r="F31" s="247"/>
      <c r="G31" s="247"/>
      <c r="H31" s="247"/>
      <c r="I31" s="247"/>
      <c r="J31" s="322"/>
    </row>
    <row r="32" spans="1:10" ht="15" customHeight="1">
      <c r="A32" s="231"/>
      <c r="B32" s="157" t="s">
        <v>12</v>
      </c>
      <c r="C32" s="311"/>
      <c r="D32" s="311"/>
      <c r="E32" s="311"/>
      <c r="F32" s="311"/>
      <c r="G32" s="247"/>
      <c r="H32" s="247"/>
      <c r="I32" s="247"/>
      <c r="J32" s="322"/>
    </row>
    <row r="33" spans="1:10" ht="15" customHeight="1">
      <c r="A33" s="231"/>
      <c r="B33" s="157" t="s">
        <v>23</v>
      </c>
      <c r="C33" s="313"/>
      <c r="D33" s="313"/>
      <c r="E33" s="313"/>
      <c r="F33" s="313"/>
      <c r="G33" s="247"/>
      <c r="H33" s="247"/>
      <c r="I33" s="247"/>
      <c r="J33" s="322"/>
    </row>
    <row r="34" spans="1:10" ht="15" customHeight="1">
      <c r="A34" s="231"/>
      <c r="B34" s="237"/>
      <c r="C34" s="321"/>
      <c r="D34" s="321"/>
      <c r="E34" s="321"/>
      <c r="F34" s="237"/>
      <c r="G34" s="264"/>
      <c r="H34" s="264"/>
      <c r="I34" s="264"/>
      <c r="J34" s="322"/>
    </row>
    <row r="35" spans="1:10" ht="15" customHeight="1">
      <c r="A35" s="231"/>
      <c r="B35" s="157" t="s">
        <v>13</v>
      </c>
      <c r="C35" s="311"/>
      <c r="D35" s="311"/>
      <c r="E35" s="311"/>
      <c r="F35" s="158" t="s">
        <v>24</v>
      </c>
      <c r="G35" s="311"/>
      <c r="H35" s="311"/>
      <c r="I35" s="311"/>
      <c r="J35" s="312"/>
    </row>
    <row r="36" spans="1:10" ht="15" customHeight="1">
      <c r="A36" s="231"/>
      <c r="B36" s="159" t="s">
        <v>12</v>
      </c>
      <c r="C36" s="313"/>
      <c r="D36" s="313"/>
      <c r="E36" s="313"/>
      <c r="F36" s="157"/>
      <c r="G36" s="247"/>
      <c r="H36" s="247"/>
      <c r="I36" s="247"/>
      <c r="J36" s="322"/>
    </row>
    <row r="37" spans="1:10" ht="15" customHeight="1">
      <c r="A37" s="231"/>
      <c r="B37" s="157" t="s">
        <v>21</v>
      </c>
      <c r="C37" s="311"/>
      <c r="D37" s="311"/>
      <c r="E37" s="311"/>
      <c r="F37" s="311"/>
      <c r="G37" s="311"/>
      <c r="H37" s="311"/>
      <c r="I37" s="311"/>
      <c r="J37" s="322"/>
    </row>
    <row r="38" spans="1:10" ht="15" customHeight="1">
      <c r="A38" s="231"/>
      <c r="B38" s="157"/>
      <c r="C38" s="313"/>
      <c r="D38" s="313"/>
      <c r="E38" s="313"/>
      <c r="F38" s="313"/>
      <c r="G38" s="313"/>
      <c r="H38" s="313"/>
      <c r="I38" s="313"/>
      <c r="J38" s="322"/>
    </row>
    <row r="39" spans="1:10" ht="15" customHeight="1">
      <c r="A39" s="231"/>
      <c r="B39" s="157"/>
      <c r="C39" s="320"/>
      <c r="D39" s="320"/>
      <c r="E39" s="320"/>
      <c r="F39" s="247"/>
      <c r="G39" s="157"/>
      <c r="H39" s="157"/>
      <c r="I39" s="157"/>
      <c r="J39" s="230"/>
    </row>
    <row r="40" spans="1:10" ht="15" customHeight="1">
      <c r="A40" s="239"/>
      <c r="B40" s="157" t="s">
        <v>12</v>
      </c>
      <c r="C40" s="311"/>
      <c r="D40" s="311"/>
      <c r="E40" s="311"/>
      <c r="F40" s="311"/>
      <c r="G40" s="157"/>
      <c r="H40" s="157"/>
      <c r="I40" s="157"/>
      <c r="J40" s="230"/>
    </row>
    <row r="41" spans="1:10" ht="15" customHeight="1">
      <c r="A41" s="232"/>
      <c r="B41" s="157" t="s">
        <v>23</v>
      </c>
      <c r="C41" s="313"/>
      <c r="D41" s="313"/>
      <c r="E41" s="313"/>
      <c r="F41" s="313"/>
      <c r="G41" s="157"/>
      <c r="H41" s="157"/>
      <c r="I41" s="157"/>
      <c r="J41" s="230"/>
    </row>
    <row r="42" spans="1:10" ht="15" customHeight="1">
      <c r="A42" s="240" t="s">
        <v>8</v>
      </c>
      <c r="B42" s="150"/>
      <c r="C42" s="150"/>
      <c r="D42" s="150"/>
      <c r="E42" s="150"/>
      <c r="F42" s="150"/>
      <c r="G42" s="150"/>
      <c r="H42" s="150"/>
      <c r="I42" s="150"/>
      <c r="J42" s="230"/>
    </row>
    <row r="43" spans="1:10" ht="15" customHeight="1">
      <c r="A43" s="240" t="s">
        <v>9</v>
      </c>
      <c r="B43" s="150"/>
      <c r="C43" s="150"/>
      <c r="D43" s="150"/>
      <c r="E43" s="150"/>
      <c r="F43" s="150"/>
      <c r="G43" s="150"/>
      <c r="H43" s="150"/>
      <c r="I43" s="150"/>
      <c r="J43" s="230"/>
    </row>
    <row r="44" spans="1:10" ht="15" customHeight="1">
      <c r="A44" s="240" t="s">
        <v>10</v>
      </c>
      <c r="B44" s="150"/>
      <c r="C44" s="150"/>
      <c r="D44" s="150"/>
      <c r="E44" s="150"/>
      <c r="F44" s="150"/>
      <c r="G44" s="150"/>
      <c r="H44" s="150"/>
      <c r="I44" s="150"/>
      <c r="J44" s="230"/>
    </row>
    <row r="45" spans="1:10" ht="15" customHeight="1" thickBot="1">
      <c r="A45" s="241" t="s">
        <v>15</v>
      </c>
      <c r="B45" s="221"/>
      <c r="C45" s="221"/>
      <c r="D45" s="221"/>
      <c r="E45" s="221"/>
      <c r="F45" s="221"/>
      <c r="G45" s="221"/>
      <c r="H45" s="221"/>
      <c r="I45" s="221"/>
      <c r="J45" s="222"/>
    </row>
    <row r="46" spans="1:10" ht="15" customHeight="1">
      <c r="A46" s="155" t="s">
        <v>16</v>
      </c>
      <c r="B46" s="226"/>
      <c r="C46" s="226"/>
      <c r="D46" s="226"/>
      <c r="E46" s="226"/>
      <c r="F46" s="226"/>
      <c r="G46" s="226"/>
      <c r="H46" s="226"/>
      <c r="I46" s="226"/>
      <c r="J46" s="219"/>
    </row>
    <row r="47" spans="1:10" ht="15" customHeight="1">
      <c r="A47" s="232"/>
      <c r="B47" s="242" t="s">
        <v>67</v>
      </c>
      <c r="C47" s="157"/>
      <c r="D47" s="157"/>
      <c r="E47" s="157"/>
      <c r="F47" s="157"/>
      <c r="G47" s="157"/>
      <c r="H47" s="157"/>
      <c r="I47" s="157"/>
      <c r="J47" s="230"/>
    </row>
    <row r="48" spans="1:10" ht="15" customHeight="1" thickBot="1">
      <c r="A48" s="239"/>
      <c r="B48" s="242" t="s">
        <v>66</v>
      </c>
      <c r="C48" s="242"/>
      <c r="D48" s="242"/>
      <c r="E48" s="242"/>
      <c r="F48" s="157"/>
      <c r="G48" s="157"/>
      <c r="H48" s="242" t="s">
        <v>86</v>
      </c>
      <c r="I48" s="157"/>
      <c r="J48" s="230"/>
    </row>
    <row r="49" spans="1:10" ht="15" customHeight="1">
      <c r="A49" s="239"/>
      <c r="B49" s="242"/>
      <c r="C49" s="242"/>
      <c r="D49" s="242"/>
      <c r="E49" s="242"/>
      <c r="F49" s="157"/>
      <c r="G49" s="243"/>
      <c r="H49" s="244" t="s">
        <v>81</v>
      </c>
      <c r="I49" s="245"/>
      <c r="J49" s="246"/>
    </row>
    <row r="50" spans="1:10" ht="15" customHeight="1">
      <c r="A50" s="239"/>
      <c r="B50" s="157"/>
      <c r="C50" s="157"/>
      <c r="D50" s="157"/>
      <c r="E50" s="157"/>
      <c r="F50" s="157"/>
      <c r="G50" s="243"/>
      <c r="H50" s="524" t="s">
        <v>25</v>
      </c>
      <c r="I50" s="525" t="s">
        <v>26</v>
      </c>
      <c r="J50" s="526" t="s">
        <v>27</v>
      </c>
    </row>
    <row r="51" spans="1:10" ht="15" customHeight="1">
      <c r="A51" s="161" t="s">
        <v>18</v>
      </c>
      <c r="B51" s="247" t="s">
        <v>19</v>
      </c>
      <c r="C51" s="157"/>
      <c r="D51" s="157"/>
      <c r="E51" s="157"/>
      <c r="F51" s="157"/>
      <c r="G51" s="243"/>
      <c r="H51" s="127"/>
      <c r="I51" s="128"/>
      <c r="J51" s="129"/>
    </row>
    <row r="52" spans="1:10" ht="15" customHeight="1">
      <c r="A52" s="239"/>
      <c r="B52" s="247" t="s">
        <v>28</v>
      </c>
      <c r="C52" s="157"/>
      <c r="D52" s="157"/>
      <c r="E52" s="157"/>
      <c r="F52" s="339"/>
      <c r="G52" s="162"/>
      <c r="H52" s="131"/>
      <c r="I52" s="131"/>
      <c r="J52" s="248"/>
    </row>
    <row r="53" spans="1:10" ht="15" customHeight="1">
      <c r="A53" s="239"/>
      <c r="B53" s="247"/>
      <c r="C53" s="157"/>
      <c r="D53" s="157"/>
      <c r="E53" s="157"/>
      <c r="F53" s="157"/>
      <c r="G53" s="162"/>
      <c r="H53" s="131"/>
      <c r="I53" s="131"/>
      <c r="J53" s="248"/>
    </row>
    <row r="54" spans="1:10" ht="15" customHeight="1">
      <c r="A54" s="249" t="s">
        <v>30</v>
      </c>
      <c r="B54" s="247" t="s">
        <v>29</v>
      </c>
      <c r="C54" s="157"/>
      <c r="D54" s="157"/>
      <c r="E54" s="157"/>
      <c r="F54" s="157"/>
      <c r="G54" s="243"/>
      <c r="H54" s="132"/>
      <c r="I54" s="133"/>
      <c r="J54" s="134"/>
    </row>
    <row r="55" spans="1:10" ht="15" customHeight="1">
      <c r="A55" s="239"/>
      <c r="B55" s="157"/>
      <c r="C55" s="157"/>
      <c r="D55" s="157"/>
      <c r="E55" s="157"/>
      <c r="F55" s="157"/>
      <c r="G55" s="243"/>
      <c r="H55" s="131"/>
      <c r="I55" s="131"/>
      <c r="J55" s="135"/>
    </row>
    <row r="56" spans="1:10" ht="15" customHeight="1">
      <c r="A56" s="249" t="s">
        <v>31</v>
      </c>
      <c r="B56" s="247" t="s">
        <v>32</v>
      </c>
      <c r="C56" s="157"/>
      <c r="D56" s="157"/>
      <c r="E56" s="157"/>
      <c r="F56" s="157"/>
      <c r="G56" s="243"/>
      <c r="H56" s="132"/>
      <c r="I56" s="133"/>
      <c r="J56" s="134"/>
    </row>
    <row r="57" spans="1:10" ht="15" customHeight="1">
      <c r="A57" s="239"/>
      <c r="B57" s="247" t="s">
        <v>181</v>
      </c>
      <c r="C57" s="157"/>
      <c r="D57" s="157"/>
      <c r="E57" s="157"/>
      <c r="F57" s="157"/>
      <c r="G57" s="162"/>
      <c r="H57" s="131"/>
      <c r="I57" s="131"/>
      <c r="J57" s="248"/>
    </row>
    <row r="58" spans="1:10" ht="15" customHeight="1">
      <c r="A58" s="239"/>
      <c r="B58" s="247" t="s">
        <v>33</v>
      </c>
      <c r="C58" s="324"/>
      <c r="D58" s="324"/>
      <c r="E58" s="324"/>
      <c r="F58" s="324"/>
      <c r="G58" s="214"/>
      <c r="H58" s="214"/>
      <c r="I58" s="214"/>
      <c r="J58" s="251"/>
    </row>
    <row r="59" spans="1:10" ht="15" customHeight="1">
      <c r="A59" s="239"/>
      <c r="B59" s="324"/>
      <c r="C59" s="324"/>
      <c r="D59" s="324"/>
      <c r="E59" s="324"/>
      <c r="F59" s="324"/>
      <c r="G59" s="214"/>
      <c r="H59" s="214"/>
      <c r="I59" s="214"/>
      <c r="J59" s="251"/>
    </row>
    <row r="60" spans="1:10" ht="15" customHeight="1">
      <c r="A60" s="239"/>
      <c r="B60" s="325"/>
      <c r="C60" s="325"/>
      <c r="D60" s="325"/>
      <c r="E60" s="325"/>
      <c r="F60" s="325"/>
      <c r="G60" s="326"/>
      <c r="H60" s="326"/>
      <c r="I60" s="326"/>
      <c r="J60" s="251"/>
    </row>
    <row r="61" spans="1:10" ht="15" customHeight="1">
      <c r="A61" s="239"/>
      <c r="B61" s="325"/>
      <c r="C61" s="325"/>
      <c r="D61" s="325"/>
      <c r="E61" s="325"/>
      <c r="F61" s="325"/>
      <c r="G61" s="326"/>
      <c r="H61" s="326"/>
      <c r="I61" s="326"/>
      <c r="J61" s="251"/>
    </row>
    <row r="62" spans="1:10" ht="15" customHeight="1">
      <c r="A62" s="239"/>
      <c r="B62" s="157"/>
      <c r="C62" s="157"/>
      <c r="D62" s="157"/>
      <c r="E62" s="157"/>
      <c r="F62" s="157"/>
      <c r="G62" s="162"/>
      <c r="H62" s="131"/>
      <c r="I62" s="131"/>
      <c r="J62" s="248"/>
    </row>
    <row r="63" spans="1:10" ht="15" customHeight="1">
      <c r="A63" s="239"/>
      <c r="B63" s="247" t="s">
        <v>34</v>
      </c>
      <c r="C63" s="157"/>
      <c r="D63" s="157"/>
      <c r="E63" s="157"/>
      <c r="F63" s="157"/>
      <c r="G63" s="243"/>
      <c r="H63" s="132"/>
      <c r="I63" s="133"/>
      <c r="J63" s="134"/>
    </row>
    <row r="64" spans="1:10" ht="15" customHeight="1">
      <c r="A64" s="239"/>
      <c r="B64" s="157"/>
      <c r="C64" s="157"/>
      <c r="D64" s="157"/>
      <c r="E64" s="157"/>
      <c r="F64" s="157"/>
      <c r="G64" s="243"/>
      <c r="H64" s="131"/>
      <c r="I64" s="131"/>
      <c r="J64" s="135"/>
    </row>
    <row r="65" spans="1:10" ht="15" customHeight="1">
      <c r="A65" s="249" t="s">
        <v>35</v>
      </c>
      <c r="B65" s="247" t="s">
        <v>36</v>
      </c>
      <c r="C65" s="157"/>
      <c r="D65" s="157"/>
      <c r="E65" s="157"/>
      <c r="F65" s="157"/>
      <c r="G65" s="243"/>
      <c r="H65" s="132"/>
      <c r="I65" s="133"/>
      <c r="J65" s="134"/>
    </row>
    <row r="66" spans="1:10" ht="15" customHeight="1">
      <c r="A66" s="239"/>
      <c r="B66" s="157"/>
      <c r="C66" s="157"/>
      <c r="D66" s="157"/>
      <c r="E66" s="157"/>
      <c r="F66" s="157"/>
      <c r="G66" s="243"/>
      <c r="H66" s="131"/>
      <c r="I66" s="131"/>
      <c r="J66" s="135"/>
    </row>
    <row r="67" spans="1:10" ht="15" customHeight="1">
      <c r="A67" s="249" t="s">
        <v>37</v>
      </c>
      <c r="B67" s="247" t="s">
        <v>38</v>
      </c>
      <c r="C67" s="157"/>
      <c r="D67" s="157"/>
      <c r="E67" s="157"/>
      <c r="F67" s="157"/>
      <c r="G67" s="243"/>
      <c r="H67" s="137"/>
      <c r="I67" s="132"/>
      <c r="J67" s="134"/>
    </row>
    <row r="68" spans="1:10" ht="15" customHeight="1">
      <c r="A68" s="239"/>
      <c r="B68" s="247" t="s">
        <v>39</v>
      </c>
      <c r="C68" s="243"/>
      <c r="D68" s="237"/>
      <c r="E68" s="324"/>
      <c r="F68" s="324"/>
      <c r="G68" s="214"/>
      <c r="H68" s="214"/>
      <c r="I68" s="214"/>
      <c r="J68" s="251"/>
    </row>
    <row r="69" spans="1:10" ht="15" customHeight="1">
      <c r="A69" s="239"/>
      <c r="B69" s="324"/>
      <c r="C69" s="324"/>
      <c r="D69" s="324"/>
      <c r="E69" s="324"/>
      <c r="F69" s="324"/>
      <c r="G69" s="214"/>
      <c r="H69" s="214"/>
      <c r="I69" s="214"/>
      <c r="J69" s="253"/>
    </row>
    <row r="70" spans="1:10" ht="15" customHeight="1">
      <c r="A70" s="239"/>
      <c r="B70" s="325"/>
      <c r="C70" s="325"/>
      <c r="D70" s="325"/>
      <c r="E70" s="325"/>
      <c r="F70" s="325"/>
      <c r="G70" s="326"/>
      <c r="H70" s="326"/>
      <c r="I70" s="326"/>
      <c r="J70" s="251"/>
    </row>
    <row r="71" spans="1:10" ht="15" customHeight="1">
      <c r="A71" s="239"/>
      <c r="B71" s="325"/>
      <c r="C71" s="325"/>
      <c r="D71" s="325"/>
      <c r="E71" s="325"/>
      <c r="F71" s="325"/>
      <c r="G71" s="326"/>
      <c r="H71" s="326"/>
      <c r="I71" s="326"/>
      <c r="J71" s="251"/>
    </row>
    <row r="72" spans="1:10" ht="15" customHeight="1">
      <c r="A72" s="239"/>
      <c r="B72" s="157"/>
      <c r="C72" s="157"/>
      <c r="D72" s="157"/>
      <c r="E72" s="157"/>
      <c r="F72" s="157"/>
      <c r="G72" s="162"/>
      <c r="H72" s="163"/>
      <c r="I72" s="163"/>
      <c r="J72" s="254"/>
    </row>
    <row r="73" spans="1:10" ht="15" customHeight="1">
      <c r="A73" s="249" t="s">
        <v>41</v>
      </c>
      <c r="B73" s="247" t="s">
        <v>40</v>
      </c>
      <c r="C73" s="157"/>
      <c r="D73" s="157"/>
      <c r="E73" s="157"/>
      <c r="F73" s="157"/>
      <c r="G73" s="243"/>
      <c r="H73" s="132"/>
      <c r="I73" s="133"/>
      <c r="J73" s="134"/>
    </row>
    <row r="74" spans="1:10" ht="15" customHeight="1">
      <c r="A74" s="249"/>
      <c r="B74" s="247" t="s">
        <v>42</v>
      </c>
      <c r="C74" s="157"/>
      <c r="D74" s="157"/>
      <c r="E74" s="157"/>
      <c r="F74" s="323"/>
      <c r="G74" s="243"/>
      <c r="H74" s="191"/>
      <c r="I74" s="131"/>
      <c r="J74" s="135"/>
    </row>
    <row r="75" spans="1:10" ht="15" customHeight="1">
      <c r="A75" s="239"/>
      <c r="B75" s="247"/>
      <c r="C75" s="238"/>
      <c r="D75" s="238"/>
      <c r="E75" s="238"/>
      <c r="F75" s="157"/>
      <c r="G75" s="162"/>
      <c r="H75" s="162"/>
      <c r="I75" s="162"/>
      <c r="J75" s="230"/>
    </row>
    <row r="76" spans="1:10" ht="15" customHeight="1">
      <c r="A76" s="249" t="s">
        <v>45</v>
      </c>
      <c r="B76" s="355" t="s">
        <v>182</v>
      </c>
      <c r="C76" s="356"/>
      <c r="D76" s="356"/>
      <c r="E76" s="238"/>
      <c r="F76" s="162"/>
      <c r="G76" s="162"/>
      <c r="H76" s="162"/>
      <c r="I76" s="162"/>
      <c r="J76" s="230"/>
    </row>
    <row r="77" spans="1:10" ht="15" customHeight="1">
      <c r="A77" s="239"/>
      <c r="B77" s="357" t="s">
        <v>183</v>
      </c>
      <c r="C77" s="356"/>
      <c r="D77" s="356"/>
      <c r="E77" s="238"/>
      <c r="F77" s="162"/>
      <c r="G77" s="162"/>
      <c r="H77" s="132"/>
      <c r="I77" s="137"/>
      <c r="J77" s="134"/>
    </row>
    <row r="78" spans="1:10" ht="15" customHeight="1">
      <c r="A78" s="239"/>
      <c r="B78" s="357" t="s">
        <v>184</v>
      </c>
      <c r="C78" s="358"/>
      <c r="D78" s="166"/>
      <c r="E78" s="324"/>
      <c r="F78" s="214"/>
      <c r="G78" s="214"/>
      <c r="H78" s="214"/>
      <c r="I78" s="214"/>
      <c r="J78" s="251"/>
    </row>
    <row r="79" spans="1:10" ht="15" customHeight="1">
      <c r="A79" s="239"/>
      <c r="B79" s="214"/>
      <c r="C79" s="214"/>
      <c r="D79" s="214"/>
      <c r="E79" s="324"/>
      <c r="F79" s="214"/>
      <c r="G79" s="214"/>
      <c r="H79" s="214"/>
      <c r="I79" s="214"/>
      <c r="J79" s="253"/>
    </row>
    <row r="80" spans="1:10" ht="15" customHeight="1">
      <c r="A80" s="239"/>
      <c r="B80" s="326"/>
      <c r="C80" s="326"/>
      <c r="D80" s="326"/>
      <c r="E80" s="325"/>
      <c r="F80" s="326"/>
      <c r="G80" s="326"/>
      <c r="H80" s="326"/>
      <c r="I80" s="326"/>
      <c r="J80" s="251"/>
    </row>
    <row r="81" spans="1:10" ht="15" customHeight="1">
      <c r="A81" s="239"/>
      <c r="B81" s="326"/>
      <c r="C81" s="326"/>
      <c r="D81" s="326"/>
      <c r="E81" s="325"/>
      <c r="F81" s="326"/>
      <c r="G81" s="326"/>
      <c r="H81" s="326"/>
      <c r="I81" s="326"/>
      <c r="J81" s="251"/>
    </row>
    <row r="82" spans="1:10" ht="15" customHeight="1">
      <c r="A82" s="239"/>
      <c r="B82" s="162"/>
      <c r="C82" s="162"/>
      <c r="D82" s="162"/>
      <c r="E82" s="157"/>
      <c r="F82" s="162"/>
      <c r="G82" s="162"/>
      <c r="H82" s="162"/>
      <c r="I82" s="162"/>
      <c r="J82" s="230"/>
    </row>
    <row r="83" spans="1:10" ht="15" customHeight="1">
      <c r="A83" s="256" t="s">
        <v>43</v>
      </c>
      <c r="B83" s="359"/>
      <c r="C83" s="359"/>
      <c r="D83" s="359"/>
      <c r="E83" s="242"/>
      <c r="F83" s="359"/>
      <c r="G83" s="162"/>
      <c r="H83" s="162"/>
      <c r="I83" s="162"/>
      <c r="J83" s="230"/>
    </row>
    <row r="84" spans="1:10" ht="15" customHeight="1">
      <c r="A84" s="327"/>
      <c r="B84" s="324"/>
      <c r="C84" s="324"/>
      <c r="D84" s="324"/>
      <c r="E84" s="324"/>
      <c r="F84" s="324"/>
      <c r="G84" s="214"/>
      <c r="H84" s="214"/>
      <c r="I84" s="214"/>
      <c r="J84" s="251"/>
    </row>
    <row r="85" spans="1:10" ht="15" customHeight="1">
      <c r="A85" s="327"/>
      <c r="B85" s="324"/>
      <c r="C85" s="324"/>
      <c r="D85" s="324"/>
      <c r="E85" s="324"/>
      <c r="F85" s="324"/>
      <c r="G85" s="214"/>
      <c r="H85" s="214"/>
      <c r="I85" s="214"/>
      <c r="J85" s="253"/>
    </row>
    <row r="86" spans="1:10" ht="15" customHeight="1">
      <c r="A86" s="327"/>
      <c r="B86" s="324"/>
      <c r="C86" s="324"/>
      <c r="D86" s="324"/>
      <c r="E86" s="324"/>
      <c r="F86" s="324"/>
      <c r="G86" s="214"/>
      <c r="H86" s="214"/>
      <c r="I86" s="214"/>
      <c r="J86" s="251"/>
    </row>
    <row r="87" spans="1:10" ht="15" customHeight="1">
      <c r="A87" s="327"/>
      <c r="B87" s="324"/>
      <c r="C87" s="324"/>
      <c r="D87" s="324"/>
      <c r="E87" s="324"/>
      <c r="F87" s="324"/>
      <c r="G87" s="214"/>
      <c r="H87" s="214"/>
      <c r="I87" s="214"/>
      <c r="J87" s="253"/>
    </row>
    <row r="88" spans="1:10" ht="15" customHeight="1">
      <c r="A88" s="327"/>
      <c r="B88" s="324"/>
      <c r="C88" s="324"/>
      <c r="D88" s="324"/>
      <c r="E88" s="324"/>
      <c r="F88" s="324"/>
      <c r="G88" s="214"/>
      <c r="H88" s="214"/>
      <c r="I88" s="214"/>
      <c r="J88" s="251"/>
    </row>
    <row r="89" spans="1:10" ht="15" customHeight="1">
      <c r="A89" s="327"/>
      <c r="B89" s="324"/>
      <c r="C89" s="324"/>
      <c r="D89" s="324"/>
      <c r="E89" s="324"/>
      <c r="F89" s="324"/>
      <c r="G89" s="214"/>
      <c r="H89" s="214" t="s">
        <v>1</v>
      </c>
      <c r="I89" s="214"/>
      <c r="J89" s="251"/>
    </row>
    <row r="90" spans="1:10" ht="15" customHeight="1" thickBot="1">
      <c r="A90" s="328"/>
      <c r="B90" s="329"/>
      <c r="C90" s="329"/>
      <c r="D90" s="329"/>
      <c r="E90" s="329"/>
      <c r="F90" s="329"/>
      <c r="G90" s="330"/>
      <c r="H90" s="330"/>
      <c r="I90" s="330"/>
      <c r="J90" s="257"/>
    </row>
    <row r="91" spans="1:10" ht="15" customHeight="1">
      <c r="A91" s="155" t="s">
        <v>44</v>
      </c>
      <c r="B91" s="258"/>
      <c r="C91" s="258"/>
      <c r="D91" s="258"/>
      <c r="E91" s="258"/>
      <c r="F91" s="258"/>
      <c r="G91" s="165"/>
      <c r="H91" s="165"/>
      <c r="I91" s="165"/>
      <c r="J91" s="219"/>
    </row>
    <row r="92" spans="1:10" ht="15" customHeight="1">
      <c r="A92" s="232"/>
      <c r="B92" s="242" t="s">
        <v>17</v>
      </c>
      <c r="C92" s="157"/>
      <c r="D92" s="157"/>
      <c r="E92" s="157"/>
      <c r="F92" s="157"/>
      <c r="G92" s="157"/>
      <c r="H92" s="157"/>
      <c r="I92" s="157"/>
      <c r="J92" s="230"/>
    </row>
    <row r="93" spans="1:10" ht="15" customHeight="1" thickBot="1">
      <c r="A93" s="239"/>
      <c r="B93" s="242" t="s">
        <v>20</v>
      </c>
      <c r="C93" s="242"/>
      <c r="D93" s="242"/>
      <c r="E93" s="242"/>
      <c r="F93" s="157"/>
      <c r="G93" s="157"/>
      <c r="H93" s="242" t="s">
        <v>86</v>
      </c>
      <c r="I93" s="157"/>
      <c r="J93" s="230"/>
    </row>
    <row r="94" spans="1:10" ht="15" customHeight="1">
      <c r="A94" s="239"/>
      <c r="B94" s="242"/>
      <c r="C94" s="242"/>
      <c r="D94" s="242"/>
      <c r="E94" s="242"/>
      <c r="F94" s="157"/>
      <c r="G94" s="243"/>
      <c r="H94" s="244" t="s">
        <v>81</v>
      </c>
      <c r="I94" s="245"/>
      <c r="J94" s="246"/>
    </row>
    <row r="95" spans="1:10" ht="15" customHeight="1">
      <c r="A95" s="239"/>
      <c r="B95" s="157"/>
      <c r="C95" s="157"/>
      <c r="D95" s="157"/>
      <c r="E95" s="157"/>
      <c r="F95" s="157"/>
      <c r="G95" s="243"/>
      <c r="H95" s="524" t="s">
        <v>25</v>
      </c>
      <c r="I95" s="525" t="s">
        <v>26</v>
      </c>
      <c r="J95" s="526" t="s">
        <v>27</v>
      </c>
    </row>
    <row r="96" spans="1:10" ht="15" customHeight="1">
      <c r="A96" s="249" t="s">
        <v>49</v>
      </c>
      <c r="B96" s="247" t="s">
        <v>47</v>
      </c>
      <c r="C96" s="247"/>
      <c r="D96" s="247"/>
      <c r="E96" s="247"/>
      <c r="F96" s="247"/>
      <c r="G96" s="243"/>
      <c r="H96" s="150"/>
      <c r="I96" s="150"/>
      <c r="J96" s="259"/>
    </row>
    <row r="97" spans="1:10" ht="15" customHeight="1">
      <c r="A97" s="239"/>
      <c r="B97" s="247" t="s">
        <v>48</v>
      </c>
      <c r="C97" s="247"/>
      <c r="D97" s="247"/>
      <c r="E97" s="247"/>
      <c r="F97" s="247"/>
      <c r="G97" s="243"/>
      <c r="H97" s="138"/>
      <c r="I97" s="139"/>
      <c r="J97" s="140"/>
    </row>
    <row r="98" spans="1:10" ht="15" customHeight="1">
      <c r="A98" s="239"/>
      <c r="B98" s="247" t="s">
        <v>46</v>
      </c>
      <c r="C98" s="311"/>
      <c r="D98" s="214"/>
      <c r="E98" s="214"/>
      <c r="F98" s="214"/>
      <c r="G98" s="243"/>
      <c r="H98" s="130"/>
      <c r="I98" s="130"/>
      <c r="J98" s="141"/>
    </row>
    <row r="99" spans="1:10" ht="15" customHeight="1">
      <c r="A99" s="239"/>
      <c r="B99" s="247"/>
      <c r="C99" s="247"/>
      <c r="D99" s="247"/>
      <c r="E99" s="247"/>
      <c r="F99" s="247"/>
      <c r="G99" s="243"/>
      <c r="H99" s="130"/>
      <c r="I99" s="130"/>
      <c r="J99" s="141"/>
    </row>
    <row r="100" spans="1:10" ht="15" customHeight="1">
      <c r="A100" s="249" t="s">
        <v>51</v>
      </c>
      <c r="B100" s="247" t="s">
        <v>50</v>
      </c>
      <c r="C100" s="247"/>
      <c r="D100" s="247"/>
      <c r="E100" s="247"/>
      <c r="F100" s="247"/>
      <c r="G100" s="243"/>
      <c r="H100" s="130"/>
      <c r="I100" s="130"/>
      <c r="J100" s="141"/>
    </row>
    <row r="101" spans="1:10" ht="15" customHeight="1">
      <c r="A101" s="239"/>
      <c r="B101" s="247" t="s">
        <v>273</v>
      </c>
      <c r="C101" s="247"/>
      <c r="D101" s="247"/>
      <c r="E101" s="247"/>
      <c r="F101" s="247"/>
      <c r="G101" s="243"/>
      <c r="H101" s="138"/>
      <c r="I101" s="139"/>
      <c r="J101" s="140"/>
    </row>
    <row r="102" spans="1:10" ht="15" customHeight="1">
      <c r="A102" s="239"/>
      <c r="B102" s="247"/>
      <c r="C102" s="247"/>
      <c r="D102" s="247"/>
      <c r="E102" s="247"/>
      <c r="F102" s="247"/>
      <c r="G102" s="243"/>
      <c r="H102" s="130"/>
      <c r="I102" s="130"/>
      <c r="J102" s="141"/>
    </row>
    <row r="103" spans="1:10" ht="15" customHeight="1">
      <c r="A103" s="249" t="s">
        <v>185</v>
      </c>
      <c r="B103" s="247" t="s">
        <v>52</v>
      </c>
      <c r="C103" s="247"/>
      <c r="D103" s="247"/>
      <c r="E103" s="247"/>
      <c r="F103" s="247"/>
      <c r="G103" s="243"/>
      <c r="H103" s="130"/>
      <c r="I103" s="130"/>
      <c r="J103" s="141"/>
    </row>
    <row r="104" spans="1:10" ht="15" customHeight="1">
      <c r="A104" s="239"/>
      <c r="B104" s="247" t="s">
        <v>186</v>
      </c>
      <c r="C104" s="247"/>
      <c r="D104" s="247"/>
      <c r="E104" s="247"/>
      <c r="F104" s="247"/>
      <c r="G104" s="243"/>
      <c r="H104" s="138"/>
      <c r="I104" s="139"/>
      <c r="J104" s="140"/>
    </row>
    <row r="105" spans="1:10" ht="15" customHeight="1">
      <c r="A105" s="239"/>
      <c r="B105" s="247"/>
      <c r="C105" s="247"/>
      <c r="D105" s="247"/>
      <c r="E105" s="247"/>
      <c r="F105" s="247"/>
      <c r="G105" s="243"/>
      <c r="H105" s="130"/>
      <c r="I105" s="130"/>
      <c r="J105" s="141"/>
    </row>
    <row r="106" spans="1:10" ht="15" customHeight="1">
      <c r="A106" s="249" t="s">
        <v>55</v>
      </c>
      <c r="B106" s="247" t="s">
        <v>274</v>
      </c>
      <c r="C106" s="247"/>
      <c r="D106" s="247"/>
      <c r="E106" s="247"/>
      <c r="F106" s="247"/>
      <c r="G106" s="243"/>
      <c r="H106" s="138"/>
      <c r="I106" s="139"/>
      <c r="J106" s="140"/>
    </row>
    <row r="107" spans="1:10" ht="15" customHeight="1">
      <c r="A107" s="239"/>
      <c r="B107" s="247"/>
      <c r="C107" s="247"/>
      <c r="D107" s="247"/>
      <c r="E107" s="247"/>
      <c r="F107" s="247"/>
      <c r="G107" s="162"/>
      <c r="H107" s="162"/>
      <c r="I107" s="162"/>
      <c r="J107" s="259"/>
    </row>
    <row r="108" spans="1:10" ht="15" customHeight="1">
      <c r="A108" s="256" t="s">
        <v>53</v>
      </c>
      <c r="B108" s="242"/>
      <c r="C108" s="242"/>
      <c r="D108" s="242"/>
      <c r="E108" s="242"/>
      <c r="F108" s="242"/>
      <c r="G108" s="162"/>
      <c r="H108" s="162"/>
      <c r="I108" s="162"/>
      <c r="J108" s="259"/>
    </row>
    <row r="109" spans="1:10" ht="15" customHeight="1">
      <c r="A109" s="327"/>
      <c r="B109" s="324"/>
      <c r="C109" s="324"/>
      <c r="D109" s="324"/>
      <c r="E109" s="324"/>
      <c r="F109" s="324"/>
      <c r="G109" s="214"/>
      <c r="H109" s="214"/>
      <c r="I109" s="214"/>
      <c r="J109" s="331"/>
    </row>
    <row r="110" spans="1:10" ht="15" customHeight="1">
      <c r="A110" s="327"/>
      <c r="B110" s="324"/>
      <c r="C110" s="324"/>
      <c r="D110" s="324"/>
      <c r="E110" s="324"/>
      <c r="F110" s="324"/>
      <c r="G110" s="214"/>
      <c r="H110" s="214"/>
      <c r="I110" s="214"/>
      <c r="J110" s="331"/>
    </row>
    <row r="111" spans="1:10" ht="15" customHeight="1">
      <c r="A111" s="327"/>
      <c r="B111" s="324"/>
      <c r="C111" s="324"/>
      <c r="D111" s="324"/>
      <c r="E111" s="324"/>
      <c r="F111" s="324"/>
      <c r="G111" s="214"/>
      <c r="H111" s="214"/>
      <c r="I111" s="214"/>
      <c r="J111" s="331"/>
    </row>
    <row r="112" spans="1:10" ht="15" customHeight="1">
      <c r="A112" s="332"/>
      <c r="B112" s="325"/>
      <c r="C112" s="325"/>
      <c r="D112" s="325"/>
      <c r="E112" s="325"/>
      <c r="F112" s="325"/>
      <c r="G112" s="326"/>
      <c r="H112" s="326"/>
      <c r="I112" s="326"/>
      <c r="J112" s="333"/>
    </row>
    <row r="113" spans="1:10" ht="15" customHeight="1">
      <c r="A113" s="327"/>
      <c r="B113" s="324"/>
      <c r="C113" s="324"/>
      <c r="D113" s="324"/>
      <c r="E113" s="324"/>
      <c r="F113" s="324"/>
      <c r="G113" s="214"/>
      <c r="H113" s="214"/>
      <c r="I113" s="214"/>
      <c r="J113" s="331"/>
    </row>
    <row r="114" spans="1:10" ht="15" customHeight="1" thickBot="1">
      <c r="A114" s="328"/>
      <c r="B114" s="329"/>
      <c r="C114" s="329"/>
      <c r="D114" s="329"/>
      <c r="E114" s="329"/>
      <c r="F114" s="329"/>
      <c r="G114" s="330"/>
      <c r="H114" s="330"/>
      <c r="I114" s="330"/>
      <c r="J114" s="334"/>
    </row>
    <row r="115" spans="1:10" ht="15" customHeight="1">
      <c r="A115" s="237"/>
      <c r="B115" s="237"/>
      <c r="C115" s="237"/>
      <c r="D115" s="237"/>
      <c r="E115" s="237"/>
      <c r="F115" s="237"/>
      <c r="G115" s="166"/>
      <c r="H115" s="166"/>
      <c r="I115" s="166"/>
      <c r="J115" s="166"/>
    </row>
    <row r="116" spans="1:10" ht="15" customHeight="1" thickBot="1">
      <c r="A116" s="260"/>
      <c r="B116" s="255"/>
      <c r="C116" s="255"/>
      <c r="D116" s="255"/>
      <c r="E116" s="255"/>
      <c r="F116" s="255"/>
      <c r="G116" s="167"/>
      <c r="H116" s="167"/>
      <c r="I116" s="167"/>
      <c r="J116" s="216"/>
    </row>
    <row r="117" spans="1:10" ht="15" customHeight="1">
      <c r="A117" s="155" t="s">
        <v>54</v>
      </c>
      <c r="B117" s="258"/>
      <c r="C117" s="258"/>
      <c r="D117" s="258"/>
      <c r="E117" s="258"/>
      <c r="F117" s="258"/>
      <c r="G117" s="165"/>
      <c r="H117" s="165"/>
      <c r="I117" s="165"/>
      <c r="J117" s="219"/>
    </row>
    <row r="118" spans="1:10" ht="15" customHeight="1">
      <c r="A118" s="156"/>
      <c r="B118" s="168" t="s">
        <v>56</v>
      </c>
      <c r="C118" s="157"/>
      <c r="D118" s="157"/>
      <c r="E118" s="157"/>
      <c r="F118" s="157"/>
      <c r="G118" s="162"/>
      <c r="H118" s="162"/>
      <c r="I118" s="162"/>
      <c r="J118" s="230"/>
    </row>
    <row r="119" spans="1:10" ht="15" customHeight="1">
      <c r="A119" s="232"/>
      <c r="B119" s="242" t="s">
        <v>17</v>
      </c>
      <c r="C119" s="157"/>
      <c r="D119" s="157"/>
      <c r="E119" s="157"/>
      <c r="F119" s="157"/>
      <c r="G119" s="157"/>
      <c r="H119" s="157"/>
      <c r="I119" s="157"/>
      <c r="J119" s="230"/>
    </row>
    <row r="120" spans="1:10" ht="15" customHeight="1" thickBot="1">
      <c r="A120" s="239"/>
      <c r="B120" s="242" t="s">
        <v>20</v>
      </c>
      <c r="C120" s="242"/>
      <c r="D120" s="242"/>
      <c r="E120" s="242"/>
      <c r="F120" s="157"/>
      <c r="G120" s="157"/>
      <c r="H120" s="242" t="s">
        <v>86</v>
      </c>
      <c r="I120" s="157"/>
      <c r="J120" s="230"/>
    </row>
    <row r="121" spans="1:10" ht="15" customHeight="1">
      <c r="A121" s="239"/>
      <c r="B121" s="242"/>
      <c r="C121" s="242"/>
      <c r="D121" s="242"/>
      <c r="E121" s="242"/>
      <c r="F121" s="157"/>
      <c r="G121" s="243"/>
      <c r="H121" s="244" t="s">
        <v>81</v>
      </c>
      <c r="I121" s="245"/>
      <c r="J121" s="246"/>
    </row>
    <row r="122" spans="1:10" ht="15" customHeight="1">
      <c r="A122" s="239"/>
      <c r="B122" s="157"/>
      <c r="C122" s="157"/>
      <c r="D122" s="157"/>
      <c r="E122" s="157"/>
      <c r="F122" s="157"/>
      <c r="G122" s="243"/>
      <c r="H122" s="524" t="s">
        <v>25</v>
      </c>
      <c r="I122" s="525" t="s">
        <v>26</v>
      </c>
      <c r="J122" s="526" t="s">
        <v>27</v>
      </c>
    </row>
    <row r="123" spans="1:10" ht="15" customHeight="1">
      <c r="A123" s="249" t="s">
        <v>58</v>
      </c>
      <c r="B123" s="247" t="s">
        <v>57</v>
      </c>
      <c r="C123" s="157"/>
      <c r="D123" s="157"/>
      <c r="E123" s="157"/>
      <c r="F123" s="157"/>
      <c r="G123" s="243"/>
      <c r="H123" s="131"/>
      <c r="I123" s="131"/>
      <c r="J123" s="135"/>
    </row>
    <row r="124" spans="1:10" ht="15" customHeight="1">
      <c r="A124" s="239"/>
      <c r="B124" s="247" t="s">
        <v>59</v>
      </c>
      <c r="C124" s="157"/>
      <c r="D124" s="157"/>
      <c r="E124" s="157"/>
      <c r="F124" s="157"/>
      <c r="G124" s="243"/>
      <c r="H124" s="132"/>
      <c r="I124" s="133"/>
      <c r="J124" s="134"/>
    </row>
    <row r="125" spans="1:10" ht="15" customHeight="1">
      <c r="A125" s="239"/>
      <c r="B125" s="157"/>
      <c r="C125" s="157"/>
      <c r="D125" s="157"/>
      <c r="E125" s="157"/>
      <c r="F125" s="157"/>
      <c r="G125" s="243"/>
      <c r="H125" s="131"/>
      <c r="I125" s="131"/>
      <c r="J125" s="135"/>
    </row>
    <row r="126" spans="1:10" ht="15" customHeight="1">
      <c r="A126" s="249" t="s">
        <v>60</v>
      </c>
      <c r="B126" s="261" t="s">
        <v>187</v>
      </c>
      <c r="C126" s="157"/>
      <c r="D126" s="157"/>
      <c r="E126" s="157"/>
      <c r="F126" s="157"/>
      <c r="G126" s="243"/>
      <c r="H126" s="132"/>
      <c r="I126" s="133"/>
      <c r="J126" s="142"/>
    </row>
    <row r="127" spans="1:10" ht="15" customHeight="1">
      <c r="A127" s="239"/>
      <c r="B127" s="157"/>
      <c r="C127" s="157"/>
      <c r="D127" s="157"/>
      <c r="E127" s="157"/>
      <c r="F127" s="157"/>
      <c r="G127" s="243"/>
      <c r="H127" s="131"/>
      <c r="I127" s="131"/>
      <c r="J127" s="135"/>
    </row>
    <row r="128" spans="1:10" ht="15" customHeight="1">
      <c r="A128" s="249" t="s">
        <v>62</v>
      </c>
      <c r="B128" s="261" t="s">
        <v>61</v>
      </c>
      <c r="C128" s="157"/>
      <c r="D128" s="157"/>
      <c r="E128" s="157"/>
      <c r="F128" s="157"/>
      <c r="G128" s="243"/>
      <c r="H128" s="137"/>
      <c r="I128" s="132"/>
      <c r="J128" s="134"/>
    </row>
    <row r="129" spans="1:10" ht="15" customHeight="1">
      <c r="A129" s="239"/>
      <c r="B129" s="157"/>
      <c r="C129" s="157"/>
      <c r="D129" s="157"/>
      <c r="E129" s="157"/>
      <c r="F129" s="157"/>
      <c r="G129" s="162"/>
      <c r="H129" s="131"/>
      <c r="I129" s="131"/>
      <c r="J129" s="248"/>
    </row>
    <row r="130" spans="1:10" ht="15" customHeight="1">
      <c r="A130" s="249" t="s">
        <v>64</v>
      </c>
      <c r="B130" s="261" t="s">
        <v>63</v>
      </c>
      <c r="C130" s="157"/>
      <c r="D130" s="157"/>
      <c r="E130" s="157"/>
      <c r="F130" s="157"/>
      <c r="G130" s="162"/>
      <c r="H130" s="137"/>
      <c r="I130" s="132"/>
      <c r="J130" s="134"/>
    </row>
    <row r="131" spans="1:10" ht="15" customHeight="1">
      <c r="A131" s="239"/>
      <c r="B131" s="157"/>
      <c r="C131" s="157"/>
      <c r="D131" s="157"/>
      <c r="E131" s="157"/>
      <c r="F131" s="157"/>
      <c r="G131" s="162"/>
      <c r="H131" s="163"/>
      <c r="I131" s="163"/>
      <c r="J131" s="254"/>
    </row>
    <row r="132" spans="1:10" ht="15" customHeight="1">
      <c r="A132" s="249" t="s">
        <v>70</v>
      </c>
      <c r="B132" s="261" t="s">
        <v>65</v>
      </c>
      <c r="C132" s="157"/>
      <c r="D132" s="157"/>
      <c r="E132" s="324"/>
      <c r="F132" s="324"/>
      <c r="G132" s="214"/>
      <c r="H132" s="214"/>
      <c r="I132" s="214"/>
      <c r="J132" s="251"/>
    </row>
    <row r="133" spans="1:10" ht="15" customHeight="1">
      <c r="A133" s="327"/>
      <c r="B133" s="324"/>
      <c r="C133" s="324"/>
      <c r="D133" s="324"/>
      <c r="E133" s="324"/>
      <c r="F133" s="324"/>
      <c r="G133" s="214"/>
      <c r="H133" s="214"/>
      <c r="I133" s="214"/>
      <c r="J133" s="331"/>
    </row>
    <row r="134" spans="1:10" ht="15" customHeight="1">
      <c r="A134" s="327"/>
      <c r="B134" s="324"/>
      <c r="C134" s="324"/>
      <c r="D134" s="324"/>
      <c r="E134" s="324"/>
      <c r="F134" s="324"/>
      <c r="G134" s="214"/>
      <c r="H134" s="214"/>
      <c r="I134" s="214"/>
      <c r="J134" s="331"/>
    </row>
    <row r="135" spans="1:10" ht="15" customHeight="1">
      <c r="A135" s="332"/>
      <c r="B135" s="325"/>
      <c r="C135" s="325"/>
      <c r="D135" s="325"/>
      <c r="E135" s="325"/>
      <c r="F135" s="325"/>
      <c r="G135" s="326"/>
      <c r="H135" s="326"/>
      <c r="I135" s="326"/>
      <c r="J135" s="333"/>
    </row>
    <row r="136" spans="1:10" ht="15" customHeight="1">
      <c r="A136" s="256" t="s">
        <v>68</v>
      </c>
      <c r="B136" s="242"/>
      <c r="C136" s="242"/>
      <c r="D136" s="242"/>
      <c r="E136" s="242"/>
      <c r="F136" s="242"/>
      <c r="G136" s="162"/>
      <c r="H136" s="163"/>
      <c r="I136" s="163"/>
      <c r="J136" s="254"/>
    </row>
    <row r="137" spans="1:10" ht="15" customHeight="1">
      <c r="A137" s="327"/>
      <c r="B137" s="324"/>
      <c r="C137" s="324"/>
      <c r="D137" s="324"/>
      <c r="E137" s="324"/>
      <c r="F137" s="324"/>
      <c r="G137" s="214"/>
      <c r="H137" s="214"/>
      <c r="I137" s="214"/>
      <c r="J137" s="331"/>
    </row>
    <row r="138" spans="1:10" ht="15" customHeight="1">
      <c r="A138" s="327"/>
      <c r="B138" s="324"/>
      <c r="C138" s="324"/>
      <c r="D138" s="324"/>
      <c r="E138" s="324"/>
      <c r="F138" s="324"/>
      <c r="G138" s="214"/>
      <c r="H138" s="214"/>
      <c r="I138" s="214"/>
      <c r="J138" s="331"/>
    </row>
    <row r="139" spans="1:10" ht="15" customHeight="1">
      <c r="A139" s="327"/>
      <c r="B139" s="324"/>
      <c r="C139" s="324"/>
      <c r="D139" s="324"/>
      <c r="E139" s="324"/>
      <c r="F139" s="324"/>
      <c r="G139" s="214"/>
      <c r="H139" s="214"/>
      <c r="I139" s="214"/>
      <c r="J139" s="331"/>
    </row>
    <row r="140" spans="1:10" ht="15" customHeight="1">
      <c r="A140" s="332"/>
      <c r="B140" s="325"/>
      <c r="C140" s="325"/>
      <c r="D140" s="325"/>
      <c r="E140" s="325"/>
      <c r="F140" s="325"/>
      <c r="G140" s="326"/>
      <c r="H140" s="326"/>
      <c r="I140" s="326"/>
      <c r="J140" s="333"/>
    </row>
    <row r="141" spans="1:10" ht="15" customHeight="1">
      <c r="A141" s="327"/>
      <c r="B141" s="324"/>
      <c r="C141" s="324"/>
      <c r="D141" s="324"/>
      <c r="E141" s="324"/>
      <c r="F141" s="324"/>
      <c r="G141" s="214"/>
      <c r="H141" s="214"/>
      <c r="I141" s="214"/>
      <c r="J141" s="331"/>
    </row>
    <row r="142" spans="1:10" ht="15" customHeight="1">
      <c r="A142" s="327"/>
      <c r="B142" s="324"/>
      <c r="C142" s="324"/>
      <c r="D142" s="324"/>
      <c r="E142" s="324"/>
      <c r="F142" s="324"/>
      <c r="G142" s="214"/>
      <c r="H142" s="214"/>
      <c r="I142" s="214"/>
      <c r="J142" s="331"/>
    </row>
    <row r="143" spans="1:10" ht="15" customHeight="1">
      <c r="A143" s="327"/>
      <c r="B143" s="324"/>
      <c r="C143" s="324"/>
      <c r="D143" s="324"/>
      <c r="E143" s="324"/>
      <c r="F143" s="324"/>
      <c r="G143" s="214"/>
      <c r="H143" s="214"/>
      <c r="I143" s="214"/>
      <c r="J143" s="331"/>
    </row>
    <row r="144" spans="1:10" ht="15" customHeight="1">
      <c r="A144" s="327"/>
      <c r="B144" s="324"/>
      <c r="C144" s="324"/>
      <c r="D144" s="324"/>
      <c r="E144" s="324"/>
      <c r="F144" s="324"/>
      <c r="G144" s="214"/>
      <c r="H144" s="214"/>
      <c r="I144" s="214"/>
      <c r="J144" s="331"/>
    </row>
    <row r="145" spans="1:10" ht="15" customHeight="1">
      <c r="A145" s="327"/>
      <c r="B145" s="324"/>
      <c r="C145" s="324"/>
      <c r="D145" s="324"/>
      <c r="E145" s="324"/>
      <c r="F145" s="324"/>
      <c r="G145" s="214"/>
      <c r="H145" s="214"/>
      <c r="I145" s="214"/>
      <c r="J145" s="331"/>
    </row>
    <row r="146" spans="1:10" ht="15" customHeight="1" thickBot="1">
      <c r="A146" s="335"/>
      <c r="B146" s="336"/>
      <c r="C146" s="336"/>
      <c r="D146" s="336"/>
      <c r="E146" s="336"/>
      <c r="F146" s="336"/>
      <c r="G146" s="337"/>
      <c r="H146" s="337"/>
      <c r="I146" s="337"/>
      <c r="J146" s="338"/>
    </row>
    <row r="147" spans="1:10" ht="15" customHeight="1">
      <c r="A147" s="237"/>
      <c r="B147" s="237"/>
      <c r="C147" s="237"/>
      <c r="D147" s="237"/>
      <c r="E147" s="237"/>
      <c r="F147" s="237"/>
      <c r="G147" s="166"/>
      <c r="H147" s="166"/>
      <c r="I147" s="166"/>
      <c r="J147" s="166"/>
    </row>
    <row r="148" spans="1:10" ht="15" customHeight="1">
      <c r="A148" s="168" t="s">
        <v>163</v>
      </c>
      <c r="B148" s="157"/>
      <c r="C148" s="157"/>
      <c r="D148" s="157"/>
      <c r="E148" s="157"/>
      <c r="F148" s="237"/>
      <c r="G148" s="166"/>
      <c r="H148" s="166"/>
      <c r="I148" s="166"/>
      <c r="J148" s="166"/>
    </row>
    <row r="149" spans="1:10" ht="15" customHeight="1">
      <c r="A149" s="237"/>
      <c r="B149" s="237"/>
      <c r="C149" s="237"/>
      <c r="D149" s="237"/>
      <c r="E149" s="237"/>
      <c r="F149" s="237"/>
      <c r="G149" s="166"/>
      <c r="H149" s="166"/>
      <c r="I149" s="166"/>
      <c r="J149" s="166"/>
    </row>
    <row r="150" spans="1:10" ht="15" customHeight="1">
      <c r="A150" s="262" t="s">
        <v>18</v>
      </c>
      <c r="B150" s="263" t="s">
        <v>164</v>
      </c>
      <c r="C150" s="264"/>
      <c r="D150" s="264"/>
      <c r="E150" s="264"/>
      <c r="F150" s="264"/>
      <c r="G150" s="169"/>
      <c r="H150" s="169"/>
      <c r="I150" s="169"/>
      <c r="J150" s="169"/>
    </row>
    <row r="151" spans="1:10" ht="15" customHeight="1">
      <c r="A151" s="237"/>
      <c r="B151" s="264"/>
      <c r="C151" s="264"/>
      <c r="D151" s="264"/>
      <c r="E151" s="264"/>
      <c r="F151" s="264"/>
      <c r="G151" s="169"/>
      <c r="H151" s="169"/>
      <c r="I151" s="169"/>
      <c r="J151" s="169"/>
    </row>
    <row r="152" spans="1:10" ht="15" customHeight="1">
      <c r="A152" s="262" t="s">
        <v>30</v>
      </c>
      <c r="B152" s="263" t="s">
        <v>169</v>
      </c>
      <c r="C152" s="264"/>
      <c r="D152" s="264"/>
      <c r="E152" s="264"/>
      <c r="F152" s="264"/>
      <c r="G152" s="169"/>
      <c r="H152" s="169"/>
      <c r="I152" s="169"/>
      <c r="J152" s="169"/>
    </row>
    <row r="153" spans="1:10" ht="15" customHeight="1">
      <c r="A153" s="237"/>
      <c r="B153" s="264" t="s">
        <v>168</v>
      </c>
      <c r="C153" s="264"/>
      <c r="D153" s="264"/>
      <c r="E153" s="264"/>
      <c r="F153" s="264"/>
      <c r="G153" s="169"/>
      <c r="H153" s="169"/>
      <c r="I153" s="169"/>
      <c r="J153" s="169"/>
    </row>
    <row r="154" spans="1:10" ht="15" customHeight="1">
      <c r="A154" s="237"/>
      <c r="B154" s="264"/>
      <c r="C154" s="264"/>
      <c r="D154" s="264"/>
      <c r="E154" s="264"/>
      <c r="F154" s="264"/>
      <c r="G154" s="169"/>
      <c r="H154" s="169"/>
      <c r="I154" s="169"/>
      <c r="J154" s="169"/>
    </row>
    <row r="155" spans="1:10" ht="15" customHeight="1">
      <c r="A155" s="262" t="s">
        <v>165</v>
      </c>
      <c r="B155" s="263" t="s">
        <v>170</v>
      </c>
      <c r="C155" s="264"/>
      <c r="D155" s="264"/>
      <c r="E155" s="264"/>
      <c r="F155" s="264"/>
      <c r="G155" s="169"/>
      <c r="H155" s="169"/>
      <c r="I155" s="169"/>
      <c r="J155" s="169"/>
    </row>
    <row r="156" spans="1:10" ht="15" customHeight="1">
      <c r="A156" s="237"/>
      <c r="B156" s="263" t="s">
        <v>172</v>
      </c>
      <c r="C156" s="264"/>
      <c r="D156" s="264"/>
      <c r="E156" s="264"/>
      <c r="F156" s="264"/>
      <c r="G156" s="169"/>
      <c r="H156" s="169"/>
      <c r="I156" s="169"/>
      <c r="J156" s="169"/>
    </row>
    <row r="157" spans="1:10" ht="15" customHeight="1">
      <c r="A157" s="360"/>
      <c r="B157" s="263" t="s">
        <v>171</v>
      </c>
      <c r="C157" s="264"/>
      <c r="D157" s="264"/>
      <c r="E157" s="264"/>
      <c r="F157" s="264"/>
      <c r="G157" s="169"/>
      <c r="H157" s="169"/>
      <c r="I157" s="169"/>
      <c r="J157" s="169"/>
    </row>
    <row r="158" spans="1:10" ht="15" customHeight="1">
      <c r="A158" s="237"/>
      <c r="B158" s="263"/>
      <c r="C158" s="264"/>
      <c r="D158" s="264"/>
      <c r="E158" s="264"/>
      <c r="F158" s="264"/>
      <c r="G158" s="169"/>
      <c r="H158" s="169"/>
      <c r="I158" s="169"/>
      <c r="J158" s="169"/>
    </row>
    <row r="159" spans="1:10" ht="15" customHeight="1">
      <c r="A159" s="262" t="s">
        <v>35</v>
      </c>
      <c r="B159" s="263" t="s">
        <v>166</v>
      </c>
      <c r="C159" s="264"/>
      <c r="D159" s="264"/>
      <c r="E159" s="264"/>
      <c r="F159" s="264"/>
      <c r="G159" s="169"/>
      <c r="H159" s="169"/>
      <c r="I159" s="169"/>
      <c r="J159" s="169"/>
    </row>
    <row r="160" spans="1:10" ht="15" customHeight="1">
      <c r="A160" s="237"/>
      <c r="B160" s="264"/>
      <c r="C160" s="264"/>
      <c r="D160" s="264"/>
      <c r="E160" s="264"/>
      <c r="F160" s="264"/>
      <c r="G160" s="169"/>
      <c r="H160" s="169"/>
      <c r="I160" s="169"/>
      <c r="J160" s="169"/>
    </row>
    <row r="161" spans="1:10" ht="15" customHeight="1">
      <c r="A161" s="262" t="s">
        <v>37</v>
      </c>
      <c r="B161" s="263" t="s">
        <v>173</v>
      </c>
      <c r="C161" s="264"/>
      <c r="D161" s="264"/>
      <c r="E161" s="264"/>
      <c r="F161" s="264"/>
      <c r="G161" s="169"/>
      <c r="H161" s="169"/>
      <c r="I161" s="169"/>
      <c r="J161" s="169"/>
    </row>
    <row r="162" spans="1:10" ht="15" customHeight="1">
      <c r="A162" s="237"/>
      <c r="B162" s="264"/>
      <c r="C162" s="264"/>
      <c r="D162" s="264"/>
      <c r="E162" s="264"/>
      <c r="F162" s="264"/>
      <c r="G162" s="169"/>
      <c r="H162" s="169"/>
      <c r="I162" s="169"/>
      <c r="J162" s="169"/>
    </row>
    <row r="163" spans="1:10" ht="15" customHeight="1">
      <c r="A163" s="262" t="s">
        <v>41</v>
      </c>
      <c r="B163" s="263" t="s">
        <v>167</v>
      </c>
      <c r="C163" s="264"/>
      <c r="D163" s="264"/>
      <c r="E163" s="264"/>
      <c r="F163" s="264"/>
      <c r="G163" s="169"/>
      <c r="H163" s="169"/>
      <c r="I163" s="169"/>
      <c r="J163" s="169"/>
    </row>
    <row r="164" spans="1:10" ht="15" customHeight="1">
      <c r="A164" s="237"/>
      <c r="B164" s="264"/>
      <c r="C164" s="264"/>
      <c r="D164" s="264"/>
      <c r="E164" s="264"/>
      <c r="F164" s="264"/>
      <c r="G164" s="169"/>
      <c r="H164" s="169"/>
      <c r="I164" s="169"/>
      <c r="J164" s="169"/>
    </row>
    <row r="165" spans="1:10" ht="15" customHeight="1">
      <c r="A165" s="262" t="s">
        <v>45</v>
      </c>
      <c r="B165" s="264" t="s">
        <v>175</v>
      </c>
      <c r="C165" s="264"/>
      <c r="D165" s="264"/>
      <c r="E165" s="264"/>
      <c r="F165" s="264"/>
      <c r="G165" s="169"/>
      <c r="H165" s="169"/>
      <c r="I165" s="169"/>
      <c r="J165" s="169"/>
    </row>
    <row r="166" spans="1:10" ht="15" customHeight="1">
      <c r="A166" s="237"/>
      <c r="B166" s="264" t="s">
        <v>174</v>
      </c>
      <c r="C166" s="264"/>
      <c r="D166" s="264"/>
      <c r="E166" s="264"/>
      <c r="F166" s="264"/>
      <c r="G166" s="169"/>
      <c r="H166" s="169"/>
      <c r="I166" s="169"/>
      <c r="J166" s="169"/>
    </row>
    <row r="167" spans="1:10" ht="15" customHeight="1">
      <c r="A167" s="237"/>
      <c r="B167" s="264"/>
      <c r="C167" s="264"/>
      <c r="D167" s="264"/>
      <c r="E167" s="264"/>
      <c r="F167" s="264"/>
      <c r="G167" s="169"/>
      <c r="H167" s="169"/>
      <c r="I167" s="169"/>
      <c r="J167" s="169"/>
    </row>
    <row r="168" spans="1:11" ht="15" customHeight="1">
      <c r="A168" s="262" t="s">
        <v>176</v>
      </c>
      <c r="B168" s="264" t="s">
        <v>179</v>
      </c>
      <c r="C168" s="264"/>
      <c r="D168" s="264"/>
      <c r="E168" s="264"/>
      <c r="F168" s="264"/>
      <c r="G168" s="169"/>
      <c r="H168" s="169"/>
      <c r="I168" s="169"/>
      <c r="J168" s="169"/>
      <c r="K168" s="164"/>
    </row>
    <row r="169" spans="1:11" ht="15" customHeight="1">
      <c r="A169" s="237"/>
      <c r="B169" s="264"/>
      <c r="C169" s="264"/>
      <c r="D169" s="264"/>
      <c r="E169" s="264"/>
      <c r="F169" s="264"/>
      <c r="G169" s="169"/>
      <c r="H169" s="169"/>
      <c r="I169" s="169"/>
      <c r="J169" s="169"/>
      <c r="K169" s="164"/>
    </row>
    <row r="170" spans="1:11" ht="15" customHeight="1">
      <c r="A170" s="262" t="s">
        <v>51</v>
      </c>
      <c r="B170" s="264" t="s">
        <v>178</v>
      </c>
      <c r="C170" s="264"/>
      <c r="D170" s="264"/>
      <c r="E170" s="264"/>
      <c r="F170" s="264"/>
      <c r="G170" s="169"/>
      <c r="H170" s="169"/>
      <c r="I170" s="169"/>
      <c r="J170" s="169"/>
      <c r="K170" s="164"/>
    </row>
    <row r="171" spans="1:11" ht="15" customHeight="1">
      <c r="A171" s="237"/>
      <c r="B171" s="264" t="s">
        <v>177</v>
      </c>
      <c r="C171" s="264"/>
      <c r="D171" s="264"/>
      <c r="E171" s="264"/>
      <c r="F171" s="264"/>
      <c r="G171" s="169"/>
      <c r="H171" s="169"/>
      <c r="I171" s="169"/>
      <c r="J171" s="169"/>
      <c r="K171" s="164"/>
    </row>
    <row r="172" spans="1:11" ht="15" customHeight="1">
      <c r="A172" s="237"/>
      <c r="B172" s="264" t="s">
        <v>1</v>
      </c>
      <c r="C172" s="264"/>
      <c r="D172" s="264"/>
      <c r="E172" s="264"/>
      <c r="F172" s="264"/>
      <c r="G172" s="169"/>
      <c r="H172" s="169"/>
      <c r="I172" s="169"/>
      <c r="J172" s="169"/>
      <c r="K172" s="164"/>
    </row>
    <row r="173" spans="1:10" ht="15" customHeight="1">
      <c r="A173" s="237"/>
      <c r="B173" s="237"/>
      <c r="C173" s="237"/>
      <c r="D173" s="237"/>
      <c r="E173" s="237"/>
      <c r="F173" s="237"/>
      <c r="G173" s="166"/>
      <c r="H173" s="166"/>
      <c r="I173" s="166"/>
      <c r="J173" s="166"/>
    </row>
    <row r="174" spans="1:10" ht="15" customHeight="1">
      <c r="A174" s="237"/>
      <c r="B174" s="237"/>
      <c r="C174" s="237"/>
      <c r="D174" s="237"/>
      <c r="E174" s="237"/>
      <c r="F174" s="237"/>
      <c r="G174" s="166"/>
      <c r="H174" s="166"/>
      <c r="I174" s="166"/>
      <c r="J174" s="166"/>
    </row>
    <row r="175" spans="1:10" ht="15" customHeight="1">
      <c r="A175" s="237"/>
      <c r="B175" s="237"/>
      <c r="C175" s="237"/>
      <c r="D175" s="237"/>
      <c r="E175" s="237"/>
      <c r="F175" s="237"/>
      <c r="G175" s="166"/>
      <c r="H175" s="166"/>
      <c r="I175" s="166"/>
      <c r="J175" s="166"/>
    </row>
    <row r="176" spans="1:10" ht="15" customHeight="1">
      <c r="A176" s="237"/>
      <c r="B176" s="237"/>
      <c r="C176" s="237"/>
      <c r="D176" s="237"/>
      <c r="E176" s="237"/>
      <c r="F176" s="237"/>
      <c r="G176" s="166"/>
      <c r="H176" s="166"/>
      <c r="I176" s="166"/>
      <c r="J176" s="166"/>
    </row>
    <row r="177" spans="1:10" ht="15" customHeight="1">
      <c r="A177" s="237"/>
      <c r="B177" s="237"/>
      <c r="C177" s="237"/>
      <c r="D177" s="237"/>
      <c r="E177" s="237"/>
      <c r="F177" s="237"/>
      <c r="G177" s="166"/>
      <c r="H177" s="166"/>
      <c r="I177" s="166"/>
      <c r="J177" s="166"/>
    </row>
    <row r="178" spans="1:10" ht="15" customHeight="1">
      <c r="A178" s="237"/>
      <c r="B178" s="237"/>
      <c r="C178" s="237"/>
      <c r="D178" s="237"/>
      <c r="E178" s="237"/>
      <c r="F178" s="237"/>
      <c r="G178" s="166"/>
      <c r="H178" s="166"/>
      <c r="I178" s="166"/>
      <c r="J178" s="166"/>
    </row>
    <row r="179" spans="1:10" ht="15" customHeight="1">
      <c r="A179" s="237"/>
      <c r="B179" s="237"/>
      <c r="C179" s="237"/>
      <c r="D179" s="237"/>
      <c r="E179" s="237"/>
      <c r="F179" s="237"/>
      <c r="G179" s="166"/>
      <c r="H179" s="166"/>
      <c r="I179" s="166"/>
      <c r="J179" s="166"/>
    </row>
    <row r="180" spans="1:10" ht="15" customHeight="1" thickBot="1">
      <c r="A180" s="237"/>
      <c r="B180" s="237"/>
      <c r="C180" s="237"/>
      <c r="D180" s="237"/>
      <c r="E180" s="237"/>
      <c r="F180" s="237"/>
      <c r="G180" s="166"/>
      <c r="H180" s="166"/>
      <c r="I180" s="166"/>
      <c r="J180" s="166"/>
    </row>
    <row r="181" spans="1:10" ht="15" customHeight="1">
      <c r="A181" s="155" t="s">
        <v>69</v>
      </c>
      <c r="B181" s="258"/>
      <c r="C181" s="258"/>
      <c r="D181" s="258"/>
      <c r="E181" s="258"/>
      <c r="F181" s="258"/>
      <c r="G181" s="165"/>
      <c r="H181" s="165"/>
      <c r="I181" s="165"/>
      <c r="J181" s="219"/>
    </row>
    <row r="182" spans="1:10" ht="15" customHeight="1">
      <c r="A182" s="232"/>
      <c r="B182" s="242" t="s">
        <v>17</v>
      </c>
      <c r="C182" s="157"/>
      <c r="D182" s="157"/>
      <c r="E182" s="157"/>
      <c r="F182" s="157"/>
      <c r="G182" s="157"/>
      <c r="H182" s="157"/>
      <c r="I182" s="157"/>
      <c r="J182" s="230"/>
    </row>
    <row r="183" spans="1:10" ht="15" customHeight="1" thickBot="1">
      <c r="A183" s="239"/>
      <c r="B183" s="242" t="s">
        <v>20</v>
      </c>
      <c r="C183" s="242"/>
      <c r="D183" s="242"/>
      <c r="E183" s="242"/>
      <c r="F183" s="157"/>
      <c r="G183" s="157"/>
      <c r="H183" s="242" t="s">
        <v>86</v>
      </c>
      <c r="I183" s="157"/>
      <c r="J183" s="230"/>
    </row>
    <row r="184" spans="1:10" ht="15" customHeight="1">
      <c r="A184" s="239"/>
      <c r="B184" s="242"/>
      <c r="C184" s="242"/>
      <c r="D184" s="242"/>
      <c r="E184" s="242"/>
      <c r="F184" s="157"/>
      <c r="G184" s="243"/>
      <c r="H184" s="244" t="s">
        <v>81</v>
      </c>
      <c r="I184" s="245"/>
      <c r="J184" s="246"/>
    </row>
    <row r="185" spans="1:10" ht="15" customHeight="1">
      <c r="A185" s="239"/>
      <c r="B185" s="157"/>
      <c r="C185" s="157"/>
      <c r="D185" s="157"/>
      <c r="E185" s="157"/>
      <c r="F185" s="157"/>
      <c r="G185" s="243"/>
      <c r="H185" s="524" t="s">
        <v>25</v>
      </c>
      <c r="I185" s="525" t="s">
        <v>26</v>
      </c>
      <c r="J185" s="526" t="s">
        <v>27</v>
      </c>
    </row>
    <row r="186" spans="1:10" ht="15" customHeight="1">
      <c r="A186" s="249" t="s">
        <v>71</v>
      </c>
      <c r="B186" s="261" t="s">
        <v>75</v>
      </c>
      <c r="C186" s="157"/>
      <c r="D186" s="157"/>
      <c r="E186" s="157"/>
      <c r="F186" s="157"/>
      <c r="G186" s="162"/>
      <c r="H186" s="127"/>
      <c r="I186" s="128"/>
      <c r="J186" s="129"/>
    </row>
    <row r="187" spans="1:10" ht="15" customHeight="1">
      <c r="A187" s="239"/>
      <c r="B187" s="157"/>
      <c r="C187" s="157"/>
      <c r="D187" s="157"/>
      <c r="E187" s="157"/>
      <c r="F187" s="157"/>
      <c r="G187" s="162"/>
      <c r="H187" s="131"/>
      <c r="I187" s="131"/>
      <c r="J187" s="248"/>
    </row>
    <row r="188" spans="1:10" ht="15" customHeight="1">
      <c r="A188" s="249" t="s">
        <v>72</v>
      </c>
      <c r="B188" s="261" t="s">
        <v>76</v>
      </c>
      <c r="C188" s="157"/>
      <c r="D188" s="157"/>
      <c r="E188" s="157"/>
      <c r="F188" s="157"/>
      <c r="G188" s="162"/>
      <c r="H188" s="132"/>
      <c r="I188" s="133"/>
      <c r="J188" s="134"/>
    </row>
    <row r="189" spans="1:10" ht="15" customHeight="1">
      <c r="A189" s="239"/>
      <c r="B189" s="157"/>
      <c r="C189" s="157"/>
      <c r="D189" s="157"/>
      <c r="E189" s="157"/>
      <c r="F189" s="157"/>
      <c r="G189" s="162"/>
      <c r="H189" s="131"/>
      <c r="I189" s="131"/>
      <c r="J189" s="248"/>
    </row>
    <row r="190" spans="1:10" ht="15" customHeight="1">
      <c r="A190" s="249" t="s">
        <v>73</v>
      </c>
      <c r="B190" s="261" t="s">
        <v>77</v>
      </c>
      <c r="C190" s="157"/>
      <c r="D190" s="157"/>
      <c r="E190" s="157"/>
      <c r="F190" s="157"/>
      <c r="G190" s="162"/>
      <c r="H190" s="132"/>
      <c r="I190" s="133"/>
      <c r="J190" s="134"/>
    </row>
    <row r="191" spans="1:10" ht="15" customHeight="1">
      <c r="A191" s="239"/>
      <c r="B191" s="157"/>
      <c r="C191" s="157"/>
      <c r="D191" s="157"/>
      <c r="E191" s="157"/>
      <c r="F191" s="157"/>
      <c r="G191" s="162"/>
      <c r="H191" s="131"/>
      <c r="I191" s="131"/>
      <c r="J191" s="248"/>
    </row>
    <row r="192" spans="1:10" ht="15" customHeight="1">
      <c r="A192" s="249" t="s">
        <v>74</v>
      </c>
      <c r="B192" s="261" t="s">
        <v>78</v>
      </c>
      <c r="C192" s="157"/>
      <c r="D192" s="157"/>
      <c r="E192" s="157"/>
      <c r="F192" s="157"/>
      <c r="G192" s="162"/>
      <c r="H192" s="132"/>
      <c r="I192" s="133"/>
      <c r="J192" s="134"/>
    </row>
    <row r="193" spans="1:10" ht="15" customHeight="1">
      <c r="A193" s="239"/>
      <c r="B193" s="157"/>
      <c r="C193" s="157"/>
      <c r="D193" s="157"/>
      <c r="E193" s="157"/>
      <c r="F193" s="157"/>
      <c r="G193" s="162"/>
      <c r="H193" s="131"/>
      <c r="I193" s="131"/>
      <c r="J193" s="248"/>
    </row>
    <row r="194" spans="1:10" ht="15" customHeight="1">
      <c r="A194" s="249" t="s">
        <v>79</v>
      </c>
      <c r="B194" s="261" t="s">
        <v>83</v>
      </c>
      <c r="C194" s="157"/>
      <c r="D194" s="157"/>
      <c r="E194" s="157"/>
      <c r="F194" s="157"/>
      <c r="G194" s="162"/>
      <c r="H194" s="131"/>
      <c r="I194" s="131"/>
      <c r="J194" s="248"/>
    </row>
    <row r="195" spans="1:10" ht="15" customHeight="1">
      <c r="A195" s="239"/>
      <c r="B195" s="261" t="s">
        <v>82</v>
      </c>
      <c r="C195" s="157"/>
      <c r="D195" s="157"/>
      <c r="E195" s="157"/>
      <c r="F195" s="157"/>
      <c r="G195" s="162"/>
      <c r="H195" s="132"/>
      <c r="I195" s="133"/>
      <c r="J195" s="134"/>
    </row>
    <row r="196" spans="1:10" ht="15" customHeight="1">
      <c r="A196" s="239" t="s">
        <v>1</v>
      </c>
      <c r="B196" s="157"/>
      <c r="C196" s="157"/>
      <c r="D196" s="157"/>
      <c r="E196" s="157"/>
      <c r="F196" s="157"/>
      <c r="G196" s="162"/>
      <c r="H196" s="131"/>
      <c r="I196" s="131"/>
      <c r="J196" s="248"/>
    </row>
    <row r="197" spans="1:10" ht="15" customHeight="1">
      <c r="A197" s="249" t="s">
        <v>84</v>
      </c>
      <c r="B197" s="261" t="s">
        <v>80</v>
      </c>
      <c r="C197" s="157"/>
      <c r="D197" s="157"/>
      <c r="E197" s="157"/>
      <c r="F197" s="157"/>
      <c r="G197" s="162"/>
      <c r="H197" s="132"/>
      <c r="I197" s="133"/>
      <c r="J197" s="134"/>
    </row>
    <row r="198" spans="1:10" ht="15" customHeight="1">
      <c r="A198" s="239"/>
      <c r="B198" s="157"/>
      <c r="C198" s="157"/>
      <c r="D198" s="157"/>
      <c r="E198" s="157"/>
      <c r="F198" s="157"/>
      <c r="G198" s="162"/>
      <c r="H198" s="131"/>
      <c r="I198" s="131"/>
      <c r="J198" s="248"/>
    </row>
    <row r="199" spans="1:10" ht="15" customHeight="1">
      <c r="A199" s="249" t="s">
        <v>88</v>
      </c>
      <c r="B199" s="261" t="s">
        <v>270</v>
      </c>
      <c r="C199" s="157"/>
      <c r="D199" s="157"/>
      <c r="E199" s="157"/>
      <c r="F199" s="157"/>
      <c r="G199" s="162"/>
      <c r="H199" s="132"/>
      <c r="I199" s="133"/>
      <c r="J199" s="134"/>
    </row>
    <row r="200" spans="1:10" ht="15" customHeight="1">
      <c r="A200" s="239"/>
      <c r="B200" s="157"/>
      <c r="C200" s="157"/>
      <c r="D200" s="157"/>
      <c r="E200" s="157"/>
      <c r="F200" s="157"/>
      <c r="G200" s="162"/>
      <c r="H200" s="162"/>
      <c r="I200" s="162"/>
      <c r="J200" s="230"/>
    </row>
    <row r="201" spans="1:10" ht="15" customHeight="1">
      <c r="A201" s="256" t="s">
        <v>85</v>
      </c>
      <c r="B201" s="242"/>
      <c r="C201" s="242"/>
      <c r="D201" s="242"/>
      <c r="E201" s="242"/>
      <c r="F201" s="242"/>
      <c r="G201" s="162"/>
      <c r="H201" s="162"/>
      <c r="I201" s="162"/>
      <c r="J201" s="230"/>
    </row>
    <row r="202" spans="1:10" ht="15" customHeight="1">
      <c r="A202" s="327"/>
      <c r="B202" s="324"/>
      <c r="C202" s="324"/>
      <c r="D202" s="324"/>
      <c r="E202" s="324"/>
      <c r="F202" s="324"/>
      <c r="G202" s="214"/>
      <c r="H202" s="214"/>
      <c r="I202" s="214"/>
      <c r="J202" s="331"/>
    </row>
    <row r="203" spans="1:10" ht="15" customHeight="1">
      <c r="A203" s="327"/>
      <c r="B203" s="324"/>
      <c r="C203" s="324"/>
      <c r="D203" s="324"/>
      <c r="E203" s="324"/>
      <c r="F203" s="324"/>
      <c r="G203" s="214"/>
      <c r="H203" s="214"/>
      <c r="I203" s="214"/>
      <c r="J203" s="331"/>
    </row>
    <row r="204" spans="1:10" ht="15" customHeight="1">
      <c r="A204" s="327"/>
      <c r="B204" s="324"/>
      <c r="C204" s="324"/>
      <c r="D204" s="324"/>
      <c r="E204" s="324"/>
      <c r="F204" s="324"/>
      <c r="G204" s="214"/>
      <c r="H204" s="214"/>
      <c r="I204" s="214"/>
      <c r="J204" s="331"/>
    </row>
    <row r="205" spans="1:10" ht="15" customHeight="1">
      <c r="A205" s="332"/>
      <c r="B205" s="325"/>
      <c r="C205" s="325"/>
      <c r="D205" s="325"/>
      <c r="E205" s="325"/>
      <c r="F205" s="325"/>
      <c r="G205" s="326"/>
      <c r="H205" s="326"/>
      <c r="I205" s="326"/>
      <c r="J205" s="333"/>
    </row>
    <row r="206" spans="1:10" ht="15" customHeight="1">
      <c r="A206" s="327"/>
      <c r="B206" s="324"/>
      <c r="C206" s="324"/>
      <c r="D206" s="324"/>
      <c r="E206" s="324"/>
      <c r="F206" s="324"/>
      <c r="G206" s="214"/>
      <c r="H206" s="214"/>
      <c r="I206" s="214"/>
      <c r="J206" s="331"/>
    </row>
    <row r="207" spans="1:10" ht="15" customHeight="1">
      <c r="A207" s="327"/>
      <c r="B207" s="324"/>
      <c r="C207" s="324"/>
      <c r="D207" s="324"/>
      <c r="E207" s="324"/>
      <c r="F207" s="324"/>
      <c r="G207" s="214"/>
      <c r="H207" s="214"/>
      <c r="I207" s="214"/>
      <c r="J207" s="331"/>
    </row>
    <row r="208" spans="1:10" ht="15" customHeight="1">
      <c r="A208" s="327"/>
      <c r="B208" s="324"/>
      <c r="C208" s="324"/>
      <c r="D208" s="324"/>
      <c r="E208" s="324"/>
      <c r="F208" s="324"/>
      <c r="G208" s="214"/>
      <c r="H208" s="214"/>
      <c r="I208" s="214"/>
      <c r="J208" s="331"/>
    </row>
    <row r="209" spans="1:10" ht="15" customHeight="1">
      <c r="A209" s="327"/>
      <c r="B209" s="324"/>
      <c r="C209" s="324"/>
      <c r="D209" s="324"/>
      <c r="E209" s="324"/>
      <c r="F209" s="324"/>
      <c r="G209" s="214"/>
      <c r="H209" s="214"/>
      <c r="I209" s="214"/>
      <c r="J209" s="331"/>
    </row>
    <row r="210" spans="1:10" ht="15" customHeight="1">
      <c r="A210" s="332"/>
      <c r="B210" s="325"/>
      <c r="C210" s="325"/>
      <c r="D210" s="325"/>
      <c r="E210" s="325"/>
      <c r="F210" s="325"/>
      <c r="G210" s="326"/>
      <c r="H210" s="326"/>
      <c r="I210" s="326"/>
      <c r="J210" s="333"/>
    </row>
    <row r="211" spans="1:10" ht="15" customHeight="1" thickBot="1">
      <c r="A211" s="335"/>
      <c r="B211" s="336"/>
      <c r="C211" s="336"/>
      <c r="D211" s="336"/>
      <c r="E211" s="336"/>
      <c r="F211" s="336"/>
      <c r="G211" s="337"/>
      <c r="H211" s="337"/>
      <c r="I211" s="337"/>
      <c r="J211" s="338"/>
    </row>
    <row r="212" spans="1:10" ht="15" customHeight="1">
      <c r="A212" s="155" t="s">
        <v>87</v>
      </c>
      <c r="B212" s="258"/>
      <c r="C212" s="258"/>
      <c r="D212" s="258"/>
      <c r="E212" s="258"/>
      <c r="F212" s="258"/>
      <c r="G212" s="165"/>
      <c r="H212" s="165"/>
      <c r="I212" s="165"/>
      <c r="J212" s="219"/>
    </row>
    <row r="213" spans="1:10" ht="15" customHeight="1">
      <c r="A213" s="232"/>
      <c r="B213" s="242" t="s">
        <v>17</v>
      </c>
      <c r="C213" s="157"/>
      <c r="D213" s="157"/>
      <c r="E213" s="157"/>
      <c r="F213" s="157"/>
      <c r="G213" s="157"/>
      <c r="H213" s="157"/>
      <c r="I213" s="157"/>
      <c r="J213" s="230"/>
    </row>
    <row r="214" spans="1:10" ht="15" customHeight="1" thickBot="1">
      <c r="A214" s="239"/>
      <c r="B214" s="242" t="s">
        <v>20</v>
      </c>
      <c r="C214" s="242"/>
      <c r="D214" s="242"/>
      <c r="E214" s="242"/>
      <c r="F214" s="157"/>
      <c r="G214" s="157"/>
      <c r="H214" s="242" t="s">
        <v>86</v>
      </c>
      <c r="I214" s="157"/>
      <c r="J214" s="230"/>
    </row>
    <row r="215" spans="1:10" ht="15" customHeight="1">
      <c r="A215" s="239"/>
      <c r="B215" s="242"/>
      <c r="C215" s="242"/>
      <c r="D215" s="242"/>
      <c r="E215" s="242"/>
      <c r="F215" s="157"/>
      <c r="G215" s="243"/>
      <c r="H215" s="244" t="s">
        <v>81</v>
      </c>
      <c r="I215" s="245"/>
      <c r="J215" s="246"/>
    </row>
    <row r="216" spans="1:10" ht="15" customHeight="1">
      <c r="A216" s="239"/>
      <c r="B216" s="157"/>
      <c r="C216" s="157"/>
      <c r="D216" s="157"/>
      <c r="E216" s="157"/>
      <c r="F216" s="157"/>
      <c r="G216" s="243"/>
      <c r="H216" s="524" t="s">
        <v>25</v>
      </c>
      <c r="I216" s="525" t="s">
        <v>26</v>
      </c>
      <c r="J216" s="526" t="s">
        <v>27</v>
      </c>
    </row>
    <row r="217" spans="1:10" ht="15" customHeight="1">
      <c r="A217" s="249" t="s">
        <v>90</v>
      </c>
      <c r="B217" s="261" t="s">
        <v>89</v>
      </c>
      <c r="C217" s="157"/>
      <c r="D217" s="157"/>
      <c r="E217" s="157"/>
      <c r="F217" s="157"/>
      <c r="G217" s="162"/>
      <c r="H217" s="127"/>
      <c r="I217" s="128"/>
      <c r="J217" s="129"/>
    </row>
    <row r="218" spans="1:10" ht="15" customHeight="1">
      <c r="A218" s="239"/>
      <c r="B218" s="157"/>
      <c r="C218" s="157"/>
      <c r="D218" s="157"/>
      <c r="E218" s="157"/>
      <c r="F218" s="157"/>
      <c r="G218" s="162"/>
      <c r="H218" s="131"/>
      <c r="I218" s="131"/>
      <c r="J218" s="248"/>
    </row>
    <row r="219" spans="1:10" ht="15" customHeight="1">
      <c r="A219" s="249" t="s">
        <v>93</v>
      </c>
      <c r="B219" s="261" t="s">
        <v>91</v>
      </c>
      <c r="C219" s="157"/>
      <c r="D219" s="157"/>
      <c r="E219" s="157"/>
      <c r="F219" s="157"/>
      <c r="G219" s="162"/>
      <c r="H219" s="132"/>
      <c r="I219" s="133"/>
      <c r="J219" s="134"/>
    </row>
    <row r="220" spans="1:10" ht="15" customHeight="1">
      <c r="A220" s="239"/>
      <c r="B220" s="247" t="s">
        <v>92</v>
      </c>
      <c r="C220" s="157"/>
      <c r="D220" s="157"/>
      <c r="E220" s="157"/>
      <c r="F220" s="157"/>
      <c r="G220" s="214"/>
      <c r="H220" s="214"/>
      <c r="I220" s="214"/>
      <c r="J220" s="251"/>
    </row>
    <row r="221" spans="1:10" ht="15" customHeight="1">
      <c r="A221" s="327"/>
      <c r="B221" s="324"/>
      <c r="C221" s="324"/>
      <c r="D221" s="324"/>
      <c r="E221" s="324"/>
      <c r="F221" s="324"/>
      <c r="G221" s="214"/>
      <c r="H221" s="214"/>
      <c r="I221" s="214"/>
      <c r="J221" s="331"/>
    </row>
    <row r="222" spans="1:10" ht="15" customHeight="1">
      <c r="A222" s="327"/>
      <c r="B222" s="324"/>
      <c r="C222" s="324"/>
      <c r="D222" s="324"/>
      <c r="E222" s="324"/>
      <c r="F222" s="324"/>
      <c r="G222" s="214"/>
      <c r="H222" s="214"/>
      <c r="I222" s="214"/>
      <c r="J222" s="331"/>
    </row>
    <row r="223" spans="1:10" ht="15" customHeight="1">
      <c r="A223" s="327"/>
      <c r="B223" s="324"/>
      <c r="C223" s="324"/>
      <c r="D223" s="324"/>
      <c r="E223" s="324"/>
      <c r="F223" s="324"/>
      <c r="G223" s="214"/>
      <c r="H223" s="214"/>
      <c r="I223" s="214"/>
      <c r="J223" s="331"/>
    </row>
    <row r="224" spans="1:10" ht="15" customHeight="1">
      <c r="A224" s="239"/>
      <c r="B224" s="157"/>
      <c r="C224" s="157"/>
      <c r="D224" s="157"/>
      <c r="E224" s="157"/>
      <c r="F224" s="157"/>
      <c r="G224" s="162"/>
      <c r="H224" s="163"/>
      <c r="I224" s="163"/>
      <c r="J224" s="254"/>
    </row>
    <row r="225" spans="1:10" ht="15" customHeight="1">
      <c r="A225" s="249" t="s">
        <v>94</v>
      </c>
      <c r="B225" s="261" t="s">
        <v>96</v>
      </c>
      <c r="C225" s="157"/>
      <c r="D225" s="157"/>
      <c r="E225" s="157"/>
      <c r="F225" s="157"/>
      <c r="G225" s="162"/>
      <c r="H225" s="163"/>
      <c r="I225" s="163"/>
      <c r="J225" s="254"/>
    </row>
    <row r="226" spans="1:10" ht="15" customHeight="1">
      <c r="A226" s="239"/>
      <c r="B226" s="261" t="s">
        <v>95</v>
      </c>
      <c r="C226" s="157"/>
      <c r="D226" s="157"/>
      <c r="E226" s="157"/>
      <c r="F226" s="157"/>
      <c r="G226" s="162"/>
      <c r="H226" s="163"/>
      <c r="I226" s="163"/>
      <c r="J226" s="254"/>
    </row>
    <row r="227" spans="1:10" ht="15" customHeight="1">
      <c r="A227" s="170" t="s">
        <v>97</v>
      </c>
      <c r="B227" s="261" t="s">
        <v>104</v>
      </c>
      <c r="C227" s="157"/>
      <c r="D227" s="157"/>
      <c r="E227" s="157"/>
      <c r="F227" s="157"/>
      <c r="G227" s="162"/>
      <c r="H227" s="132"/>
      <c r="I227" s="133"/>
      <c r="J227" s="134"/>
    </row>
    <row r="228" spans="1:10" ht="15" customHeight="1">
      <c r="A228" s="170" t="s">
        <v>98</v>
      </c>
      <c r="B228" s="261" t="s">
        <v>188</v>
      </c>
      <c r="C228" s="157"/>
      <c r="D228" s="157"/>
      <c r="E228" s="157"/>
      <c r="F228" s="157"/>
      <c r="G228" s="162"/>
      <c r="H228" s="132"/>
      <c r="I228" s="133"/>
      <c r="J228" s="134"/>
    </row>
    <row r="229" spans="1:10" ht="15" customHeight="1">
      <c r="A229" s="170" t="s">
        <v>99</v>
      </c>
      <c r="B229" s="261" t="s">
        <v>105</v>
      </c>
      <c r="C229" s="157"/>
      <c r="D229" s="157"/>
      <c r="E229" s="157"/>
      <c r="F229" s="157"/>
      <c r="G229" s="162"/>
      <c r="H229" s="132"/>
      <c r="I229" s="133"/>
      <c r="J229" s="134"/>
    </row>
    <row r="230" spans="1:10" ht="15" customHeight="1">
      <c r="A230" s="170" t="s">
        <v>100</v>
      </c>
      <c r="B230" s="261" t="s">
        <v>106</v>
      </c>
      <c r="C230" s="157"/>
      <c r="D230" s="157"/>
      <c r="E230" s="157"/>
      <c r="F230" s="157"/>
      <c r="G230" s="162"/>
      <c r="H230" s="132"/>
      <c r="I230" s="133"/>
      <c r="J230" s="134"/>
    </row>
    <row r="231" spans="1:10" ht="15" customHeight="1">
      <c r="A231" s="170" t="s">
        <v>101</v>
      </c>
      <c r="B231" s="261" t="s">
        <v>107</v>
      </c>
      <c r="C231" s="157"/>
      <c r="D231" s="157"/>
      <c r="E231" s="157"/>
      <c r="F231" s="157"/>
      <c r="G231" s="162"/>
      <c r="H231" s="132"/>
      <c r="I231" s="133"/>
      <c r="J231" s="134"/>
    </row>
    <row r="232" spans="1:10" ht="15" customHeight="1">
      <c r="A232" s="170" t="s">
        <v>102</v>
      </c>
      <c r="B232" s="261" t="s">
        <v>108</v>
      </c>
      <c r="C232" s="157"/>
      <c r="D232" s="157"/>
      <c r="E232" s="157"/>
      <c r="F232" s="157"/>
      <c r="G232" s="162"/>
      <c r="H232" s="132"/>
      <c r="I232" s="133"/>
      <c r="J232" s="134"/>
    </row>
    <row r="233" spans="1:10" ht="15" customHeight="1">
      <c r="A233" s="170" t="s">
        <v>103</v>
      </c>
      <c r="B233" s="261" t="s">
        <v>110</v>
      </c>
      <c r="C233" s="157"/>
      <c r="D233" s="157"/>
      <c r="E233" s="157"/>
      <c r="F233" s="157"/>
      <c r="G233" s="162"/>
      <c r="H233" s="131"/>
      <c r="I233" s="131"/>
      <c r="J233" s="248"/>
    </row>
    <row r="234" spans="1:10" ht="15" customHeight="1">
      <c r="A234" s="239"/>
      <c r="B234" s="247" t="s">
        <v>109</v>
      </c>
      <c r="C234" s="157"/>
      <c r="D234" s="157"/>
      <c r="E234" s="157"/>
      <c r="F234" s="157"/>
      <c r="G234" s="162"/>
      <c r="H234" s="132"/>
      <c r="I234" s="133"/>
      <c r="J234" s="134"/>
    </row>
    <row r="235" spans="1:10" ht="15" customHeight="1">
      <c r="A235" s="239"/>
      <c r="B235" s="157"/>
      <c r="C235" s="157"/>
      <c r="D235" s="157"/>
      <c r="E235" s="157"/>
      <c r="F235" s="157"/>
      <c r="G235" s="162"/>
      <c r="H235" s="162"/>
      <c r="I235" s="162"/>
      <c r="J235" s="230"/>
    </row>
    <row r="236" spans="1:10" ht="15" customHeight="1">
      <c r="A236" s="249" t="s">
        <v>114</v>
      </c>
      <c r="B236" s="261" t="s">
        <v>111</v>
      </c>
      <c r="C236" s="157"/>
      <c r="D236" s="157"/>
      <c r="E236" s="157"/>
      <c r="F236" s="157"/>
      <c r="G236" s="162"/>
      <c r="H236" s="162"/>
      <c r="I236" s="162"/>
      <c r="J236" s="230"/>
    </row>
    <row r="237" spans="1:10" ht="15" customHeight="1">
      <c r="A237" s="327"/>
      <c r="B237" s="324"/>
      <c r="C237" s="324"/>
      <c r="D237" s="324"/>
      <c r="E237" s="324"/>
      <c r="F237" s="324"/>
      <c r="G237" s="214"/>
      <c r="H237" s="214"/>
      <c r="I237" s="214"/>
      <c r="J237" s="331"/>
    </row>
    <row r="238" spans="1:10" ht="15" customHeight="1">
      <c r="A238" s="327"/>
      <c r="B238" s="324"/>
      <c r="C238" s="324"/>
      <c r="D238" s="324"/>
      <c r="E238" s="324"/>
      <c r="F238" s="324"/>
      <c r="G238" s="214"/>
      <c r="H238" s="214"/>
      <c r="I238" s="214"/>
      <c r="J238" s="331"/>
    </row>
    <row r="239" spans="1:10" ht="15" customHeight="1">
      <c r="A239" s="327"/>
      <c r="B239" s="324"/>
      <c r="C239" s="324"/>
      <c r="D239" s="324"/>
      <c r="E239" s="324"/>
      <c r="F239" s="324"/>
      <c r="G239" s="214"/>
      <c r="H239" s="214"/>
      <c r="I239" s="214"/>
      <c r="J239" s="331"/>
    </row>
    <row r="240" spans="1:10" ht="15" customHeight="1">
      <c r="A240" s="239"/>
      <c r="B240" s="157"/>
      <c r="C240" s="157"/>
      <c r="D240" s="157"/>
      <c r="E240" s="157"/>
      <c r="F240" s="157"/>
      <c r="G240" s="162"/>
      <c r="H240" s="162"/>
      <c r="I240" s="162"/>
      <c r="J240" s="230"/>
    </row>
    <row r="241" spans="1:10" ht="15" customHeight="1">
      <c r="A241" s="265" t="s">
        <v>112</v>
      </c>
      <c r="B241" s="266"/>
      <c r="C241" s="266"/>
      <c r="D241" s="266"/>
      <c r="E241" s="266"/>
      <c r="F241" s="266"/>
      <c r="G241" s="163"/>
      <c r="H241" s="163"/>
      <c r="I241" s="163"/>
      <c r="J241" s="254"/>
    </row>
    <row r="242" spans="1:10" ht="15" customHeight="1">
      <c r="A242" s="327"/>
      <c r="B242" s="324"/>
      <c r="C242" s="324"/>
      <c r="D242" s="324"/>
      <c r="E242" s="324"/>
      <c r="F242" s="324"/>
      <c r="G242" s="214"/>
      <c r="H242" s="214"/>
      <c r="I242" s="214"/>
      <c r="J242" s="331"/>
    </row>
    <row r="243" spans="1:10" ht="15" customHeight="1">
      <c r="A243" s="327"/>
      <c r="B243" s="324"/>
      <c r="C243" s="324"/>
      <c r="D243" s="324"/>
      <c r="E243" s="324"/>
      <c r="F243" s="324"/>
      <c r="G243" s="214"/>
      <c r="H243" s="214"/>
      <c r="I243" s="214"/>
      <c r="J243" s="331"/>
    </row>
    <row r="244" spans="1:10" ht="15" customHeight="1">
      <c r="A244" s="327"/>
      <c r="B244" s="324"/>
      <c r="C244" s="324"/>
      <c r="D244" s="324"/>
      <c r="E244" s="324"/>
      <c r="F244" s="324"/>
      <c r="G244" s="214"/>
      <c r="H244" s="214"/>
      <c r="I244" s="214"/>
      <c r="J244" s="331"/>
    </row>
    <row r="245" spans="1:10" ht="15" customHeight="1">
      <c r="A245" s="332"/>
      <c r="B245" s="325"/>
      <c r="C245" s="325"/>
      <c r="D245" s="325"/>
      <c r="E245" s="325"/>
      <c r="F245" s="325"/>
      <c r="G245" s="326"/>
      <c r="H245" s="326"/>
      <c r="I245" s="326"/>
      <c r="J245" s="333"/>
    </row>
    <row r="246" spans="1:10" ht="15" customHeight="1">
      <c r="A246" s="327"/>
      <c r="B246" s="324"/>
      <c r="C246" s="324"/>
      <c r="D246" s="324"/>
      <c r="E246" s="324"/>
      <c r="F246" s="324"/>
      <c r="G246" s="214"/>
      <c r="H246" s="214"/>
      <c r="I246" s="214"/>
      <c r="J246" s="331"/>
    </row>
    <row r="247" spans="1:10" ht="15" customHeight="1">
      <c r="A247" s="327"/>
      <c r="B247" s="324"/>
      <c r="C247" s="324"/>
      <c r="D247" s="324"/>
      <c r="E247" s="324"/>
      <c r="F247" s="324"/>
      <c r="G247" s="214"/>
      <c r="H247" s="214"/>
      <c r="I247" s="214"/>
      <c r="J247" s="331"/>
    </row>
    <row r="248" spans="1:10" ht="15" customHeight="1">
      <c r="A248" s="327"/>
      <c r="B248" s="324"/>
      <c r="C248" s="324"/>
      <c r="D248" s="324"/>
      <c r="E248" s="324"/>
      <c r="F248" s="324"/>
      <c r="G248" s="214"/>
      <c r="H248" s="214"/>
      <c r="I248" s="214"/>
      <c r="J248" s="331"/>
    </row>
    <row r="249" spans="1:10" ht="15" customHeight="1">
      <c r="A249" s="327"/>
      <c r="B249" s="324"/>
      <c r="C249" s="324"/>
      <c r="D249" s="324"/>
      <c r="E249" s="324"/>
      <c r="F249" s="324"/>
      <c r="G249" s="214"/>
      <c r="H249" s="214"/>
      <c r="I249" s="214"/>
      <c r="J249" s="331"/>
    </row>
    <row r="250" spans="1:10" ht="15" customHeight="1">
      <c r="A250" s="332"/>
      <c r="B250" s="325"/>
      <c r="C250" s="325"/>
      <c r="D250" s="325"/>
      <c r="E250" s="325"/>
      <c r="F250" s="325"/>
      <c r="G250" s="326"/>
      <c r="H250" s="326"/>
      <c r="I250" s="326"/>
      <c r="J250" s="333"/>
    </row>
    <row r="251" spans="1:10" ht="15" customHeight="1">
      <c r="A251" s="327"/>
      <c r="B251" s="324"/>
      <c r="C251" s="324"/>
      <c r="D251" s="324"/>
      <c r="E251" s="324"/>
      <c r="F251" s="324"/>
      <c r="G251" s="214"/>
      <c r="H251" s="214"/>
      <c r="I251" s="214"/>
      <c r="J251" s="331"/>
    </row>
    <row r="252" spans="1:10" ht="15" customHeight="1">
      <c r="A252" s="327"/>
      <c r="B252" s="324"/>
      <c r="C252" s="324"/>
      <c r="D252" s="324"/>
      <c r="E252" s="324"/>
      <c r="F252" s="324"/>
      <c r="G252" s="214"/>
      <c r="H252" s="214"/>
      <c r="I252" s="214"/>
      <c r="J252" s="331"/>
    </row>
    <row r="253" spans="1:10" ht="15" customHeight="1">
      <c r="A253" s="327"/>
      <c r="B253" s="324"/>
      <c r="C253" s="324"/>
      <c r="D253" s="324"/>
      <c r="E253" s="324"/>
      <c r="F253" s="324"/>
      <c r="G253" s="214"/>
      <c r="H253" s="214"/>
      <c r="I253" s="214"/>
      <c r="J253" s="331"/>
    </row>
    <row r="254" spans="1:10" ht="15" customHeight="1">
      <c r="A254" s="332"/>
      <c r="B254" s="325"/>
      <c r="C254" s="325"/>
      <c r="D254" s="325"/>
      <c r="E254" s="325"/>
      <c r="F254" s="325"/>
      <c r="G254" s="326"/>
      <c r="H254" s="326"/>
      <c r="I254" s="326"/>
      <c r="J254" s="333"/>
    </row>
    <row r="255" spans="1:10" ht="15" customHeight="1" thickBot="1">
      <c r="A255" s="335"/>
      <c r="B255" s="336"/>
      <c r="C255" s="336"/>
      <c r="D255" s="336"/>
      <c r="E255" s="336"/>
      <c r="F255" s="336"/>
      <c r="G255" s="337"/>
      <c r="H255" s="337"/>
      <c r="I255" s="337"/>
      <c r="J255" s="338"/>
    </row>
    <row r="256" spans="1:10" ht="15" customHeight="1" thickBot="1">
      <c r="A256" s="260"/>
      <c r="B256" s="260"/>
      <c r="C256" s="260"/>
      <c r="D256" s="260"/>
      <c r="E256" s="260"/>
      <c r="F256" s="260"/>
      <c r="G256" s="260"/>
      <c r="H256" s="260"/>
      <c r="I256" s="260"/>
      <c r="J256" s="216"/>
    </row>
    <row r="257" spans="1:10" ht="15" customHeight="1">
      <c r="A257" s="155" t="s">
        <v>113</v>
      </c>
      <c r="B257" s="258"/>
      <c r="C257" s="258"/>
      <c r="D257" s="258"/>
      <c r="E257" s="258"/>
      <c r="F257" s="258"/>
      <c r="G257" s="165"/>
      <c r="H257" s="165"/>
      <c r="I257" s="165"/>
      <c r="J257" s="219"/>
    </row>
    <row r="258" spans="1:10" ht="15" customHeight="1">
      <c r="A258" s="232"/>
      <c r="B258" s="242" t="s">
        <v>17</v>
      </c>
      <c r="C258" s="157"/>
      <c r="D258" s="157"/>
      <c r="E258" s="157"/>
      <c r="F258" s="157"/>
      <c r="G258" s="157"/>
      <c r="H258" s="157"/>
      <c r="I258" s="157"/>
      <c r="J258" s="230"/>
    </row>
    <row r="259" spans="1:10" ht="15" customHeight="1" thickBot="1">
      <c r="A259" s="239"/>
      <c r="B259" s="242" t="s">
        <v>20</v>
      </c>
      <c r="C259" s="242"/>
      <c r="D259" s="242"/>
      <c r="E259" s="242"/>
      <c r="F259" s="157"/>
      <c r="G259" s="157"/>
      <c r="H259" s="242" t="s">
        <v>86</v>
      </c>
      <c r="I259" s="157"/>
      <c r="J259" s="230"/>
    </row>
    <row r="260" spans="1:10" ht="15" customHeight="1">
      <c r="A260" s="239"/>
      <c r="B260" s="242"/>
      <c r="C260" s="242"/>
      <c r="D260" s="242"/>
      <c r="E260" s="242"/>
      <c r="F260" s="157"/>
      <c r="G260" s="243"/>
      <c r="H260" s="244" t="s">
        <v>81</v>
      </c>
      <c r="I260" s="245"/>
      <c r="J260" s="246"/>
    </row>
    <row r="261" spans="1:10" ht="15" customHeight="1">
      <c r="A261" s="239"/>
      <c r="B261" s="157"/>
      <c r="C261" s="157"/>
      <c r="D261" s="157"/>
      <c r="E261" s="157"/>
      <c r="F261" s="157"/>
      <c r="G261" s="243"/>
      <c r="H261" s="524" t="s">
        <v>25</v>
      </c>
      <c r="I261" s="525" t="s">
        <v>26</v>
      </c>
      <c r="J261" s="526" t="s">
        <v>27</v>
      </c>
    </row>
    <row r="262" spans="1:10" ht="15" customHeight="1">
      <c r="A262" s="249" t="s">
        <v>115</v>
      </c>
      <c r="B262" s="261" t="s">
        <v>286</v>
      </c>
      <c r="C262" s="157"/>
      <c r="D262" s="157"/>
      <c r="E262" s="157"/>
      <c r="F262" s="157"/>
      <c r="G262" s="162"/>
      <c r="H262" s="127"/>
      <c r="I262" s="128"/>
      <c r="J262" s="129"/>
    </row>
    <row r="263" spans="1:10" ht="15" customHeight="1">
      <c r="A263" s="239"/>
      <c r="B263" s="157"/>
      <c r="C263" s="157"/>
      <c r="D263" s="157"/>
      <c r="E263" s="157"/>
      <c r="F263" s="157"/>
      <c r="G263" s="157"/>
      <c r="H263" s="267"/>
      <c r="I263" s="267"/>
      <c r="J263" s="248"/>
    </row>
    <row r="264" spans="1:10" ht="15" customHeight="1">
      <c r="A264" s="249" t="s">
        <v>116</v>
      </c>
      <c r="B264" s="261" t="s">
        <v>119</v>
      </c>
      <c r="C264" s="157"/>
      <c r="D264" s="157"/>
      <c r="E264" s="157"/>
      <c r="F264" s="157"/>
      <c r="G264" s="157"/>
      <c r="H264" s="132"/>
      <c r="I264" s="133"/>
      <c r="J264" s="134"/>
    </row>
    <row r="265" spans="1:10" ht="15" customHeight="1">
      <c r="A265" s="239"/>
      <c r="B265" s="157"/>
      <c r="C265" s="157"/>
      <c r="D265" s="157"/>
      <c r="E265" s="157"/>
      <c r="F265" s="157"/>
      <c r="G265" s="157"/>
      <c r="H265" s="267"/>
      <c r="I265" s="267"/>
      <c r="J265" s="248"/>
    </row>
    <row r="266" spans="1:10" ht="15" customHeight="1">
      <c r="A266" s="249" t="s">
        <v>117</v>
      </c>
      <c r="B266" s="261" t="s">
        <v>120</v>
      </c>
      <c r="C266" s="157"/>
      <c r="D266" s="157"/>
      <c r="E266" s="157"/>
      <c r="F266" s="157"/>
      <c r="G266" s="157"/>
      <c r="H266" s="132"/>
      <c r="I266" s="133"/>
      <c r="J266" s="134"/>
    </row>
    <row r="267" spans="1:10" ht="15" customHeight="1">
      <c r="A267" s="239"/>
      <c r="B267" s="157"/>
      <c r="C267" s="157"/>
      <c r="D267" s="157"/>
      <c r="E267" s="157"/>
      <c r="F267" s="157"/>
      <c r="G267" s="157"/>
      <c r="H267" s="267"/>
      <c r="I267" s="267"/>
      <c r="J267" s="248"/>
    </row>
    <row r="268" spans="1:10" ht="15" customHeight="1">
      <c r="A268" s="249" t="s">
        <v>118</v>
      </c>
      <c r="B268" s="261" t="s">
        <v>189</v>
      </c>
      <c r="C268" s="157"/>
      <c r="D268" s="157"/>
      <c r="E268" s="157"/>
      <c r="F268" s="157"/>
      <c r="G268" s="157"/>
      <c r="H268" s="132"/>
      <c r="I268" s="133"/>
      <c r="J268" s="134"/>
    </row>
    <row r="269" spans="1:10" ht="15" customHeight="1">
      <c r="A269" s="239"/>
      <c r="B269" s="157"/>
      <c r="C269" s="157"/>
      <c r="D269" s="157"/>
      <c r="E269" s="157"/>
      <c r="F269" s="157"/>
      <c r="G269" s="157"/>
      <c r="H269" s="267"/>
      <c r="I269" s="267"/>
      <c r="J269" s="248"/>
    </row>
    <row r="270" spans="1:10" ht="15" customHeight="1">
      <c r="A270" s="249" t="s">
        <v>180</v>
      </c>
      <c r="B270" s="261" t="s">
        <v>121</v>
      </c>
      <c r="C270" s="157"/>
      <c r="D270" s="157"/>
      <c r="E270" s="157"/>
      <c r="F270" s="157"/>
      <c r="G270" s="157"/>
      <c r="H270" s="132"/>
      <c r="I270" s="133"/>
      <c r="J270" s="134"/>
    </row>
    <row r="271" spans="1:10" ht="15" customHeight="1">
      <c r="A271" s="239"/>
      <c r="B271" s="247" t="s">
        <v>122</v>
      </c>
      <c r="C271" s="247"/>
      <c r="D271" s="247"/>
      <c r="E271" s="247"/>
      <c r="F271" s="247"/>
      <c r="G271" s="324"/>
      <c r="H271" s="324"/>
      <c r="I271" s="324"/>
      <c r="J271" s="251"/>
    </row>
    <row r="272" spans="1:10" ht="15" customHeight="1">
      <c r="A272" s="332"/>
      <c r="B272" s="325"/>
      <c r="C272" s="325"/>
      <c r="D272" s="325"/>
      <c r="E272" s="325"/>
      <c r="F272" s="325"/>
      <c r="G272" s="326"/>
      <c r="H272" s="326"/>
      <c r="I272" s="326"/>
      <c r="J272" s="333"/>
    </row>
    <row r="273" spans="1:10" ht="15" customHeight="1">
      <c r="A273" s="239"/>
      <c r="B273" s="157"/>
      <c r="C273" s="157"/>
      <c r="D273" s="157"/>
      <c r="E273" s="157"/>
      <c r="F273" s="157"/>
      <c r="G273" s="157"/>
      <c r="H273" s="236"/>
      <c r="I273" s="236"/>
      <c r="J273" s="254"/>
    </row>
    <row r="274" spans="1:10" ht="15" customHeight="1">
      <c r="A274" s="256" t="s">
        <v>136</v>
      </c>
      <c r="B274" s="242"/>
      <c r="C274" s="242"/>
      <c r="D274" s="242"/>
      <c r="E274" s="242"/>
      <c r="F274" s="242"/>
      <c r="G274" s="162"/>
      <c r="H274" s="163"/>
      <c r="I274" s="163"/>
      <c r="J274" s="254"/>
    </row>
    <row r="275" spans="1:10" ht="15" customHeight="1">
      <c r="A275" s="327"/>
      <c r="B275" s="324"/>
      <c r="C275" s="324"/>
      <c r="D275" s="324"/>
      <c r="E275" s="324"/>
      <c r="F275" s="324"/>
      <c r="G275" s="214"/>
      <c r="H275" s="214"/>
      <c r="I275" s="214"/>
      <c r="J275" s="331"/>
    </row>
    <row r="276" spans="1:10" ht="15" customHeight="1">
      <c r="A276" s="332"/>
      <c r="B276" s="325"/>
      <c r="C276" s="325"/>
      <c r="D276" s="325"/>
      <c r="E276" s="325"/>
      <c r="F276" s="325"/>
      <c r="G276" s="326"/>
      <c r="H276" s="326"/>
      <c r="I276" s="326"/>
      <c r="J276" s="333"/>
    </row>
    <row r="277" spans="1:10" ht="15" customHeight="1" thickBot="1">
      <c r="A277" s="328"/>
      <c r="B277" s="329"/>
      <c r="C277" s="329"/>
      <c r="D277" s="329"/>
      <c r="E277" s="329"/>
      <c r="F277" s="329"/>
      <c r="G277" s="330"/>
      <c r="H277" s="330"/>
      <c r="I277" s="330"/>
      <c r="J277" s="334"/>
    </row>
    <row r="278" spans="1:10" ht="15" customHeight="1" thickBot="1">
      <c r="A278" s="260"/>
      <c r="B278" s="260"/>
      <c r="C278" s="260"/>
      <c r="D278" s="260"/>
      <c r="E278" s="260"/>
      <c r="F278" s="260"/>
      <c r="G278" s="260"/>
      <c r="H278" s="260"/>
      <c r="I278" s="260"/>
      <c r="J278" s="216"/>
    </row>
    <row r="279" spans="1:10" ht="15" customHeight="1">
      <c r="A279" s="155" t="s">
        <v>289</v>
      </c>
      <c r="B279" s="258"/>
      <c r="C279" s="258"/>
      <c r="D279" s="258"/>
      <c r="E279" s="258"/>
      <c r="F279" s="258"/>
      <c r="G279" s="258"/>
      <c r="H279" s="244" t="s">
        <v>81</v>
      </c>
      <c r="I279" s="245"/>
      <c r="J279" s="246"/>
    </row>
    <row r="280" spans="1:10" ht="15" customHeight="1">
      <c r="A280" s="239"/>
      <c r="B280" s="157"/>
      <c r="C280" s="157"/>
      <c r="D280" s="157"/>
      <c r="E280" s="157"/>
      <c r="F280" s="157"/>
      <c r="G280" s="157"/>
      <c r="H280" s="524" t="s">
        <v>25</v>
      </c>
      <c r="I280" s="525" t="s">
        <v>26</v>
      </c>
      <c r="J280" s="526" t="s">
        <v>27</v>
      </c>
    </row>
    <row r="281" spans="1:10" ht="15" customHeight="1">
      <c r="A281" s="161" t="s">
        <v>290</v>
      </c>
      <c r="B281" s="247" t="s">
        <v>303</v>
      </c>
      <c r="C281" s="247"/>
      <c r="D281" s="247"/>
      <c r="E281" s="247"/>
      <c r="F281" s="521"/>
      <c r="G281" s="517" t="s">
        <v>301</v>
      </c>
      <c r="H281" s="127"/>
      <c r="I281" s="127"/>
      <c r="J281" s="129"/>
    </row>
    <row r="282" spans="1:10" ht="15" customHeight="1">
      <c r="A282" s="161"/>
      <c r="B282" s="247" t="s">
        <v>304</v>
      </c>
      <c r="C282" s="247"/>
      <c r="D282" s="247"/>
      <c r="E282" s="247"/>
      <c r="F282" s="521"/>
      <c r="G282" s="517" t="s">
        <v>302</v>
      </c>
      <c r="H282" s="132"/>
      <c r="I282" s="132"/>
      <c r="J282" s="134"/>
    </row>
    <row r="283" spans="1:10" ht="15" customHeight="1">
      <c r="A283" s="161"/>
      <c r="B283" s="247"/>
      <c r="C283" s="247"/>
      <c r="D283" s="247"/>
      <c r="E283" s="247"/>
      <c r="F283" s="521"/>
      <c r="G283" s="517"/>
      <c r="H283" s="191"/>
      <c r="I283" s="191"/>
      <c r="J283" s="522"/>
    </row>
    <row r="284" spans="1:10" ht="15" customHeight="1">
      <c r="A284" s="161" t="s">
        <v>291</v>
      </c>
      <c r="B284" s="247" t="s">
        <v>292</v>
      </c>
      <c r="C284" s="247"/>
      <c r="D284" s="247"/>
      <c r="E284" s="247"/>
      <c r="F284" s="247"/>
      <c r="G284" s="247"/>
      <c r="H284" s="514"/>
      <c r="I284" s="514"/>
      <c r="J284" s="515"/>
    </row>
    <row r="285" spans="1:10" ht="15" customHeight="1">
      <c r="A285" s="231"/>
      <c r="B285" s="247"/>
      <c r="C285" s="247"/>
      <c r="D285" s="247"/>
      <c r="E285" s="247"/>
      <c r="F285" s="521"/>
      <c r="G285" s="247" t="s">
        <v>293</v>
      </c>
      <c r="H285" s="127"/>
      <c r="I285" s="128"/>
      <c r="J285" s="129"/>
    </row>
    <row r="286" spans="1:10" ht="15" customHeight="1">
      <c r="A286" s="231"/>
      <c r="B286" s="247"/>
      <c r="C286" s="247"/>
      <c r="D286" s="247"/>
      <c r="E286" s="247"/>
      <c r="F286" s="521"/>
      <c r="G286" s="247" t="s">
        <v>294</v>
      </c>
      <c r="H286" s="132"/>
      <c r="I286" s="133"/>
      <c r="J286" s="134"/>
    </row>
    <row r="287" spans="1:10" ht="15" customHeight="1">
      <c r="A287" s="231"/>
      <c r="B287" s="247"/>
      <c r="C287" s="247"/>
      <c r="D287" s="247"/>
      <c r="E287" s="247"/>
      <c r="F287" s="521"/>
      <c r="G287" s="247" t="s">
        <v>295</v>
      </c>
      <c r="H287" s="132"/>
      <c r="I287" s="133"/>
      <c r="J287" s="134"/>
    </row>
    <row r="288" spans="1:10" ht="15" customHeight="1">
      <c r="A288" s="231"/>
      <c r="B288" s="247"/>
      <c r="C288" s="247"/>
      <c r="D288" s="247"/>
      <c r="E288" s="247"/>
      <c r="F288" s="521"/>
      <c r="G288" s="247"/>
      <c r="H288" s="509"/>
      <c r="I288" s="509"/>
      <c r="J288" s="511"/>
    </row>
    <row r="289" spans="1:10" ht="15" customHeight="1">
      <c r="A289" s="161" t="s">
        <v>296</v>
      </c>
      <c r="B289" s="247" t="s">
        <v>297</v>
      </c>
      <c r="C289" s="247"/>
      <c r="D289" s="247"/>
      <c r="E289" s="247"/>
      <c r="F289" s="247"/>
      <c r="G289" s="247"/>
      <c r="H289" s="132"/>
      <c r="I289" s="133"/>
      <c r="J289" s="134"/>
    </row>
    <row r="290" spans="1:10" ht="15" customHeight="1">
      <c r="A290" s="161"/>
      <c r="B290" s="247"/>
      <c r="C290" s="247"/>
      <c r="D290" s="247"/>
      <c r="E290" s="247"/>
      <c r="F290" s="247"/>
      <c r="G290" s="247"/>
      <c r="H290" s="191"/>
      <c r="I290" s="131"/>
      <c r="J290" s="135"/>
    </row>
    <row r="291" spans="1:10" ht="15" customHeight="1">
      <c r="A291" s="161" t="s">
        <v>298</v>
      </c>
      <c r="B291" s="247" t="s">
        <v>292</v>
      </c>
      <c r="C291" s="247"/>
      <c r="D291" s="247"/>
      <c r="E291" s="247"/>
      <c r="F291" s="247"/>
      <c r="G291" s="247"/>
      <c r="H291" s="514"/>
      <c r="I291" s="514"/>
      <c r="J291" s="515"/>
    </row>
    <row r="292" spans="1:10" ht="15" customHeight="1">
      <c r="A292" s="161"/>
      <c r="B292" s="247"/>
      <c r="C292" s="247"/>
      <c r="D292" s="247"/>
      <c r="E292" s="247"/>
      <c r="F292" s="521"/>
      <c r="G292" s="247" t="s">
        <v>293</v>
      </c>
      <c r="H292" s="516"/>
      <c r="I292" s="127"/>
      <c r="J292" s="129"/>
    </row>
    <row r="293" spans="1:10" ht="15" customHeight="1">
      <c r="A293" s="161"/>
      <c r="B293" s="247"/>
      <c r="C293" s="247"/>
      <c r="D293" s="247"/>
      <c r="E293" s="247"/>
      <c r="F293" s="521"/>
      <c r="G293" s="247" t="s">
        <v>294</v>
      </c>
      <c r="H293" s="523"/>
      <c r="I293" s="508"/>
      <c r="J293" s="520"/>
    </row>
    <row r="294" spans="1:10" ht="15" customHeight="1">
      <c r="A294" s="161"/>
      <c r="B294" s="247"/>
      <c r="C294" s="247"/>
      <c r="D294" s="247"/>
      <c r="E294" s="247"/>
      <c r="F294" s="521"/>
      <c r="G294" s="247" t="s">
        <v>295</v>
      </c>
      <c r="H294" s="132"/>
      <c r="I294" s="133"/>
      <c r="J294" s="134"/>
    </row>
    <row r="295" spans="1:10" ht="15" customHeight="1">
      <c r="A295" s="161"/>
      <c r="B295" s="247"/>
      <c r="C295" s="247"/>
      <c r="D295" s="247"/>
      <c r="E295" s="247"/>
      <c r="F295" s="521"/>
      <c r="G295" s="247"/>
      <c r="H295" s="191"/>
      <c r="I295" s="131"/>
      <c r="J295" s="135"/>
    </row>
    <row r="296" spans="1:10" ht="15" customHeight="1">
      <c r="A296" s="512" t="s">
        <v>299</v>
      </c>
      <c r="B296" s="247" t="s">
        <v>300</v>
      </c>
      <c r="C296" s="247"/>
      <c r="D296" s="247"/>
      <c r="E296" s="247"/>
      <c r="F296" s="518"/>
      <c r="G296" s="247"/>
      <c r="H296" s="191"/>
      <c r="I296" s="191"/>
      <c r="J296" s="522"/>
    </row>
    <row r="297" spans="1:10" ht="15" customHeight="1">
      <c r="A297" s="512"/>
      <c r="B297" s="247"/>
      <c r="C297" s="247"/>
      <c r="D297" s="247"/>
      <c r="E297" s="247"/>
      <c r="F297" s="519"/>
      <c r="G297" s="247"/>
      <c r="H297" s="191"/>
      <c r="I297" s="191"/>
      <c r="J297" s="522"/>
    </row>
    <row r="298" spans="1:10" ht="15" customHeight="1">
      <c r="A298" s="256" t="s">
        <v>305</v>
      </c>
      <c r="B298" s="242"/>
      <c r="C298" s="242"/>
      <c r="D298" s="242"/>
      <c r="E298" s="242"/>
      <c r="F298" s="242"/>
      <c r="G298" s="162"/>
      <c r="H298" s="160"/>
      <c r="I298" s="160"/>
      <c r="J298" s="513"/>
    </row>
    <row r="299" spans="1:10" ht="15" customHeight="1">
      <c r="A299" s="327"/>
      <c r="B299" s="324"/>
      <c r="C299" s="324"/>
      <c r="D299" s="324"/>
      <c r="E299" s="324"/>
      <c r="F299" s="324"/>
      <c r="G299" s="214"/>
      <c r="H299" s="214"/>
      <c r="I299" s="214"/>
      <c r="J299" s="331"/>
    </row>
    <row r="300" spans="1:10" ht="15" customHeight="1">
      <c r="A300" s="332"/>
      <c r="B300" s="325"/>
      <c r="C300" s="325"/>
      <c r="D300" s="325"/>
      <c r="E300" s="325"/>
      <c r="F300" s="325"/>
      <c r="G300" s="326"/>
      <c r="H300" s="326"/>
      <c r="I300" s="326"/>
      <c r="J300" s="333"/>
    </row>
    <row r="301" spans="1:10" ht="15" customHeight="1" thickBot="1">
      <c r="A301" s="328"/>
      <c r="B301" s="329"/>
      <c r="C301" s="329"/>
      <c r="D301" s="329"/>
      <c r="E301" s="329"/>
      <c r="F301" s="329"/>
      <c r="G301" s="330"/>
      <c r="H301" s="330"/>
      <c r="I301" s="330"/>
      <c r="J301" s="334"/>
    </row>
    <row r="302" spans="1:10" ht="15" customHeight="1">
      <c r="A302" s="149" t="s">
        <v>3</v>
      </c>
      <c r="B302" s="150"/>
      <c r="C302" s="152"/>
      <c r="D302" s="152" t="s">
        <v>1</v>
      </c>
      <c r="E302" s="510">
        <f>IF(E10="","",E10)</f>
      </c>
      <c r="F302" s="510"/>
      <c r="G302" s="321"/>
      <c r="H302" s="321"/>
      <c r="I302" s="321"/>
      <c r="J302" s="291"/>
    </row>
    <row r="303" spans="1:13" ht="15" customHeight="1" thickBot="1">
      <c r="A303" s="268"/>
      <c r="B303" s="269"/>
      <c r="C303" s="269"/>
      <c r="D303" s="269"/>
      <c r="E303" s="269"/>
      <c r="F303" s="269"/>
      <c r="G303" s="269"/>
      <c r="H303" s="269"/>
      <c r="I303" s="269"/>
      <c r="J303" s="222"/>
      <c r="M303" s="160"/>
    </row>
    <row r="304" spans="1:13" ht="15" customHeight="1">
      <c r="A304" s="270" t="s">
        <v>158</v>
      </c>
      <c r="B304" s="271"/>
      <c r="C304" s="271"/>
      <c r="D304" s="272" t="s">
        <v>157</v>
      </c>
      <c r="E304" s="271"/>
      <c r="F304" s="171" t="s">
        <v>133</v>
      </c>
      <c r="G304" s="172" t="s">
        <v>135</v>
      </c>
      <c r="H304" s="272" t="s">
        <v>134</v>
      </c>
      <c r="I304" s="271"/>
      <c r="J304" s="273"/>
      <c r="M304" s="354"/>
    </row>
    <row r="305" spans="1:10" ht="15" customHeight="1" thickBot="1">
      <c r="A305" s="268"/>
      <c r="B305" s="269"/>
      <c r="C305" s="269"/>
      <c r="D305" s="274"/>
      <c r="E305" s="269"/>
      <c r="F305" s="274"/>
      <c r="G305" s="275"/>
      <c r="H305" s="173" t="s">
        <v>25</v>
      </c>
      <c r="I305" s="276"/>
      <c r="J305" s="174" t="s">
        <v>26</v>
      </c>
    </row>
    <row r="306" spans="1:10" ht="15" customHeight="1">
      <c r="A306" s="277" t="s">
        <v>266</v>
      </c>
      <c r="B306" s="278"/>
      <c r="C306" s="278"/>
      <c r="D306" s="279" t="s">
        <v>139</v>
      </c>
      <c r="E306" s="278"/>
      <c r="F306" s="175" t="s">
        <v>144</v>
      </c>
      <c r="G306" s="340"/>
      <c r="H306" s="341"/>
      <c r="I306" s="342"/>
      <c r="J306" s="143"/>
    </row>
    <row r="307" spans="1:12" ht="15" customHeight="1">
      <c r="A307" s="280" t="s">
        <v>123</v>
      </c>
      <c r="B307" s="281"/>
      <c r="C307" s="281"/>
      <c r="D307" s="282" t="s">
        <v>140</v>
      </c>
      <c r="E307" s="281"/>
      <c r="F307" s="176" t="s">
        <v>145</v>
      </c>
      <c r="G307" s="343"/>
      <c r="H307" s="344"/>
      <c r="I307" s="345"/>
      <c r="J307" s="144"/>
      <c r="L307" s="160"/>
    </row>
    <row r="308" spans="1:12" ht="15" customHeight="1">
      <c r="A308" s="280" t="s">
        <v>124</v>
      </c>
      <c r="B308" s="281"/>
      <c r="C308" s="281"/>
      <c r="D308" s="282" t="s">
        <v>140</v>
      </c>
      <c r="E308" s="281"/>
      <c r="F308" s="176" t="s">
        <v>146</v>
      </c>
      <c r="G308" s="343"/>
      <c r="H308" s="344"/>
      <c r="I308" s="346"/>
      <c r="J308" s="144"/>
      <c r="L308" s="177"/>
    </row>
    <row r="309" spans="1:10" ht="30" customHeight="1">
      <c r="A309" s="280" t="s">
        <v>125</v>
      </c>
      <c r="B309" s="281"/>
      <c r="C309" s="281"/>
      <c r="D309" s="282" t="s">
        <v>140</v>
      </c>
      <c r="E309" s="281"/>
      <c r="F309" s="178" t="s">
        <v>147</v>
      </c>
      <c r="G309" s="343"/>
      <c r="H309" s="344"/>
      <c r="I309" s="346"/>
      <c r="J309" s="144"/>
    </row>
    <row r="310" spans="1:10" ht="30" customHeight="1">
      <c r="A310" s="552" t="s">
        <v>278</v>
      </c>
      <c r="B310" s="553"/>
      <c r="C310" s="554"/>
      <c r="D310" s="285" t="s">
        <v>140</v>
      </c>
      <c r="E310" s="284"/>
      <c r="F310" s="179" t="s">
        <v>147</v>
      </c>
      <c r="G310" s="343"/>
      <c r="H310" s="344"/>
      <c r="I310" s="346"/>
      <c r="J310" s="144"/>
    </row>
    <row r="311" spans="1:10" ht="30" customHeight="1">
      <c r="A311" s="283" t="s">
        <v>126</v>
      </c>
      <c r="B311" s="284"/>
      <c r="C311" s="284"/>
      <c r="D311" s="285" t="s">
        <v>140</v>
      </c>
      <c r="E311" s="284"/>
      <c r="F311" s="179" t="s">
        <v>309</v>
      </c>
      <c r="G311" s="343"/>
      <c r="H311" s="344"/>
      <c r="I311" s="346"/>
      <c r="J311" s="144"/>
    </row>
    <row r="312" spans="1:10" ht="15.75" customHeight="1">
      <c r="A312" s="180" t="s">
        <v>263</v>
      </c>
      <c r="B312" s="181"/>
      <c r="C312" s="286"/>
      <c r="D312" s="281" t="s">
        <v>140</v>
      </c>
      <c r="E312" s="286"/>
      <c r="F312" s="182" t="s">
        <v>149</v>
      </c>
      <c r="G312" s="343"/>
      <c r="H312" s="344"/>
      <c r="I312" s="346"/>
      <c r="J312" s="144"/>
    </row>
    <row r="313" spans="1:10" ht="15" customHeight="1">
      <c r="A313" s="283" t="s">
        <v>264</v>
      </c>
      <c r="B313" s="284"/>
      <c r="C313" s="284"/>
      <c r="D313" s="285" t="s">
        <v>141</v>
      </c>
      <c r="E313" s="284"/>
      <c r="F313" s="183" t="s">
        <v>148</v>
      </c>
      <c r="G313" s="347"/>
      <c r="H313" s="344"/>
      <c r="I313" s="346"/>
      <c r="J313" s="144"/>
    </row>
    <row r="314" spans="1:10" ht="15" customHeight="1">
      <c r="A314" s="283" t="s">
        <v>267</v>
      </c>
      <c r="B314" s="284"/>
      <c r="C314" s="284"/>
      <c r="D314" s="285" t="s">
        <v>142</v>
      </c>
      <c r="E314" s="284"/>
      <c r="F314" s="183" t="s">
        <v>149</v>
      </c>
      <c r="G314" s="348"/>
      <c r="H314" s="344"/>
      <c r="I314" s="346"/>
      <c r="J314" s="144"/>
    </row>
    <row r="315" spans="1:10" ht="15" customHeight="1">
      <c r="A315" s="280" t="s">
        <v>127</v>
      </c>
      <c r="B315" s="281"/>
      <c r="C315" s="281"/>
      <c r="D315" s="282" t="s">
        <v>142</v>
      </c>
      <c r="E315" s="281"/>
      <c r="F315" s="184" t="s">
        <v>150</v>
      </c>
      <c r="G315" s="349"/>
      <c r="H315" s="350"/>
      <c r="I315" s="345"/>
      <c r="J315" s="145"/>
    </row>
    <row r="316" spans="1:10" ht="30" customHeight="1">
      <c r="A316" s="280" t="s">
        <v>265</v>
      </c>
      <c r="B316" s="281"/>
      <c r="C316" s="281"/>
      <c r="D316" s="282" t="s">
        <v>143</v>
      </c>
      <c r="E316" s="281"/>
      <c r="F316" s="184" t="s">
        <v>151</v>
      </c>
      <c r="G316" s="349"/>
      <c r="H316" s="350"/>
      <c r="I316" s="345"/>
      <c r="J316" s="145"/>
    </row>
    <row r="317" spans="1:10" ht="30" customHeight="1">
      <c r="A317" s="283" t="s">
        <v>128</v>
      </c>
      <c r="B317" s="284"/>
      <c r="C317" s="284"/>
      <c r="D317" s="285" t="s">
        <v>143</v>
      </c>
      <c r="E317" s="284"/>
      <c r="F317" s="183" t="s">
        <v>151</v>
      </c>
      <c r="G317" s="348"/>
      <c r="H317" s="344"/>
      <c r="I317" s="346"/>
      <c r="J317" s="144"/>
    </row>
    <row r="318" spans="1:10" ht="30" customHeight="1">
      <c r="A318" s="283" t="s">
        <v>129</v>
      </c>
      <c r="B318" s="284"/>
      <c r="C318" s="284"/>
      <c r="D318" s="285" t="s">
        <v>143</v>
      </c>
      <c r="E318" s="284"/>
      <c r="F318" s="183" t="s">
        <v>151</v>
      </c>
      <c r="G318" s="348"/>
      <c r="H318" s="344"/>
      <c r="I318" s="346"/>
      <c r="J318" s="144"/>
    </row>
    <row r="319" spans="1:10" ht="15" customHeight="1">
      <c r="A319" s="283" t="s">
        <v>266</v>
      </c>
      <c r="B319" s="284"/>
      <c r="C319" s="284"/>
      <c r="D319" s="285" t="s">
        <v>141</v>
      </c>
      <c r="E319" s="284"/>
      <c r="F319" s="183" t="s">
        <v>152</v>
      </c>
      <c r="G319" s="348"/>
      <c r="H319" s="344"/>
      <c r="I319" s="346"/>
      <c r="J319" s="144"/>
    </row>
    <row r="320" spans="1:10" ht="15" customHeight="1">
      <c r="A320" s="283" t="s">
        <v>123</v>
      </c>
      <c r="B320" s="284"/>
      <c r="C320" s="284"/>
      <c r="D320" s="285" t="s">
        <v>141</v>
      </c>
      <c r="E320" s="284"/>
      <c r="F320" s="183" t="s">
        <v>153</v>
      </c>
      <c r="G320" s="348"/>
      <c r="H320" s="344"/>
      <c r="I320" s="346"/>
      <c r="J320" s="144"/>
    </row>
    <row r="321" spans="1:10" ht="15" customHeight="1">
      <c r="A321" s="283" t="s">
        <v>130</v>
      </c>
      <c r="B321" s="284"/>
      <c r="C321" s="284"/>
      <c r="D321" s="285" t="s">
        <v>141</v>
      </c>
      <c r="E321" s="284"/>
      <c r="F321" s="183" t="s">
        <v>154</v>
      </c>
      <c r="G321" s="348"/>
      <c r="H321" s="344"/>
      <c r="I321" s="346"/>
      <c r="J321" s="144"/>
    </row>
    <row r="322" spans="1:10" ht="30" customHeight="1">
      <c r="A322" s="283" t="s">
        <v>125</v>
      </c>
      <c r="B322" s="284"/>
      <c r="C322" s="284"/>
      <c r="D322" s="285" t="s">
        <v>141</v>
      </c>
      <c r="E322" s="284"/>
      <c r="F322" s="183" t="s">
        <v>155</v>
      </c>
      <c r="G322" s="348"/>
      <c r="H322" s="344"/>
      <c r="I322" s="346"/>
      <c r="J322" s="144"/>
    </row>
    <row r="323" spans="1:10" ht="30" customHeight="1">
      <c r="A323" s="283" t="s">
        <v>138</v>
      </c>
      <c r="B323" s="284"/>
      <c r="C323" s="284"/>
      <c r="D323" s="285" t="s">
        <v>141</v>
      </c>
      <c r="E323" s="284"/>
      <c r="F323" s="183" t="s">
        <v>155</v>
      </c>
      <c r="G323" s="348"/>
      <c r="H323" s="344"/>
      <c r="I323" s="346"/>
      <c r="J323" s="144"/>
    </row>
    <row r="324" spans="1:10" ht="30" customHeight="1">
      <c r="A324" s="280" t="s">
        <v>137</v>
      </c>
      <c r="B324" s="281"/>
      <c r="C324" s="281"/>
      <c r="D324" s="282" t="s">
        <v>141</v>
      </c>
      <c r="E324" s="281"/>
      <c r="F324" s="184" t="s">
        <v>156</v>
      </c>
      <c r="G324" s="349"/>
      <c r="H324" s="350"/>
      <c r="I324" s="345"/>
      <c r="J324" s="145"/>
    </row>
    <row r="325" spans="1:10" ht="17.25" customHeight="1">
      <c r="A325" s="283" t="s">
        <v>268</v>
      </c>
      <c r="B325" s="284"/>
      <c r="C325" s="284"/>
      <c r="D325" s="285" t="s">
        <v>141</v>
      </c>
      <c r="E325" s="284"/>
      <c r="F325" s="183" t="s">
        <v>149</v>
      </c>
      <c r="G325" s="348"/>
      <c r="H325" s="344"/>
      <c r="I325" s="346"/>
      <c r="J325" s="144"/>
    </row>
    <row r="326" spans="1:10" ht="30" customHeight="1">
      <c r="A326" s="283" t="s">
        <v>269</v>
      </c>
      <c r="B326" s="284"/>
      <c r="C326" s="284"/>
      <c r="D326" s="285" t="s">
        <v>143</v>
      </c>
      <c r="E326" s="284"/>
      <c r="F326" s="183" t="s">
        <v>151</v>
      </c>
      <c r="G326" s="348"/>
      <c r="H326" s="344"/>
      <c r="I326" s="346"/>
      <c r="J326" s="144"/>
    </row>
    <row r="327" spans="1:10" ht="30" customHeight="1">
      <c r="A327" s="283" t="s">
        <v>131</v>
      </c>
      <c r="B327" s="284"/>
      <c r="C327" s="284"/>
      <c r="D327" s="285" t="s">
        <v>143</v>
      </c>
      <c r="E327" s="284"/>
      <c r="F327" s="183" t="s">
        <v>151</v>
      </c>
      <c r="G327" s="348"/>
      <c r="H327" s="344"/>
      <c r="I327" s="346"/>
      <c r="J327" s="144"/>
    </row>
    <row r="328" spans="1:10" ht="30" customHeight="1" thickBot="1">
      <c r="A328" s="287" t="s">
        <v>132</v>
      </c>
      <c r="B328" s="288"/>
      <c r="C328" s="288"/>
      <c r="D328" s="289" t="s">
        <v>143</v>
      </c>
      <c r="E328" s="288"/>
      <c r="F328" s="185" t="s">
        <v>151</v>
      </c>
      <c r="G328" s="351"/>
      <c r="H328" s="352"/>
      <c r="I328" s="353"/>
      <c r="J328" s="146"/>
    </row>
    <row r="329" spans="1:10" ht="15" customHeight="1">
      <c r="A329" s="260"/>
      <c r="B329" s="260"/>
      <c r="C329" s="260"/>
      <c r="D329" s="260"/>
      <c r="E329" s="260"/>
      <c r="F329" s="260"/>
      <c r="G329" s="260"/>
      <c r="H329" s="260"/>
      <c r="I329" s="260"/>
      <c r="J329" s="216"/>
    </row>
    <row r="330" spans="1:10" ht="15" customHeight="1">
      <c r="A330" s="290" t="s">
        <v>159</v>
      </c>
      <c r="B330" s="290"/>
      <c r="C330" s="290"/>
      <c r="D330" s="290"/>
      <c r="E330" s="290"/>
      <c r="F330" s="290"/>
      <c r="G330" s="167"/>
      <c r="H330" s="167"/>
      <c r="I330" s="167"/>
      <c r="J330" s="216"/>
    </row>
    <row r="331" spans="1:10" ht="15" customHeight="1">
      <c r="A331" s="250"/>
      <c r="B331" s="250"/>
      <c r="C331" s="250"/>
      <c r="D331" s="250"/>
      <c r="E331" s="250"/>
      <c r="F331" s="250"/>
      <c r="G331" s="126"/>
      <c r="H331" s="126"/>
      <c r="I331" s="126"/>
      <c r="J331" s="126"/>
    </row>
    <row r="332" spans="1:10" ht="15" customHeight="1">
      <c r="A332" s="250"/>
      <c r="B332" s="250"/>
      <c r="C332" s="250"/>
      <c r="D332" s="250"/>
      <c r="E332" s="250"/>
      <c r="F332" s="250"/>
      <c r="G332" s="126"/>
      <c r="H332" s="126"/>
      <c r="I332" s="126"/>
      <c r="J332" s="126"/>
    </row>
    <row r="333" spans="1:10" ht="15" customHeight="1">
      <c r="A333" s="250"/>
      <c r="B333" s="250"/>
      <c r="C333" s="250"/>
      <c r="D333" s="250"/>
      <c r="E333" s="250"/>
      <c r="F333" s="250"/>
      <c r="G333" s="126"/>
      <c r="H333" s="126"/>
      <c r="I333" s="126"/>
      <c r="J333" s="126"/>
    </row>
    <row r="334" spans="1:10" ht="15" customHeight="1">
      <c r="A334" s="252"/>
      <c r="B334" s="252"/>
      <c r="C334" s="252"/>
      <c r="D334" s="252"/>
      <c r="E334" s="252"/>
      <c r="F334" s="252"/>
      <c r="G334" s="136"/>
      <c r="H334" s="136"/>
      <c r="I334" s="136"/>
      <c r="J334" s="136"/>
    </row>
    <row r="335" spans="1:10" ht="15" customHeight="1">
      <c r="A335" s="250"/>
      <c r="B335" s="250"/>
      <c r="C335" s="250"/>
      <c r="D335" s="250"/>
      <c r="E335" s="250"/>
      <c r="F335" s="250"/>
      <c r="G335" s="126"/>
      <c r="H335" s="126"/>
      <c r="I335" s="126"/>
      <c r="J335" s="126"/>
    </row>
    <row r="336" spans="1:10" ht="15" customHeight="1">
      <c r="A336" s="250"/>
      <c r="B336" s="250"/>
      <c r="C336" s="250"/>
      <c r="D336" s="250"/>
      <c r="E336" s="250"/>
      <c r="F336" s="250"/>
      <c r="G336" s="126"/>
      <c r="H336" s="126"/>
      <c r="I336" s="126"/>
      <c r="J336" s="126"/>
    </row>
    <row r="337" spans="1:10" ht="15" customHeight="1">
      <c r="A337" s="250"/>
      <c r="B337" s="250"/>
      <c r="C337" s="250"/>
      <c r="D337" s="250"/>
      <c r="E337" s="250"/>
      <c r="F337" s="250"/>
      <c r="G337" s="126"/>
      <c r="H337" s="126"/>
      <c r="I337" s="126"/>
      <c r="J337" s="126"/>
    </row>
    <row r="338" spans="1:9" ht="15" customHeight="1">
      <c r="A338" s="186"/>
      <c r="B338" s="186"/>
      <c r="C338" s="186"/>
      <c r="D338" s="186"/>
      <c r="E338" s="186"/>
      <c r="F338" s="186"/>
      <c r="G338" s="186"/>
      <c r="H338" s="186"/>
      <c r="I338" s="186"/>
    </row>
    <row r="339" spans="1:9" ht="16.5" customHeight="1">
      <c r="A339" s="147" t="s">
        <v>160</v>
      </c>
      <c r="B339" s="186"/>
      <c r="C339" s="186"/>
      <c r="D339" s="186"/>
      <c r="E339" s="186"/>
      <c r="F339" s="186"/>
      <c r="G339" s="186"/>
      <c r="H339" s="186"/>
      <c r="I339" s="186"/>
    </row>
    <row r="340" spans="1:9" ht="15" customHeight="1">
      <c r="A340" s="187" t="s">
        <v>161</v>
      </c>
      <c r="B340" s="186"/>
      <c r="C340" s="186"/>
      <c r="D340" s="186"/>
      <c r="E340" s="186"/>
      <c r="F340" s="186"/>
      <c r="G340" s="186"/>
      <c r="H340" s="186"/>
      <c r="I340" s="186"/>
    </row>
    <row r="341" spans="1:9" ht="15" customHeight="1">
      <c r="A341" s="187" t="s">
        <v>162</v>
      </c>
      <c r="B341" s="186"/>
      <c r="C341" s="186"/>
      <c r="D341" s="186"/>
      <c r="E341" s="186"/>
      <c r="F341" s="186"/>
      <c r="G341" s="186"/>
      <c r="H341" s="186"/>
      <c r="I341" s="186"/>
    </row>
    <row r="342" spans="1:9" ht="15" customHeight="1">
      <c r="A342" s="186"/>
      <c r="B342" s="186"/>
      <c r="C342" s="186"/>
      <c r="D342" s="186"/>
      <c r="E342" s="186"/>
      <c r="F342" s="186"/>
      <c r="G342" s="186"/>
      <c r="H342" s="186"/>
      <c r="I342" s="186"/>
    </row>
    <row r="343" spans="1:9" ht="15" customHeight="1">
      <c r="A343" s="187" t="s">
        <v>261</v>
      </c>
      <c r="B343" s="186"/>
      <c r="C343" s="186"/>
      <c r="D343" s="186"/>
      <c r="E343" s="186"/>
      <c r="F343" s="186"/>
      <c r="G343" s="186"/>
      <c r="H343" s="186"/>
      <c r="I343" s="186"/>
    </row>
    <row r="344" spans="1:9" ht="15" customHeight="1">
      <c r="A344" s="187" t="s">
        <v>262</v>
      </c>
      <c r="B344" s="186"/>
      <c r="C344" s="186"/>
      <c r="D344" s="186"/>
      <c r="E344" s="186"/>
      <c r="F344" s="186"/>
      <c r="G344" s="186"/>
      <c r="H344" s="186"/>
      <c r="I344" s="186"/>
    </row>
    <row r="345" spans="1:9" ht="15" customHeight="1">
      <c r="A345" s="186"/>
      <c r="B345" s="186"/>
      <c r="C345" s="186"/>
      <c r="D345" s="186"/>
      <c r="E345" s="186"/>
      <c r="F345" s="186"/>
      <c r="G345" s="186"/>
      <c r="H345" s="186"/>
      <c r="I345" s="186"/>
    </row>
    <row r="346" spans="1:9" ht="15" customHeight="1">
      <c r="A346" s="186"/>
      <c r="B346" s="186"/>
      <c r="C346" s="186"/>
      <c r="D346" s="186"/>
      <c r="E346" s="186"/>
      <c r="F346" s="186"/>
      <c r="G346" s="186"/>
      <c r="H346" s="186"/>
      <c r="I346" s="186"/>
    </row>
    <row r="347" spans="1:9" ht="15" customHeight="1">
      <c r="A347" s="186"/>
      <c r="B347" s="186"/>
      <c r="C347" s="186"/>
      <c r="D347" s="186"/>
      <c r="E347" s="186"/>
      <c r="F347" s="186"/>
      <c r="G347" s="186"/>
      <c r="H347" s="186"/>
      <c r="I347" s="186"/>
    </row>
    <row r="348" spans="1:9" ht="15" customHeight="1">
      <c r="A348" s="186"/>
      <c r="B348" s="186"/>
      <c r="C348" s="186"/>
      <c r="D348" s="186"/>
      <c r="E348" s="186"/>
      <c r="F348" s="186"/>
      <c r="G348" s="186"/>
      <c r="H348" s="186"/>
      <c r="I348" s="186"/>
    </row>
    <row r="349" spans="1:9" ht="15" customHeight="1">
      <c r="A349" s="186"/>
      <c r="B349" s="186"/>
      <c r="C349" s="186"/>
      <c r="D349" s="186"/>
      <c r="E349" s="186"/>
      <c r="F349" s="186"/>
      <c r="G349" s="186"/>
      <c r="H349" s="186"/>
      <c r="I349" s="186"/>
    </row>
    <row r="350" spans="1:9" ht="15" customHeight="1">
      <c r="A350" s="186"/>
      <c r="B350" s="186"/>
      <c r="C350" s="186"/>
      <c r="D350" s="186"/>
      <c r="E350" s="186"/>
      <c r="F350" s="186"/>
      <c r="G350" s="186"/>
      <c r="H350" s="186"/>
      <c r="I350" s="186"/>
    </row>
    <row r="351" spans="1:9" ht="15" customHeight="1">
      <c r="A351" s="186"/>
      <c r="B351" s="186"/>
      <c r="C351" s="186"/>
      <c r="D351" s="186"/>
      <c r="E351" s="186"/>
      <c r="F351" s="186"/>
      <c r="G351" s="186"/>
      <c r="H351" s="186"/>
      <c r="I351" s="186"/>
    </row>
    <row r="352" spans="1:9" ht="15" customHeight="1">
      <c r="A352" s="186"/>
      <c r="B352" s="186"/>
      <c r="C352" s="186"/>
      <c r="D352" s="186"/>
      <c r="E352" s="186"/>
      <c r="F352" s="186"/>
      <c r="G352" s="186"/>
      <c r="H352" s="186"/>
      <c r="I352" s="186"/>
    </row>
    <row r="353" spans="1:9" ht="15" customHeight="1">
      <c r="A353" s="186"/>
      <c r="B353" s="186"/>
      <c r="C353" s="186"/>
      <c r="D353" s="186"/>
      <c r="E353" s="186"/>
      <c r="F353" s="186"/>
      <c r="G353" s="186"/>
      <c r="H353" s="186"/>
      <c r="I353" s="186"/>
    </row>
    <row r="354" spans="1:9" ht="15" customHeight="1">
      <c r="A354" s="186"/>
      <c r="B354" s="186"/>
      <c r="C354" s="186"/>
      <c r="D354" s="186"/>
      <c r="E354" s="186"/>
      <c r="F354" s="186"/>
      <c r="G354" s="186"/>
      <c r="H354" s="186"/>
      <c r="I354" s="186"/>
    </row>
    <row r="355" spans="1:9" ht="15" customHeight="1">
      <c r="A355" s="186"/>
      <c r="B355" s="186"/>
      <c r="C355" s="186"/>
      <c r="D355" s="186"/>
      <c r="E355" s="186"/>
      <c r="F355" s="186"/>
      <c r="G355" s="186"/>
      <c r="H355" s="186"/>
      <c r="I355" s="186"/>
    </row>
    <row r="356" spans="1:9" ht="15" customHeight="1">
      <c r="A356" s="186"/>
      <c r="B356" s="186"/>
      <c r="C356" s="186"/>
      <c r="D356" s="186"/>
      <c r="E356" s="186"/>
      <c r="F356" s="186"/>
      <c r="G356" s="186"/>
      <c r="H356" s="186"/>
      <c r="I356" s="186"/>
    </row>
    <row r="357" spans="1:9" ht="15" customHeight="1">
      <c r="A357" s="186"/>
      <c r="B357" s="186"/>
      <c r="C357" s="186"/>
      <c r="D357" s="186"/>
      <c r="E357" s="186"/>
      <c r="F357" s="186"/>
      <c r="G357" s="186"/>
      <c r="H357" s="186"/>
      <c r="I357" s="186"/>
    </row>
    <row r="358" spans="1:9" ht="15" customHeight="1">
      <c r="A358" s="186"/>
      <c r="B358" s="186"/>
      <c r="C358" s="186"/>
      <c r="D358" s="186"/>
      <c r="E358" s="186"/>
      <c r="F358" s="186"/>
      <c r="G358" s="186"/>
      <c r="H358" s="186"/>
      <c r="I358" s="186"/>
    </row>
    <row r="359" spans="1:9" ht="15" customHeight="1">
      <c r="A359" s="186"/>
      <c r="B359" s="186"/>
      <c r="C359" s="186"/>
      <c r="D359" s="186"/>
      <c r="E359" s="186"/>
      <c r="F359" s="186"/>
      <c r="G359" s="186"/>
      <c r="H359" s="186"/>
      <c r="I359" s="186"/>
    </row>
    <row r="360" spans="1:9" ht="15" customHeight="1">
      <c r="A360" s="186"/>
      <c r="B360" s="186"/>
      <c r="C360" s="186"/>
      <c r="D360" s="186"/>
      <c r="E360" s="186"/>
      <c r="F360" s="186"/>
      <c r="G360" s="186"/>
      <c r="H360" s="186"/>
      <c r="I360" s="186"/>
    </row>
    <row r="361" spans="1:9" ht="15" customHeight="1">
      <c r="A361" s="186"/>
      <c r="B361" s="186"/>
      <c r="C361" s="186"/>
      <c r="D361" s="186"/>
      <c r="E361" s="186"/>
      <c r="F361" s="186"/>
      <c r="G361" s="186"/>
      <c r="H361" s="186"/>
      <c r="I361" s="186"/>
    </row>
    <row r="362" spans="1:9" ht="15" customHeight="1">
      <c r="A362" s="186"/>
      <c r="B362" s="186"/>
      <c r="C362" s="186"/>
      <c r="D362" s="186"/>
      <c r="E362" s="186"/>
      <c r="F362" s="186"/>
      <c r="G362" s="186"/>
      <c r="H362" s="186"/>
      <c r="I362" s="186"/>
    </row>
    <row r="363" spans="1:9" ht="15" customHeight="1">
      <c r="A363" s="186"/>
      <c r="B363" s="186"/>
      <c r="C363" s="186"/>
      <c r="D363" s="186"/>
      <c r="E363" s="186"/>
      <c r="F363" s="186"/>
      <c r="G363" s="186"/>
      <c r="H363" s="186"/>
      <c r="I363" s="186"/>
    </row>
    <row r="364" spans="1:9" ht="15" customHeight="1">
      <c r="A364" s="186"/>
      <c r="B364" s="186"/>
      <c r="C364" s="186"/>
      <c r="D364" s="186"/>
      <c r="E364" s="186"/>
      <c r="F364" s="186"/>
      <c r="G364" s="186"/>
      <c r="H364" s="186"/>
      <c r="I364" s="186"/>
    </row>
    <row r="365" spans="1:9" ht="15" customHeight="1">
      <c r="A365" s="186"/>
      <c r="B365" s="186"/>
      <c r="C365" s="186"/>
      <c r="D365" s="186"/>
      <c r="E365" s="186"/>
      <c r="F365" s="186"/>
      <c r="G365" s="186"/>
      <c r="H365" s="186"/>
      <c r="I365" s="186"/>
    </row>
    <row r="366" spans="1:9" ht="15" customHeight="1">
      <c r="A366" s="186"/>
      <c r="B366" s="186"/>
      <c r="C366" s="186"/>
      <c r="D366" s="186"/>
      <c r="E366" s="186"/>
      <c r="F366" s="186"/>
      <c r="G366" s="186"/>
      <c r="H366" s="186"/>
      <c r="I366" s="186"/>
    </row>
    <row r="367" spans="1:9" ht="15" customHeight="1">
      <c r="A367" s="186"/>
      <c r="B367" s="186"/>
      <c r="C367" s="186"/>
      <c r="D367" s="186"/>
      <c r="E367" s="186"/>
      <c r="F367" s="186"/>
      <c r="G367" s="186"/>
      <c r="H367" s="186"/>
      <c r="I367" s="186"/>
    </row>
    <row r="368" spans="1:9" ht="15" customHeight="1">
      <c r="A368" s="186"/>
      <c r="B368" s="186"/>
      <c r="C368" s="186"/>
      <c r="D368" s="186"/>
      <c r="E368" s="186"/>
      <c r="F368" s="186"/>
      <c r="G368" s="186"/>
      <c r="H368" s="186"/>
      <c r="I368" s="186"/>
    </row>
    <row r="369" spans="1:9" ht="15" customHeight="1">
      <c r="A369" s="186"/>
      <c r="B369" s="186"/>
      <c r="C369" s="186"/>
      <c r="D369" s="186"/>
      <c r="E369" s="186"/>
      <c r="F369" s="186"/>
      <c r="G369" s="186"/>
      <c r="H369" s="186"/>
      <c r="I369" s="186"/>
    </row>
    <row r="370" spans="1:9" ht="15" customHeight="1">
      <c r="A370" s="186"/>
      <c r="B370" s="186"/>
      <c r="C370" s="186"/>
      <c r="D370" s="186"/>
      <c r="E370" s="186"/>
      <c r="F370" s="186"/>
      <c r="G370" s="186"/>
      <c r="H370" s="186"/>
      <c r="I370" s="186"/>
    </row>
    <row r="371" spans="1:9" ht="15" customHeight="1">
      <c r="A371" s="186"/>
      <c r="B371" s="186"/>
      <c r="C371" s="186"/>
      <c r="D371" s="186"/>
      <c r="E371" s="186"/>
      <c r="F371" s="186"/>
      <c r="G371" s="186"/>
      <c r="H371" s="186"/>
      <c r="I371" s="186"/>
    </row>
    <row r="372" spans="1:9" ht="15" customHeight="1">
      <c r="A372" s="186"/>
      <c r="B372" s="186"/>
      <c r="C372" s="186"/>
      <c r="D372" s="186"/>
      <c r="E372" s="186"/>
      <c r="F372" s="186"/>
      <c r="G372" s="186"/>
      <c r="H372" s="186"/>
      <c r="I372" s="186"/>
    </row>
    <row r="373" spans="1:9" ht="15" customHeight="1">
      <c r="A373" s="186"/>
      <c r="B373" s="186"/>
      <c r="C373" s="186"/>
      <c r="D373" s="186"/>
      <c r="E373" s="186"/>
      <c r="F373" s="186"/>
      <c r="G373" s="186"/>
      <c r="H373" s="186"/>
      <c r="I373" s="186"/>
    </row>
    <row r="374" spans="1:9" ht="15" customHeight="1">
      <c r="A374" s="186"/>
      <c r="B374" s="186"/>
      <c r="C374" s="186"/>
      <c r="D374" s="186"/>
      <c r="E374" s="186"/>
      <c r="F374" s="186"/>
      <c r="G374" s="186"/>
      <c r="H374" s="186"/>
      <c r="I374" s="186"/>
    </row>
    <row r="375" spans="1:9" ht="15" customHeight="1">
      <c r="A375" s="186"/>
      <c r="B375" s="186"/>
      <c r="C375" s="186"/>
      <c r="D375" s="186"/>
      <c r="E375" s="186"/>
      <c r="F375" s="186"/>
      <c r="G375" s="186"/>
      <c r="H375" s="186"/>
      <c r="I375" s="186"/>
    </row>
    <row r="376" spans="1:9" ht="15" customHeight="1">
      <c r="A376" s="186"/>
      <c r="B376" s="186"/>
      <c r="C376" s="186"/>
      <c r="D376" s="186"/>
      <c r="E376" s="186"/>
      <c r="F376" s="186"/>
      <c r="G376" s="186"/>
      <c r="H376" s="186"/>
      <c r="I376" s="186"/>
    </row>
    <row r="377" spans="1:9" ht="15" customHeight="1">
      <c r="A377" s="186"/>
      <c r="B377" s="186"/>
      <c r="C377" s="186"/>
      <c r="D377" s="186"/>
      <c r="E377" s="186"/>
      <c r="F377" s="186"/>
      <c r="G377" s="186"/>
      <c r="H377" s="186"/>
      <c r="I377" s="186"/>
    </row>
    <row r="378" spans="1:9" ht="15" customHeight="1">
      <c r="A378" s="186"/>
      <c r="B378" s="186"/>
      <c r="C378" s="186"/>
      <c r="D378" s="186"/>
      <c r="E378" s="186"/>
      <c r="F378" s="186"/>
      <c r="G378" s="186"/>
      <c r="H378" s="186"/>
      <c r="I378" s="186"/>
    </row>
    <row r="379" spans="1:9" ht="15" customHeight="1">
      <c r="A379" s="186"/>
      <c r="B379" s="186"/>
      <c r="C379" s="186"/>
      <c r="D379" s="186"/>
      <c r="E379" s="186"/>
      <c r="F379" s="186"/>
      <c r="G379" s="186"/>
      <c r="H379" s="186"/>
      <c r="I379" s="186"/>
    </row>
    <row r="380" spans="1:9" ht="15" customHeight="1">
      <c r="A380" s="186"/>
      <c r="B380" s="186"/>
      <c r="C380" s="186"/>
      <c r="D380" s="186"/>
      <c r="E380" s="186"/>
      <c r="F380" s="186"/>
      <c r="G380" s="186"/>
      <c r="H380" s="186"/>
      <c r="I380" s="186"/>
    </row>
    <row r="381" spans="1:9" ht="15" customHeight="1">
      <c r="A381" s="186"/>
      <c r="B381" s="186"/>
      <c r="C381" s="186"/>
      <c r="D381" s="186"/>
      <c r="E381" s="186"/>
      <c r="F381" s="186"/>
      <c r="G381" s="186"/>
      <c r="H381" s="186"/>
      <c r="I381" s="186"/>
    </row>
    <row r="382" spans="1:9" ht="15" customHeight="1">
      <c r="A382" s="186"/>
      <c r="B382" s="186"/>
      <c r="C382" s="186"/>
      <c r="D382" s="186"/>
      <c r="E382" s="186"/>
      <c r="F382" s="186"/>
      <c r="G382" s="186"/>
      <c r="H382" s="186"/>
      <c r="I382" s="186"/>
    </row>
    <row r="383" spans="1:9" ht="15" customHeight="1">
      <c r="A383" s="186"/>
      <c r="B383" s="186"/>
      <c r="C383" s="186"/>
      <c r="D383" s="186"/>
      <c r="E383" s="186"/>
      <c r="F383" s="186"/>
      <c r="G383" s="186"/>
      <c r="H383" s="186"/>
      <c r="I383" s="186"/>
    </row>
    <row r="384" spans="1:9" ht="15" customHeight="1">
      <c r="A384" s="186"/>
      <c r="B384" s="186"/>
      <c r="C384" s="186"/>
      <c r="D384" s="186"/>
      <c r="E384" s="186"/>
      <c r="F384" s="186"/>
      <c r="G384" s="186"/>
      <c r="H384" s="186"/>
      <c r="I384" s="186"/>
    </row>
    <row r="385" spans="1:9" ht="15" customHeight="1">
      <c r="A385" s="186"/>
      <c r="B385" s="186"/>
      <c r="C385" s="186"/>
      <c r="D385" s="186"/>
      <c r="E385" s="186"/>
      <c r="F385" s="186"/>
      <c r="G385" s="186"/>
      <c r="H385" s="186"/>
      <c r="I385" s="186"/>
    </row>
    <row r="386" spans="1:9" ht="15" customHeight="1">
      <c r="A386" s="186"/>
      <c r="B386" s="186"/>
      <c r="C386" s="186"/>
      <c r="D386" s="186"/>
      <c r="E386" s="186"/>
      <c r="F386" s="186"/>
      <c r="G386" s="186"/>
      <c r="H386" s="186"/>
      <c r="I386" s="186"/>
    </row>
    <row r="387" spans="1:9" ht="15" customHeight="1">
      <c r="A387" s="186"/>
      <c r="B387" s="186"/>
      <c r="C387" s="186"/>
      <c r="D387" s="186"/>
      <c r="E387" s="186"/>
      <c r="F387" s="186"/>
      <c r="G387" s="186"/>
      <c r="H387" s="186"/>
      <c r="I387" s="186"/>
    </row>
    <row r="388" spans="1:9" ht="15" customHeight="1">
      <c r="A388" s="186"/>
      <c r="B388" s="186"/>
      <c r="C388" s="186"/>
      <c r="D388" s="186"/>
      <c r="E388" s="186"/>
      <c r="F388" s="186"/>
      <c r="G388" s="186"/>
      <c r="H388" s="186"/>
      <c r="I388" s="186"/>
    </row>
    <row r="389" spans="1:9" ht="15" customHeight="1">
      <c r="A389" s="186"/>
      <c r="B389" s="186"/>
      <c r="C389" s="186"/>
      <c r="D389" s="186"/>
      <c r="E389" s="186"/>
      <c r="F389" s="186"/>
      <c r="G389" s="186"/>
      <c r="H389" s="186"/>
      <c r="I389" s="186"/>
    </row>
    <row r="390" spans="1:9" ht="15" customHeight="1">
      <c r="A390" s="186"/>
      <c r="B390" s="186"/>
      <c r="C390" s="186"/>
      <c r="D390" s="186"/>
      <c r="E390" s="186"/>
      <c r="F390" s="186"/>
      <c r="G390" s="186"/>
      <c r="H390" s="186"/>
      <c r="I390" s="186"/>
    </row>
    <row r="391" spans="1:9" ht="15" customHeight="1">
      <c r="A391" s="186"/>
      <c r="B391" s="186"/>
      <c r="C391" s="186"/>
      <c r="D391" s="186"/>
      <c r="E391" s="186"/>
      <c r="F391" s="186"/>
      <c r="G391" s="186"/>
      <c r="H391" s="186"/>
      <c r="I391" s="186"/>
    </row>
    <row r="392" spans="1:9" ht="15" customHeight="1">
      <c r="A392" s="186"/>
      <c r="B392" s="186"/>
      <c r="C392" s="186"/>
      <c r="D392" s="186"/>
      <c r="E392" s="186"/>
      <c r="F392" s="186"/>
      <c r="G392" s="186"/>
      <c r="H392" s="186"/>
      <c r="I392" s="186"/>
    </row>
    <row r="393" spans="1:9" ht="15" customHeight="1">
      <c r="A393" s="186"/>
      <c r="B393" s="186"/>
      <c r="C393" s="186"/>
      <c r="D393" s="186"/>
      <c r="E393" s="186"/>
      <c r="F393" s="186"/>
      <c r="G393" s="186"/>
      <c r="H393" s="186"/>
      <c r="I393" s="186"/>
    </row>
    <row r="394" spans="1:9" ht="15" customHeight="1">
      <c r="A394" s="186"/>
      <c r="B394" s="186"/>
      <c r="C394" s="186"/>
      <c r="D394" s="186"/>
      <c r="E394" s="186"/>
      <c r="F394" s="186"/>
      <c r="G394" s="186"/>
      <c r="H394" s="186"/>
      <c r="I394" s="186"/>
    </row>
    <row r="395" spans="1:9" ht="15" customHeight="1">
      <c r="A395" s="186"/>
      <c r="B395" s="186"/>
      <c r="C395" s="186"/>
      <c r="D395" s="186"/>
      <c r="E395" s="186"/>
      <c r="F395" s="186"/>
      <c r="G395" s="186"/>
      <c r="H395" s="186"/>
      <c r="I395" s="186"/>
    </row>
    <row r="396" spans="1:9" ht="15" customHeight="1">
      <c r="A396" s="186"/>
      <c r="B396" s="186"/>
      <c r="C396" s="186"/>
      <c r="D396" s="186"/>
      <c r="E396" s="186"/>
      <c r="F396" s="186"/>
      <c r="G396" s="186"/>
      <c r="H396" s="186"/>
      <c r="I396" s="186"/>
    </row>
    <row r="397" spans="1:9" ht="15" customHeight="1">
      <c r="A397" s="186"/>
      <c r="B397" s="186"/>
      <c r="C397" s="186"/>
      <c r="D397" s="186"/>
      <c r="E397" s="186"/>
      <c r="F397" s="186"/>
      <c r="G397" s="186"/>
      <c r="H397" s="186"/>
      <c r="I397" s="186"/>
    </row>
    <row r="398" spans="1:9" ht="15" customHeight="1">
      <c r="A398" s="186"/>
      <c r="B398" s="186"/>
      <c r="C398" s="186"/>
      <c r="D398" s="186"/>
      <c r="E398" s="186"/>
      <c r="F398" s="186"/>
      <c r="G398" s="186"/>
      <c r="H398" s="186"/>
      <c r="I398" s="186"/>
    </row>
    <row r="399" spans="1:9" ht="15" customHeight="1">
      <c r="A399" s="186"/>
      <c r="B399" s="186"/>
      <c r="C399" s="186"/>
      <c r="D399" s="186"/>
      <c r="E399" s="186"/>
      <c r="F399" s="186"/>
      <c r="G399" s="186"/>
      <c r="H399" s="186"/>
      <c r="I399" s="186"/>
    </row>
    <row r="400" spans="1:9" ht="15" customHeight="1">
      <c r="A400" s="186"/>
      <c r="B400" s="186"/>
      <c r="C400" s="186"/>
      <c r="D400" s="186"/>
      <c r="E400" s="186"/>
      <c r="F400" s="186"/>
      <c r="G400" s="186"/>
      <c r="H400" s="186"/>
      <c r="I400" s="186"/>
    </row>
    <row r="401" spans="1:9" ht="15" customHeight="1">
      <c r="A401" s="186"/>
      <c r="B401" s="186"/>
      <c r="C401" s="186"/>
      <c r="D401" s="186"/>
      <c r="E401" s="186"/>
      <c r="F401" s="186"/>
      <c r="G401" s="186"/>
      <c r="H401" s="186"/>
      <c r="I401" s="186"/>
    </row>
    <row r="402" spans="1:9" ht="15" customHeight="1">
      <c r="A402" s="186"/>
      <c r="B402" s="186"/>
      <c r="C402" s="186"/>
      <c r="D402" s="186"/>
      <c r="E402" s="186"/>
      <c r="F402" s="186"/>
      <c r="G402" s="186"/>
      <c r="H402" s="186"/>
      <c r="I402" s="186"/>
    </row>
    <row r="403" spans="1:9" ht="15" customHeight="1">
      <c r="A403" s="186"/>
      <c r="B403" s="186"/>
      <c r="C403" s="186"/>
      <c r="D403" s="186"/>
      <c r="E403" s="186"/>
      <c r="F403" s="186"/>
      <c r="G403" s="186"/>
      <c r="H403" s="186"/>
      <c r="I403" s="186"/>
    </row>
    <row r="404" spans="1:9" ht="15" customHeight="1">
      <c r="A404" s="186"/>
      <c r="B404" s="186"/>
      <c r="C404" s="186"/>
      <c r="D404" s="186"/>
      <c r="E404" s="186"/>
      <c r="F404" s="186"/>
      <c r="G404" s="186"/>
      <c r="H404" s="186"/>
      <c r="I404" s="186"/>
    </row>
    <row r="405" spans="1:9" ht="15" customHeight="1">
      <c r="A405" s="186"/>
      <c r="B405" s="186"/>
      <c r="C405" s="186"/>
      <c r="D405" s="186"/>
      <c r="E405" s="186"/>
      <c r="F405" s="186"/>
      <c r="G405" s="186"/>
      <c r="H405" s="186"/>
      <c r="I405" s="186"/>
    </row>
    <row r="406" spans="1:9" ht="15" customHeight="1">
      <c r="A406" s="186"/>
      <c r="B406" s="186"/>
      <c r="C406" s="186"/>
      <c r="D406" s="186"/>
      <c r="E406" s="186"/>
      <c r="F406" s="186"/>
      <c r="G406" s="186"/>
      <c r="H406" s="186"/>
      <c r="I406" s="186"/>
    </row>
    <row r="407" spans="1:9" ht="15" customHeight="1">
      <c r="A407" s="186"/>
      <c r="B407" s="186"/>
      <c r="C407" s="186"/>
      <c r="D407" s="186"/>
      <c r="E407" s="186"/>
      <c r="F407" s="186"/>
      <c r="G407" s="186"/>
      <c r="H407" s="186"/>
      <c r="I407" s="186"/>
    </row>
    <row r="408" spans="1:9" ht="15" customHeight="1">
      <c r="A408" s="186"/>
      <c r="B408" s="186"/>
      <c r="C408" s="186"/>
      <c r="D408" s="186"/>
      <c r="E408" s="186"/>
      <c r="F408" s="186"/>
      <c r="G408" s="186"/>
      <c r="H408" s="186"/>
      <c r="I408" s="186"/>
    </row>
    <row r="409" spans="1:9" ht="15" customHeight="1">
      <c r="A409" s="186"/>
      <c r="B409" s="186"/>
      <c r="C409" s="186"/>
      <c r="D409" s="186"/>
      <c r="E409" s="186"/>
      <c r="F409" s="186"/>
      <c r="G409" s="186"/>
      <c r="H409" s="186"/>
      <c r="I409" s="186"/>
    </row>
    <row r="410" spans="1:9" ht="15" customHeight="1">
      <c r="A410" s="186"/>
      <c r="B410" s="186"/>
      <c r="C410" s="186"/>
      <c r="D410" s="186"/>
      <c r="E410" s="186"/>
      <c r="F410" s="186"/>
      <c r="G410" s="186"/>
      <c r="H410" s="186"/>
      <c r="I410" s="186"/>
    </row>
    <row r="411" spans="1:9" ht="15" customHeight="1">
      <c r="A411" s="186"/>
      <c r="B411" s="186"/>
      <c r="C411" s="186"/>
      <c r="D411" s="186"/>
      <c r="E411" s="186"/>
      <c r="F411" s="186"/>
      <c r="G411" s="186"/>
      <c r="H411" s="186"/>
      <c r="I411" s="186"/>
    </row>
    <row r="412" spans="1:9" ht="15" customHeight="1">
      <c r="A412" s="186"/>
      <c r="B412" s="186"/>
      <c r="C412" s="186"/>
      <c r="D412" s="186"/>
      <c r="E412" s="186"/>
      <c r="F412" s="186"/>
      <c r="G412" s="186"/>
      <c r="H412" s="186"/>
      <c r="I412" s="186"/>
    </row>
    <row r="413" spans="1:9" ht="15" customHeight="1">
      <c r="A413" s="186"/>
      <c r="B413" s="186"/>
      <c r="C413" s="186"/>
      <c r="D413" s="186"/>
      <c r="E413" s="186"/>
      <c r="F413" s="186"/>
      <c r="G413" s="186"/>
      <c r="H413" s="186"/>
      <c r="I413" s="186"/>
    </row>
    <row r="414" spans="1:9" ht="15" customHeight="1">
      <c r="A414" s="186"/>
      <c r="B414" s="186"/>
      <c r="C414" s="186"/>
      <c r="D414" s="186"/>
      <c r="E414" s="186"/>
      <c r="F414" s="186"/>
      <c r="G414" s="186"/>
      <c r="H414" s="186"/>
      <c r="I414" s="186"/>
    </row>
    <row r="415" spans="1:9" ht="15" customHeight="1">
      <c r="A415" s="186"/>
      <c r="B415" s="186"/>
      <c r="C415" s="186"/>
      <c r="D415" s="186"/>
      <c r="E415" s="186"/>
      <c r="F415" s="186"/>
      <c r="G415" s="186"/>
      <c r="H415" s="186"/>
      <c r="I415" s="186"/>
    </row>
    <row r="416" spans="1:9" ht="15" customHeight="1">
      <c r="A416" s="186"/>
      <c r="B416" s="186"/>
      <c r="C416" s="186"/>
      <c r="D416" s="186"/>
      <c r="E416" s="186"/>
      <c r="F416" s="186"/>
      <c r="G416" s="186"/>
      <c r="H416" s="186"/>
      <c r="I416" s="186"/>
    </row>
    <row r="417" spans="1:9" ht="15" customHeight="1">
      <c r="A417" s="186"/>
      <c r="B417" s="186"/>
      <c r="C417" s="186"/>
      <c r="D417" s="186"/>
      <c r="E417" s="186"/>
      <c r="F417" s="186"/>
      <c r="G417" s="186"/>
      <c r="H417" s="186"/>
      <c r="I417" s="186"/>
    </row>
    <row r="418" spans="1:9" ht="15" customHeight="1">
      <c r="A418" s="186"/>
      <c r="B418" s="186"/>
      <c r="C418" s="186"/>
      <c r="D418" s="186"/>
      <c r="E418" s="186"/>
      <c r="F418" s="186"/>
      <c r="G418" s="186"/>
      <c r="H418" s="186"/>
      <c r="I418" s="186"/>
    </row>
    <row r="419" spans="1:9" ht="15" customHeight="1">
      <c r="A419" s="186"/>
      <c r="B419" s="186"/>
      <c r="C419" s="186"/>
      <c r="D419" s="186"/>
      <c r="E419" s="186"/>
      <c r="F419" s="186"/>
      <c r="G419" s="186"/>
      <c r="H419" s="186"/>
      <c r="I419" s="186"/>
    </row>
    <row r="420" spans="1:9" ht="15" customHeight="1">
      <c r="A420" s="186"/>
      <c r="B420" s="186"/>
      <c r="C420" s="186"/>
      <c r="D420" s="186"/>
      <c r="E420" s="186"/>
      <c r="F420" s="186"/>
      <c r="G420" s="186"/>
      <c r="H420" s="186"/>
      <c r="I420" s="186"/>
    </row>
    <row r="421" spans="1:9" ht="15" customHeight="1">
      <c r="A421" s="186"/>
      <c r="B421" s="186"/>
      <c r="C421" s="186"/>
      <c r="D421" s="186"/>
      <c r="E421" s="186"/>
      <c r="F421" s="186"/>
      <c r="G421" s="186"/>
      <c r="H421" s="186"/>
      <c r="I421" s="186"/>
    </row>
    <row r="422" spans="1:9" ht="15" customHeight="1">
      <c r="A422" s="186"/>
      <c r="B422" s="186"/>
      <c r="C422" s="186"/>
      <c r="D422" s="186"/>
      <c r="E422" s="186"/>
      <c r="F422" s="186"/>
      <c r="G422" s="186"/>
      <c r="H422" s="186"/>
      <c r="I422" s="186"/>
    </row>
    <row r="423" spans="1:9" ht="15" customHeight="1">
      <c r="A423" s="186"/>
      <c r="B423" s="186"/>
      <c r="C423" s="186"/>
      <c r="D423" s="186"/>
      <c r="E423" s="186"/>
      <c r="F423" s="186"/>
      <c r="G423" s="186"/>
      <c r="H423" s="186"/>
      <c r="I423" s="186"/>
    </row>
    <row r="424" spans="1:9" ht="15" customHeight="1">
      <c r="A424" s="186"/>
      <c r="B424" s="186"/>
      <c r="C424" s="186"/>
      <c r="D424" s="186"/>
      <c r="E424" s="186"/>
      <c r="F424" s="186"/>
      <c r="G424" s="186"/>
      <c r="H424" s="186"/>
      <c r="I424" s="186"/>
    </row>
    <row r="425" spans="1:9" ht="15" customHeight="1">
      <c r="A425" s="186"/>
      <c r="B425" s="186"/>
      <c r="C425" s="186"/>
      <c r="D425" s="186"/>
      <c r="E425" s="186"/>
      <c r="F425" s="186"/>
      <c r="G425" s="186"/>
      <c r="H425" s="186"/>
      <c r="I425" s="186"/>
    </row>
    <row r="426" spans="1:9" ht="15" customHeight="1">
      <c r="A426" s="186"/>
      <c r="B426" s="186"/>
      <c r="C426" s="186"/>
      <c r="D426" s="186"/>
      <c r="E426" s="186"/>
      <c r="F426" s="186"/>
      <c r="G426" s="186"/>
      <c r="H426" s="186"/>
      <c r="I426" s="186"/>
    </row>
    <row r="427" spans="1:9" ht="15" customHeight="1">
      <c r="A427" s="186"/>
      <c r="B427" s="186"/>
      <c r="C427" s="186"/>
      <c r="D427" s="186"/>
      <c r="E427" s="186"/>
      <c r="F427" s="186"/>
      <c r="G427" s="186"/>
      <c r="H427" s="186"/>
      <c r="I427" s="186"/>
    </row>
    <row r="428" spans="1:9" ht="15" customHeight="1">
      <c r="A428" s="186"/>
      <c r="B428" s="186"/>
      <c r="C428" s="186"/>
      <c r="D428" s="186"/>
      <c r="E428" s="186"/>
      <c r="F428" s="186"/>
      <c r="G428" s="186"/>
      <c r="H428" s="186"/>
      <c r="I428" s="186"/>
    </row>
    <row r="429" spans="1:9" ht="15" customHeight="1">
      <c r="A429" s="186"/>
      <c r="B429" s="186"/>
      <c r="C429" s="186"/>
      <c r="D429" s="186"/>
      <c r="E429" s="186"/>
      <c r="F429" s="186"/>
      <c r="G429" s="186"/>
      <c r="H429" s="186"/>
      <c r="I429" s="186"/>
    </row>
    <row r="430" spans="1:9" ht="15" customHeight="1">
      <c r="A430" s="186"/>
      <c r="B430" s="186"/>
      <c r="C430" s="186"/>
      <c r="D430" s="186"/>
      <c r="E430" s="186"/>
      <c r="F430" s="186"/>
      <c r="G430" s="186"/>
      <c r="H430" s="186"/>
      <c r="I430" s="186"/>
    </row>
    <row r="431" spans="1:9" ht="15" customHeight="1">
      <c r="A431" s="186"/>
      <c r="B431" s="186"/>
      <c r="C431" s="186"/>
      <c r="D431" s="186"/>
      <c r="E431" s="186"/>
      <c r="F431" s="186"/>
      <c r="G431" s="186"/>
      <c r="H431" s="186"/>
      <c r="I431" s="186"/>
    </row>
    <row r="432" spans="1:9" ht="15" customHeight="1">
      <c r="A432" s="186"/>
      <c r="B432" s="186"/>
      <c r="C432" s="186"/>
      <c r="D432" s="186"/>
      <c r="E432" s="186"/>
      <c r="F432" s="186"/>
      <c r="G432" s="186"/>
      <c r="H432" s="186"/>
      <c r="I432" s="186"/>
    </row>
    <row r="433" spans="1:9" ht="15" customHeight="1">
      <c r="A433" s="186"/>
      <c r="B433" s="186"/>
      <c r="C433" s="186"/>
      <c r="D433" s="186"/>
      <c r="E433" s="186"/>
      <c r="F433" s="186"/>
      <c r="G433" s="186"/>
      <c r="H433" s="186"/>
      <c r="I433" s="186"/>
    </row>
    <row r="434" spans="1:9" ht="15" customHeight="1">
      <c r="A434" s="186"/>
      <c r="B434" s="186"/>
      <c r="C434" s="186"/>
      <c r="D434" s="186"/>
      <c r="E434" s="186"/>
      <c r="F434" s="186"/>
      <c r="G434" s="186"/>
      <c r="H434" s="186"/>
      <c r="I434" s="186"/>
    </row>
    <row r="435" spans="1:9" ht="15" customHeight="1">
      <c r="A435" s="186"/>
      <c r="B435" s="186"/>
      <c r="C435" s="186"/>
      <c r="D435" s="186"/>
      <c r="E435" s="186"/>
      <c r="F435" s="186"/>
      <c r="G435" s="186"/>
      <c r="H435" s="186"/>
      <c r="I435" s="186"/>
    </row>
    <row r="436" spans="1:9" ht="15" customHeight="1">
      <c r="A436" s="186"/>
      <c r="B436" s="186"/>
      <c r="C436" s="186"/>
      <c r="D436" s="186"/>
      <c r="E436" s="186"/>
      <c r="F436" s="186"/>
      <c r="G436" s="186"/>
      <c r="H436" s="186"/>
      <c r="I436" s="186"/>
    </row>
    <row r="437" spans="1:9" ht="15" customHeight="1">
      <c r="A437" s="186"/>
      <c r="B437" s="186"/>
      <c r="C437" s="186"/>
      <c r="D437" s="186"/>
      <c r="E437" s="186"/>
      <c r="F437" s="186"/>
      <c r="G437" s="186"/>
      <c r="H437" s="186"/>
      <c r="I437" s="186"/>
    </row>
    <row r="438" spans="1:9" ht="15" customHeight="1">
      <c r="A438" s="186"/>
      <c r="B438" s="186"/>
      <c r="C438" s="186"/>
      <c r="D438" s="186"/>
      <c r="E438" s="186"/>
      <c r="F438" s="186"/>
      <c r="G438" s="186"/>
      <c r="H438" s="186"/>
      <c r="I438" s="186"/>
    </row>
    <row r="439" spans="1:9" ht="15" customHeight="1">
      <c r="A439" s="186"/>
      <c r="B439" s="186"/>
      <c r="C439" s="186"/>
      <c r="D439" s="186"/>
      <c r="E439" s="186"/>
      <c r="F439" s="186"/>
      <c r="G439" s="186"/>
      <c r="H439" s="186"/>
      <c r="I439" s="186"/>
    </row>
    <row r="440" spans="1:9" ht="15" customHeight="1">
      <c r="A440" s="186"/>
      <c r="B440" s="186"/>
      <c r="C440" s="186"/>
      <c r="D440" s="186"/>
      <c r="E440" s="186"/>
      <c r="F440" s="186"/>
      <c r="G440" s="186"/>
      <c r="H440" s="186"/>
      <c r="I440" s="186"/>
    </row>
    <row r="441" spans="1:9" ht="15" customHeight="1">
      <c r="A441" s="186"/>
      <c r="B441" s="186"/>
      <c r="C441" s="186"/>
      <c r="D441" s="186"/>
      <c r="E441" s="186"/>
      <c r="F441" s="186"/>
      <c r="G441" s="186"/>
      <c r="H441" s="186"/>
      <c r="I441" s="186"/>
    </row>
    <row r="442" spans="1:9" ht="15" customHeight="1">
      <c r="A442" s="186"/>
      <c r="B442" s="186"/>
      <c r="C442" s="186"/>
      <c r="D442" s="186"/>
      <c r="E442" s="186"/>
      <c r="F442" s="186"/>
      <c r="G442" s="186"/>
      <c r="H442" s="186"/>
      <c r="I442" s="186"/>
    </row>
    <row r="443" spans="1:9" ht="15" customHeight="1">
      <c r="A443" s="186"/>
      <c r="B443" s="186"/>
      <c r="C443" s="186"/>
      <c r="D443" s="186"/>
      <c r="E443" s="186"/>
      <c r="F443" s="186"/>
      <c r="G443" s="186"/>
      <c r="H443" s="186"/>
      <c r="I443" s="186"/>
    </row>
    <row r="444" spans="1:9" ht="15" customHeight="1">
      <c r="A444" s="186"/>
      <c r="B444" s="186"/>
      <c r="C444" s="186"/>
      <c r="D444" s="186"/>
      <c r="E444" s="186"/>
      <c r="F444" s="186"/>
      <c r="G444" s="186"/>
      <c r="H444" s="186"/>
      <c r="I444" s="186"/>
    </row>
    <row r="445" spans="1:9" ht="15" customHeight="1">
      <c r="A445" s="186"/>
      <c r="B445" s="186"/>
      <c r="C445" s="186"/>
      <c r="D445" s="186"/>
      <c r="E445" s="186"/>
      <c r="F445" s="186"/>
      <c r="G445" s="186"/>
      <c r="H445" s="186"/>
      <c r="I445" s="186"/>
    </row>
    <row r="446" spans="1:9" ht="15" customHeight="1">
      <c r="A446" s="186"/>
      <c r="B446" s="186"/>
      <c r="C446" s="186"/>
      <c r="D446" s="186"/>
      <c r="E446" s="186"/>
      <c r="F446" s="186"/>
      <c r="G446" s="186"/>
      <c r="H446" s="186"/>
      <c r="I446" s="186"/>
    </row>
    <row r="447" spans="1:9" ht="15" customHeight="1">
      <c r="A447" s="186"/>
      <c r="B447" s="186"/>
      <c r="C447" s="186"/>
      <c r="D447" s="186"/>
      <c r="E447" s="186"/>
      <c r="F447" s="186"/>
      <c r="G447" s="186"/>
      <c r="H447" s="186"/>
      <c r="I447" s="186"/>
    </row>
    <row r="448" spans="1:9" ht="15" customHeight="1">
      <c r="A448" s="186"/>
      <c r="B448" s="186"/>
      <c r="C448" s="186"/>
      <c r="D448" s="186"/>
      <c r="E448" s="186"/>
      <c r="F448" s="186"/>
      <c r="G448" s="186"/>
      <c r="H448" s="186"/>
      <c r="I448" s="186"/>
    </row>
    <row r="449" spans="1:9" ht="15" customHeight="1">
      <c r="A449" s="186"/>
      <c r="B449" s="186"/>
      <c r="C449" s="186"/>
      <c r="D449" s="186"/>
      <c r="E449" s="186"/>
      <c r="F449" s="186"/>
      <c r="G449" s="186"/>
      <c r="H449" s="186"/>
      <c r="I449" s="186"/>
    </row>
    <row r="450" spans="1:9" ht="15" customHeight="1">
      <c r="A450" s="186"/>
      <c r="B450" s="186"/>
      <c r="C450" s="186"/>
      <c r="D450" s="186"/>
      <c r="E450" s="186"/>
      <c r="F450" s="186"/>
      <c r="G450" s="186"/>
      <c r="H450" s="186"/>
      <c r="I450" s="186"/>
    </row>
    <row r="451" spans="1:9" ht="15" customHeight="1">
      <c r="A451" s="186"/>
      <c r="B451" s="186"/>
      <c r="C451" s="186"/>
      <c r="D451" s="186"/>
      <c r="E451" s="186"/>
      <c r="F451" s="186"/>
      <c r="G451" s="186"/>
      <c r="H451" s="186"/>
      <c r="I451" s="186"/>
    </row>
    <row r="452" spans="1:9" ht="15" customHeight="1">
      <c r="A452" s="186"/>
      <c r="B452" s="186"/>
      <c r="C452" s="186"/>
      <c r="D452" s="186"/>
      <c r="E452" s="186"/>
      <c r="F452" s="186"/>
      <c r="G452" s="186"/>
      <c r="H452" s="186"/>
      <c r="I452" s="186"/>
    </row>
    <row r="453" spans="1:9" ht="15" customHeight="1">
      <c r="A453" s="186"/>
      <c r="B453" s="186"/>
      <c r="C453" s="186"/>
      <c r="D453" s="186"/>
      <c r="E453" s="186"/>
      <c r="F453" s="186"/>
      <c r="G453" s="186"/>
      <c r="H453" s="186"/>
      <c r="I453" s="186"/>
    </row>
    <row r="454" spans="1:9" ht="15" customHeight="1">
      <c r="A454" s="186"/>
      <c r="B454" s="186"/>
      <c r="C454" s="186"/>
      <c r="D454" s="186"/>
      <c r="E454" s="186"/>
      <c r="F454" s="186"/>
      <c r="G454" s="186"/>
      <c r="H454" s="186"/>
      <c r="I454" s="186"/>
    </row>
    <row r="455" spans="1:9" ht="15" customHeight="1">
      <c r="A455" s="186"/>
      <c r="B455" s="186"/>
      <c r="C455" s="186"/>
      <c r="D455" s="186"/>
      <c r="E455" s="186"/>
      <c r="F455" s="186"/>
      <c r="G455" s="186"/>
      <c r="H455" s="186"/>
      <c r="I455" s="186"/>
    </row>
    <row r="456" spans="1:9" ht="15" customHeight="1">
      <c r="A456" s="186"/>
      <c r="B456" s="186"/>
      <c r="C456" s="186"/>
      <c r="D456" s="186"/>
      <c r="E456" s="186"/>
      <c r="F456" s="186"/>
      <c r="G456" s="186"/>
      <c r="H456" s="186"/>
      <c r="I456" s="186"/>
    </row>
    <row r="457" spans="1:9" ht="15" customHeight="1">
      <c r="A457" s="186"/>
      <c r="B457" s="186"/>
      <c r="C457" s="186"/>
      <c r="D457" s="186"/>
      <c r="E457" s="186"/>
      <c r="F457" s="186"/>
      <c r="G457" s="186"/>
      <c r="H457" s="186"/>
      <c r="I457" s="186"/>
    </row>
    <row r="458" spans="1:9" ht="15" customHeight="1">
      <c r="A458" s="186"/>
      <c r="B458" s="186"/>
      <c r="C458" s="186"/>
      <c r="D458" s="186"/>
      <c r="E458" s="186"/>
      <c r="F458" s="186"/>
      <c r="G458" s="186"/>
      <c r="H458" s="186"/>
      <c r="I458" s="186"/>
    </row>
    <row r="459" spans="1:9" ht="15" customHeight="1">
      <c r="A459" s="186"/>
      <c r="B459" s="186"/>
      <c r="C459" s="186"/>
      <c r="D459" s="186"/>
      <c r="E459" s="186"/>
      <c r="F459" s="186"/>
      <c r="G459" s="186"/>
      <c r="H459" s="186"/>
      <c r="I459" s="186"/>
    </row>
    <row r="460" spans="1:9" ht="15" customHeight="1">
      <c r="A460" s="186"/>
      <c r="B460" s="186"/>
      <c r="C460" s="186"/>
      <c r="D460" s="186"/>
      <c r="E460" s="186"/>
      <c r="F460" s="186"/>
      <c r="G460" s="186"/>
      <c r="H460" s="186"/>
      <c r="I460" s="186"/>
    </row>
    <row r="461" spans="1:9" ht="15" customHeight="1">
      <c r="A461" s="186"/>
      <c r="B461" s="186"/>
      <c r="C461" s="186"/>
      <c r="D461" s="186"/>
      <c r="E461" s="186"/>
      <c r="F461" s="186"/>
      <c r="G461" s="186"/>
      <c r="H461" s="186"/>
      <c r="I461" s="186"/>
    </row>
    <row r="462" spans="1:9" ht="15" customHeight="1">
      <c r="A462" s="186"/>
      <c r="B462" s="186"/>
      <c r="C462" s="186"/>
      <c r="D462" s="186"/>
      <c r="E462" s="186"/>
      <c r="F462" s="186"/>
      <c r="G462" s="186"/>
      <c r="H462" s="186"/>
      <c r="I462" s="186"/>
    </row>
    <row r="463" spans="1:9" ht="15" customHeight="1">
      <c r="A463" s="186"/>
      <c r="B463" s="186"/>
      <c r="C463" s="186"/>
      <c r="D463" s="186"/>
      <c r="E463" s="186"/>
      <c r="F463" s="186"/>
      <c r="G463" s="186"/>
      <c r="H463" s="186"/>
      <c r="I463" s="186"/>
    </row>
    <row r="464" spans="1:9" ht="15" customHeight="1">
      <c r="A464" s="186"/>
      <c r="B464" s="186"/>
      <c r="C464" s="186"/>
      <c r="D464" s="186"/>
      <c r="E464" s="186"/>
      <c r="F464" s="186"/>
      <c r="G464" s="186"/>
      <c r="H464" s="186"/>
      <c r="I464" s="186"/>
    </row>
    <row r="465" spans="1:9" ht="15" customHeight="1">
      <c r="A465" s="186"/>
      <c r="B465" s="186"/>
      <c r="C465" s="186"/>
      <c r="D465" s="186"/>
      <c r="E465" s="186"/>
      <c r="F465" s="186"/>
      <c r="G465" s="186"/>
      <c r="H465" s="186"/>
      <c r="I465" s="186"/>
    </row>
    <row r="466" spans="1:9" ht="15" customHeight="1">
      <c r="A466" s="186"/>
      <c r="B466" s="186"/>
      <c r="C466" s="186"/>
      <c r="D466" s="186"/>
      <c r="E466" s="186"/>
      <c r="F466" s="186"/>
      <c r="G466" s="186"/>
      <c r="H466" s="186"/>
      <c r="I466" s="186"/>
    </row>
    <row r="467" spans="1:9" ht="15" customHeight="1">
      <c r="A467" s="186"/>
      <c r="B467" s="186"/>
      <c r="C467" s="186"/>
      <c r="D467" s="186"/>
      <c r="E467" s="186"/>
      <c r="F467" s="186"/>
      <c r="G467" s="186"/>
      <c r="H467" s="186"/>
      <c r="I467" s="186"/>
    </row>
    <row r="468" spans="1:9" ht="15" customHeight="1">
      <c r="A468" s="186"/>
      <c r="B468" s="186"/>
      <c r="C468" s="186"/>
      <c r="D468" s="186"/>
      <c r="E468" s="186"/>
      <c r="F468" s="186"/>
      <c r="G468" s="186"/>
      <c r="H468" s="186"/>
      <c r="I468" s="186"/>
    </row>
    <row r="469" spans="1:9" ht="15" customHeight="1">
      <c r="A469" s="186"/>
      <c r="B469" s="186"/>
      <c r="C469" s="186"/>
      <c r="D469" s="186"/>
      <c r="E469" s="186"/>
      <c r="F469" s="186"/>
      <c r="G469" s="186"/>
      <c r="H469" s="186"/>
      <c r="I469" s="186"/>
    </row>
    <row r="470" spans="1:9" ht="15" customHeight="1">
      <c r="A470" s="186"/>
      <c r="B470" s="186"/>
      <c r="C470" s="186"/>
      <c r="D470" s="186"/>
      <c r="E470" s="186"/>
      <c r="F470" s="186"/>
      <c r="G470" s="186"/>
      <c r="H470" s="186"/>
      <c r="I470" s="186"/>
    </row>
    <row r="471" spans="1:9" ht="15" customHeight="1">
      <c r="A471" s="186"/>
      <c r="B471" s="186"/>
      <c r="C471" s="186"/>
      <c r="D471" s="186"/>
      <c r="E471" s="186"/>
      <c r="F471" s="186"/>
      <c r="G471" s="186"/>
      <c r="H471" s="186"/>
      <c r="I471" s="186"/>
    </row>
    <row r="472" spans="1:9" ht="15" customHeight="1">
      <c r="A472" s="186"/>
      <c r="B472" s="186"/>
      <c r="C472" s="186"/>
      <c r="D472" s="186"/>
      <c r="E472" s="186"/>
      <c r="F472" s="186"/>
      <c r="G472" s="186"/>
      <c r="H472" s="186"/>
      <c r="I472" s="186"/>
    </row>
    <row r="473" spans="1:9" ht="15" customHeight="1">
      <c r="A473" s="186"/>
      <c r="B473" s="186"/>
      <c r="C473" s="186"/>
      <c r="D473" s="186"/>
      <c r="E473" s="186"/>
      <c r="F473" s="186"/>
      <c r="G473" s="186"/>
      <c r="H473" s="186"/>
      <c r="I473" s="186"/>
    </row>
    <row r="474" spans="1:9" ht="15" customHeight="1">
      <c r="A474" s="186"/>
      <c r="B474" s="186"/>
      <c r="C474" s="186"/>
      <c r="D474" s="186"/>
      <c r="E474" s="186"/>
      <c r="F474" s="186"/>
      <c r="G474" s="186"/>
      <c r="H474" s="186"/>
      <c r="I474" s="186"/>
    </row>
    <row r="475" spans="1:9" ht="15" customHeight="1">
      <c r="A475" s="186"/>
      <c r="B475" s="186"/>
      <c r="C475" s="186"/>
      <c r="D475" s="186"/>
      <c r="E475" s="186"/>
      <c r="F475" s="186"/>
      <c r="G475" s="186"/>
      <c r="H475" s="186"/>
      <c r="I475" s="186"/>
    </row>
    <row r="476" spans="1:9" ht="15" customHeight="1">
      <c r="A476" s="186"/>
      <c r="B476" s="186"/>
      <c r="C476" s="186"/>
      <c r="D476" s="186"/>
      <c r="E476" s="186"/>
      <c r="F476" s="186"/>
      <c r="G476" s="186"/>
      <c r="H476" s="186"/>
      <c r="I476" s="186"/>
    </row>
    <row r="477" spans="1:9" ht="15" customHeight="1">
      <c r="A477" s="186"/>
      <c r="B477" s="186"/>
      <c r="C477" s="186"/>
      <c r="D477" s="186"/>
      <c r="E477" s="186"/>
      <c r="F477" s="186"/>
      <c r="G477" s="186"/>
      <c r="H477" s="186"/>
      <c r="I477" s="186"/>
    </row>
    <row r="478" spans="1:9" ht="15" customHeight="1">
      <c r="A478" s="186"/>
      <c r="B478" s="186"/>
      <c r="C478" s="186"/>
      <c r="D478" s="186"/>
      <c r="E478" s="186"/>
      <c r="F478" s="186"/>
      <c r="G478" s="186"/>
      <c r="H478" s="186"/>
      <c r="I478" s="186"/>
    </row>
    <row r="479" spans="1:9" ht="15" customHeight="1">
      <c r="A479" s="186"/>
      <c r="B479" s="186"/>
      <c r="C479" s="186"/>
      <c r="D479" s="186"/>
      <c r="E479" s="186"/>
      <c r="F479" s="186"/>
      <c r="G479" s="186"/>
      <c r="H479" s="186"/>
      <c r="I479" s="186"/>
    </row>
    <row r="480" spans="1:9" ht="15" customHeight="1">
      <c r="A480" s="186"/>
      <c r="B480" s="186"/>
      <c r="C480" s="186"/>
      <c r="D480" s="186"/>
      <c r="E480" s="186"/>
      <c r="F480" s="186"/>
      <c r="G480" s="186"/>
      <c r="H480" s="186"/>
      <c r="I480" s="186"/>
    </row>
    <row r="481" spans="1:9" ht="15" customHeight="1">
      <c r="A481" s="186"/>
      <c r="B481" s="186"/>
      <c r="C481" s="186"/>
      <c r="D481" s="186"/>
      <c r="E481" s="186"/>
      <c r="F481" s="186"/>
      <c r="G481" s="186"/>
      <c r="H481" s="186"/>
      <c r="I481" s="186"/>
    </row>
    <row r="482" spans="1:9" ht="15" customHeight="1">
      <c r="A482" s="186"/>
      <c r="B482" s="186"/>
      <c r="C482" s="186"/>
      <c r="D482" s="186"/>
      <c r="E482" s="186"/>
      <c r="F482" s="186"/>
      <c r="G482" s="186"/>
      <c r="H482" s="186"/>
      <c r="I482" s="186"/>
    </row>
    <row r="483" spans="1:9" ht="15" customHeight="1">
      <c r="A483" s="186"/>
      <c r="B483" s="186"/>
      <c r="C483" s="186"/>
      <c r="D483" s="186"/>
      <c r="E483" s="186"/>
      <c r="F483" s="186"/>
      <c r="G483" s="186"/>
      <c r="H483" s="186"/>
      <c r="I483" s="186"/>
    </row>
    <row r="484" spans="1:9" ht="15" customHeight="1">
      <c r="A484" s="186"/>
      <c r="B484" s="186"/>
      <c r="C484" s="186"/>
      <c r="D484" s="186"/>
      <c r="E484" s="186"/>
      <c r="F484" s="186"/>
      <c r="G484" s="186"/>
      <c r="H484" s="186"/>
      <c r="I484" s="186"/>
    </row>
    <row r="485" spans="1:9" ht="15" customHeight="1">
      <c r="A485" s="186"/>
      <c r="B485" s="186"/>
      <c r="C485" s="186"/>
      <c r="D485" s="186"/>
      <c r="E485" s="186"/>
      <c r="F485" s="186"/>
      <c r="G485" s="186"/>
      <c r="H485" s="186"/>
      <c r="I485" s="186"/>
    </row>
    <row r="486" spans="1:9" ht="15" customHeight="1">
      <c r="A486" s="186"/>
      <c r="B486" s="186"/>
      <c r="C486" s="186"/>
      <c r="D486" s="186"/>
      <c r="E486" s="186"/>
      <c r="F486" s="186"/>
      <c r="G486" s="186"/>
      <c r="H486" s="186"/>
      <c r="I486" s="186"/>
    </row>
    <row r="487" spans="1:9" ht="15" customHeight="1">
      <c r="A487" s="186"/>
      <c r="B487" s="186"/>
      <c r="C487" s="186"/>
      <c r="D487" s="186"/>
      <c r="E487" s="186"/>
      <c r="F487" s="186"/>
      <c r="G487" s="186"/>
      <c r="H487" s="186"/>
      <c r="I487" s="186"/>
    </row>
    <row r="488" spans="1:9" ht="15" customHeight="1">
      <c r="A488" s="186"/>
      <c r="B488" s="186"/>
      <c r="C488" s="186"/>
      <c r="D488" s="186"/>
      <c r="E488" s="186"/>
      <c r="F488" s="186"/>
      <c r="G488" s="186"/>
      <c r="H488" s="186"/>
      <c r="I488" s="186"/>
    </row>
    <row r="489" spans="1:9" ht="15" customHeight="1">
      <c r="A489" s="186"/>
      <c r="B489" s="186"/>
      <c r="C489" s="186"/>
      <c r="D489" s="186"/>
      <c r="E489" s="186"/>
      <c r="F489" s="186"/>
      <c r="G489" s="186"/>
      <c r="H489" s="186"/>
      <c r="I489" s="186"/>
    </row>
    <row r="490" spans="1:9" ht="15" customHeight="1">
      <c r="A490" s="186"/>
      <c r="B490" s="186"/>
      <c r="C490" s="186"/>
      <c r="D490" s="186"/>
      <c r="E490" s="186"/>
      <c r="F490" s="186"/>
      <c r="G490" s="186"/>
      <c r="H490" s="186"/>
      <c r="I490" s="186"/>
    </row>
    <row r="491" spans="1:9" ht="15" customHeight="1">
      <c r="A491" s="186"/>
      <c r="B491" s="186"/>
      <c r="C491" s="186"/>
      <c r="D491" s="186"/>
      <c r="E491" s="186"/>
      <c r="F491" s="186"/>
      <c r="G491" s="186"/>
      <c r="H491" s="186"/>
      <c r="I491" s="186"/>
    </row>
    <row r="492" spans="1:9" ht="15" customHeight="1">
      <c r="A492" s="186"/>
      <c r="B492" s="186"/>
      <c r="C492" s="186"/>
      <c r="D492" s="186"/>
      <c r="E492" s="186"/>
      <c r="F492" s="186"/>
      <c r="G492" s="186"/>
      <c r="H492" s="186"/>
      <c r="I492" s="186"/>
    </row>
    <row r="493" spans="1:9" ht="15" customHeight="1">
      <c r="A493" s="186"/>
      <c r="B493" s="186"/>
      <c r="C493" s="186"/>
      <c r="D493" s="186"/>
      <c r="E493" s="186"/>
      <c r="F493" s="186"/>
      <c r="G493" s="186"/>
      <c r="H493" s="186"/>
      <c r="I493" s="186"/>
    </row>
    <row r="494" spans="1:9" ht="15" customHeight="1">
      <c r="A494" s="186"/>
      <c r="B494" s="186"/>
      <c r="C494" s="186"/>
      <c r="D494" s="186"/>
      <c r="E494" s="186"/>
      <c r="F494" s="186"/>
      <c r="G494" s="186"/>
      <c r="H494" s="186"/>
      <c r="I494" s="186"/>
    </row>
    <row r="495" spans="1:9" ht="15" customHeight="1">
      <c r="A495" s="186"/>
      <c r="B495" s="186"/>
      <c r="C495" s="186"/>
      <c r="D495" s="186"/>
      <c r="E495" s="186"/>
      <c r="F495" s="186"/>
      <c r="G495" s="186"/>
      <c r="H495" s="186"/>
      <c r="I495" s="186"/>
    </row>
    <row r="496" spans="1:9" ht="15" customHeight="1">
      <c r="A496" s="186"/>
      <c r="B496" s="186"/>
      <c r="C496" s="186"/>
      <c r="D496" s="186"/>
      <c r="E496" s="186"/>
      <c r="F496" s="186"/>
      <c r="G496" s="186"/>
      <c r="H496" s="186"/>
      <c r="I496" s="186"/>
    </row>
    <row r="497" spans="1:9" ht="15" customHeight="1">
      <c r="A497" s="186"/>
      <c r="B497" s="186"/>
      <c r="C497" s="186"/>
      <c r="D497" s="186"/>
      <c r="E497" s="186"/>
      <c r="F497" s="186"/>
      <c r="G497" s="186"/>
      <c r="H497" s="186"/>
      <c r="I497" s="186"/>
    </row>
    <row r="498" spans="1:9" ht="15" customHeight="1">
      <c r="A498" s="186"/>
      <c r="B498" s="186"/>
      <c r="C498" s="186"/>
      <c r="D498" s="186"/>
      <c r="E498" s="186"/>
      <c r="F498" s="186"/>
      <c r="G498" s="186"/>
      <c r="H498" s="186"/>
      <c r="I498" s="186"/>
    </row>
    <row r="499" spans="1:9" ht="15" customHeight="1">
      <c r="A499" s="186"/>
      <c r="B499" s="186"/>
      <c r="C499" s="186"/>
      <c r="D499" s="186"/>
      <c r="E499" s="186"/>
      <c r="F499" s="186"/>
      <c r="G499" s="186"/>
      <c r="H499" s="186"/>
      <c r="I499" s="186"/>
    </row>
    <row r="500" spans="1:9" ht="15" customHeight="1">
      <c r="A500" s="186"/>
      <c r="B500" s="186"/>
      <c r="C500" s="186"/>
      <c r="D500" s="186"/>
      <c r="E500" s="186"/>
      <c r="F500" s="186"/>
      <c r="G500" s="186"/>
      <c r="H500" s="186"/>
      <c r="I500" s="186"/>
    </row>
    <row r="501" spans="1:9" ht="15" customHeight="1">
      <c r="A501" s="186"/>
      <c r="B501" s="186"/>
      <c r="C501" s="186"/>
      <c r="D501" s="186"/>
      <c r="E501" s="186"/>
      <c r="F501" s="186"/>
      <c r="G501" s="186"/>
      <c r="H501" s="186"/>
      <c r="I501" s="186"/>
    </row>
    <row r="502" spans="1:9" ht="15" customHeight="1">
      <c r="A502" s="186"/>
      <c r="B502" s="186"/>
      <c r="C502" s="186"/>
      <c r="D502" s="186"/>
      <c r="E502" s="186"/>
      <c r="F502" s="186"/>
      <c r="G502" s="186"/>
      <c r="H502" s="186"/>
      <c r="I502" s="186"/>
    </row>
    <row r="503" spans="1:9" ht="15" customHeight="1">
      <c r="A503" s="186"/>
      <c r="B503" s="186"/>
      <c r="C503" s="186"/>
      <c r="D503" s="186"/>
      <c r="E503" s="186"/>
      <c r="F503" s="186"/>
      <c r="G503" s="186"/>
      <c r="H503" s="186"/>
      <c r="I503" s="186"/>
    </row>
    <row r="504" spans="1:9" ht="15" customHeight="1">
      <c r="A504" s="186"/>
      <c r="B504" s="186"/>
      <c r="C504" s="186"/>
      <c r="D504" s="186"/>
      <c r="E504" s="186"/>
      <c r="F504" s="186"/>
      <c r="G504" s="186"/>
      <c r="H504" s="186"/>
      <c r="I504" s="186"/>
    </row>
    <row r="505" spans="1:9" ht="15" customHeight="1">
      <c r="A505" s="186"/>
      <c r="B505" s="186"/>
      <c r="C505" s="186"/>
      <c r="D505" s="186"/>
      <c r="E505" s="186"/>
      <c r="F505" s="186"/>
      <c r="G505" s="186"/>
      <c r="H505" s="186"/>
      <c r="I505" s="186"/>
    </row>
    <row r="506" spans="1:9" ht="15" customHeight="1">
      <c r="A506" s="186"/>
      <c r="B506" s="186"/>
      <c r="C506" s="186"/>
      <c r="D506" s="186"/>
      <c r="E506" s="186"/>
      <c r="F506" s="186"/>
      <c r="G506" s="186"/>
      <c r="H506" s="186"/>
      <c r="I506" s="186"/>
    </row>
    <row r="507" spans="1:9" ht="15" customHeight="1">
      <c r="A507" s="186"/>
      <c r="B507" s="186"/>
      <c r="C507" s="186"/>
      <c r="D507" s="186"/>
      <c r="E507" s="186"/>
      <c r="F507" s="186"/>
      <c r="G507" s="186"/>
      <c r="H507" s="186"/>
      <c r="I507" s="186"/>
    </row>
    <row r="508" spans="1:9" ht="15" customHeight="1">
      <c r="A508" s="186"/>
      <c r="B508" s="186"/>
      <c r="C508" s="186"/>
      <c r="D508" s="186"/>
      <c r="E508" s="186"/>
      <c r="F508" s="186"/>
      <c r="G508" s="186"/>
      <c r="H508" s="186"/>
      <c r="I508" s="186"/>
    </row>
    <row r="509" spans="1:9" ht="15" customHeight="1">
      <c r="A509" s="186"/>
      <c r="B509" s="186"/>
      <c r="C509" s="186"/>
      <c r="D509" s="186"/>
      <c r="E509" s="186"/>
      <c r="F509" s="186"/>
      <c r="G509" s="186"/>
      <c r="H509" s="186"/>
      <c r="I509" s="186"/>
    </row>
    <row r="510" spans="1:9" ht="15" customHeight="1">
      <c r="A510" s="186"/>
      <c r="B510" s="186"/>
      <c r="C510" s="186"/>
      <c r="D510" s="186"/>
      <c r="E510" s="186"/>
      <c r="F510" s="186"/>
      <c r="G510" s="186"/>
      <c r="H510" s="186"/>
      <c r="I510" s="186"/>
    </row>
    <row r="511" spans="1:9" ht="15" customHeight="1">
      <c r="A511" s="186"/>
      <c r="B511" s="186"/>
      <c r="C511" s="186"/>
      <c r="D511" s="186"/>
      <c r="E511" s="186"/>
      <c r="F511" s="186"/>
      <c r="G511" s="186"/>
      <c r="H511" s="186"/>
      <c r="I511" s="186"/>
    </row>
    <row r="512" spans="1:9" ht="15" customHeight="1">
      <c r="A512" s="186"/>
      <c r="B512" s="186"/>
      <c r="C512" s="186"/>
      <c r="D512" s="186"/>
      <c r="E512" s="186"/>
      <c r="F512" s="186"/>
      <c r="G512" s="186"/>
      <c r="H512" s="186"/>
      <c r="I512" s="186"/>
    </row>
    <row r="513" spans="1:9" ht="15" customHeight="1">
      <c r="A513" s="186"/>
      <c r="B513" s="186"/>
      <c r="C513" s="186"/>
      <c r="D513" s="186"/>
      <c r="E513" s="186"/>
      <c r="F513" s="186"/>
      <c r="G513" s="186"/>
      <c r="H513" s="186"/>
      <c r="I513" s="186"/>
    </row>
    <row r="514" spans="1:9" ht="15" customHeight="1">
      <c r="A514" s="186"/>
      <c r="B514" s="186"/>
      <c r="C514" s="186"/>
      <c r="D514" s="186"/>
      <c r="E514" s="186"/>
      <c r="F514" s="186"/>
      <c r="G514" s="186"/>
      <c r="H514" s="186"/>
      <c r="I514" s="186"/>
    </row>
    <row r="515" spans="1:9" ht="15" customHeight="1">
      <c r="A515" s="186"/>
      <c r="B515" s="186"/>
      <c r="C515" s="186"/>
      <c r="D515" s="186"/>
      <c r="E515" s="186"/>
      <c r="F515" s="186"/>
      <c r="G515" s="186"/>
      <c r="H515" s="186"/>
      <c r="I515" s="186"/>
    </row>
    <row r="516" spans="1:9" ht="15" customHeight="1">
      <c r="A516" s="186"/>
      <c r="B516" s="186"/>
      <c r="C516" s="186"/>
      <c r="D516" s="186"/>
      <c r="E516" s="186"/>
      <c r="F516" s="186"/>
      <c r="G516" s="186"/>
      <c r="H516" s="186"/>
      <c r="I516" s="186"/>
    </row>
    <row r="517" spans="1:9" ht="15" customHeight="1">
      <c r="A517" s="186"/>
      <c r="B517" s="186"/>
      <c r="C517" s="186"/>
      <c r="D517" s="186"/>
      <c r="E517" s="186"/>
      <c r="F517" s="186"/>
      <c r="G517" s="186"/>
      <c r="H517" s="186"/>
      <c r="I517" s="186"/>
    </row>
    <row r="518" spans="1:9" ht="15" customHeight="1">
      <c r="A518" s="186"/>
      <c r="B518" s="186"/>
      <c r="C518" s="186"/>
      <c r="D518" s="186"/>
      <c r="E518" s="186"/>
      <c r="F518" s="186"/>
      <c r="G518" s="186"/>
      <c r="H518" s="186"/>
      <c r="I518" s="186"/>
    </row>
    <row r="519" spans="1:9" ht="15" customHeight="1">
      <c r="A519" s="186"/>
      <c r="B519" s="186"/>
      <c r="C519" s="186"/>
      <c r="D519" s="186"/>
      <c r="E519" s="186"/>
      <c r="F519" s="186"/>
      <c r="G519" s="186"/>
      <c r="H519" s="186"/>
      <c r="I519" s="186"/>
    </row>
    <row r="520" spans="1:9" ht="15" customHeight="1">
      <c r="A520" s="186"/>
      <c r="B520" s="186"/>
      <c r="C520" s="186"/>
      <c r="D520" s="186"/>
      <c r="E520" s="186"/>
      <c r="F520" s="186"/>
      <c r="G520" s="186"/>
      <c r="H520" s="186"/>
      <c r="I520" s="186"/>
    </row>
    <row r="521" spans="1:9" ht="15" customHeight="1">
      <c r="A521" s="186"/>
      <c r="B521" s="186"/>
      <c r="C521" s="186"/>
      <c r="D521" s="186"/>
      <c r="E521" s="186"/>
      <c r="F521" s="186"/>
      <c r="G521" s="186"/>
      <c r="H521" s="186"/>
      <c r="I521" s="186"/>
    </row>
    <row r="522" spans="1:9" ht="15" customHeight="1">
      <c r="A522" s="186"/>
      <c r="B522" s="186"/>
      <c r="C522" s="186"/>
      <c r="D522" s="186"/>
      <c r="E522" s="186"/>
      <c r="F522" s="186"/>
      <c r="G522" s="186"/>
      <c r="H522" s="186"/>
      <c r="I522" s="186"/>
    </row>
    <row r="523" spans="1:9" ht="15" customHeight="1">
      <c r="A523" s="186"/>
      <c r="B523" s="186"/>
      <c r="C523" s="186"/>
      <c r="D523" s="186"/>
      <c r="E523" s="186"/>
      <c r="F523" s="186"/>
      <c r="G523" s="186"/>
      <c r="H523" s="186"/>
      <c r="I523" s="186"/>
    </row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</sheetData>
  <sheetProtection/>
  <mergeCells count="1">
    <mergeCell ref="A310:C310"/>
  </mergeCells>
  <printOptions/>
  <pageMargins left="0.68" right="0.5" top="0.9" bottom="0.75" header="0.5" footer="0.5"/>
  <pageSetup horizontalDpi="600" verticalDpi="600" orientation="portrait" r:id="rId2"/>
  <headerFooter alignWithMargins="0">
    <oddHeader>&amp;L&amp;"Arial,Bold"&amp;14Chemical Speciation Technical Systems Audit Form&amp;RRevised:  November 25, 2007</oddHeader>
    <oddFooter>&amp;CPage &amp;P of &amp;N</oddFooter>
  </headerFooter>
  <rowBreaks count="8" manualBreakCount="8">
    <brk id="45" max="255" man="1"/>
    <brk id="90" max="255" man="1"/>
    <brk id="135" max="255" man="1"/>
    <brk id="180" max="255" man="1"/>
    <brk id="211" max="255" man="1"/>
    <brk id="256" max="255" man="1"/>
    <brk id="301" max="9" man="1"/>
    <brk id="3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7"/>
  <sheetViews>
    <sheetView zoomScaleSheetLayoutView="100" workbookViewId="0" topLeftCell="A151">
      <selection activeCell="J34" sqref="J34"/>
    </sheetView>
  </sheetViews>
  <sheetFormatPr defaultColWidth="11.140625" defaultRowHeight="12.75"/>
  <cols>
    <col min="1" max="1" width="11.28125" style="473" customWidth="1"/>
    <col min="2" max="2" width="11.7109375" style="21" customWidth="1"/>
    <col min="3" max="3" width="9.28125" style="21" customWidth="1"/>
    <col min="4" max="4" width="9.8515625" style="21" customWidth="1"/>
    <col min="5" max="5" width="13.7109375" style="21" customWidth="1"/>
    <col min="6" max="6" width="11.7109375" style="21" customWidth="1"/>
    <col min="7" max="7" width="8.8515625" style="21" customWidth="1"/>
    <col min="8" max="8" width="9.421875" style="21" customWidth="1"/>
    <col min="9" max="9" width="10.00390625" style="445" customWidth="1"/>
    <col min="10" max="16384" width="11.140625" style="1" customWidth="1"/>
  </cols>
  <sheetData>
    <row r="1" spans="1:9" ht="15">
      <c r="A1" s="446" t="s">
        <v>279</v>
      </c>
      <c r="B1" s="193"/>
      <c r="C1" s="193"/>
      <c r="D1" s="193"/>
      <c r="E1" s="194"/>
      <c r="F1" s="195" t="s">
        <v>190</v>
      </c>
      <c r="G1" s="196"/>
      <c r="H1" s="196"/>
      <c r="I1" s="410"/>
    </row>
    <row r="2" spans="1:9" ht="15">
      <c r="A2" s="447" t="s">
        <v>191</v>
      </c>
      <c r="B2" s="199"/>
      <c r="C2" s="199"/>
      <c r="D2" s="199"/>
      <c r="E2" s="200"/>
      <c r="F2" s="201" t="s">
        <v>192</v>
      </c>
      <c r="G2" s="202"/>
      <c r="H2" s="202"/>
      <c r="I2" s="411"/>
    </row>
    <row r="3" spans="1:9" ht="15.75" thickBot="1">
      <c r="A3" s="448" t="s">
        <v>193</v>
      </c>
      <c r="B3" s="205"/>
      <c r="C3" s="205"/>
      <c r="D3" s="205"/>
      <c r="E3" s="206"/>
      <c r="F3" s="207"/>
      <c r="G3" s="207"/>
      <c r="H3" s="207"/>
      <c r="I3" s="412"/>
    </row>
    <row r="4" spans="1:9" ht="16.5" thickBot="1">
      <c r="A4" s="449"/>
      <c r="B4" s="8"/>
      <c r="C4" s="8"/>
      <c r="D4" s="8"/>
      <c r="E4" s="8"/>
      <c r="F4" s="8"/>
      <c r="G4" s="8"/>
      <c r="H4" s="8"/>
      <c r="I4" s="76"/>
    </row>
    <row r="5" spans="1:9" s="113" customFormat="1" ht="12.75">
      <c r="A5" s="450" t="s">
        <v>194</v>
      </c>
      <c r="B5" s="108">
        <f>IF('CSN TSA'!E3="","",'CSN TSA'!E3)</f>
      </c>
      <c r="C5" s="108"/>
      <c r="D5" s="108"/>
      <c r="E5" s="108"/>
      <c r="F5" s="109" t="s">
        <v>195</v>
      </c>
      <c r="G5" s="125">
        <f>IF('CSN TSA'!E10="","",'CSN TSA'!E10)</f>
      </c>
      <c r="H5" s="108"/>
      <c r="I5" s="413"/>
    </row>
    <row r="6" spans="1:9" s="113" customFormat="1" ht="12.75">
      <c r="A6" s="451" t="s">
        <v>254</v>
      </c>
      <c r="B6" s="111">
        <f>IF('CSN TSA'!E4="","",'CSN TSA'!E4)</f>
      </c>
      <c r="C6" s="114"/>
      <c r="D6" s="114"/>
      <c r="E6" s="111"/>
      <c r="F6" s="112" t="s">
        <v>253</v>
      </c>
      <c r="G6" s="111">
        <f>IF('CSN TSA'!E5="","",'CSN TSA'!E5)</f>
      </c>
      <c r="H6" s="114"/>
      <c r="I6" s="414"/>
    </row>
    <row r="7" spans="1:9" s="116" customFormat="1" ht="13.5" thickBot="1">
      <c r="A7" s="452"/>
      <c r="B7" s="210"/>
      <c r="C7" s="210"/>
      <c r="D7" s="210"/>
      <c r="E7" s="210"/>
      <c r="F7" s="211" t="s">
        <v>249</v>
      </c>
      <c r="G7" s="212">
        <f>IF('CSN TSA'!E6="","",'CSN TSA'!E6)</f>
      </c>
      <c r="H7" s="212"/>
      <c r="I7" s="415"/>
    </row>
    <row r="8" spans="1:9" ht="15">
      <c r="A8" s="453"/>
      <c r="B8" s="33"/>
      <c r="C8" s="33"/>
      <c r="D8" s="33"/>
      <c r="E8" s="33"/>
      <c r="F8" s="33"/>
      <c r="G8" s="33"/>
      <c r="H8" s="33"/>
      <c r="I8" s="416"/>
    </row>
    <row r="9" spans="1:9" ht="15">
      <c r="A9" s="454" t="s">
        <v>196</v>
      </c>
      <c r="B9" s="13"/>
      <c r="C9" s="13"/>
      <c r="D9" s="13"/>
      <c r="E9" s="13"/>
      <c r="F9" s="13"/>
      <c r="G9" s="13"/>
      <c r="H9" s="13"/>
      <c r="I9" s="96"/>
    </row>
    <row r="10" spans="1:9" ht="15">
      <c r="A10" s="454"/>
      <c r="B10" s="13"/>
      <c r="C10" s="13"/>
      <c r="D10" s="13"/>
      <c r="E10" s="13"/>
      <c r="F10" s="13"/>
      <c r="G10" s="13"/>
      <c r="H10" s="13"/>
      <c r="I10" s="96"/>
    </row>
    <row r="11" spans="1:9" ht="15">
      <c r="A11" s="455" t="s">
        <v>197</v>
      </c>
      <c r="B11" s="527">
        <f>IF('CSN TSA'!E7="","",'CSN TSA'!E7)</f>
      </c>
      <c r="C11" s="527"/>
      <c r="D11" s="527"/>
      <c r="E11" s="527"/>
      <c r="F11" s="10" t="s">
        <v>198</v>
      </c>
      <c r="G11" s="530">
        <f>IF('CSN TSA'!E8="","",'CSN TSA'!E8)</f>
      </c>
      <c r="H11" s="530"/>
      <c r="I11" s="565"/>
    </row>
    <row r="12" spans="1:9" ht="15">
      <c r="A12" s="74"/>
      <c r="B12" s="25"/>
      <c r="C12" s="13"/>
      <c r="D12" s="13"/>
      <c r="E12" s="13"/>
      <c r="F12" s="13"/>
      <c r="G12" s="13"/>
      <c r="H12" s="13"/>
      <c r="I12" s="96"/>
    </row>
    <row r="13" spans="1:9" ht="15">
      <c r="A13" s="455" t="s">
        <v>199</v>
      </c>
      <c r="B13" s="530">
        <f>IF('CSN TSA'!C27="","",'CSN TSA'!C27)</f>
      </c>
      <c r="C13" s="530"/>
      <c r="D13" s="530"/>
      <c r="E13" s="530"/>
      <c r="F13" s="10" t="s">
        <v>198</v>
      </c>
      <c r="G13" s="530" t="str">
        <f>IF('CSN TSA'!G27="","",'CSN TSA'!G27)</f>
        <v> </v>
      </c>
      <c r="H13" s="530"/>
      <c r="I13" s="565"/>
    </row>
    <row r="14" spans="1:10" ht="15">
      <c r="A14" s="455" t="s">
        <v>200</v>
      </c>
      <c r="B14" s="367"/>
      <c r="C14" s="367"/>
      <c r="D14" s="367"/>
      <c r="E14" s="367"/>
      <c r="F14" s="13"/>
      <c r="G14" s="13"/>
      <c r="H14" s="13"/>
      <c r="I14" s="96"/>
      <c r="J14" s="3"/>
    </row>
    <row r="15" spans="1:9" ht="15">
      <c r="A15" s="456"/>
      <c r="I15" s="76"/>
    </row>
    <row r="16" spans="1:20" ht="15">
      <c r="A16" s="455" t="s">
        <v>201</v>
      </c>
      <c r="B16" s="10"/>
      <c r="C16" s="368"/>
      <c r="D16" s="368"/>
      <c r="E16" s="368"/>
      <c r="F16" s="10" t="s">
        <v>275</v>
      </c>
      <c r="G16" s="368"/>
      <c r="H16" s="368"/>
      <c r="I16" s="418"/>
      <c r="L16" s="4"/>
      <c r="M16" s="4"/>
      <c r="N16" s="4"/>
      <c r="O16" s="4"/>
      <c r="P16" s="4"/>
      <c r="Q16" s="4"/>
      <c r="R16" s="4"/>
      <c r="S16" s="4"/>
      <c r="T16" s="4"/>
    </row>
    <row r="17" spans="1:20" ht="15">
      <c r="A17" s="457"/>
      <c r="B17" s="298"/>
      <c r="C17" s="299"/>
      <c r="D17" s="299"/>
      <c r="E17" s="300"/>
      <c r="F17" s="296" t="s">
        <v>276</v>
      </c>
      <c r="G17" s="370"/>
      <c r="H17" s="370"/>
      <c r="I17" s="419"/>
      <c r="L17" s="4"/>
      <c r="M17" s="4"/>
      <c r="N17" s="4"/>
      <c r="O17" s="4"/>
      <c r="P17" s="4"/>
      <c r="Q17" s="4"/>
      <c r="R17" s="4"/>
      <c r="S17" s="4"/>
      <c r="T17" s="4"/>
    </row>
    <row r="18" spans="1:20" ht="15">
      <c r="A18" s="457"/>
      <c r="B18" s="298"/>
      <c r="C18" s="299"/>
      <c r="D18" s="299"/>
      <c r="E18" s="300"/>
      <c r="F18" s="296" t="s">
        <v>277</v>
      </c>
      <c r="G18" s="372"/>
      <c r="H18" s="372"/>
      <c r="I18" s="418"/>
      <c r="L18" s="4"/>
      <c r="M18" s="4"/>
      <c r="N18" s="4"/>
      <c r="O18" s="4"/>
      <c r="P18" s="4"/>
      <c r="Q18" s="4"/>
      <c r="R18" s="4"/>
      <c r="S18" s="4"/>
      <c r="T18" s="4"/>
    </row>
    <row r="19" spans="1:20" ht="15">
      <c r="A19" s="456"/>
      <c r="E19" s="13"/>
      <c r="I19" s="420"/>
      <c r="J19" s="5"/>
      <c r="L19" s="4"/>
      <c r="M19" s="4"/>
      <c r="N19" s="4"/>
      <c r="O19" s="4"/>
      <c r="P19" s="4"/>
      <c r="Q19" s="4"/>
      <c r="R19" s="4"/>
      <c r="S19" s="4"/>
      <c r="T19" s="4"/>
    </row>
    <row r="20" spans="1:9" ht="15">
      <c r="A20" s="455" t="s">
        <v>202</v>
      </c>
      <c r="B20" s="23"/>
      <c r="C20" s="368"/>
      <c r="D20" s="368"/>
      <c r="E20" s="368"/>
      <c r="F20" s="10" t="s">
        <v>203</v>
      </c>
      <c r="G20" s="24" t="s">
        <v>204</v>
      </c>
      <c r="H20" s="373"/>
      <c r="I20" s="96"/>
    </row>
    <row r="21" spans="1:9" ht="15">
      <c r="A21" s="74"/>
      <c r="B21" s="25"/>
      <c r="C21" s="13"/>
      <c r="D21" s="13"/>
      <c r="E21" s="13"/>
      <c r="F21" s="13"/>
      <c r="G21" s="24" t="s">
        <v>205</v>
      </c>
      <c r="H21" s="374"/>
      <c r="I21" s="96"/>
    </row>
    <row r="22" spans="1:9" ht="15">
      <c r="A22" s="74"/>
      <c r="B22" s="25"/>
      <c r="C22" s="13"/>
      <c r="D22" s="13"/>
      <c r="E22" s="13"/>
      <c r="F22" s="13"/>
      <c r="G22" s="26"/>
      <c r="H22" s="18"/>
      <c r="I22" s="96"/>
    </row>
    <row r="23" spans="1:9" ht="15">
      <c r="A23" s="458" t="s">
        <v>206</v>
      </c>
      <c r="B23" s="23"/>
      <c r="C23" s="368"/>
      <c r="D23" s="368"/>
      <c r="E23" s="368"/>
      <c r="F23" s="11" t="s">
        <v>288</v>
      </c>
      <c r="G23" s="10"/>
      <c r="H23" s="375"/>
      <c r="I23" s="421"/>
    </row>
    <row r="24" spans="1:9" ht="15">
      <c r="A24" s="74"/>
      <c r="B24" s="25"/>
      <c r="C24" s="13"/>
      <c r="D24" s="13"/>
      <c r="E24" s="13"/>
      <c r="F24" s="13"/>
      <c r="G24" s="13"/>
      <c r="H24" s="18"/>
      <c r="I24" s="417"/>
    </row>
    <row r="25" spans="1:9" ht="15">
      <c r="A25" s="458" t="s">
        <v>207</v>
      </c>
      <c r="B25" s="23"/>
      <c r="C25" s="368"/>
      <c r="D25" s="368"/>
      <c r="E25" s="368"/>
      <c r="F25" s="13"/>
      <c r="G25" s="13"/>
      <c r="H25" s="13"/>
      <c r="I25" s="96"/>
    </row>
    <row r="26" spans="1:9" ht="15.75" thickBot="1">
      <c r="A26" s="459"/>
      <c r="B26" s="29"/>
      <c r="C26" s="58"/>
      <c r="D26" s="58"/>
      <c r="E26" s="30"/>
      <c r="F26" s="30"/>
      <c r="G26" s="30"/>
      <c r="H26" s="30"/>
      <c r="I26" s="422"/>
    </row>
    <row r="27" spans="1:9" ht="15">
      <c r="A27" s="460"/>
      <c r="B27" s="25"/>
      <c r="C27" s="33"/>
      <c r="D27" s="33"/>
      <c r="E27" s="13"/>
      <c r="F27" s="13"/>
      <c r="G27" s="13"/>
      <c r="H27" s="13"/>
      <c r="I27" s="96"/>
    </row>
    <row r="28" spans="1:9" ht="15">
      <c r="A28" s="460"/>
      <c r="B28" s="25"/>
      <c r="C28" s="33"/>
      <c r="D28" s="33"/>
      <c r="E28" s="13"/>
      <c r="F28" s="13"/>
      <c r="G28" s="13"/>
      <c r="H28" s="13"/>
      <c r="I28" s="96"/>
    </row>
    <row r="29" spans="1:9" ht="15">
      <c r="A29" s="460"/>
      <c r="B29" s="25"/>
      <c r="C29" s="33"/>
      <c r="D29" s="33"/>
      <c r="E29" s="13"/>
      <c r="F29" s="13"/>
      <c r="G29" s="13"/>
      <c r="H29" s="13"/>
      <c r="I29" s="96"/>
    </row>
    <row r="30" spans="1:9" ht="15">
      <c r="A30" s="460"/>
      <c r="B30" s="25"/>
      <c r="C30" s="33"/>
      <c r="D30" s="33"/>
      <c r="E30" s="13"/>
      <c r="F30" s="13"/>
      <c r="G30" s="13"/>
      <c r="H30" s="13"/>
      <c r="I30" s="96"/>
    </row>
    <row r="31" spans="1:9" ht="15">
      <c r="A31" s="460"/>
      <c r="B31" s="25"/>
      <c r="C31" s="33"/>
      <c r="D31" s="33"/>
      <c r="E31" s="13"/>
      <c r="F31" s="13"/>
      <c r="G31" s="13"/>
      <c r="H31" s="13"/>
      <c r="I31" s="96"/>
    </row>
    <row r="32" spans="1:9" ht="15">
      <c r="A32" s="460"/>
      <c r="B32" s="25"/>
      <c r="C32" s="33"/>
      <c r="D32" s="33"/>
      <c r="E32" s="13"/>
      <c r="F32" s="13"/>
      <c r="G32" s="13"/>
      <c r="H32" s="13"/>
      <c r="I32" s="96"/>
    </row>
    <row r="33" spans="1:9" ht="15">
      <c r="A33" s="460"/>
      <c r="B33" s="25"/>
      <c r="C33" s="33"/>
      <c r="D33" s="33"/>
      <c r="E33" s="13"/>
      <c r="F33" s="13"/>
      <c r="G33" s="13"/>
      <c r="H33" s="13"/>
      <c r="I33" s="96"/>
    </row>
    <row r="34" spans="1:9" ht="15">
      <c r="A34" s="460"/>
      <c r="B34" s="25"/>
      <c r="C34" s="33"/>
      <c r="D34" s="33"/>
      <c r="E34" s="13"/>
      <c r="F34" s="13"/>
      <c r="G34" s="13"/>
      <c r="H34" s="13"/>
      <c r="I34" s="96"/>
    </row>
    <row r="35" spans="1:9" ht="15">
      <c r="A35" s="460"/>
      <c r="B35" s="25"/>
      <c r="C35" s="33"/>
      <c r="D35" s="33"/>
      <c r="E35" s="13"/>
      <c r="F35" s="13"/>
      <c r="G35" s="13"/>
      <c r="H35" s="13"/>
      <c r="I35" s="96"/>
    </row>
    <row r="36" spans="1:9" ht="15">
      <c r="A36" s="460"/>
      <c r="B36" s="25"/>
      <c r="C36" s="33"/>
      <c r="D36" s="33"/>
      <c r="E36" s="13"/>
      <c r="F36" s="13"/>
      <c r="G36" s="13"/>
      <c r="H36" s="13"/>
      <c r="I36" s="96"/>
    </row>
    <row r="37" spans="1:9" ht="15">
      <c r="A37" s="460"/>
      <c r="B37" s="25"/>
      <c r="C37" s="33"/>
      <c r="D37" s="33"/>
      <c r="E37" s="13"/>
      <c r="F37" s="13"/>
      <c r="G37" s="13"/>
      <c r="H37" s="13"/>
      <c r="I37" s="96"/>
    </row>
    <row r="38" spans="1:9" ht="15">
      <c r="A38" s="460"/>
      <c r="B38" s="25"/>
      <c r="C38" s="33"/>
      <c r="D38" s="33"/>
      <c r="E38" s="13"/>
      <c r="F38" s="13"/>
      <c r="G38" s="13"/>
      <c r="H38" s="13"/>
      <c r="I38" s="96"/>
    </row>
    <row r="39" spans="1:9" ht="15">
      <c r="A39" s="460"/>
      <c r="B39" s="25"/>
      <c r="C39" s="33"/>
      <c r="D39" s="33"/>
      <c r="E39" s="13"/>
      <c r="F39" s="13"/>
      <c r="G39" s="13"/>
      <c r="H39" s="13"/>
      <c r="I39" s="96"/>
    </row>
    <row r="40" spans="1:9" ht="15">
      <c r="A40" s="460"/>
      <c r="B40" s="25"/>
      <c r="C40" s="33"/>
      <c r="D40" s="33"/>
      <c r="E40" s="13"/>
      <c r="F40" s="13"/>
      <c r="G40" s="13"/>
      <c r="H40" s="13"/>
      <c r="I40" s="96"/>
    </row>
    <row r="41" spans="1:9" ht="15">
      <c r="A41" s="460"/>
      <c r="B41" s="25"/>
      <c r="C41" s="33"/>
      <c r="D41" s="33"/>
      <c r="E41" s="13"/>
      <c r="F41" s="13"/>
      <c r="G41" s="13"/>
      <c r="H41" s="13"/>
      <c r="I41" s="96"/>
    </row>
    <row r="42" spans="1:9" ht="15">
      <c r="A42" s="460"/>
      <c r="B42" s="25"/>
      <c r="C42" s="33"/>
      <c r="D42" s="33"/>
      <c r="E42" s="13"/>
      <c r="F42" s="13"/>
      <c r="G42" s="13"/>
      <c r="H42" s="13"/>
      <c r="I42" s="96"/>
    </row>
    <row r="43" spans="1:9" ht="15">
      <c r="A43" s="460"/>
      <c r="B43" s="25"/>
      <c r="C43" s="33"/>
      <c r="D43" s="33"/>
      <c r="E43" s="13"/>
      <c r="F43" s="13"/>
      <c r="G43" s="13"/>
      <c r="H43" s="13"/>
      <c r="I43" s="96"/>
    </row>
    <row r="44" spans="1:9" ht="15">
      <c r="A44" s="460"/>
      <c r="B44" s="25"/>
      <c r="C44" s="33"/>
      <c r="D44" s="33"/>
      <c r="E44" s="13"/>
      <c r="F44" s="13"/>
      <c r="G44" s="13"/>
      <c r="H44" s="13"/>
      <c r="I44" s="96"/>
    </row>
    <row r="45" spans="1:9" ht="15">
      <c r="A45" s="460"/>
      <c r="B45" s="25"/>
      <c r="C45" s="33"/>
      <c r="D45" s="33"/>
      <c r="E45" s="13"/>
      <c r="F45" s="13"/>
      <c r="G45" s="13"/>
      <c r="H45" s="13"/>
      <c r="I45" s="96"/>
    </row>
    <row r="46" spans="1:9" ht="15">
      <c r="A46" s="460"/>
      <c r="B46" s="25"/>
      <c r="C46" s="33"/>
      <c r="D46" s="33"/>
      <c r="E46" s="13"/>
      <c r="F46" s="13"/>
      <c r="G46" s="13"/>
      <c r="H46" s="13"/>
      <c r="I46" s="96"/>
    </row>
    <row r="47" spans="1:9" ht="15">
      <c r="A47" s="460"/>
      <c r="B47" s="25"/>
      <c r="C47" s="33"/>
      <c r="D47" s="33"/>
      <c r="E47" s="13"/>
      <c r="F47" s="13"/>
      <c r="G47" s="13"/>
      <c r="H47" s="13"/>
      <c r="I47" s="96"/>
    </row>
    <row r="48" spans="1:9" ht="15">
      <c r="A48" s="460"/>
      <c r="B48" s="25"/>
      <c r="C48" s="33"/>
      <c r="D48" s="33"/>
      <c r="E48" s="13"/>
      <c r="F48" s="13"/>
      <c r="G48" s="13"/>
      <c r="H48" s="13"/>
      <c r="I48" s="96"/>
    </row>
    <row r="49" spans="1:9" ht="15">
      <c r="A49" s="461"/>
      <c r="B49" s="35"/>
      <c r="C49" s="36"/>
      <c r="D49" s="36"/>
      <c r="E49" s="37"/>
      <c r="F49" s="37"/>
      <c r="G49" s="37"/>
      <c r="H49" s="37"/>
      <c r="I49" s="423"/>
    </row>
    <row r="50" spans="1:9" ht="15.75" thickBot="1">
      <c r="A50" s="462"/>
      <c r="B50" s="25"/>
      <c r="C50" s="33"/>
      <c r="D50" s="33"/>
      <c r="E50" s="13"/>
      <c r="F50" s="13"/>
      <c r="G50" s="13"/>
      <c r="H50" s="13"/>
      <c r="I50" s="424"/>
    </row>
    <row r="51" spans="1:9" ht="15.75" thickBot="1">
      <c r="A51" s="463" t="s">
        <v>208</v>
      </c>
      <c r="B51" s="39"/>
      <c r="C51" s="39"/>
      <c r="D51" s="39"/>
      <c r="E51" s="39"/>
      <c r="F51" s="39"/>
      <c r="G51" s="39"/>
      <c r="H51" s="39"/>
      <c r="I51" s="425"/>
    </row>
    <row r="52" spans="1:9" ht="15" customHeight="1">
      <c r="A52" s="558" t="s">
        <v>247</v>
      </c>
      <c r="B52" s="537"/>
      <c r="C52" s="537"/>
      <c r="D52" s="537"/>
      <c r="E52" s="537"/>
      <c r="F52" s="537"/>
      <c r="G52" s="537"/>
      <c r="H52" s="537"/>
      <c r="I52" s="559"/>
    </row>
    <row r="53" spans="1:9" ht="15">
      <c r="A53" s="539"/>
      <c r="B53" s="540"/>
      <c r="C53" s="540"/>
      <c r="D53" s="540"/>
      <c r="E53" s="540"/>
      <c r="F53" s="540"/>
      <c r="G53" s="540"/>
      <c r="H53" s="540"/>
      <c r="I53" s="538"/>
    </row>
    <row r="54" spans="1:9" ht="15">
      <c r="A54" s="541"/>
      <c r="B54" s="542"/>
      <c r="C54" s="542"/>
      <c r="D54" s="542"/>
      <c r="E54" s="542"/>
      <c r="F54" s="542"/>
      <c r="G54" s="542"/>
      <c r="H54" s="542"/>
      <c r="I54" s="543"/>
    </row>
    <row r="55" spans="1:9" ht="15" customHeight="1">
      <c r="A55" s="453"/>
      <c r="B55" s="544" t="s">
        <v>209</v>
      </c>
      <c r="C55" s="545"/>
      <c r="D55" s="546"/>
      <c r="E55" s="13"/>
      <c r="F55" s="547" t="s">
        <v>210</v>
      </c>
      <c r="G55" s="13"/>
      <c r="H55" s="361" t="s">
        <v>285</v>
      </c>
      <c r="I55" s="416"/>
    </row>
    <row r="56" spans="1:9" ht="15">
      <c r="A56" s="453"/>
      <c r="B56" s="45" t="s">
        <v>212</v>
      </c>
      <c r="C56" s="46"/>
      <c r="D56" s="47" t="s">
        <v>213</v>
      </c>
      <c r="E56" s="33"/>
      <c r="F56" s="548"/>
      <c r="G56" s="33"/>
      <c r="H56" s="495" t="s">
        <v>214</v>
      </c>
      <c r="I56" s="426" t="s">
        <v>215</v>
      </c>
    </row>
    <row r="57" spans="1:9" ht="15">
      <c r="A57" s="464" t="s">
        <v>216</v>
      </c>
      <c r="B57" s="377"/>
      <c r="C57" s="188"/>
      <c r="D57" s="377"/>
      <c r="E57" s="188"/>
      <c r="F57" s="51">
        <f>IF(B57="","",IF((B57)&gt;=(D57),HOUR(B57-D57)*60+MINUTE(B57-D57)+SECOND(B57-D57)/60,HOUR(D57-B57)*60+MINUTE(D57-B57)+SECOND(D57-B57)/60))</f>
      </c>
      <c r="G57" s="52"/>
      <c r="H57" s="53">
        <f>IF(AND(B57&gt;0,$F57&lt;=5),"X","")</f>
      </c>
      <c r="I57" s="427">
        <f>IF(B57="","",IF(F57&gt;5,"X",""))</f>
      </c>
    </row>
    <row r="58" spans="1:9" ht="15">
      <c r="A58" s="465" t="s">
        <v>217</v>
      </c>
      <c r="B58" s="378"/>
      <c r="C58" s="188"/>
      <c r="D58" s="377"/>
      <c r="E58" s="188"/>
      <c r="F58" s="51">
        <f>IF(B58="","",IF((B58)&gt;=(D58),HOUR(B58-D58)*60+MINUTE(B58-D58)+SECOND(B58-D58)/60,HOUR(D58-B58)*60+MINUTE(D58-B58)+SECOND(D58-B58)/60))</f>
      </c>
      <c r="G58" s="52"/>
      <c r="H58" s="56">
        <f>IF(AND(B58&gt;0,$F58&lt;=5),"X","")</f>
      </c>
      <c r="I58" s="428">
        <f>IF(B58="","",IF(F58&gt;5,"X",""))</f>
      </c>
    </row>
    <row r="59" spans="1:9" ht="15.75" thickBot="1">
      <c r="A59" s="475" t="s">
        <v>195</v>
      </c>
      <c r="B59" s="507">
        <f>IF('CSN TSA'!E10="","",'CSN TSA'!E10)</f>
      </c>
      <c r="C59" s="476"/>
      <c r="D59" s="477"/>
      <c r="E59" s="33"/>
      <c r="F59" s="295"/>
      <c r="G59" s="478">
        <f>IF(D59&lt;&gt;"",(IF(D59=B59,"Pass","Fail")),"")</f>
      </c>
      <c r="H59" s="479"/>
      <c r="I59" s="480"/>
    </row>
    <row r="60" spans="1:9" ht="15.75" thickBot="1">
      <c r="A60" s="62" t="s">
        <v>218</v>
      </c>
      <c r="B60" s="481"/>
      <c r="C60" s="63"/>
      <c r="D60" s="481"/>
      <c r="E60" s="63"/>
      <c r="F60" s="482"/>
      <c r="G60" s="483"/>
      <c r="H60" s="484"/>
      <c r="I60" s="485"/>
    </row>
    <row r="61" spans="1:9" ht="15">
      <c r="A61" s="466"/>
      <c r="B61" s="65" t="s">
        <v>219</v>
      </c>
      <c r="C61" s="8"/>
      <c r="D61" s="474"/>
      <c r="E61" s="65" t="s">
        <v>220</v>
      </c>
      <c r="F61" s="13"/>
      <c r="G61" s="562" t="s">
        <v>221</v>
      </c>
      <c r="H61" s="563"/>
      <c r="I61" s="564"/>
    </row>
    <row r="62" spans="1:10" ht="15">
      <c r="A62" s="460"/>
      <c r="B62" s="66" t="s">
        <v>222</v>
      </c>
      <c r="C62" s="13"/>
      <c r="D62" s="8"/>
      <c r="E62" s="66" t="s">
        <v>287</v>
      </c>
      <c r="F62" s="13"/>
      <c r="G62" s="495" t="s">
        <v>223</v>
      </c>
      <c r="H62" s="497" t="s">
        <v>224</v>
      </c>
      <c r="I62" s="426" t="s">
        <v>214</v>
      </c>
      <c r="J62" s="6"/>
    </row>
    <row r="63" spans="1:9" ht="15">
      <c r="A63" s="74" t="s">
        <v>225</v>
      </c>
      <c r="B63" s="389"/>
      <c r="C63" s="189"/>
      <c r="D63" s="13" t="s">
        <v>225</v>
      </c>
      <c r="E63" s="389"/>
      <c r="F63" s="190"/>
      <c r="G63" s="117">
        <f>IF((B63&gt;=0.1),"X","")</f>
      </c>
      <c r="H63" s="117">
        <f>IF((E63&gt;=0.1),"X","")</f>
      </c>
      <c r="I63" s="429" t="str">
        <f>IF(AND(E63&lt;&gt;"",E63&lt;0.1),"X",IF(E63&gt;=0.1,"",IF(AND(B63&lt;&gt;"",B63&lt;0.1),"X"," ")))</f>
        <v> </v>
      </c>
    </row>
    <row r="64" spans="1:9" ht="15">
      <c r="A64" s="74" t="s">
        <v>226</v>
      </c>
      <c r="B64" s="389"/>
      <c r="C64" s="189"/>
      <c r="D64" s="13" t="s">
        <v>226</v>
      </c>
      <c r="E64" s="389"/>
      <c r="F64" s="190"/>
      <c r="G64" s="117">
        <f aca="true" t="shared" si="0" ref="G64:G70">IF(AND(B64&gt;=0.1),"X","")</f>
      </c>
      <c r="H64" s="117">
        <f aca="true" t="shared" si="1" ref="H64:H70">IF((E64&gt;=0.1),"X","")</f>
      </c>
      <c r="I64" s="429" t="str">
        <f>IF(AND(E64&lt;&gt;"",E64&lt;0.1),"X",IF(E64&gt;=0.1,"",IF(AND(B64&lt;&gt;"",B64&lt;0.1),"X"," ")))</f>
        <v> </v>
      </c>
    </row>
    <row r="65" spans="1:9" ht="15">
      <c r="A65" s="74" t="s">
        <v>227</v>
      </c>
      <c r="B65" s="389"/>
      <c r="C65" s="189"/>
      <c r="D65" s="13" t="s">
        <v>227</v>
      </c>
      <c r="E65" s="389"/>
      <c r="F65" s="190"/>
      <c r="G65" s="117">
        <f t="shared" si="0"/>
      </c>
      <c r="H65" s="117">
        <f t="shared" si="1"/>
      </c>
      <c r="I65" s="429" t="str">
        <f aca="true" t="shared" si="2" ref="I65:I70">IF(AND(E65&lt;&gt;"",E65&lt;0.1),"X",IF(E65&gt;=0.1,"",IF(AND(B65&lt;&gt;"",B65&lt;0.1),"X"," ")))</f>
        <v> </v>
      </c>
    </row>
    <row r="66" spans="1:9" ht="15">
      <c r="A66" s="74" t="s">
        <v>228</v>
      </c>
      <c r="B66" s="389"/>
      <c r="C66" s="189"/>
      <c r="D66" s="13" t="s">
        <v>228</v>
      </c>
      <c r="E66" s="389"/>
      <c r="F66" s="190"/>
      <c r="G66" s="117">
        <f t="shared" si="0"/>
      </c>
      <c r="H66" s="117">
        <f t="shared" si="1"/>
      </c>
      <c r="I66" s="429" t="str">
        <f t="shared" si="2"/>
        <v> </v>
      </c>
    </row>
    <row r="67" spans="1:9" ht="15">
      <c r="A67" s="74" t="s">
        <v>229</v>
      </c>
      <c r="B67" s="389"/>
      <c r="C67" s="189"/>
      <c r="D67" s="13" t="s">
        <v>229</v>
      </c>
      <c r="E67" s="389"/>
      <c r="F67" s="190"/>
      <c r="G67" s="117">
        <f t="shared" si="0"/>
      </c>
      <c r="H67" s="117">
        <f t="shared" si="1"/>
      </c>
      <c r="I67" s="429" t="str">
        <f t="shared" si="2"/>
        <v> </v>
      </c>
    </row>
    <row r="68" spans="1:9" ht="15">
      <c r="A68" s="74" t="s">
        <v>230</v>
      </c>
      <c r="B68" s="389"/>
      <c r="C68" s="189"/>
      <c r="D68" s="13" t="s">
        <v>230</v>
      </c>
      <c r="E68" s="389"/>
      <c r="F68" s="190"/>
      <c r="G68" s="117">
        <f t="shared" si="0"/>
      </c>
      <c r="H68" s="117">
        <f t="shared" si="1"/>
      </c>
      <c r="I68" s="429" t="str">
        <f t="shared" si="2"/>
        <v> </v>
      </c>
    </row>
    <row r="69" spans="1:9" ht="15">
      <c r="A69" s="74" t="s">
        <v>231</v>
      </c>
      <c r="B69" s="389"/>
      <c r="C69" s="189"/>
      <c r="D69" s="13" t="s">
        <v>231</v>
      </c>
      <c r="E69" s="389"/>
      <c r="F69" s="190"/>
      <c r="G69" s="117">
        <f t="shared" si="0"/>
      </c>
      <c r="H69" s="117">
        <f t="shared" si="1"/>
      </c>
      <c r="I69" s="429" t="str">
        <f t="shared" si="2"/>
        <v> </v>
      </c>
    </row>
    <row r="70" spans="1:9" ht="15">
      <c r="A70" s="74" t="s">
        <v>232</v>
      </c>
      <c r="B70" s="389"/>
      <c r="C70" s="189"/>
      <c r="D70" s="13" t="s">
        <v>232</v>
      </c>
      <c r="E70" s="389"/>
      <c r="F70" s="188"/>
      <c r="G70" s="119">
        <f t="shared" si="0"/>
      </c>
      <c r="H70" s="117">
        <f t="shared" si="1"/>
      </c>
      <c r="I70" s="429" t="str">
        <f t="shared" si="2"/>
        <v> </v>
      </c>
    </row>
    <row r="71" spans="1:9" ht="12" customHeight="1" thickBot="1">
      <c r="A71" s="452"/>
      <c r="B71" s="30"/>
      <c r="C71" s="30"/>
      <c r="D71" s="30"/>
      <c r="E71" s="30"/>
      <c r="F71" s="30"/>
      <c r="G71" s="30"/>
      <c r="H71" s="30"/>
      <c r="I71" s="422"/>
    </row>
    <row r="72" spans="1:9" ht="15.75" thickBot="1">
      <c r="A72" s="62" t="s">
        <v>233</v>
      </c>
      <c r="B72" s="71"/>
      <c r="C72" s="71"/>
      <c r="D72" s="71"/>
      <c r="E72" s="72" t="s">
        <v>234</v>
      </c>
      <c r="F72" s="71"/>
      <c r="G72" s="71"/>
      <c r="H72" s="71"/>
      <c r="I72" s="73"/>
    </row>
    <row r="73" spans="1:9" ht="15">
      <c r="A73" s="468" t="s">
        <v>260</v>
      </c>
      <c r="B73" s="487"/>
      <c r="C73" s="487"/>
      <c r="D73" s="487"/>
      <c r="E73" s="122"/>
      <c r="F73" s="487"/>
      <c r="G73" s="121"/>
      <c r="H73" s="487"/>
      <c r="I73" s="488"/>
    </row>
    <row r="74" spans="1:9" ht="15">
      <c r="A74" s="466"/>
      <c r="B74" s="74"/>
      <c r="C74" s="75" t="s">
        <v>235</v>
      </c>
      <c r="D74" s="76"/>
      <c r="E74" s="13"/>
      <c r="F74" s="489"/>
      <c r="G74" s="13"/>
      <c r="H74" s="74" t="s">
        <v>255</v>
      </c>
      <c r="I74" s="96"/>
    </row>
    <row r="75" spans="1:9" ht="15">
      <c r="A75" s="74"/>
      <c r="B75" s="42" t="s">
        <v>212</v>
      </c>
      <c r="C75" s="37"/>
      <c r="D75" s="67" t="s">
        <v>213</v>
      </c>
      <c r="E75" s="13"/>
      <c r="F75" s="66" t="s">
        <v>236</v>
      </c>
      <c r="G75" s="13"/>
      <c r="H75" s="66" t="s">
        <v>214</v>
      </c>
      <c r="I75" s="67" t="s">
        <v>215</v>
      </c>
    </row>
    <row r="76" spans="1:9" ht="15">
      <c r="A76" s="74" t="s">
        <v>225</v>
      </c>
      <c r="B76" s="381"/>
      <c r="C76" s="292"/>
      <c r="D76" s="382"/>
      <c r="E76" s="190"/>
      <c r="F76" s="78" t="str">
        <f>IF((B76&gt;0),ABS((B76-D76)/B76*100)," ")</f>
        <v> </v>
      </c>
      <c r="G76" s="75"/>
      <c r="H76" s="123">
        <f>IF(OR(B76="UR",B76="OR"),"",IF(F76&lt;=10,"X",""))</f>
      </c>
      <c r="I76" s="431" t="str">
        <f>IF(OR(B76="UR",B76="OR"),"X",IF(AND(F76&gt;10,F76&lt;&gt;" "),"X"," "))</f>
        <v> </v>
      </c>
    </row>
    <row r="77" spans="1:9" ht="15">
      <c r="A77" s="74" t="s">
        <v>226</v>
      </c>
      <c r="B77" s="381"/>
      <c r="C77" s="292"/>
      <c r="D77" s="382"/>
      <c r="E77" s="190"/>
      <c r="F77" s="78" t="str">
        <f aca="true" t="shared" si="3" ref="F77:F83">IF((B77&gt;0),ABS((B77-D77)/B77*100)," ")</f>
        <v> </v>
      </c>
      <c r="G77" s="75"/>
      <c r="H77" s="123">
        <f aca="true" t="shared" si="4" ref="H77:H83">IF(OR(B77="UR",B77="OR"),"",IF(F77&lt;=10,"X",""))</f>
      </c>
      <c r="I77" s="431" t="str">
        <f aca="true" t="shared" si="5" ref="I77:I83">IF(OR(B77="UR",B77="OR"),"X",IF(AND(F77&gt;10,F77&lt;&gt;" "),"X"," "))</f>
        <v> </v>
      </c>
    </row>
    <row r="78" spans="1:9" ht="15">
      <c r="A78" s="74" t="s">
        <v>227</v>
      </c>
      <c r="B78" s="381"/>
      <c r="C78" s="292"/>
      <c r="D78" s="382"/>
      <c r="E78" s="190"/>
      <c r="F78" s="78" t="str">
        <f t="shared" si="3"/>
        <v> </v>
      </c>
      <c r="G78" s="75"/>
      <c r="H78" s="123">
        <f t="shared" si="4"/>
      </c>
      <c r="I78" s="431" t="str">
        <f t="shared" si="5"/>
        <v> </v>
      </c>
    </row>
    <row r="79" spans="1:9" ht="15">
      <c r="A79" s="74" t="s">
        <v>228</v>
      </c>
      <c r="B79" s="381"/>
      <c r="C79" s="292"/>
      <c r="D79" s="382"/>
      <c r="E79" s="190"/>
      <c r="F79" s="78" t="str">
        <f t="shared" si="3"/>
        <v> </v>
      </c>
      <c r="G79" s="75"/>
      <c r="H79" s="123">
        <f t="shared" si="4"/>
      </c>
      <c r="I79" s="431" t="str">
        <f t="shared" si="5"/>
        <v> </v>
      </c>
    </row>
    <row r="80" spans="1:9" ht="15">
      <c r="A80" s="74" t="s">
        <v>229</v>
      </c>
      <c r="B80" s="381"/>
      <c r="C80" s="292"/>
      <c r="D80" s="382"/>
      <c r="E80" s="190"/>
      <c r="F80" s="78" t="str">
        <f t="shared" si="3"/>
        <v> </v>
      </c>
      <c r="G80" s="75"/>
      <c r="H80" s="123">
        <f t="shared" si="4"/>
      </c>
      <c r="I80" s="431" t="str">
        <f t="shared" si="5"/>
        <v> </v>
      </c>
    </row>
    <row r="81" spans="1:9" ht="15">
      <c r="A81" s="74" t="s">
        <v>230</v>
      </c>
      <c r="B81" s="381"/>
      <c r="C81" s="292"/>
      <c r="D81" s="382"/>
      <c r="E81" s="190"/>
      <c r="F81" s="78" t="str">
        <f t="shared" si="3"/>
        <v> </v>
      </c>
      <c r="G81" s="75"/>
      <c r="H81" s="123">
        <f t="shared" si="4"/>
      </c>
      <c r="I81" s="431" t="str">
        <f t="shared" si="5"/>
        <v> </v>
      </c>
    </row>
    <row r="82" spans="1:9" ht="15">
      <c r="A82" s="74" t="s">
        <v>231</v>
      </c>
      <c r="B82" s="381"/>
      <c r="C82" s="292"/>
      <c r="D82" s="382"/>
      <c r="E82" s="190"/>
      <c r="F82" s="78" t="str">
        <f t="shared" si="3"/>
        <v> </v>
      </c>
      <c r="G82" s="75"/>
      <c r="H82" s="123">
        <f t="shared" si="4"/>
      </c>
      <c r="I82" s="431" t="str">
        <f t="shared" si="5"/>
        <v> </v>
      </c>
    </row>
    <row r="83" spans="1:9" ht="15">
      <c r="A83" s="74" t="s">
        <v>232</v>
      </c>
      <c r="B83" s="381"/>
      <c r="C83" s="292"/>
      <c r="D83" s="382"/>
      <c r="E83" s="190"/>
      <c r="F83" s="78" t="str">
        <f t="shared" si="3"/>
        <v> </v>
      </c>
      <c r="G83" s="75"/>
      <c r="H83" s="123">
        <f t="shared" si="4"/>
      </c>
      <c r="I83" s="431" t="str">
        <f t="shared" si="5"/>
        <v> </v>
      </c>
    </row>
    <row r="84" spans="1:9" ht="15">
      <c r="A84" s="469" t="s">
        <v>237</v>
      </c>
      <c r="B84" s="13"/>
      <c r="C84" s="13"/>
      <c r="D84" s="82"/>
      <c r="E84" s="13"/>
      <c r="F84" s="491"/>
      <c r="G84" s="13"/>
      <c r="H84" s="492"/>
      <c r="I84" s="493"/>
    </row>
    <row r="85" spans="1:9" ht="15.75">
      <c r="A85" s="466"/>
      <c r="B85" s="83"/>
      <c r="C85" s="84" t="s">
        <v>235</v>
      </c>
      <c r="D85" s="85"/>
      <c r="E85" s="13"/>
      <c r="F85" s="490"/>
      <c r="G85" s="13"/>
      <c r="H85" s="74" t="s">
        <v>257</v>
      </c>
      <c r="I85" s="96"/>
    </row>
    <row r="86" spans="1:9" ht="15">
      <c r="A86" s="456"/>
      <c r="B86" s="42" t="s">
        <v>212</v>
      </c>
      <c r="C86" s="37"/>
      <c r="D86" s="67" t="s">
        <v>213</v>
      </c>
      <c r="E86" s="13"/>
      <c r="F86" s="66" t="s">
        <v>236</v>
      </c>
      <c r="G86" s="13"/>
      <c r="H86" s="66" t="s">
        <v>214</v>
      </c>
      <c r="I86" s="394" t="s">
        <v>215</v>
      </c>
    </row>
    <row r="87" spans="1:13" ht="15">
      <c r="A87" s="74" t="s">
        <v>225</v>
      </c>
      <c r="B87" s="383"/>
      <c r="C87" s="292"/>
      <c r="D87" s="384"/>
      <c r="E87" s="190"/>
      <c r="F87" s="78" t="str">
        <f aca="true" t="shared" si="6" ref="F87:F94">IF((B87&gt;0),ABS((B87-D87)/B87*100)," ")</f>
        <v> </v>
      </c>
      <c r="G87" s="13"/>
      <c r="H87" s="123">
        <f>IF(OR(B87="UR",B87="OR"),"",IF(F87&lt;=10,"X",""))</f>
      </c>
      <c r="I87" s="431" t="str">
        <f>IF(OR(B87="UR",B87="OR"),"X",IF(AND(F87&gt;10,F87&lt;&gt;" "),"X"," "))</f>
        <v> </v>
      </c>
      <c r="J87" s="6"/>
      <c r="M87" s="2"/>
    </row>
    <row r="88" spans="1:10" ht="15">
      <c r="A88" s="74" t="s">
        <v>226</v>
      </c>
      <c r="B88" s="381"/>
      <c r="C88" s="292"/>
      <c r="D88" s="382"/>
      <c r="E88" s="190"/>
      <c r="F88" s="78" t="str">
        <f t="shared" si="6"/>
        <v> </v>
      </c>
      <c r="G88" s="13"/>
      <c r="H88" s="123">
        <f aca="true" t="shared" si="7" ref="H88:H94">IF(OR(B88="UR",B88="OR"),"",IF(F88&lt;=10,"X",""))</f>
      </c>
      <c r="I88" s="431" t="str">
        <f aca="true" t="shared" si="8" ref="I88:I94">IF(OR(B88="UR",B88="OR"),"X",IF(AND(F88&gt;10,F88&lt;&gt;" "),"X"," "))</f>
        <v> </v>
      </c>
      <c r="J88" s="6"/>
    </row>
    <row r="89" spans="1:9" ht="15">
      <c r="A89" s="74" t="s">
        <v>227</v>
      </c>
      <c r="B89" s="381"/>
      <c r="C89" s="292"/>
      <c r="D89" s="382"/>
      <c r="E89" s="190"/>
      <c r="F89" s="78" t="str">
        <f t="shared" si="6"/>
        <v> </v>
      </c>
      <c r="G89" s="13"/>
      <c r="H89" s="123">
        <f t="shared" si="7"/>
      </c>
      <c r="I89" s="431" t="str">
        <f t="shared" si="8"/>
        <v> </v>
      </c>
    </row>
    <row r="90" spans="1:9" ht="15">
      <c r="A90" s="74" t="s">
        <v>228</v>
      </c>
      <c r="B90" s="381"/>
      <c r="C90" s="292"/>
      <c r="D90" s="382"/>
      <c r="E90" s="190"/>
      <c r="F90" s="78" t="str">
        <f t="shared" si="6"/>
        <v> </v>
      </c>
      <c r="G90" s="13"/>
      <c r="H90" s="123">
        <f t="shared" si="7"/>
      </c>
      <c r="I90" s="431" t="str">
        <f t="shared" si="8"/>
        <v> </v>
      </c>
    </row>
    <row r="91" spans="1:9" ht="15">
      <c r="A91" s="74" t="s">
        <v>229</v>
      </c>
      <c r="B91" s="381"/>
      <c r="C91" s="292"/>
      <c r="D91" s="382"/>
      <c r="E91" s="190"/>
      <c r="F91" s="78" t="str">
        <f t="shared" si="6"/>
        <v> </v>
      </c>
      <c r="G91" s="13"/>
      <c r="H91" s="123">
        <f t="shared" si="7"/>
      </c>
      <c r="I91" s="431" t="str">
        <f t="shared" si="8"/>
        <v> </v>
      </c>
    </row>
    <row r="92" spans="1:9" ht="15">
      <c r="A92" s="74" t="s">
        <v>230</v>
      </c>
      <c r="B92" s="381"/>
      <c r="C92" s="292"/>
      <c r="D92" s="382"/>
      <c r="E92" s="190"/>
      <c r="F92" s="78" t="str">
        <f t="shared" si="6"/>
        <v> </v>
      </c>
      <c r="G92" s="13"/>
      <c r="H92" s="123">
        <f t="shared" si="7"/>
      </c>
      <c r="I92" s="431" t="str">
        <f t="shared" si="8"/>
        <v> </v>
      </c>
    </row>
    <row r="93" spans="1:9" ht="15">
      <c r="A93" s="74" t="s">
        <v>231</v>
      </c>
      <c r="B93" s="381"/>
      <c r="C93" s="292"/>
      <c r="D93" s="382"/>
      <c r="E93" s="190"/>
      <c r="F93" s="78" t="str">
        <f t="shared" si="6"/>
        <v> </v>
      </c>
      <c r="G93" s="13"/>
      <c r="H93" s="123">
        <f t="shared" si="7"/>
      </c>
      <c r="I93" s="431" t="str">
        <f t="shared" si="8"/>
        <v> </v>
      </c>
    </row>
    <row r="94" spans="1:9" ht="15">
      <c r="A94" s="74" t="s">
        <v>232</v>
      </c>
      <c r="B94" s="381"/>
      <c r="C94" s="292"/>
      <c r="D94" s="382"/>
      <c r="E94" s="190"/>
      <c r="F94" s="78" t="str">
        <f t="shared" si="6"/>
        <v> </v>
      </c>
      <c r="G94" s="13"/>
      <c r="H94" s="397">
        <f t="shared" si="7"/>
      </c>
      <c r="I94" s="432" t="str">
        <f t="shared" si="8"/>
        <v> </v>
      </c>
    </row>
    <row r="95" spans="1:9" ht="17.25" customHeight="1">
      <c r="A95" s="470"/>
      <c r="B95" s="398"/>
      <c r="C95" s="399"/>
      <c r="D95" s="400"/>
      <c r="E95" s="401"/>
      <c r="F95" s="402"/>
      <c r="G95" s="46"/>
      <c r="H95" s="403"/>
      <c r="I95" s="404"/>
    </row>
    <row r="96" spans="1:9" s="2" customFormat="1" ht="8.25" customHeight="1">
      <c r="A96" s="453"/>
      <c r="B96" s="33"/>
      <c r="C96" s="8"/>
      <c r="D96" s="33"/>
      <c r="E96" s="8"/>
      <c r="F96" s="8"/>
      <c r="G96" s="8"/>
      <c r="H96" s="8"/>
      <c r="I96" s="76"/>
    </row>
    <row r="97" spans="1:9" s="2" customFormat="1" ht="8.25" customHeight="1">
      <c r="A97" s="453"/>
      <c r="B97" s="33"/>
      <c r="C97" s="8"/>
      <c r="D97" s="33"/>
      <c r="E97" s="8"/>
      <c r="F97" s="8"/>
      <c r="G97" s="8"/>
      <c r="H97" s="8"/>
      <c r="I97" s="76"/>
    </row>
    <row r="98" spans="1:9" s="2" customFormat="1" ht="15" customHeight="1" thickBot="1">
      <c r="A98" s="453"/>
      <c r="B98" s="33"/>
      <c r="C98" s="8"/>
      <c r="D98" s="33"/>
      <c r="E98" s="8"/>
      <c r="F98" s="8"/>
      <c r="G98" s="8"/>
      <c r="H98" s="8"/>
      <c r="I98" s="76"/>
    </row>
    <row r="99" spans="1:9" ht="16.5" thickBot="1">
      <c r="A99" s="471"/>
      <c r="B99" s="72"/>
      <c r="C99" s="72"/>
      <c r="D99" s="91" t="s">
        <v>238</v>
      </c>
      <c r="E99" s="71"/>
      <c r="F99" s="71"/>
      <c r="G99" s="71"/>
      <c r="H99" s="71"/>
      <c r="I99" s="430"/>
    </row>
    <row r="100" spans="1:9" ht="15">
      <c r="A100" s="454"/>
      <c r="B100" s="92"/>
      <c r="C100" s="84" t="s">
        <v>235</v>
      </c>
      <c r="D100" s="85"/>
      <c r="E100" s="13"/>
      <c r="F100" s="494"/>
      <c r="G100" s="13"/>
      <c r="H100" s="92" t="s">
        <v>256</v>
      </c>
      <c r="I100" s="433"/>
    </row>
    <row r="101" spans="1:10" ht="15">
      <c r="A101" s="74"/>
      <c r="B101" s="42" t="s">
        <v>212</v>
      </c>
      <c r="C101" s="37"/>
      <c r="D101" s="67" t="s">
        <v>213</v>
      </c>
      <c r="E101" s="13"/>
      <c r="F101" s="66" t="s">
        <v>236</v>
      </c>
      <c r="G101" s="13"/>
      <c r="H101" s="497" t="s">
        <v>214</v>
      </c>
      <c r="I101" s="67" t="s">
        <v>215</v>
      </c>
      <c r="J101" s="6"/>
    </row>
    <row r="102" spans="1:11" ht="15">
      <c r="A102" s="74" t="s">
        <v>225</v>
      </c>
      <c r="B102" s="99">
        <f>IF(B76&lt;&gt;"",B76,"")</f>
      </c>
      <c r="C102" s="75"/>
      <c r="D102" s="293">
        <v>6.7</v>
      </c>
      <c r="E102" s="13"/>
      <c r="F102" s="78" t="str">
        <f>IF((B102&lt;&gt;""),ABS((B102-D102)/B102*100)," ")</f>
        <v> </v>
      </c>
      <c r="G102" s="13"/>
      <c r="H102" s="117">
        <f>IF(OR(B102="UR",B102="OR"),"",IF(F102&lt;=10,"X",""))</f>
      </c>
      <c r="I102" s="429" t="str">
        <f>IF(OR(B102="UR",B102="OR"),"X",IF(AND(F102&gt;10,F102&lt;&gt;" "),"X"," "))</f>
        <v> </v>
      </c>
      <c r="K102" s="2"/>
    </row>
    <row r="103" spans="1:9" ht="15">
      <c r="A103" s="74" t="s">
        <v>226</v>
      </c>
      <c r="B103" s="99">
        <f aca="true" t="shared" si="9" ref="B103:B109">IF(B77&lt;&gt;"",B77,"")</f>
      </c>
      <c r="C103" s="75"/>
      <c r="D103" s="293">
        <v>6.7</v>
      </c>
      <c r="E103" s="13"/>
      <c r="F103" s="78" t="str">
        <f>IF((B103&lt;&gt;""),ABS((B103-D103)/B103*100)," ")</f>
        <v> </v>
      </c>
      <c r="G103" s="13"/>
      <c r="H103" s="117">
        <f aca="true" t="shared" si="10" ref="H103:H109">IF(OR(B103="UR",B103="OR"),"",IF(F103&lt;=10,"X",""))</f>
      </c>
      <c r="I103" s="429" t="str">
        <f aca="true" t="shared" si="11" ref="I103:I109">IF(OR(B103="UR",B103="OR"),"X",IF(AND(F103&gt;10,F103&lt;&gt;" "),"X"," "))</f>
        <v> </v>
      </c>
    </row>
    <row r="104" spans="1:9" ht="15">
      <c r="A104" s="74" t="s">
        <v>227</v>
      </c>
      <c r="B104" s="99">
        <f t="shared" si="9"/>
      </c>
      <c r="C104" s="75"/>
      <c r="D104" s="293">
        <v>6.7</v>
      </c>
      <c r="E104" s="13"/>
      <c r="F104" s="78" t="str">
        <f aca="true" t="shared" si="12" ref="F104:F109">IF((B104&lt;&gt;""),ABS((B104-D104)/B104*100)," ")</f>
        <v> </v>
      </c>
      <c r="G104" s="13"/>
      <c r="H104" s="117">
        <f t="shared" si="10"/>
      </c>
      <c r="I104" s="429" t="str">
        <f t="shared" si="11"/>
        <v> </v>
      </c>
    </row>
    <row r="105" spans="1:9" ht="15">
      <c r="A105" s="74" t="s">
        <v>228</v>
      </c>
      <c r="B105" s="99">
        <f t="shared" si="9"/>
      </c>
      <c r="C105" s="75"/>
      <c r="D105" s="293">
        <v>6.7</v>
      </c>
      <c r="E105" s="13"/>
      <c r="F105" s="78" t="str">
        <f t="shared" si="12"/>
        <v> </v>
      </c>
      <c r="G105" s="13"/>
      <c r="H105" s="117">
        <f t="shared" si="10"/>
      </c>
      <c r="I105" s="429" t="str">
        <f t="shared" si="11"/>
        <v> </v>
      </c>
    </row>
    <row r="106" spans="1:9" ht="15">
      <c r="A106" s="74" t="s">
        <v>229</v>
      </c>
      <c r="B106" s="99">
        <f t="shared" si="9"/>
      </c>
      <c r="C106" s="75"/>
      <c r="D106" s="293">
        <v>6.7</v>
      </c>
      <c r="E106" s="13"/>
      <c r="F106" s="78" t="str">
        <f t="shared" si="12"/>
        <v> </v>
      </c>
      <c r="G106" s="13"/>
      <c r="H106" s="117">
        <f t="shared" si="10"/>
      </c>
      <c r="I106" s="429" t="str">
        <f t="shared" si="11"/>
        <v> </v>
      </c>
    </row>
    <row r="107" spans="1:9" ht="15">
      <c r="A107" s="74" t="s">
        <v>230</v>
      </c>
      <c r="B107" s="99">
        <f t="shared" si="9"/>
      </c>
      <c r="C107" s="75"/>
      <c r="D107" s="293">
        <v>6.7</v>
      </c>
      <c r="E107" s="13"/>
      <c r="F107" s="78" t="str">
        <f t="shared" si="12"/>
        <v> </v>
      </c>
      <c r="G107" s="13"/>
      <c r="H107" s="117">
        <f t="shared" si="10"/>
      </c>
      <c r="I107" s="429" t="str">
        <f t="shared" si="11"/>
        <v> </v>
      </c>
    </row>
    <row r="108" spans="1:10" ht="15">
      <c r="A108" s="74" t="s">
        <v>231</v>
      </c>
      <c r="B108" s="99">
        <f t="shared" si="9"/>
      </c>
      <c r="C108" s="75"/>
      <c r="D108" s="293">
        <v>6.7</v>
      </c>
      <c r="E108" s="13"/>
      <c r="F108" s="78" t="str">
        <f t="shared" si="12"/>
        <v> </v>
      </c>
      <c r="G108" s="13"/>
      <c r="H108" s="117">
        <f t="shared" si="10"/>
      </c>
      <c r="I108" s="429" t="str">
        <f t="shared" si="11"/>
        <v> </v>
      </c>
      <c r="J108" s="6"/>
    </row>
    <row r="109" spans="1:9" ht="15">
      <c r="A109" s="74" t="s">
        <v>232</v>
      </c>
      <c r="B109" s="99">
        <f t="shared" si="9"/>
      </c>
      <c r="C109" s="75"/>
      <c r="D109" s="293">
        <v>6.7</v>
      </c>
      <c r="E109" s="13"/>
      <c r="F109" s="78" t="str">
        <f t="shared" si="12"/>
        <v> </v>
      </c>
      <c r="G109" s="13"/>
      <c r="H109" s="117">
        <f t="shared" si="10"/>
      </c>
      <c r="I109" s="429" t="str">
        <f t="shared" si="11"/>
        <v> </v>
      </c>
    </row>
    <row r="110" spans="1:9" ht="15">
      <c r="A110" s="469" t="s">
        <v>237</v>
      </c>
      <c r="B110" s="13"/>
      <c r="C110" s="13"/>
      <c r="D110" s="82"/>
      <c r="E110" s="13"/>
      <c r="F110" s="491"/>
      <c r="G110" s="13"/>
      <c r="H110" s="492"/>
      <c r="I110" s="493"/>
    </row>
    <row r="111" spans="1:9" ht="15.75">
      <c r="A111" s="466"/>
      <c r="B111" s="83"/>
      <c r="C111" s="84" t="s">
        <v>235</v>
      </c>
      <c r="D111" s="85"/>
      <c r="E111" s="13"/>
      <c r="F111" s="490"/>
      <c r="G111" s="13"/>
      <c r="H111" s="74" t="s">
        <v>256</v>
      </c>
      <c r="I111" s="96"/>
    </row>
    <row r="112" spans="1:9" ht="15">
      <c r="A112" s="456"/>
      <c r="B112" s="42" t="s">
        <v>212</v>
      </c>
      <c r="C112" s="37"/>
      <c r="D112" s="67" t="s">
        <v>213</v>
      </c>
      <c r="E112" s="13"/>
      <c r="F112" s="66" t="s">
        <v>236</v>
      </c>
      <c r="G112" s="13"/>
      <c r="H112" s="497" t="s">
        <v>214</v>
      </c>
      <c r="I112" s="394" t="s">
        <v>215</v>
      </c>
    </row>
    <row r="113" spans="1:9" ht="15">
      <c r="A113" s="74" t="s">
        <v>225</v>
      </c>
      <c r="B113" s="99">
        <f aca="true" t="shared" si="13" ref="B113:B120">IF(B87&lt;&gt;"",B87,"")</f>
      </c>
      <c r="C113" s="75"/>
      <c r="D113" s="293">
        <v>6.7</v>
      </c>
      <c r="E113" s="75"/>
      <c r="F113" s="78" t="str">
        <f aca="true" t="shared" si="14" ref="F113:F120">IF((B113&lt;&gt;""),ABS((B113-D113)/B113*100)," ")</f>
        <v> </v>
      </c>
      <c r="G113" s="13"/>
      <c r="H113" s="117">
        <f>IF(OR(B113="UR",B113="OR"),"",IF(F113&lt;=10,"X",""))</f>
      </c>
      <c r="I113" s="429" t="str">
        <f>IF(OR(B113="UR",B113="OR"),"X",IF(AND(F113&gt;10,F113&lt;&gt;" "),"X"," "))</f>
        <v> </v>
      </c>
    </row>
    <row r="114" spans="1:9" ht="15">
      <c r="A114" s="74" t="s">
        <v>226</v>
      </c>
      <c r="B114" s="99">
        <f t="shared" si="13"/>
      </c>
      <c r="C114" s="75"/>
      <c r="D114" s="293">
        <v>6.7</v>
      </c>
      <c r="E114" s="75"/>
      <c r="F114" s="78" t="str">
        <f t="shared" si="14"/>
        <v> </v>
      </c>
      <c r="G114" s="13"/>
      <c r="H114" s="117">
        <f aca="true" t="shared" si="15" ref="H114:H120">IF(OR(B114="UR",B114="OR"),"",IF(F114&lt;=10,"X",""))</f>
      </c>
      <c r="I114" s="429" t="str">
        <f aca="true" t="shared" si="16" ref="I114:I120">IF(OR(B114="UR",B114="OR"),"X",IF(AND(F114&gt;10,F114&lt;&gt;" "),"X"," "))</f>
        <v> </v>
      </c>
    </row>
    <row r="115" spans="1:9" ht="15">
      <c r="A115" s="74" t="s">
        <v>227</v>
      </c>
      <c r="B115" s="99">
        <f t="shared" si="13"/>
      </c>
      <c r="C115" s="75"/>
      <c r="D115" s="293">
        <v>6.7</v>
      </c>
      <c r="E115" s="75"/>
      <c r="F115" s="78" t="str">
        <f t="shared" si="14"/>
        <v> </v>
      </c>
      <c r="G115" s="13"/>
      <c r="H115" s="117">
        <f t="shared" si="15"/>
      </c>
      <c r="I115" s="429" t="str">
        <f t="shared" si="16"/>
        <v> </v>
      </c>
    </row>
    <row r="116" spans="1:9" ht="15">
      <c r="A116" s="74" t="s">
        <v>228</v>
      </c>
      <c r="B116" s="99">
        <f t="shared" si="13"/>
      </c>
      <c r="C116" s="75"/>
      <c r="D116" s="293">
        <v>6.7</v>
      </c>
      <c r="E116" s="75"/>
      <c r="F116" s="78" t="str">
        <f t="shared" si="14"/>
        <v> </v>
      </c>
      <c r="G116" s="13"/>
      <c r="H116" s="117">
        <f t="shared" si="15"/>
      </c>
      <c r="I116" s="429" t="str">
        <f t="shared" si="16"/>
        <v> </v>
      </c>
    </row>
    <row r="117" spans="1:9" ht="15">
      <c r="A117" s="74" t="s">
        <v>229</v>
      </c>
      <c r="B117" s="99">
        <f t="shared" si="13"/>
      </c>
      <c r="C117" s="75"/>
      <c r="D117" s="293">
        <v>6.7</v>
      </c>
      <c r="E117" s="75"/>
      <c r="F117" s="78" t="str">
        <f t="shared" si="14"/>
        <v> </v>
      </c>
      <c r="G117" s="13"/>
      <c r="H117" s="117">
        <f t="shared" si="15"/>
      </c>
      <c r="I117" s="429" t="str">
        <f t="shared" si="16"/>
        <v> </v>
      </c>
    </row>
    <row r="118" spans="1:9" ht="15">
      <c r="A118" s="74" t="s">
        <v>230</v>
      </c>
      <c r="B118" s="99">
        <f t="shared" si="13"/>
      </c>
      <c r="C118" s="75"/>
      <c r="D118" s="293">
        <v>6.7</v>
      </c>
      <c r="E118" s="75"/>
      <c r="F118" s="78" t="str">
        <f t="shared" si="14"/>
        <v> </v>
      </c>
      <c r="G118" s="13"/>
      <c r="H118" s="117">
        <f t="shared" si="15"/>
      </c>
      <c r="I118" s="429" t="str">
        <f t="shared" si="16"/>
        <v> </v>
      </c>
    </row>
    <row r="119" spans="1:9" ht="15">
      <c r="A119" s="74" t="s">
        <v>231</v>
      </c>
      <c r="B119" s="99">
        <f t="shared" si="13"/>
      </c>
      <c r="C119" s="75"/>
      <c r="D119" s="293">
        <v>6.7</v>
      </c>
      <c r="E119" s="75"/>
      <c r="F119" s="78" t="str">
        <f t="shared" si="14"/>
        <v> </v>
      </c>
      <c r="G119" s="13"/>
      <c r="H119" s="117">
        <f t="shared" si="15"/>
      </c>
      <c r="I119" s="429" t="str">
        <f t="shared" si="16"/>
        <v> </v>
      </c>
    </row>
    <row r="120" spans="1:9" ht="15">
      <c r="A120" s="74" t="s">
        <v>232</v>
      </c>
      <c r="B120" s="99">
        <f t="shared" si="13"/>
      </c>
      <c r="C120" s="75"/>
      <c r="D120" s="293">
        <v>6.7</v>
      </c>
      <c r="E120" s="75"/>
      <c r="F120" s="78" t="str">
        <f t="shared" si="14"/>
        <v> </v>
      </c>
      <c r="G120" s="13"/>
      <c r="H120" s="117">
        <f t="shared" si="15"/>
      </c>
      <c r="I120" s="429" t="str">
        <f t="shared" si="16"/>
        <v> </v>
      </c>
    </row>
    <row r="121" spans="1:9" ht="12" customHeight="1" thickBot="1">
      <c r="A121" s="453"/>
      <c r="B121" s="33"/>
      <c r="C121" s="8"/>
      <c r="D121" s="33"/>
      <c r="E121" s="8"/>
      <c r="F121" s="8"/>
      <c r="G121" s="8"/>
      <c r="H121" s="8"/>
      <c r="I121" s="76"/>
    </row>
    <row r="122" spans="1:9" ht="15.75" thickBot="1">
      <c r="A122" s="467" t="s">
        <v>239</v>
      </c>
      <c r="B122" s="39"/>
      <c r="C122" s="94"/>
      <c r="D122" s="63"/>
      <c r="E122" s="63"/>
      <c r="F122" s="63"/>
      <c r="G122" s="63"/>
      <c r="H122" s="63"/>
      <c r="I122" s="434"/>
    </row>
    <row r="123" spans="1:9" ht="15">
      <c r="A123" s="74"/>
      <c r="B123" s="74"/>
      <c r="C123" s="75" t="s">
        <v>240</v>
      </c>
      <c r="D123" s="96"/>
      <c r="E123" s="13"/>
      <c r="F123" s="494"/>
      <c r="G123" s="13"/>
      <c r="H123" s="43" t="s">
        <v>258</v>
      </c>
      <c r="I123" s="96"/>
    </row>
    <row r="124" spans="1:9" ht="15">
      <c r="A124" s="456"/>
      <c r="B124" s="42" t="s">
        <v>212</v>
      </c>
      <c r="C124" s="37"/>
      <c r="D124" s="67" t="s">
        <v>213</v>
      </c>
      <c r="E124" s="13"/>
      <c r="F124" s="66" t="s">
        <v>241</v>
      </c>
      <c r="G124" s="13"/>
      <c r="H124" s="495" t="s">
        <v>214</v>
      </c>
      <c r="I124" s="426" t="s">
        <v>215</v>
      </c>
    </row>
    <row r="125" spans="1:9" ht="15">
      <c r="A125" s="74"/>
      <c r="B125" s="384"/>
      <c r="C125" s="292"/>
      <c r="D125" s="384"/>
      <c r="E125" s="292"/>
      <c r="F125" s="78" t="str">
        <f>IF((B125&lt;&gt;""),ABS(B125-D125)," ")</f>
        <v> </v>
      </c>
      <c r="G125" s="75"/>
      <c r="H125" s="68">
        <f>IF($F125&lt;2,"X","")</f>
      </c>
      <c r="I125" s="435" t="str">
        <f>IF(AND(F125&gt;=2,F125&lt;&gt;" "),"X"," ")</f>
        <v> </v>
      </c>
    </row>
    <row r="126" spans="1:9" ht="15">
      <c r="A126" s="469" t="s">
        <v>242</v>
      </c>
      <c r="B126" s="294"/>
      <c r="C126" s="75"/>
      <c r="D126" s="75"/>
      <c r="E126" s="75"/>
      <c r="F126" s="75"/>
      <c r="G126" s="75"/>
      <c r="H126" s="97"/>
      <c r="I126" s="436"/>
    </row>
    <row r="127" spans="1:9" ht="15">
      <c r="A127" s="74"/>
      <c r="B127" s="382"/>
      <c r="C127" s="292"/>
      <c r="D127" s="382"/>
      <c r="E127" s="292"/>
      <c r="F127" s="78" t="str">
        <f>IF((B127&lt;&gt;""),ABS(B127-D127)," ")</f>
        <v> </v>
      </c>
      <c r="G127" s="75"/>
      <c r="H127" s="79">
        <f>IF($F127&lt;2,"X","")</f>
      </c>
      <c r="I127" s="432" t="str">
        <f>IF(AND(F127&gt;=2,F127&lt;&gt;" "),"X"," ")</f>
        <v> </v>
      </c>
    </row>
    <row r="128" spans="1:9" ht="12" customHeight="1" thickBot="1">
      <c r="A128" s="456"/>
      <c r="B128" s="13"/>
      <c r="C128" s="13"/>
      <c r="D128" s="13"/>
      <c r="E128" s="13"/>
      <c r="F128" s="13"/>
      <c r="G128" s="13"/>
      <c r="H128" s="13"/>
      <c r="I128" s="96"/>
    </row>
    <row r="129" spans="1:9" ht="15.75" thickBot="1">
      <c r="A129" s="467" t="s">
        <v>243</v>
      </c>
      <c r="B129" s="39"/>
      <c r="C129" s="94"/>
      <c r="D129" s="63"/>
      <c r="E129" s="63"/>
      <c r="F129" s="63"/>
      <c r="G129" s="63"/>
      <c r="H129" s="63"/>
      <c r="I129" s="434"/>
    </row>
    <row r="130" spans="1:9" ht="15">
      <c r="A130" s="74"/>
      <c r="B130" s="74"/>
      <c r="C130" s="75" t="s">
        <v>240</v>
      </c>
      <c r="D130" s="96"/>
      <c r="E130" s="13"/>
      <c r="F130" s="494"/>
      <c r="G130" s="13"/>
      <c r="H130" s="43" t="s">
        <v>258</v>
      </c>
      <c r="I130" s="96"/>
    </row>
    <row r="131" spans="1:9" ht="15">
      <c r="A131" s="456"/>
      <c r="B131" s="42" t="s">
        <v>212</v>
      </c>
      <c r="C131" s="37"/>
      <c r="D131" s="67" t="s">
        <v>213</v>
      </c>
      <c r="E131" s="13"/>
      <c r="F131" s="66" t="s">
        <v>241</v>
      </c>
      <c r="G131" s="13"/>
      <c r="H131" s="495" t="s">
        <v>214</v>
      </c>
      <c r="I131" s="426" t="s">
        <v>215</v>
      </c>
    </row>
    <row r="132" spans="1:9" ht="15">
      <c r="A132" s="74" t="s">
        <v>225</v>
      </c>
      <c r="B132" s="384"/>
      <c r="C132" s="292"/>
      <c r="D132" s="384"/>
      <c r="E132" s="292"/>
      <c r="F132" s="99" t="str">
        <f>IF((B132&lt;&gt;""),ABS(B132-D132)," ")</f>
        <v> </v>
      </c>
      <c r="G132" s="75"/>
      <c r="H132" s="100">
        <f>IF($F132&lt;2,"X","")</f>
      </c>
      <c r="I132" s="437" t="str">
        <f>IF(AND(F132&gt;=2,F132&lt;&gt;" "),"X"," ")</f>
        <v> </v>
      </c>
    </row>
    <row r="133" spans="1:9" ht="15">
      <c r="A133" s="74" t="s">
        <v>226</v>
      </c>
      <c r="B133" s="384"/>
      <c r="C133" s="292"/>
      <c r="D133" s="384"/>
      <c r="E133" s="292"/>
      <c r="F133" s="99" t="str">
        <f aca="true" t="shared" si="17" ref="F133:F139">IF((B133&lt;&gt;""),ABS(B133-D133)," ")</f>
        <v> </v>
      </c>
      <c r="G133" s="75"/>
      <c r="H133" s="100">
        <f aca="true" t="shared" si="18" ref="H133:H139">IF($F133&lt;2,"X","")</f>
      </c>
      <c r="I133" s="437" t="str">
        <f aca="true" t="shared" si="19" ref="I133:I139">IF(AND(F133&gt;=2,F133&lt;&gt;" "),"X"," ")</f>
        <v> </v>
      </c>
    </row>
    <row r="134" spans="1:9" ht="15">
      <c r="A134" s="74" t="s">
        <v>227</v>
      </c>
      <c r="B134" s="384"/>
      <c r="C134" s="292"/>
      <c r="D134" s="384"/>
      <c r="E134" s="292"/>
      <c r="F134" s="99" t="str">
        <f t="shared" si="17"/>
        <v> </v>
      </c>
      <c r="G134" s="75"/>
      <c r="H134" s="100">
        <f t="shared" si="18"/>
      </c>
      <c r="I134" s="437" t="str">
        <f t="shared" si="19"/>
        <v> </v>
      </c>
    </row>
    <row r="135" spans="1:9" ht="15">
      <c r="A135" s="74" t="s">
        <v>228</v>
      </c>
      <c r="B135" s="384"/>
      <c r="C135" s="292"/>
      <c r="D135" s="384"/>
      <c r="E135" s="292"/>
      <c r="F135" s="99" t="str">
        <f t="shared" si="17"/>
        <v> </v>
      </c>
      <c r="G135" s="75"/>
      <c r="H135" s="100">
        <f t="shared" si="18"/>
      </c>
      <c r="I135" s="437" t="str">
        <f t="shared" si="19"/>
        <v> </v>
      </c>
    </row>
    <row r="136" spans="1:9" ht="15">
      <c r="A136" s="74" t="s">
        <v>229</v>
      </c>
      <c r="B136" s="384"/>
      <c r="C136" s="292"/>
      <c r="D136" s="384"/>
      <c r="E136" s="292"/>
      <c r="F136" s="99" t="str">
        <f t="shared" si="17"/>
        <v> </v>
      </c>
      <c r="G136" s="75"/>
      <c r="H136" s="100">
        <f t="shared" si="18"/>
      </c>
      <c r="I136" s="437" t="str">
        <f t="shared" si="19"/>
        <v> </v>
      </c>
    </row>
    <row r="137" spans="1:9" ht="15">
      <c r="A137" s="74" t="s">
        <v>230</v>
      </c>
      <c r="B137" s="384"/>
      <c r="C137" s="292"/>
      <c r="D137" s="384"/>
      <c r="E137" s="292"/>
      <c r="F137" s="99" t="str">
        <f t="shared" si="17"/>
        <v> </v>
      </c>
      <c r="G137" s="75"/>
      <c r="H137" s="100">
        <f t="shared" si="18"/>
      </c>
      <c r="I137" s="437" t="str">
        <f t="shared" si="19"/>
        <v> </v>
      </c>
    </row>
    <row r="138" spans="1:9" ht="15">
      <c r="A138" s="74" t="s">
        <v>231</v>
      </c>
      <c r="B138" s="384"/>
      <c r="C138" s="292"/>
      <c r="D138" s="384"/>
      <c r="E138" s="292"/>
      <c r="F138" s="99" t="str">
        <f t="shared" si="17"/>
        <v> </v>
      </c>
      <c r="G138" s="75"/>
      <c r="H138" s="100">
        <f t="shared" si="18"/>
      </c>
      <c r="I138" s="437" t="str">
        <f t="shared" si="19"/>
        <v> </v>
      </c>
    </row>
    <row r="139" spans="1:9" ht="15">
      <c r="A139" s="74" t="s">
        <v>232</v>
      </c>
      <c r="B139" s="382"/>
      <c r="C139" s="292"/>
      <c r="D139" s="382"/>
      <c r="E139" s="292"/>
      <c r="F139" s="99" t="str">
        <f t="shared" si="17"/>
        <v> </v>
      </c>
      <c r="G139" s="75"/>
      <c r="H139" s="100">
        <f t="shared" si="18"/>
      </c>
      <c r="I139" s="437" t="str">
        <f t="shared" si="19"/>
        <v> </v>
      </c>
    </row>
    <row r="140" spans="1:9" s="409" customFormat="1" ht="12" customHeight="1">
      <c r="A140" s="470"/>
      <c r="B140" s="400"/>
      <c r="C140" s="399"/>
      <c r="D140" s="400"/>
      <c r="E140" s="399"/>
      <c r="F140" s="406"/>
      <c r="G140" s="402"/>
      <c r="H140" s="407"/>
      <c r="I140" s="438"/>
    </row>
    <row r="141" spans="1:9" ht="15" customHeight="1">
      <c r="A141" s="74"/>
      <c r="B141" s="363"/>
      <c r="C141" s="300"/>
      <c r="D141" s="363"/>
      <c r="E141" s="300"/>
      <c r="F141" s="387"/>
      <c r="G141" s="364"/>
      <c r="H141" s="408"/>
      <c r="I141" s="439"/>
    </row>
    <row r="142" spans="1:9" ht="15" customHeight="1">
      <c r="A142" s="74"/>
      <c r="B142" s="363"/>
      <c r="C142" s="300"/>
      <c r="D142" s="363"/>
      <c r="E142" s="300"/>
      <c r="F142" s="387"/>
      <c r="G142" s="364"/>
      <c r="H142" s="408"/>
      <c r="I142" s="439"/>
    </row>
    <row r="143" spans="1:9" ht="15">
      <c r="A143" s="469" t="s">
        <v>242</v>
      </c>
      <c r="B143" s="294"/>
      <c r="C143" s="75"/>
      <c r="D143" s="295"/>
      <c r="E143" s="75"/>
      <c r="F143" s="75"/>
      <c r="G143" s="75"/>
      <c r="H143" s="405"/>
      <c r="I143" s="440"/>
    </row>
    <row r="144" spans="1:9" ht="15">
      <c r="A144" s="74" t="s">
        <v>225</v>
      </c>
      <c r="B144" s="382"/>
      <c r="C144" s="292"/>
      <c r="D144" s="382"/>
      <c r="E144" s="292"/>
      <c r="F144" s="498" t="str">
        <f>IF((B144&lt;&gt;""),ABS(B144-D144)," ")</f>
        <v> </v>
      </c>
      <c r="G144" s="75"/>
      <c r="H144" s="101">
        <f>IF($F144&lt;2,"X","")</f>
      </c>
      <c r="I144" s="441" t="str">
        <f>IF(AND(F144&gt;=2,F144&lt;&gt;" "),"X"," ")</f>
        <v> </v>
      </c>
    </row>
    <row r="145" spans="1:9" ht="15">
      <c r="A145" s="74" t="s">
        <v>226</v>
      </c>
      <c r="B145" s="382"/>
      <c r="C145" s="292"/>
      <c r="D145" s="382"/>
      <c r="E145" s="292"/>
      <c r="F145" s="498" t="str">
        <f aca="true" t="shared" si="20" ref="F145:F151">IF((B145&lt;&gt;""),ABS(B145-D145)," ")</f>
        <v> </v>
      </c>
      <c r="G145" s="75"/>
      <c r="H145" s="101">
        <f aca="true" t="shared" si="21" ref="H145:H151">IF($F145&lt;2,"X","")</f>
      </c>
      <c r="I145" s="441" t="str">
        <f aca="true" t="shared" si="22" ref="I145:I151">IF(AND(F145&gt;=2,F145&lt;&gt;" "),"X"," ")</f>
        <v> </v>
      </c>
    </row>
    <row r="146" spans="1:9" ht="15">
      <c r="A146" s="74" t="s">
        <v>227</v>
      </c>
      <c r="B146" s="382"/>
      <c r="C146" s="292"/>
      <c r="D146" s="382"/>
      <c r="E146" s="292"/>
      <c r="F146" s="498" t="str">
        <f t="shared" si="20"/>
        <v> </v>
      </c>
      <c r="G146" s="75"/>
      <c r="H146" s="101">
        <f t="shared" si="21"/>
      </c>
      <c r="I146" s="441" t="str">
        <f t="shared" si="22"/>
        <v> </v>
      </c>
    </row>
    <row r="147" spans="1:9" ht="15">
      <c r="A147" s="74" t="s">
        <v>228</v>
      </c>
      <c r="B147" s="382"/>
      <c r="C147" s="292"/>
      <c r="D147" s="382"/>
      <c r="E147" s="292"/>
      <c r="F147" s="498" t="str">
        <f t="shared" si="20"/>
        <v> </v>
      </c>
      <c r="G147" s="75"/>
      <c r="H147" s="101">
        <f t="shared" si="21"/>
      </c>
      <c r="I147" s="441" t="str">
        <f t="shared" si="22"/>
        <v> </v>
      </c>
    </row>
    <row r="148" spans="1:9" ht="15">
      <c r="A148" s="74" t="s">
        <v>229</v>
      </c>
      <c r="B148" s="382"/>
      <c r="C148" s="292"/>
      <c r="D148" s="382"/>
      <c r="E148" s="292"/>
      <c r="F148" s="498" t="str">
        <f t="shared" si="20"/>
        <v> </v>
      </c>
      <c r="G148" s="75"/>
      <c r="H148" s="101">
        <f t="shared" si="21"/>
      </c>
      <c r="I148" s="441" t="str">
        <f t="shared" si="22"/>
        <v> </v>
      </c>
    </row>
    <row r="149" spans="1:9" ht="15">
      <c r="A149" s="74" t="s">
        <v>230</v>
      </c>
      <c r="B149" s="382"/>
      <c r="C149" s="292"/>
      <c r="D149" s="382"/>
      <c r="E149" s="292"/>
      <c r="F149" s="498" t="str">
        <f t="shared" si="20"/>
        <v> </v>
      </c>
      <c r="G149" s="75"/>
      <c r="H149" s="101">
        <f t="shared" si="21"/>
      </c>
      <c r="I149" s="441" t="str">
        <f t="shared" si="22"/>
        <v> </v>
      </c>
    </row>
    <row r="150" spans="1:9" ht="15">
      <c r="A150" s="74" t="s">
        <v>231</v>
      </c>
      <c r="B150" s="382"/>
      <c r="C150" s="292"/>
      <c r="D150" s="382"/>
      <c r="E150" s="292"/>
      <c r="F150" s="498" t="str">
        <f t="shared" si="20"/>
        <v> </v>
      </c>
      <c r="G150" s="75"/>
      <c r="H150" s="101">
        <f t="shared" si="21"/>
      </c>
      <c r="I150" s="441" t="str">
        <f t="shared" si="22"/>
        <v> </v>
      </c>
    </row>
    <row r="151" spans="1:9" ht="15">
      <c r="A151" s="74" t="s">
        <v>232</v>
      </c>
      <c r="B151" s="382"/>
      <c r="C151" s="292"/>
      <c r="D151" s="382"/>
      <c r="E151" s="292"/>
      <c r="F151" s="499" t="str">
        <f t="shared" si="20"/>
        <v> </v>
      </c>
      <c r="G151" s="75"/>
      <c r="H151" s="102">
        <f t="shared" si="21"/>
      </c>
      <c r="I151" s="442" t="str">
        <f t="shared" si="22"/>
        <v> </v>
      </c>
    </row>
    <row r="152" spans="1:9" ht="12" customHeight="1" thickBot="1">
      <c r="A152" s="456"/>
      <c r="B152" s="13"/>
      <c r="C152" s="13"/>
      <c r="D152" s="13"/>
      <c r="E152" s="13"/>
      <c r="F152" s="13"/>
      <c r="G152" s="13"/>
      <c r="H152" s="13"/>
      <c r="I152" s="96"/>
    </row>
    <row r="153" spans="1:9" ht="15.75" thickBot="1">
      <c r="A153" s="467" t="s">
        <v>244</v>
      </c>
      <c r="B153" s="63"/>
      <c r="C153" s="63"/>
      <c r="D153" s="63"/>
      <c r="E153" s="63"/>
      <c r="F153" s="63"/>
      <c r="G153" s="63"/>
      <c r="H153" s="63"/>
      <c r="I153" s="434"/>
    </row>
    <row r="154" spans="1:9" ht="15">
      <c r="A154" s="74"/>
      <c r="B154" s="74"/>
      <c r="C154" s="75" t="s">
        <v>245</v>
      </c>
      <c r="D154" s="96"/>
      <c r="E154" s="13"/>
      <c r="F154" s="494"/>
      <c r="G154" s="13"/>
      <c r="H154" s="43" t="s">
        <v>259</v>
      </c>
      <c r="I154" s="96"/>
    </row>
    <row r="155" spans="1:9" ht="15">
      <c r="A155" s="74"/>
      <c r="B155" s="42" t="s">
        <v>212</v>
      </c>
      <c r="C155" s="37"/>
      <c r="D155" s="67" t="s">
        <v>213</v>
      </c>
      <c r="E155" s="13"/>
      <c r="F155" s="66" t="s">
        <v>241</v>
      </c>
      <c r="G155" s="13"/>
      <c r="H155" s="495" t="s">
        <v>214</v>
      </c>
      <c r="I155" s="426" t="s">
        <v>215</v>
      </c>
    </row>
    <row r="156" spans="1:9" ht="15">
      <c r="A156" s="454"/>
      <c r="B156" s="385"/>
      <c r="C156" s="190"/>
      <c r="D156" s="385"/>
      <c r="E156" s="190"/>
      <c r="F156" s="78" t="str">
        <f>IF((B156&gt;0),ABS(B156-D156)," ")</f>
        <v> </v>
      </c>
      <c r="G156" s="13"/>
      <c r="H156" s="68">
        <f>IF($F156&lt;10,"X","")</f>
      </c>
      <c r="I156" s="435" t="str">
        <f>IF(AND(F156&gt;=10,F156&lt;&gt;" "),"X"," ")</f>
        <v> </v>
      </c>
    </row>
    <row r="157" spans="1:9" ht="15.75">
      <c r="A157" s="560" t="s">
        <v>246</v>
      </c>
      <c r="B157" s="561"/>
      <c r="C157" s="13"/>
      <c r="D157" s="13"/>
      <c r="E157" s="13"/>
      <c r="F157" s="84"/>
      <c r="G157" s="13"/>
      <c r="H157" s="103"/>
      <c r="I157" s="443"/>
    </row>
    <row r="158" spans="2:9" ht="15">
      <c r="B158" s="500"/>
      <c r="C158" s="13"/>
      <c r="D158" s="13"/>
      <c r="F158" s="500"/>
      <c r="G158" s="13"/>
      <c r="H158" s="13"/>
      <c r="I158" s="96"/>
    </row>
    <row r="159" spans="1:9" ht="15">
      <c r="A159" s="454"/>
      <c r="B159" s="385"/>
      <c r="C159" s="190"/>
      <c r="D159" s="386"/>
      <c r="E159" s="190"/>
      <c r="F159" s="501" t="str">
        <f>IF((B159&gt;0),ABS(B159-D159)," ")</f>
        <v> </v>
      </c>
      <c r="G159" s="13"/>
      <c r="H159" s="79">
        <f>IF($F159&lt;10,"X","")</f>
      </c>
      <c r="I159" s="432" t="str">
        <f>IF(AND(F159&gt;=10,F159&lt;&gt;" "),"X"," ")</f>
        <v> </v>
      </c>
    </row>
    <row r="160" spans="1:9" ht="12" customHeight="1" thickBot="1">
      <c r="A160" s="472"/>
      <c r="B160" s="13"/>
      <c r="C160" s="13"/>
      <c r="D160" s="13"/>
      <c r="E160" s="13"/>
      <c r="F160" s="13"/>
      <c r="G160" s="13"/>
      <c r="H160" s="13"/>
      <c r="I160" s="96"/>
    </row>
    <row r="161" spans="1:9" ht="12" customHeight="1">
      <c r="A161" s="460"/>
      <c r="B161" s="14"/>
      <c r="C161" s="14"/>
      <c r="D161" s="14"/>
      <c r="E161" s="14"/>
      <c r="F161" s="14"/>
      <c r="G161" s="14"/>
      <c r="H161" s="14"/>
      <c r="I161" s="444"/>
    </row>
    <row r="162" spans="1:9" ht="48.75" customHeight="1">
      <c r="A162" s="555" t="s">
        <v>280</v>
      </c>
      <c r="B162" s="556"/>
      <c r="C162" s="556"/>
      <c r="D162" s="556"/>
      <c r="E162" s="556"/>
      <c r="F162" s="556"/>
      <c r="G162" s="556"/>
      <c r="H162" s="556"/>
      <c r="I162" s="557"/>
    </row>
    <row r="163" spans="1:9" ht="15">
      <c r="A163" s="456"/>
      <c r="B163" s="33"/>
      <c r="C163" s="33"/>
      <c r="D163" s="33"/>
      <c r="E163" s="33"/>
      <c r="F163" s="33"/>
      <c r="G163" s="33"/>
      <c r="H163" s="33"/>
      <c r="I163" s="33"/>
    </row>
    <row r="164" spans="1:9" ht="15">
      <c r="A164" s="453"/>
      <c r="B164" s="33"/>
      <c r="C164" s="33"/>
      <c r="D164" s="33"/>
      <c r="E164" s="33"/>
      <c r="F164" s="33"/>
      <c r="G164" s="33"/>
      <c r="H164" s="33"/>
      <c r="I164" s="33"/>
    </row>
    <row r="165" spans="1:9" ht="15">
      <c r="A165" s="453"/>
      <c r="B165" s="33"/>
      <c r="C165" s="33"/>
      <c r="D165" s="33"/>
      <c r="E165" s="33"/>
      <c r="F165" s="33"/>
      <c r="G165" s="33"/>
      <c r="H165" s="33"/>
      <c r="I165" s="33"/>
    </row>
    <row r="166" spans="1:9" ht="15">
      <c r="A166" s="456"/>
      <c r="B166" s="33"/>
      <c r="C166" s="33"/>
      <c r="D166" s="33"/>
      <c r="E166" s="33"/>
      <c r="F166" s="33"/>
      <c r="G166" s="33"/>
      <c r="H166" s="33"/>
      <c r="I166" s="33"/>
    </row>
    <row r="167" spans="1:9" ht="15">
      <c r="A167" s="453"/>
      <c r="B167" s="33"/>
      <c r="C167" s="33"/>
      <c r="D167" s="33"/>
      <c r="E167" s="33"/>
      <c r="F167" s="33"/>
      <c r="G167" s="33"/>
      <c r="H167" s="33"/>
      <c r="I167" s="33"/>
    </row>
    <row r="168" spans="1:9" ht="15">
      <c r="A168" s="74"/>
      <c r="B168" s="33"/>
      <c r="C168" s="33"/>
      <c r="D168" s="33"/>
      <c r="E168" s="33"/>
      <c r="F168" s="33"/>
      <c r="G168" s="33"/>
      <c r="H168" s="33"/>
      <c r="I168" s="33"/>
    </row>
    <row r="169" spans="1:9" ht="15">
      <c r="A169" s="453"/>
      <c r="B169" s="33"/>
      <c r="C169" s="33"/>
      <c r="D169" s="33"/>
      <c r="E169" s="33"/>
      <c r="F169" s="33"/>
      <c r="G169" s="33"/>
      <c r="H169" s="33"/>
      <c r="I169" s="33"/>
    </row>
    <row r="170" spans="1:9" ht="15">
      <c r="A170" s="453"/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453"/>
      <c r="B171" s="33"/>
      <c r="C171" s="33"/>
      <c r="D171" s="33"/>
      <c r="E171" s="33"/>
      <c r="F171" s="33"/>
      <c r="G171" s="33"/>
      <c r="H171" s="33"/>
      <c r="I171" s="33"/>
    </row>
    <row r="172" spans="1:9" ht="15">
      <c r="A172" s="453"/>
      <c r="B172" s="33"/>
      <c r="C172" s="33"/>
      <c r="D172" s="33"/>
      <c r="E172" s="33"/>
      <c r="F172" s="33"/>
      <c r="G172" s="33"/>
      <c r="H172" s="33"/>
      <c r="I172" s="33"/>
    </row>
    <row r="173" spans="1:9" ht="15">
      <c r="A173" s="453"/>
      <c r="B173" s="33"/>
      <c r="C173" s="33"/>
      <c r="D173" s="33"/>
      <c r="E173" s="33"/>
      <c r="F173" s="33"/>
      <c r="G173" s="33"/>
      <c r="H173" s="33"/>
      <c r="I173" s="33"/>
    </row>
    <row r="174" spans="1:9" ht="15">
      <c r="A174" s="453"/>
      <c r="B174" s="33"/>
      <c r="C174" s="33"/>
      <c r="D174" s="33"/>
      <c r="E174" s="33"/>
      <c r="F174" s="33"/>
      <c r="G174" s="33"/>
      <c r="H174" s="33"/>
      <c r="I174" s="33"/>
    </row>
    <row r="175" spans="1:9" ht="15">
      <c r="A175" s="453"/>
      <c r="B175" s="33"/>
      <c r="C175" s="33"/>
      <c r="D175" s="33"/>
      <c r="E175" s="33"/>
      <c r="F175" s="33"/>
      <c r="G175" s="33"/>
      <c r="H175" s="33"/>
      <c r="I175" s="33"/>
    </row>
    <row r="176" spans="1:9" ht="15">
      <c r="A176" s="453"/>
      <c r="B176" s="33"/>
      <c r="C176" s="33"/>
      <c r="D176" s="33"/>
      <c r="E176" s="33"/>
      <c r="F176" s="33"/>
      <c r="G176" s="33"/>
      <c r="H176" s="33"/>
      <c r="I176" s="33"/>
    </row>
    <row r="177" spans="1:9" ht="15">
      <c r="A177" s="453"/>
      <c r="B177" s="33"/>
      <c r="C177" s="33"/>
      <c r="D177" s="33"/>
      <c r="E177" s="33"/>
      <c r="F177" s="33"/>
      <c r="G177" s="33"/>
      <c r="H177" s="33"/>
      <c r="I177" s="33"/>
    </row>
    <row r="178" spans="1:9" ht="15">
      <c r="A178" s="453"/>
      <c r="B178" s="33"/>
      <c r="C178" s="33"/>
      <c r="D178" s="33"/>
      <c r="E178" s="33"/>
      <c r="F178" s="33"/>
      <c r="G178" s="33"/>
      <c r="H178" s="33"/>
      <c r="I178" s="33"/>
    </row>
    <row r="179" spans="1:9" ht="15">
      <c r="A179" s="453"/>
      <c r="B179" s="33"/>
      <c r="C179" s="33"/>
      <c r="D179" s="33"/>
      <c r="E179" s="33"/>
      <c r="F179" s="33"/>
      <c r="G179" s="33"/>
      <c r="H179" s="33"/>
      <c r="I179" s="33"/>
    </row>
    <row r="180" spans="1:9" ht="15">
      <c r="A180" s="453"/>
      <c r="B180" s="33"/>
      <c r="C180" s="33"/>
      <c r="D180" s="33"/>
      <c r="E180" s="33"/>
      <c r="F180" s="33"/>
      <c r="G180" s="33"/>
      <c r="H180" s="33"/>
      <c r="I180" s="33"/>
    </row>
    <row r="181" spans="1:9" ht="15">
      <c r="A181" s="453"/>
      <c r="B181" s="33"/>
      <c r="C181" s="33"/>
      <c r="D181" s="33"/>
      <c r="E181" s="33"/>
      <c r="F181" s="33"/>
      <c r="G181" s="33"/>
      <c r="H181" s="33"/>
      <c r="I181" s="33"/>
    </row>
    <row r="182" spans="1:9" ht="15">
      <c r="A182" s="453"/>
      <c r="B182" s="33"/>
      <c r="C182" s="33"/>
      <c r="D182" s="33"/>
      <c r="E182" s="33"/>
      <c r="F182" s="33"/>
      <c r="G182" s="33"/>
      <c r="H182" s="33"/>
      <c r="I182" s="33"/>
    </row>
    <row r="183" spans="1:9" ht="15">
      <c r="A183" s="453"/>
      <c r="B183" s="33"/>
      <c r="C183" s="33"/>
      <c r="D183" s="33"/>
      <c r="E183" s="33"/>
      <c r="F183" s="33"/>
      <c r="G183" s="33"/>
      <c r="H183" s="33"/>
      <c r="I183" s="33"/>
    </row>
    <row r="184" spans="1:9" ht="15">
      <c r="A184" s="456"/>
      <c r="B184" s="33"/>
      <c r="C184" s="33"/>
      <c r="D184" s="33"/>
      <c r="E184" s="33"/>
      <c r="F184" s="33"/>
      <c r="G184" s="33"/>
      <c r="H184" s="33"/>
      <c r="I184" s="33"/>
    </row>
    <row r="185" spans="1:9" ht="15">
      <c r="A185" s="456"/>
      <c r="B185" s="33"/>
      <c r="C185" s="33"/>
      <c r="D185" s="33"/>
      <c r="E185" s="33"/>
      <c r="F185" s="33"/>
      <c r="G185" s="33"/>
      <c r="H185" s="33"/>
      <c r="I185" s="33"/>
    </row>
    <row r="186" spans="1:9" ht="15">
      <c r="A186" s="456"/>
      <c r="B186" s="8"/>
      <c r="C186" s="8"/>
      <c r="D186" s="8"/>
      <c r="E186" s="8"/>
      <c r="F186" s="8"/>
      <c r="G186" s="8"/>
      <c r="H186" s="8"/>
      <c r="I186" s="8"/>
    </row>
    <row r="187" ht="15">
      <c r="I187" s="474"/>
    </row>
    <row r="188" ht="15">
      <c r="I188" s="474"/>
    </row>
    <row r="189" ht="15">
      <c r="I189" s="474"/>
    </row>
    <row r="190" ht="15">
      <c r="I190" s="474"/>
    </row>
    <row r="191" ht="15">
      <c r="I191" s="474"/>
    </row>
    <row r="192" ht="15">
      <c r="I192" s="474"/>
    </row>
    <row r="193" ht="15">
      <c r="I193" s="474"/>
    </row>
    <row r="194" ht="15">
      <c r="I194" s="474"/>
    </row>
    <row r="195" ht="15">
      <c r="I195" s="474"/>
    </row>
    <row r="196" ht="15">
      <c r="I196" s="474"/>
    </row>
    <row r="197" ht="15">
      <c r="I197" s="474"/>
    </row>
    <row r="198" ht="15">
      <c r="I198" s="474"/>
    </row>
    <row r="199" ht="15">
      <c r="I199" s="474"/>
    </row>
    <row r="200" ht="15">
      <c r="I200" s="474"/>
    </row>
    <row r="201" ht="15">
      <c r="I201" s="474"/>
    </row>
    <row r="202" ht="15">
      <c r="I202" s="474"/>
    </row>
    <row r="203" ht="15">
      <c r="I203" s="474"/>
    </row>
    <row r="204" ht="15">
      <c r="I204" s="474"/>
    </row>
    <row r="205" ht="15">
      <c r="I205" s="474"/>
    </row>
    <row r="206" ht="15">
      <c r="I206" s="474"/>
    </row>
    <row r="207" ht="15">
      <c r="I207" s="474"/>
    </row>
    <row r="208" ht="15">
      <c r="I208" s="474"/>
    </row>
    <row r="209" ht="15">
      <c r="I209" s="474"/>
    </row>
    <row r="210" ht="15">
      <c r="I210" s="474"/>
    </row>
    <row r="211" ht="15">
      <c r="I211" s="474"/>
    </row>
    <row r="212" ht="15">
      <c r="I212" s="474"/>
    </row>
    <row r="213" ht="15">
      <c r="I213" s="474"/>
    </row>
    <row r="214" ht="15">
      <c r="I214" s="474"/>
    </row>
    <row r="215" ht="15">
      <c r="I215" s="474"/>
    </row>
    <row r="216" ht="15">
      <c r="I216" s="474"/>
    </row>
    <row r="217" ht="15">
      <c r="I217" s="474"/>
    </row>
    <row r="218" ht="15">
      <c r="I218" s="474"/>
    </row>
    <row r="219" ht="15">
      <c r="I219" s="474"/>
    </row>
    <row r="220" ht="15">
      <c r="I220" s="474"/>
    </row>
    <row r="221" ht="15">
      <c r="I221" s="474"/>
    </row>
    <row r="222" ht="15">
      <c r="I222" s="474"/>
    </row>
    <row r="223" ht="15">
      <c r="I223" s="474"/>
    </row>
    <row r="224" ht="15">
      <c r="I224" s="474"/>
    </row>
    <row r="225" ht="15">
      <c r="I225" s="474"/>
    </row>
    <row r="226" ht="15">
      <c r="I226" s="474"/>
    </row>
    <row r="227" ht="15">
      <c r="I227" s="474"/>
    </row>
    <row r="228" ht="15">
      <c r="I228" s="474"/>
    </row>
    <row r="229" ht="15">
      <c r="I229" s="474"/>
    </row>
    <row r="230" ht="15">
      <c r="I230" s="474"/>
    </row>
    <row r="231" ht="15">
      <c r="I231" s="474"/>
    </row>
    <row r="232" ht="15">
      <c r="I232" s="474"/>
    </row>
    <row r="233" ht="15">
      <c r="I233" s="474"/>
    </row>
    <row r="234" ht="15">
      <c r="I234" s="474"/>
    </row>
    <row r="235" ht="15">
      <c r="I235" s="474"/>
    </row>
    <row r="236" ht="15">
      <c r="I236" s="474"/>
    </row>
    <row r="237" ht="15">
      <c r="I237" s="474"/>
    </row>
    <row r="238" ht="15">
      <c r="I238" s="474"/>
    </row>
    <row r="239" ht="15">
      <c r="I239" s="474"/>
    </row>
    <row r="240" ht="15">
      <c r="I240" s="474"/>
    </row>
    <row r="241" ht="15">
      <c r="I241" s="474"/>
    </row>
    <row r="242" ht="15">
      <c r="I242" s="474"/>
    </row>
    <row r="243" ht="15">
      <c r="I243" s="474"/>
    </row>
    <row r="244" ht="15">
      <c r="I244" s="474"/>
    </row>
    <row r="245" ht="15">
      <c r="I245" s="474"/>
    </row>
    <row r="246" ht="15">
      <c r="I246" s="474"/>
    </row>
    <row r="247" ht="15">
      <c r="I247" s="474"/>
    </row>
    <row r="248" ht="15">
      <c r="I248" s="474"/>
    </row>
    <row r="249" ht="15">
      <c r="I249" s="474"/>
    </row>
    <row r="250" ht="15">
      <c r="I250" s="474"/>
    </row>
    <row r="251" ht="15">
      <c r="I251" s="474"/>
    </row>
    <row r="252" ht="15">
      <c r="I252" s="474"/>
    </row>
    <row r="253" ht="15">
      <c r="I253" s="474"/>
    </row>
    <row r="254" ht="15">
      <c r="I254" s="474"/>
    </row>
    <row r="255" ht="15">
      <c r="I255" s="474"/>
    </row>
    <row r="256" ht="15">
      <c r="I256" s="474"/>
    </row>
    <row r="257" ht="15">
      <c r="I257" s="474"/>
    </row>
    <row r="258" ht="15">
      <c r="I258" s="474"/>
    </row>
    <row r="259" ht="15">
      <c r="I259" s="474"/>
    </row>
    <row r="260" ht="15">
      <c r="I260" s="474"/>
    </row>
    <row r="261" ht="15">
      <c r="I261" s="474"/>
    </row>
    <row r="262" ht="15">
      <c r="I262" s="474"/>
    </row>
    <row r="263" ht="15">
      <c r="I263" s="474"/>
    </row>
    <row r="264" ht="15">
      <c r="I264" s="474"/>
    </row>
    <row r="265" ht="15">
      <c r="I265" s="474"/>
    </row>
    <row r="266" ht="15">
      <c r="I266" s="474"/>
    </row>
    <row r="267" ht="15">
      <c r="I267" s="474"/>
    </row>
    <row r="268" ht="15">
      <c r="I268" s="474"/>
    </row>
    <row r="269" ht="15">
      <c r="I269" s="474"/>
    </row>
    <row r="270" ht="15">
      <c r="I270" s="474"/>
    </row>
    <row r="271" ht="15">
      <c r="I271" s="474"/>
    </row>
    <row r="272" ht="15">
      <c r="I272" s="474"/>
    </row>
    <row r="273" ht="15">
      <c r="I273" s="474"/>
    </row>
    <row r="274" ht="15">
      <c r="I274" s="474"/>
    </row>
    <row r="275" ht="15">
      <c r="I275" s="474"/>
    </row>
    <row r="276" ht="15">
      <c r="I276" s="474"/>
    </row>
    <row r="277" ht="15">
      <c r="I277" s="474"/>
    </row>
  </sheetData>
  <sheetProtection/>
  <mergeCells count="10">
    <mergeCell ref="B11:E11"/>
    <mergeCell ref="B13:E13"/>
    <mergeCell ref="G11:I11"/>
    <mergeCell ref="G13:I13"/>
    <mergeCell ref="A162:I162"/>
    <mergeCell ref="A52:I54"/>
    <mergeCell ref="A157:B157"/>
    <mergeCell ref="F55:F56"/>
    <mergeCell ref="B55:D55"/>
    <mergeCell ref="G61:I61"/>
  </mergeCells>
  <printOptions horizontalCentered="1"/>
  <pageMargins left="0.5" right="0.5" top="0.5" bottom="0.5" header="0" footer="0"/>
  <pageSetup fitToHeight="3" horizontalDpi="600" verticalDpi="600" orientation="portrait" r:id="rId3"/>
  <headerFooter alignWithMargins="0">
    <oddHeader>&amp;R&amp;P of &amp;N</oddHeader>
  </headerFooter>
  <rowBreaks count="2" manualBreakCount="2">
    <brk id="49" max="8" man="1"/>
    <brk id="141" max="8" man="1"/>
  </rowBreaks>
  <legacyDrawing r:id="rId2"/>
  <oleObjects>
    <oleObject progId="Word.Document.8" shapeId="14489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Nichol</dc:creator>
  <cp:keywords/>
  <dc:description/>
  <cp:lastModifiedBy>Information Technology Services</cp:lastModifiedBy>
  <cp:lastPrinted>2008-02-13T14:09:54Z</cp:lastPrinted>
  <dcterms:created xsi:type="dcterms:W3CDTF">2006-07-03T18:09:02Z</dcterms:created>
  <dcterms:modified xsi:type="dcterms:W3CDTF">2008-02-14T02:17:08Z</dcterms:modified>
  <cp:category/>
  <cp:version/>
  <cp:contentType/>
  <cp:contentStatus/>
</cp:coreProperties>
</file>