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2390" windowHeight="8190" activeTab="0"/>
  </bookViews>
  <sheets>
    <sheet name="Explosion-Calculation" sheetId="1" r:id="rId1"/>
  </sheets>
  <definedNames/>
  <calcPr fullCalcOnLoad="1"/>
</workbook>
</file>

<file path=xl/comments1.xml><?xml version="1.0" encoding="utf-8"?>
<comments xmlns="http://schemas.openxmlformats.org/spreadsheetml/2006/main">
  <authors>
    <author>usnrc</author>
  </authors>
  <commentList>
    <comment ref="F23" authorId="0">
      <text>
        <r>
          <rPr>
            <b/>
            <sz val="8"/>
            <rFont val="Tahoma"/>
            <family val="0"/>
          </rPr>
          <t>This default value (14.70) is the most appropriate value for the majority of analyses.  You may change this value for your specific application.  If you change this value please ensure that it is appropriate.</t>
        </r>
        <r>
          <rPr>
            <sz val="8"/>
            <rFont val="Tahoma"/>
            <family val="0"/>
          </rPr>
          <t xml:space="preserve">
</t>
        </r>
      </text>
    </comment>
  </commentList>
</comments>
</file>

<file path=xl/sharedStrings.xml><?xml version="1.0" encoding="utf-8"?>
<sst xmlns="http://schemas.openxmlformats.org/spreadsheetml/2006/main" count="118" uniqueCount="101">
  <si>
    <t>INPUT PARAMETERS</t>
  </si>
  <si>
    <t>Where</t>
  </si>
  <si>
    <t/>
  </si>
  <si>
    <t>°F</t>
  </si>
  <si>
    <t>°C</t>
  </si>
  <si>
    <t>K</t>
  </si>
  <si>
    <t>kPa</t>
  </si>
  <si>
    <t>kJ/kg</t>
  </si>
  <si>
    <t>METHOD OF ZALOSH</t>
  </si>
  <si>
    <t xml:space="preserve"> </t>
  </si>
  <si>
    <t>Fuel</t>
  </si>
  <si>
    <t>Adiabatic Flame Temperature</t>
  </si>
  <si>
    <t>kg</t>
  </si>
  <si>
    <t>psi</t>
  </si>
  <si>
    <r>
      <t>P</t>
    </r>
    <r>
      <rPr>
        <vertAlign val="subscript"/>
        <sz val="10"/>
        <color indexed="57"/>
        <rFont val="Arial"/>
        <family val="2"/>
      </rPr>
      <t>max</t>
    </r>
    <r>
      <rPr>
        <sz val="10"/>
        <color indexed="57"/>
        <rFont val="Arial"/>
        <family val="2"/>
      </rPr>
      <t xml:space="preserve"> = maximum pressure developed at completion of combustion (kPa)</t>
    </r>
  </si>
  <si>
    <r>
      <t>T</t>
    </r>
    <r>
      <rPr>
        <vertAlign val="subscript"/>
        <sz val="10"/>
        <color indexed="57"/>
        <rFont val="Arial"/>
        <family val="2"/>
      </rPr>
      <t>ad</t>
    </r>
    <r>
      <rPr>
        <sz val="10"/>
        <color indexed="57"/>
        <rFont val="Arial"/>
        <family val="2"/>
      </rPr>
      <t xml:space="preserve"> = adiabatic flame temperature (K)</t>
    </r>
  </si>
  <si>
    <t>Blast Wave Energy Calculation</t>
  </si>
  <si>
    <r>
      <t xml:space="preserve">E = </t>
    </r>
    <r>
      <rPr>
        <sz val="10"/>
        <color indexed="57"/>
        <rFont val="Symbol"/>
        <family val="1"/>
      </rPr>
      <t>a</t>
    </r>
    <r>
      <rPr>
        <sz val="10"/>
        <color indexed="57"/>
        <rFont val="Arial"/>
        <family val="2"/>
      </rPr>
      <t xml:space="preserve"> </t>
    </r>
    <r>
      <rPr>
        <sz val="10"/>
        <color indexed="57"/>
        <rFont val="Symbol"/>
        <family val="1"/>
      </rPr>
      <t>D</t>
    </r>
    <r>
      <rPr>
        <sz val="10"/>
        <color indexed="57"/>
        <rFont val="Arial"/>
        <family val="2"/>
      </rPr>
      <t>H</t>
    </r>
    <r>
      <rPr>
        <vertAlign val="subscript"/>
        <sz val="10"/>
        <color indexed="57"/>
        <rFont val="Arial"/>
        <family val="2"/>
      </rPr>
      <t>c</t>
    </r>
    <r>
      <rPr>
        <sz val="10"/>
        <color indexed="57"/>
        <rFont val="Arial"/>
        <family val="2"/>
      </rPr>
      <t xml:space="preserve"> m</t>
    </r>
    <r>
      <rPr>
        <vertAlign val="subscript"/>
        <sz val="10"/>
        <color indexed="57"/>
        <rFont val="Arial"/>
        <family val="2"/>
      </rPr>
      <t>F</t>
    </r>
  </si>
  <si>
    <r>
      <t>D</t>
    </r>
    <r>
      <rPr>
        <sz val="10"/>
        <color indexed="57"/>
        <rFont val="Arial"/>
        <family val="2"/>
      </rPr>
      <t>H</t>
    </r>
    <r>
      <rPr>
        <vertAlign val="subscript"/>
        <sz val="10"/>
        <color indexed="57"/>
        <rFont val="Arial"/>
        <family val="2"/>
      </rPr>
      <t>c</t>
    </r>
    <r>
      <rPr>
        <sz val="10"/>
        <color indexed="57"/>
        <rFont val="Arial"/>
        <family val="2"/>
      </rPr>
      <t xml:space="preserve"> = heat of combustion (kJ/kg) </t>
    </r>
  </si>
  <si>
    <r>
      <t>m</t>
    </r>
    <r>
      <rPr>
        <vertAlign val="subscript"/>
        <sz val="10"/>
        <color indexed="57"/>
        <rFont val="Arial"/>
        <family val="2"/>
      </rPr>
      <t>F</t>
    </r>
    <r>
      <rPr>
        <sz val="10"/>
        <color indexed="57"/>
        <rFont val="Arial"/>
        <family val="2"/>
      </rPr>
      <t xml:space="preserve"> = mass of flammable vapor release (kg)</t>
    </r>
  </si>
  <si>
    <t xml:space="preserve">E = </t>
  </si>
  <si>
    <t>1 percent for unconfined mass release and 100</t>
  </si>
  <si>
    <t>kJ</t>
  </si>
  <si>
    <t>TNT Mass Equivalent Calculation</t>
  </si>
  <si>
    <r>
      <t>W</t>
    </r>
    <r>
      <rPr>
        <vertAlign val="subscript"/>
        <sz val="10"/>
        <color indexed="57"/>
        <rFont val="Arial"/>
        <family val="2"/>
      </rPr>
      <t>TNT</t>
    </r>
    <r>
      <rPr>
        <sz val="10"/>
        <color indexed="57"/>
        <rFont val="Arial"/>
        <family val="2"/>
      </rPr>
      <t xml:space="preserve"> = E/4500</t>
    </r>
  </si>
  <si>
    <r>
      <t>W</t>
    </r>
    <r>
      <rPr>
        <vertAlign val="subscript"/>
        <sz val="10"/>
        <color indexed="57"/>
        <rFont val="Arial"/>
        <family val="2"/>
      </rPr>
      <t>TNT</t>
    </r>
    <r>
      <rPr>
        <sz val="10"/>
        <color indexed="57"/>
        <rFont val="Arial"/>
        <family val="2"/>
      </rPr>
      <t xml:space="preserve"> = weight of TNT (kg)</t>
    </r>
  </si>
  <si>
    <t>E = explosive energy release (kJ)</t>
  </si>
  <si>
    <t>The following calculations estimate the pressure and energy due to an explosion in a confined space.</t>
  </si>
  <si>
    <t>percent for confined vapor release energy</t>
  </si>
  <si>
    <t>participating in blast wave generation</t>
  </si>
  <si>
    <t xml:space="preserve">Pressure Rise from an Confined Explosion </t>
  </si>
  <si>
    <r>
      <t>Adiabatic Flame Temperature of the Fuel ((T</t>
    </r>
    <r>
      <rPr>
        <vertAlign val="subscript"/>
        <sz val="10"/>
        <color indexed="10"/>
        <rFont val="Arial"/>
        <family val="2"/>
      </rPr>
      <t>ad</t>
    </r>
    <r>
      <rPr>
        <sz val="10"/>
        <color indexed="10"/>
        <rFont val="Arial"/>
        <family val="2"/>
      </rPr>
      <t>)</t>
    </r>
  </si>
  <si>
    <r>
      <t>Heat of Combustion of the Fuel (</t>
    </r>
    <r>
      <rPr>
        <sz val="10"/>
        <color indexed="10"/>
        <rFont val="Symbol"/>
        <family val="1"/>
      </rPr>
      <t>D</t>
    </r>
    <r>
      <rPr>
        <sz val="10"/>
        <color indexed="10"/>
        <rFont val="Arial"/>
        <family val="2"/>
      </rPr>
      <t>H</t>
    </r>
    <r>
      <rPr>
        <vertAlign val="subscript"/>
        <sz val="10"/>
        <color indexed="10"/>
        <rFont val="Arial"/>
        <family val="2"/>
      </rPr>
      <t>c</t>
    </r>
    <r>
      <rPr>
        <sz val="10"/>
        <color indexed="10"/>
        <rFont val="Arial"/>
        <family val="2"/>
      </rPr>
      <t>)</t>
    </r>
  </si>
  <si>
    <t>Acetylene</t>
  </si>
  <si>
    <t>Ethane</t>
  </si>
  <si>
    <t>Ethylene</t>
  </si>
  <si>
    <t>Hydrogen</t>
  </si>
  <si>
    <t>Carbon Monoxide</t>
  </si>
  <si>
    <t>Methane</t>
  </si>
  <si>
    <t>n-Butane</t>
  </si>
  <si>
    <t>n-Octane</t>
  </si>
  <si>
    <t>Propane</t>
  </si>
  <si>
    <t>Propylene</t>
  </si>
  <si>
    <t>n-Pentane</t>
  </si>
  <si>
    <t>n-Heptane</t>
  </si>
  <si>
    <t>lb</t>
  </si>
  <si>
    <r>
      <t>Mass of Flammable Vapor Release (m</t>
    </r>
    <r>
      <rPr>
        <vertAlign val="subscript"/>
        <sz val="10"/>
        <color indexed="10"/>
        <rFont val="Arial"/>
        <family val="2"/>
      </rPr>
      <t>F</t>
    </r>
    <r>
      <rPr>
        <sz val="10"/>
        <color indexed="10"/>
        <rFont val="Arial"/>
        <family val="2"/>
      </rPr>
      <t>)</t>
    </r>
  </si>
  <si>
    <t>%</t>
  </si>
  <si>
    <t>calculations may or may not have reasonable predictive capabilities for a given situation, and should</t>
  </si>
  <si>
    <t>only be interpreted by an informed user.</t>
  </si>
  <si>
    <t>Although each calculation in the spreadsheet has been verified with the results of hand calculation,</t>
  </si>
  <si>
    <t>there is no absolute guarantee of the accuracy of these calculations.</t>
  </si>
  <si>
    <t>Any questions, comments, concerns, and suggestions, or to report an error(s) in the spreadsheet,</t>
  </si>
  <si>
    <t>THERMAL PROPERTIES FOR FUELS</t>
  </si>
  <si>
    <t>EXPLOSIVE FUEL INFORMATION</t>
  </si>
  <si>
    <r>
      <t>Initial Atmospheric Pressure (P</t>
    </r>
    <r>
      <rPr>
        <vertAlign val="subscript"/>
        <sz val="10"/>
        <color indexed="57"/>
        <rFont val="Arial"/>
        <family val="2"/>
      </rPr>
      <t>a</t>
    </r>
    <r>
      <rPr>
        <sz val="10"/>
        <color indexed="57"/>
        <rFont val="Arial"/>
        <family val="2"/>
      </rPr>
      <t>)</t>
    </r>
  </si>
  <si>
    <r>
      <t>(P</t>
    </r>
    <r>
      <rPr>
        <vertAlign val="subscript"/>
        <sz val="10"/>
        <color indexed="57"/>
        <rFont val="Arial"/>
        <family val="2"/>
      </rPr>
      <t>max</t>
    </r>
    <r>
      <rPr>
        <sz val="10"/>
        <color indexed="57"/>
        <rFont val="Arial"/>
        <family val="2"/>
      </rPr>
      <t>)/P</t>
    </r>
    <r>
      <rPr>
        <vertAlign val="subscript"/>
        <sz val="10"/>
        <color indexed="57"/>
        <rFont val="Arial"/>
        <family val="2"/>
      </rPr>
      <t>a</t>
    </r>
    <r>
      <rPr>
        <sz val="10"/>
        <color indexed="57"/>
        <rFont val="Arial"/>
        <family val="2"/>
      </rPr>
      <t xml:space="preserve"> = (T</t>
    </r>
    <r>
      <rPr>
        <vertAlign val="subscript"/>
        <sz val="10"/>
        <color indexed="57"/>
        <rFont val="Arial"/>
        <family val="2"/>
      </rPr>
      <t>ad</t>
    </r>
    <r>
      <rPr>
        <sz val="10"/>
        <color indexed="57"/>
        <rFont val="Arial"/>
        <family val="2"/>
      </rPr>
      <t>/T</t>
    </r>
    <r>
      <rPr>
        <vertAlign val="subscript"/>
        <sz val="10"/>
        <color indexed="57"/>
        <rFont val="Arial"/>
        <family val="2"/>
      </rPr>
      <t>a</t>
    </r>
    <r>
      <rPr>
        <sz val="10"/>
        <color indexed="57"/>
        <rFont val="Arial"/>
        <family val="2"/>
      </rPr>
      <t>)</t>
    </r>
  </si>
  <si>
    <r>
      <t>T</t>
    </r>
    <r>
      <rPr>
        <vertAlign val="subscript"/>
        <sz val="10"/>
        <color indexed="57"/>
        <rFont val="Arial"/>
        <family val="2"/>
      </rPr>
      <t>a</t>
    </r>
    <r>
      <rPr>
        <sz val="10"/>
        <color indexed="57"/>
        <rFont val="Arial"/>
        <family val="2"/>
      </rPr>
      <t xml:space="preserve"> = ambient temperature (K)</t>
    </r>
  </si>
  <si>
    <r>
      <t>P</t>
    </r>
    <r>
      <rPr>
        <vertAlign val="subscript"/>
        <sz val="10"/>
        <color indexed="57"/>
        <rFont val="Arial"/>
        <family val="2"/>
      </rPr>
      <t>max</t>
    </r>
    <r>
      <rPr>
        <sz val="10"/>
        <color indexed="57"/>
        <rFont val="Arial"/>
        <family val="2"/>
      </rPr>
      <t xml:space="preserve"> = (T</t>
    </r>
    <r>
      <rPr>
        <vertAlign val="subscript"/>
        <sz val="10"/>
        <color indexed="57"/>
        <rFont val="Arial"/>
        <family val="2"/>
      </rPr>
      <t>ad</t>
    </r>
    <r>
      <rPr>
        <sz val="10"/>
        <color indexed="57"/>
        <rFont val="Arial"/>
        <family val="2"/>
      </rPr>
      <t>/T</t>
    </r>
    <r>
      <rPr>
        <vertAlign val="subscript"/>
        <sz val="10"/>
        <color indexed="57"/>
        <rFont val="Arial"/>
        <family val="2"/>
      </rPr>
      <t>a</t>
    </r>
    <r>
      <rPr>
        <sz val="10"/>
        <color indexed="57"/>
        <rFont val="Arial"/>
        <family val="2"/>
      </rPr>
      <t>) P</t>
    </r>
    <r>
      <rPr>
        <vertAlign val="subscript"/>
        <sz val="10"/>
        <color indexed="57"/>
        <rFont val="Arial"/>
        <family val="2"/>
      </rPr>
      <t>a</t>
    </r>
  </si>
  <si>
    <t>Select Fuel Type</t>
  </si>
  <si>
    <t>parameters.  This spreadsheet is protected and secure to avoid errors due to a wrong entry in a cells(s).</t>
  </si>
  <si>
    <t>All subsequent output values are calculated by the spreadsheet and based on values specified in the input</t>
  </si>
  <si>
    <t>The above calculations are based on principles developed in the SFPE Handbook of Fire Protection</t>
  </si>
  <si>
    <t>Calculations are based on certain assumptions and have inherent limitations.  The results of such</t>
  </si>
  <si>
    <r>
      <t>Scroll</t>
    </r>
    <r>
      <rPr>
        <b/>
        <sz val="10"/>
        <color indexed="48"/>
        <rFont val="Arial"/>
        <family val="2"/>
      </rPr>
      <t xml:space="preserve"> to desired fuel type then </t>
    </r>
  </si>
  <si>
    <t>The chapter in the NUREG should be read before an analysis is made.</t>
  </si>
  <si>
    <r>
      <t>Click</t>
    </r>
    <r>
      <rPr>
        <b/>
        <sz val="10"/>
        <color indexed="48"/>
        <rFont val="Arial"/>
        <family val="2"/>
      </rPr>
      <t xml:space="preserve"> on selection</t>
    </r>
  </si>
  <si>
    <r>
      <t>P</t>
    </r>
    <r>
      <rPr>
        <vertAlign val="subscript"/>
        <sz val="10"/>
        <color indexed="57"/>
        <rFont val="Arial"/>
        <family val="2"/>
      </rPr>
      <t>a</t>
    </r>
    <r>
      <rPr>
        <sz val="10"/>
        <color indexed="57"/>
        <rFont val="Arial"/>
        <family val="2"/>
      </rPr>
      <t xml:space="preserve"> = initial atmospheric pressure (kPa)</t>
    </r>
  </si>
  <si>
    <r>
      <t>Engineering, 2</t>
    </r>
    <r>
      <rPr>
        <vertAlign val="superscript"/>
        <sz val="10"/>
        <color indexed="13"/>
        <rFont val="Arial"/>
        <family val="2"/>
      </rPr>
      <t>nd</t>
    </r>
    <r>
      <rPr>
        <sz val="10"/>
        <color indexed="13"/>
        <rFont val="Arial"/>
        <family val="2"/>
      </rPr>
      <t xml:space="preserve"> Edition, 1995.</t>
    </r>
  </si>
  <si>
    <r>
      <t>T</t>
    </r>
    <r>
      <rPr>
        <vertAlign val="subscript"/>
        <sz val="10"/>
        <color indexed="12"/>
        <rFont val="Arial"/>
        <family val="2"/>
      </rPr>
      <t>ad</t>
    </r>
    <r>
      <rPr>
        <sz val="10"/>
        <color indexed="12"/>
        <rFont val="Arial"/>
        <family val="2"/>
      </rPr>
      <t xml:space="preserve"> (°F)</t>
    </r>
  </si>
  <si>
    <r>
      <t>D</t>
    </r>
    <r>
      <rPr>
        <sz val="10"/>
        <color indexed="12"/>
        <rFont val="Arial"/>
        <family val="2"/>
      </rPr>
      <t>H</t>
    </r>
    <r>
      <rPr>
        <vertAlign val="subscript"/>
        <sz val="10"/>
        <color indexed="12"/>
        <rFont val="Arial"/>
        <family val="2"/>
      </rPr>
      <t xml:space="preserve">c </t>
    </r>
    <r>
      <rPr>
        <sz val="10"/>
        <color indexed="12"/>
        <rFont val="Arial"/>
        <family val="2"/>
      </rPr>
      <t>(kJ/kg)</t>
    </r>
  </si>
  <si>
    <t>Heat of Combustion</t>
  </si>
  <si>
    <t>CHAPTER 15.  ESTIMATING PRESSURE INCREASE AND EXPLOSIVE ENERGY</t>
  </si>
  <si>
    <t>RELEASE ASSOCIATED WITH EXPLOSIONS</t>
  </si>
  <si>
    <t>Prepared by:</t>
  </si>
  <si>
    <t>Date</t>
  </si>
  <si>
    <t>Organization</t>
  </si>
  <si>
    <t>Checked by:</t>
  </si>
  <si>
    <t>Additional Information</t>
  </si>
  <si>
    <t xml:space="preserve">                                                     FLAMMABILITY DATA FOR FUELS</t>
  </si>
  <si>
    <r>
      <t xml:space="preserve">Reference: </t>
    </r>
    <r>
      <rPr>
        <i/>
        <sz val="8"/>
        <color indexed="10"/>
        <rFont val="Arial"/>
        <family val="2"/>
      </rPr>
      <t>SFPE Handbook of Fire Protection Engineering, 2</t>
    </r>
    <r>
      <rPr>
        <i/>
        <vertAlign val="superscript"/>
        <sz val="8"/>
        <color indexed="10"/>
        <rFont val="Arial"/>
        <family val="2"/>
      </rPr>
      <t>nd</t>
    </r>
    <r>
      <rPr>
        <i/>
        <sz val="8"/>
        <color indexed="10"/>
        <rFont val="Arial"/>
        <family val="2"/>
      </rPr>
      <t xml:space="preserve"> Edition, 1995, Page 3-312.</t>
    </r>
  </si>
  <si>
    <r>
      <t xml:space="preserve">Reference: </t>
    </r>
    <r>
      <rPr>
        <i/>
        <sz val="8"/>
        <color indexed="10"/>
        <rFont val="Arial"/>
        <family val="2"/>
      </rPr>
      <t>SFPE Handbook of Fire Protection Engineering, 2</t>
    </r>
    <r>
      <rPr>
        <i/>
        <vertAlign val="superscript"/>
        <sz val="8"/>
        <color indexed="10"/>
        <rFont val="Arial"/>
        <family val="2"/>
      </rPr>
      <t>nd</t>
    </r>
    <r>
      <rPr>
        <i/>
        <sz val="8"/>
        <color indexed="10"/>
        <rFont val="Arial"/>
        <family val="2"/>
      </rPr>
      <t xml:space="preserve"> Edition, 1995, Page 1-86.</t>
    </r>
  </si>
  <si>
    <r>
      <t>Ambient Air Temperature (T</t>
    </r>
    <r>
      <rPr>
        <vertAlign val="subscript"/>
        <sz val="10"/>
        <color indexed="10"/>
        <rFont val="Arial"/>
        <family val="2"/>
      </rPr>
      <t>a</t>
    </r>
    <r>
      <rPr>
        <sz val="10"/>
        <color indexed="10"/>
        <rFont val="Arial"/>
        <family val="2"/>
      </rPr>
      <t>)</t>
    </r>
  </si>
  <si>
    <t>Parameters in YELLOW CELLS are Entered by the User.</t>
  </si>
  <si>
    <r>
      <t>W</t>
    </r>
    <r>
      <rPr>
        <b/>
        <vertAlign val="subscript"/>
        <sz val="10"/>
        <rFont val="Arial"/>
        <family val="2"/>
      </rPr>
      <t>TNT</t>
    </r>
    <r>
      <rPr>
        <b/>
        <sz val="10"/>
        <rFont val="Arial"/>
        <family val="2"/>
      </rPr>
      <t xml:space="preserve"> =  </t>
    </r>
  </si>
  <si>
    <r>
      <t>P</t>
    </r>
    <r>
      <rPr>
        <b/>
        <vertAlign val="subscript"/>
        <sz val="10"/>
        <rFont val="Arial"/>
        <family val="2"/>
      </rPr>
      <t>max</t>
    </r>
    <r>
      <rPr>
        <b/>
        <sz val="10"/>
        <rFont val="Arial"/>
        <family val="2"/>
      </rPr>
      <t xml:space="preserve"> = </t>
    </r>
  </si>
  <si>
    <t>please send an email to nxi@nrc.gov or mxs3@nrc.gov.</t>
  </si>
  <si>
    <t>Calculate</t>
  </si>
  <si>
    <t>Parameters in GREEN CELLS are Automatically Selected from the DROP DOWN MENU for the Fuel Selected.</t>
  </si>
  <si>
    <t>Version 1805.0</t>
  </si>
  <si>
    <r>
      <t>a</t>
    </r>
    <r>
      <rPr>
        <sz val="10"/>
        <color indexed="57"/>
        <rFont val="Arial"/>
        <family val="2"/>
      </rPr>
      <t xml:space="preserve"> = yield (</t>
    </r>
    <r>
      <rPr>
        <sz val="10"/>
        <color indexed="57"/>
        <rFont val="Symbol"/>
        <family val="1"/>
      </rPr>
      <t>a</t>
    </r>
    <r>
      <rPr>
        <sz val="10"/>
        <color indexed="57"/>
        <rFont val="Arial"/>
        <family val="2"/>
      </rPr>
      <t xml:space="preserve"> is the fraction of available combustion energy participating in blast wave generation) </t>
    </r>
  </si>
  <si>
    <t>E = blast wave energy (kJ) [E is the Trinitrotoluene (TNT) equivalent energy]</t>
  </si>
  <si>
    <t>Revision Log</t>
  </si>
  <si>
    <t xml:space="preserve">                                      Description of Revision</t>
  </si>
  <si>
    <t>1805.0</t>
  </si>
  <si>
    <t>User Specified Vlaue</t>
  </si>
  <si>
    <t>Enter Value</t>
  </si>
  <si>
    <t>Btu</t>
  </si>
  <si>
    <r>
      <t>Yield (</t>
    </r>
    <r>
      <rPr>
        <sz val="10"/>
        <color indexed="10"/>
        <rFont val="Symbol"/>
        <family val="1"/>
      </rPr>
      <t>a</t>
    </r>
    <r>
      <rPr>
        <sz val="10"/>
        <color indexed="10"/>
        <rFont val="Arial"/>
        <family val="2"/>
      </rPr>
      <t xml:space="preserve">), </t>
    </r>
    <r>
      <rPr>
        <sz val="10"/>
        <color indexed="48"/>
        <rFont val="Arial"/>
        <family val="2"/>
      </rPr>
      <t>i.e., the fraction of available combustion</t>
    </r>
  </si>
  <si>
    <t>Original issue with final text.</t>
  </si>
  <si>
    <t>January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</si>
</sst>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00"/>
  </numFmts>
  <fonts count="42">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sz val="8"/>
      <color indexed="10"/>
      <name val="Arial"/>
      <family val="2"/>
    </font>
    <font>
      <sz val="8"/>
      <color indexed="48"/>
      <name val="Arial"/>
      <family val="2"/>
    </font>
    <font>
      <b/>
      <sz val="12"/>
      <color indexed="57"/>
      <name val="Arial"/>
      <family val="2"/>
    </font>
    <font>
      <sz val="10"/>
      <color indexed="57"/>
      <name val="Arial"/>
      <family val="2"/>
    </font>
    <font>
      <vertAlign val="subscript"/>
      <sz val="10"/>
      <color indexed="57"/>
      <name val="Arial"/>
      <family val="2"/>
    </font>
    <font>
      <b/>
      <sz val="10"/>
      <color indexed="57"/>
      <name val="Arial"/>
      <family val="2"/>
    </font>
    <font>
      <b/>
      <sz val="12"/>
      <name val="Arial"/>
      <family val="2"/>
    </font>
    <font>
      <sz val="12"/>
      <name val="Arial"/>
      <family val="2"/>
    </font>
    <font>
      <u val="single"/>
      <sz val="10"/>
      <color indexed="12"/>
      <name val="Arial"/>
      <family val="0"/>
    </font>
    <font>
      <u val="single"/>
      <sz val="10"/>
      <color indexed="36"/>
      <name val="Arial"/>
      <family val="0"/>
    </font>
    <font>
      <sz val="10"/>
      <color indexed="57"/>
      <name val="Symbol"/>
      <family val="1"/>
    </font>
    <font>
      <sz val="9"/>
      <color indexed="57"/>
      <name val="Arial"/>
      <family val="2"/>
    </font>
    <font>
      <vertAlign val="subscript"/>
      <sz val="10"/>
      <color indexed="10"/>
      <name val="Arial"/>
      <family val="2"/>
    </font>
    <font>
      <sz val="10"/>
      <color indexed="10"/>
      <name val="Symbol"/>
      <family val="1"/>
    </font>
    <font>
      <b/>
      <sz val="11"/>
      <color indexed="10"/>
      <name val="Arial"/>
      <family val="2"/>
    </font>
    <font>
      <b/>
      <sz val="10"/>
      <name val="Arial"/>
      <family val="2"/>
    </font>
    <font>
      <b/>
      <sz val="8"/>
      <color indexed="10"/>
      <name val="Arial"/>
      <family val="2"/>
    </font>
    <font>
      <b/>
      <sz val="11"/>
      <color indexed="48"/>
      <name val="Arial"/>
      <family val="2"/>
    </font>
    <font>
      <b/>
      <sz val="10"/>
      <color indexed="48"/>
      <name val="Arial"/>
      <family val="2"/>
    </font>
    <font>
      <i/>
      <sz val="8"/>
      <color indexed="10"/>
      <name val="Arial"/>
      <family val="2"/>
    </font>
    <font>
      <sz val="11"/>
      <name val="Arial"/>
      <family val="2"/>
    </font>
    <font>
      <sz val="10"/>
      <color indexed="12"/>
      <name val="Arial"/>
      <family val="2"/>
    </font>
    <font>
      <vertAlign val="superscript"/>
      <sz val="10"/>
      <color indexed="13"/>
      <name val="Arial"/>
      <family val="2"/>
    </font>
    <font>
      <vertAlign val="subscript"/>
      <sz val="10"/>
      <color indexed="12"/>
      <name val="Arial"/>
      <family val="2"/>
    </font>
    <font>
      <sz val="10"/>
      <color indexed="12"/>
      <name val="Symbol"/>
      <family val="1"/>
    </font>
    <font>
      <sz val="10"/>
      <color indexed="48"/>
      <name val="Arial"/>
      <family val="2"/>
    </font>
    <font>
      <sz val="8"/>
      <name val="Tahoma"/>
      <family val="0"/>
    </font>
    <font>
      <b/>
      <sz val="8"/>
      <name val="Tahoma"/>
      <family val="0"/>
    </font>
    <font>
      <i/>
      <vertAlign val="superscript"/>
      <sz val="8"/>
      <color indexed="10"/>
      <name val="Arial"/>
      <family val="2"/>
    </font>
    <font>
      <b/>
      <sz val="11"/>
      <name val="Arial"/>
      <family val="2"/>
    </font>
    <font>
      <b/>
      <vertAlign val="subscript"/>
      <sz val="10"/>
      <name val="Arial"/>
      <family val="2"/>
    </font>
    <font>
      <b/>
      <sz val="12"/>
      <color indexed="13"/>
      <name val="Arial"/>
      <family val="2"/>
    </font>
    <font>
      <sz val="10"/>
      <color indexed="8"/>
      <name val="Arial"/>
      <family val="0"/>
    </font>
    <font>
      <b/>
      <sz val="8"/>
      <name val="Arial"/>
      <family val="2"/>
    </font>
  </fonts>
  <fills count="10">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7"/>
        <bgColor indexed="64"/>
      </patternFill>
    </fill>
    <fill>
      <patternFill patternType="solid">
        <fgColor indexed="10"/>
        <bgColor indexed="64"/>
      </patternFill>
    </fill>
    <fill>
      <patternFill patternType="solid">
        <fgColor indexed="15"/>
        <bgColor indexed="64"/>
      </patternFill>
    </fill>
  </fills>
  <borders count="27">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0" fontId="7" fillId="0" borderId="0" xfId="0" applyFont="1" applyAlignment="1">
      <alignment/>
    </xf>
    <xf numFmtId="0" fontId="8" fillId="0" borderId="0" xfId="0" applyFont="1" applyAlignment="1">
      <alignment/>
    </xf>
    <xf numFmtId="0" fontId="9" fillId="3" borderId="0" xfId="0" applyFont="1" applyFill="1" applyAlignment="1">
      <alignment/>
    </xf>
    <xf numFmtId="0" fontId="8" fillId="3" borderId="0" xfId="0" applyFont="1" applyFill="1" applyAlignment="1">
      <alignment/>
    </xf>
    <xf numFmtId="0" fontId="10" fillId="0" borderId="1" xfId="0" applyFont="1" applyBorder="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3" fillId="4" borderId="0" xfId="0" applyFont="1" applyFill="1" applyAlignment="1">
      <alignment/>
    </xf>
    <xf numFmtId="0" fontId="4" fillId="4" borderId="0" xfId="0" applyFont="1" applyFill="1" applyAlignment="1">
      <alignment/>
    </xf>
    <xf numFmtId="0" fontId="0" fillId="0" borderId="0" xfId="0" applyAlignment="1" quotePrefix="1">
      <alignment/>
    </xf>
    <xf numFmtId="2" fontId="0" fillId="4" borderId="2" xfId="0" applyNumberFormat="1" applyFill="1" applyBorder="1" applyAlignment="1" applyProtection="1">
      <alignment/>
      <protection locked="0"/>
    </xf>
    <xf numFmtId="2" fontId="9" fillId="3" borderId="0" xfId="0" applyNumberFormat="1" applyFont="1" applyFill="1" applyAlignment="1">
      <alignment/>
    </xf>
    <xf numFmtId="0" fontId="19" fillId="0" borderId="0" xfId="0" applyFont="1" applyAlignment="1">
      <alignment/>
    </xf>
    <xf numFmtId="0" fontId="18" fillId="0" borderId="0" xfId="0" applyFont="1" applyAlignment="1">
      <alignment/>
    </xf>
    <xf numFmtId="164" fontId="11" fillId="0" borderId="0" xfId="0" applyNumberFormat="1" applyFont="1" applyAlignment="1">
      <alignment/>
    </xf>
    <xf numFmtId="0" fontId="22" fillId="0" borderId="1" xfId="0" applyFont="1" applyBorder="1" applyAlignment="1">
      <alignment/>
    </xf>
    <xf numFmtId="2" fontId="11" fillId="0" borderId="0" xfId="0" applyNumberFormat="1" applyFont="1" applyAlignment="1">
      <alignment/>
    </xf>
    <xf numFmtId="0" fontId="23" fillId="0" borderId="0" xfId="0" applyFont="1" applyAlignment="1">
      <alignment/>
    </xf>
    <xf numFmtId="0" fontId="6" fillId="0" borderId="0" xfId="0" applyFont="1" applyAlignment="1">
      <alignment/>
    </xf>
    <xf numFmtId="0" fontId="24" fillId="0" borderId="0" xfId="0" applyFont="1" applyAlignment="1">
      <alignment/>
    </xf>
    <xf numFmtId="2" fontId="0" fillId="5" borderId="3" xfId="0" applyNumberFormat="1" applyFill="1" applyBorder="1" applyAlignment="1" applyProtection="1">
      <alignment/>
      <protection locked="0"/>
    </xf>
    <xf numFmtId="0" fontId="25" fillId="0" borderId="0" xfId="0" applyFont="1" applyAlignment="1">
      <alignment/>
    </xf>
    <xf numFmtId="0" fontId="2" fillId="0" borderId="0" xfId="0" applyFont="1" applyFill="1" applyAlignment="1">
      <alignment/>
    </xf>
    <xf numFmtId="0" fontId="0" fillId="0" borderId="0" xfId="0" applyFill="1" applyAlignment="1">
      <alignment/>
    </xf>
    <xf numFmtId="0" fontId="28" fillId="0" borderId="0" xfId="0" applyFont="1" applyAlignment="1">
      <alignment/>
    </xf>
    <xf numFmtId="3" fontId="9" fillId="0" borderId="0" xfId="0" applyNumberFormat="1" applyFont="1" applyFill="1" applyAlignment="1">
      <alignment horizontal="center"/>
    </xf>
    <xf numFmtId="0" fontId="0" fillId="2" borderId="0" xfId="0" applyFont="1" applyFill="1" applyAlignment="1">
      <alignment/>
    </xf>
    <xf numFmtId="0" fontId="29" fillId="3" borderId="4" xfId="0" applyFont="1" applyFill="1" applyBorder="1" applyAlignment="1">
      <alignment horizontal="left"/>
    </xf>
    <xf numFmtId="0" fontId="29" fillId="3" borderId="5" xfId="0" applyFont="1" applyFill="1" applyBorder="1" applyAlignment="1">
      <alignment horizontal="left"/>
    </xf>
    <xf numFmtId="0" fontId="0" fillId="3" borderId="0" xfId="0" applyFill="1" applyAlignment="1">
      <alignment/>
    </xf>
    <xf numFmtId="0" fontId="8" fillId="0" borderId="0" xfId="0" applyFont="1" applyAlignment="1" applyProtection="1">
      <alignment/>
      <protection locked="0"/>
    </xf>
    <xf numFmtId="0" fontId="0" fillId="0" borderId="0" xfId="0" applyAlignment="1" applyProtection="1">
      <alignment/>
      <protection locked="0"/>
    </xf>
    <xf numFmtId="2" fontId="11" fillId="5" borderId="2" xfId="0" applyNumberFormat="1" applyFont="1" applyFill="1" applyBorder="1" applyAlignment="1" applyProtection="1">
      <alignment/>
      <protection locked="0"/>
    </xf>
    <xf numFmtId="0" fontId="0" fillId="0" borderId="0" xfId="21" applyFont="1" applyProtection="1">
      <alignment/>
      <protection locked="0"/>
    </xf>
    <xf numFmtId="0" fontId="0" fillId="4" borderId="2" xfId="21" applyFill="1" applyBorder="1" applyProtection="1">
      <alignment/>
      <protection locked="0"/>
    </xf>
    <xf numFmtId="0" fontId="0" fillId="0" borderId="0" xfId="21" applyFont="1" applyAlignment="1" applyProtection="1">
      <alignment horizontal="right"/>
      <protection locked="0"/>
    </xf>
    <xf numFmtId="14" fontId="0" fillId="4" borderId="2"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0" fontId="0" fillId="0" borderId="0" xfId="21" applyAlignment="1" applyProtection="1">
      <alignment horizontal="right"/>
      <protection locked="0"/>
    </xf>
    <xf numFmtId="0" fontId="0" fillId="4" borderId="0" xfId="21" applyFill="1" applyProtection="1">
      <alignment/>
      <protection locked="0"/>
    </xf>
    <xf numFmtId="0" fontId="1" fillId="4" borderId="0" xfId="21" applyFont="1" applyFill="1" applyAlignment="1" applyProtection="1">
      <alignment horizontal="left"/>
      <protection locked="0"/>
    </xf>
    <xf numFmtId="0" fontId="37" fillId="4" borderId="0" xfId="0" applyFont="1" applyFill="1" applyAlignment="1">
      <alignment/>
    </xf>
    <xf numFmtId="0" fontId="0" fillId="4" borderId="0" xfId="0" applyFont="1" applyFill="1" applyAlignment="1">
      <alignment/>
    </xf>
    <xf numFmtId="0" fontId="3" fillId="6" borderId="0" xfId="0" applyFont="1" applyFill="1" applyAlignment="1">
      <alignment/>
    </xf>
    <xf numFmtId="0" fontId="4" fillId="6" borderId="0" xfId="0" applyFont="1" applyFill="1" applyAlignment="1">
      <alignment/>
    </xf>
    <xf numFmtId="0" fontId="0" fillId="6" borderId="2" xfId="0" applyNumberFormat="1" applyFill="1" applyBorder="1" applyAlignment="1" applyProtection="1">
      <alignment/>
      <protection locked="0"/>
    </xf>
    <xf numFmtId="2" fontId="11" fillId="5" borderId="0" xfId="0" applyNumberFormat="1" applyFont="1" applyFill="1" applyBorder="1" applyAlignment="1" applyProtection="1">
      <alignment/>
      <protection locked="0"/>
    </xf>
    <xf numFmtId="0" fontId="23" fillId="7" borderId="6" xfId="0" applyFont="1" applyFill="1" applyBorder="1" applyAlignment="1">
      <alignment/>
    </xf>
    <xf numFmtId="2" fontId="23" fillId="7" borderId="7" xfId="0" applyNumberFormat="1" applyFont="1" applyFill="1" applyBorder="1" applyAlignment="1">
      <alignment/>
    </xf>
    <xf numFmtId="0" fontId="23" fillId="7" borderId="7" xfId="0" applyFont="1" applyFill="1" applyBorder="1" applyAlignment="1">
      <alignment/>
    </xf>
    <xf numFmtId="0" fontId="23" fillId="7" borderId="8" xfId="0" applyFont="1" applyFill="1" applyBorder="1" applyAlignment="1">
      <alignment/>
    </xf>
    <xf numFmtId="0" fontId="39" fillId="8" borderId="9" xfId="0" applyFont="1" applyFill="1" applyBorder="1" applyAlignment="1">
      <alignment horizontal="center" vertical="center"/>
    </xf>
    <xf numFmtId="0" fontId="33" fillId="3" borderId="10" xfId="0" applyFont="1" applyFill="1" applyBorder="1" applyAlignment="1">
      <alignment horizontal="left"/>
    </xf>
    <xf numFmtId="0" fontId="33" fillId="3" borderId="11" xfId="0" applyFont="1" applyFill="1" applyBorder="1" applyAlignment="1">
      <alignment horizontal="left"/>
    </xf>
    <xf numFmtId="3" fontId="33" fillId="3" borderId="0" xfId="0" applyNumberFormat="1" applyFont="1" applyFill="1" applyBorder="1" applyAlignment="1">
      <alignment horizontal="left"/>
    </xf>
    <xf numFmtId="3" fontId="33" fillId="3" borderId="12" xfId="0" applyNumberFormat="1" applyFont="1" applyFill="1" applyBorder="1" applyAlignment="1">
      <alignment horizontal="left"/>
    </xf>
    <xf numFmtId="0" fontId="33" fillId="0" borderId="0" xfId="0" applyFont="1" applyAlignment="1">
      <alignment/>
    </xf>
    <xf numFmtId="0" fontId="3" fillId="9" borderId="9" xfId="0" applyFont="1" applyFill="1" applyBorder="1" applyAlignment="1" applyProtection="1">
      <alignment/>
      <protection/>
    </xf>
    <xf numFmtId="0" fontId="3" fillId="9" borderId="7" xfId="0" applyFont="1" applyFill="1" applyBorder="1" applyAlignment="1" applyProtection="1">
      <alignment/>
      <protection/>
    </xf>
    <xf numFmtId="0" fontId="0" fillId="0" borderId="0" xfId="0" applyAlignment="1" applyProtection="1">
      <alignment/>
      <protection/>
    </xf>
    <xf numFmtId="49" fontId="40" fillId="9" borderId="13" xfId="0" applyNumberFormat="1" applyFont="1" applyFill="1" applyBorder="1" applyAlignment="1" applyProtection="1">
      <alignment/>
      <protection/>
    </xf>
    <xf numFmtId="49" fontId="40" fillId="9" borderId="14" xfId="0" applyNumberFormat="1" applyFont="1" applyFill="1" applyBorder="1" applyAlignment="1" applyProtection="1">
      <alignment/>
      <protection/>
    </xf>
    <xf numFmtId="49" fontId="40" fillId="9" borderId="15" xfId="0" applyNumberFormat="1" applyFont="1" applyFill="1" applyBorder="1" applyAlignment="1" applyProtection="1">
      <alignment/>
      <protection/>
    </xf>
    <xf numFmtId="49" fontId="40" fillId="9" borderId="0" xfId="0" applyNumberFormat="1" applyFont="1" applyFill="1" applyBorder="1" applyAlignment="1" applyProtection="1">
      <alignment/>
      <protection/>
    </xf>
    <xf numFmtId="49" fontId="40" fillId="9" borderId="16" xfId="0" applyNumberFormat="1" applyFont="1" applyFill="1" applyBorder="1" applyAlignment="1" applyProtection="1">
      <alignment/>
      <protection/>
    </xf>
    <xf numFmtId="49" fontId="40" fillId="9" borderId="17" xfId="0" applyNumberFormat="1" applyFont="1" applyFill="1" applyBorder="1" applyAlignment="1" applyProtection="1">
      <alignment/>
      <protection/>
    </xf>
    <xf numFmtId="0" fontId="40" fillId="9" borderId="17" xfId="0" applyFont="1" applyFill="1" applyBorder="1" applyAlignment="1" applyProtection="1">
      <alignment/>
      <protection/>
    </xf>
    <xf numFmtId="0" fontId="40" fillId="9" borderId="16" xfId="0" applyFont="1" applyFill="1" applyBorder="1" applyAlignment="1" applyProtection="1">
      <alignment/>
      <protection/>
    </xf>
    <xf numFmtId="0" fontId="29" fillId="3" borderId="18" xfId="0" applyFont="1" applyFill="1" applyBorder="1" applyAlignment="1">
      <alignment horizontal="left"/>
    </xf>
    <xf numFmtId="0" fontId="29" fillId="3" borderId="19" xfId="0" applyFont="1" applyFill="1" applyBorder="1" applyAlignment="1">
      <alignment horizontal="left"/>
    </xf>
    <xf numFmtId="0" fontId="29" fillId="3" borderId="20" xfId="0" applyFont="1" applyFill="1" applyBorder="1" applyAlignment="1">
      <alignment horizontal="left"/>
    </xf>
    <xf numFmtId="0" fontId="29" fillId="3" borderId="21" xfId="0" applyFont="1" applyFill="1" applyBorder="1" applyAlignment="1">
      <alignment horizontal="left"/>
    </xf>
    <xf numFmtId="0" fontId="33" fillId="3" borderId="10" xfId="0" applyFont="1" applyFill="1" applyBorder="1" applyAlignment="1">
      <alignment horizontal="left"/>
    </xf>
    <xf numFmtId="0" fontId="33" fillId="3" borderId="11" xfId="0" applyFont="1" applyFill="1" applyBorder="1" applyAlignment="1">
      <alignment horizontal="left"/>
    </xf>
    <xf numFmtId="3" fontId="33" fillId="3" borderId="0" xfId="0" applyNumberFormat="1" applyFont="1" applyFill="1" applyBorder="1" applyAlignment="1">
      <alignment horizontal="left"/>
    </xf>
    <xf numFmtId="3" fontId="33" fillId="3" borderId="12" xfId="0" applyNumberFormat="1" applyFont="1" applyFill="1" applyBorder="1" applyAlignment="1">
      <alignment horizontal="left"/>
    </xf>
    <xf numFmtId="0" fontId="32" fillId="3" borderId="22" xfId="0" applyFont="1" applyFill="1" applyBorder="1" applyAlignment="1">
      <alignment horizontal="left"/>
    </xf>
    <xf numFmtId="0" fontId="32" fillId="3" borderId="23" xfId="0" applyFont="1" applyFill="1" applyBorder="1" applyAlignment="1">
      <alignment horizontal="left"/>
    </xf>
    <xf numFmtId="3" fontId="33" fillId="3" borderId="22" xfId="0" applyNumberFormat="1" applyFont="1" applyFill="1" applyBorder="1" applyAlignment="1">
      <alignment horizontal="left"/>
    </xf>
    <xf numFmtId="3" fontId="33" fillId="3" borderId="23" xfId="0" applyNumberFormat="1" applyFont="1" applyFill="1" applyBorder="1" applyAlignment="1">
      <alignment horizontal="left"/>
    </xf>
    <xf numFmtId="0" fontId="29" fillId="3" borderId="24" xfId="0" applyFont="1" applyFill="1" applyBorder="1" applyAlignment="1">
      <alignment horizontal="left" vertical="center"/>
    </xf>
    <xf numFmtId="0" fontId="29" fillId="3" borderId="5" xfId="0" applyFont="1" applyFill="1" applyBorder="1" applyAlignment="1">
      <alignment horizontal="left" vertical="center"/>
    </xf>
    <xf numFmtId="0" fontId="33" fillId="3" borderId="20" xfId="0" applyFont="1" applyFill="1" applyBorder="1" applyAlignment="1">
      <alignment horizontal="left"/>
    </xf>
    <xf numFmtId="0" fontId="33" fillId="3" borderId="21" xfId="0" applyFont="1" applyFill="1" applyBorder="1" applyAlignment="1">
      <alignment horizontal="left"/>
    </xf>
    <xf numFmtId="0" fontId="29" fillId="3" borderId="25" xfId="0" applyFont="1" applyFill="1" applyBorder="1" applyAlignment="1">
      <alignment horizontal="left"/>
    </xf>
    <xf numFmtId="0" fontId="29" fillId="3" borderId="26" xfId="0"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6.emf" /><Relationship Id="rId6"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30</xdr:row>
      <xdr:rowOff>9525</xdr:rowOff>
    </xdr:from>
    <xdr:to>
      <xdr:col>8</xdr:col>
      <xdr:colOff>209550</xdr:colOff>
      <xdr:row>30</xdr:row>
      <xdr:rowOff>209550</xdr:rowOff>
    </xdr:to>
    <xdr:pic>
      <xdr:nvPicPr>
        <xdr:cNvPr id="1" name="ComboBox1"/>
        <xdr:cNvPicPr preferRelativeResize="1">
          <a:picLocks noChangeAspect="1"/>
        </xdr:cNvPicPr>
      </xdr:nvPicPr>
      <xdr:blipFill>
        <a:blip r:embed="rId1"/>
        <a:stretch>
          <a:fillRect/>
        </a:stretch>
      </xdr:blipFill>
      <xdr:spPr>
        <a:xfrm>
          <a:off x="6581775" y="5457825"/>
          <a:ext cx="1581150" cy="200025"/>
        </a:xfrm>
        <a:prstGeom prst="rect">
          <a:avLst/>
        </a:prstGeom>
        <a:noFill/>
        <a:ln w="9525" cmpd="sng">
          <a:noFill/>
        </a:ln>
      </xdr:spPr>
    </xdr:pic>
    <xdr:clientData/>
  </xdr:twoCellAnchor>
  <xdr:twoCellAnchor editAs="oneCell">
    <xdr:from>
      <xdr:col>6</xdr:col>
      <xdr:colOff>19050</xdr:colOff>
      <xdr:row>54</xdr:row>
      <xdr:rowOff>180975</xdr:rowOff>
    </xdr:from>
    <xdr:to>
      <xdr:col>6</xdr:col>
      <xdr:colOff>657225</xdr:colOff>
      <xdr:row>56</xdr:row>
      <xdr:rowOff>28575</xdr:rowOff>
    </xdr:to>
    <xdr:pic>
      <xdr:nvPicPr>
        <xdr:cNvPr id="2" name="CommandButton2"/>
        <xdr:cNvPicPr preferRelativeResize="1">
          <a:picLocks noChangeAspect="1"/>
        </xdr:cNvPicPr>
      </xdr:nvPicPr>
      <xdr:blipFill>
        <a:blip r:embed="rId2"/>
        <a:stretch>
          <a:fillRect/>
        </a:stretch>
      </xdr:blipFill>
      <xdr:spPr>
        <a:xfrm>
          <a:off x="6562725" y="9858375"/>
          <a:ext cx="638175" cy="276225"/>
        </a:xfrm>
        <a:prstGeom prst="rect">
          <a:avLst/>
        </a:prstGeom>
        <a:noFill/>
        <a:ln w="9525" cmpd="sng">
          <a:noFill/>
        </a:ln>
      </xdr:spPr>
    </xdr:pic>
    <xdr:clientData/>
  </xdr:twoCellAnchor>
  <xdr:twoCellAnchor editAs="oneCell">
    <xdr:from>
      <xdr:col>6</xdr:col>
      <xdr:colOff>28575</xdr:colOff>
      <xdr:row>69</xdr:row>
      <xdr:rowOff>0</xdr:rowOff>
    </xdr:from>
    <xdr:to>
      <xdr:col>6</xdr:col>
      <xdr:colOff>666750</xdr:colOff>
      <xdr:row>70</xdr:row>
      <xdr:rowOff>38100</xdr:rowOff>
    </xdr:to>
    <xdr:pic>
      <xdr:nvPicPr>
        <xdr:cNvPr id="3" name="CommandButton3"/>
        <xdr:cNvPicPr preferRelativeResize="1">
          <a:picLocks noChangeAspect="1"/>
        </xdr:cNvPicPr>
      </xdr:nvPicPr>
      <xdr:blipFill>
        <a:blip r:embed="rId3"/>
        <a:stretch>
          <a:fillRect/>
        </a:stretch>
      </xdr:blipFill>
      <xdr:spPr>
        <a:xfrm>
          <a:off x="6572250" y="12620625"/>
          <a:ext cx="638175" cy="257175"/>
        </a:xfrm>
        <a:prstGeom prst="rect">
          <a:avLst/>
        </a:prstGeom>
        <a:noFill/>
        <a:ln w="9525" cmpd="sng">
          <a:noFill/>
        </a:ln>
      </xdr:spPr>
    </xdr:pic>
    <xdr:clientData/>
  </xdr:twoCellAnchor>
  <xdr:twoCellAnchor editAs="oneCell">
    <xdr:from>
      <xdr:col>6</xdr:col>
      <xdr:colOff>28575</xdr:colOff>
      <xdr:row>63</xdr:row>
      <xdr:rowOff>0</xdr:rowOff>
    </xdr:from>
    <xdr:to>
      <xdr:col>6</xdr:col>
      <xdr:colOff>666750</xdr:colOff>
      <xdr:row>64</xdr:row>
      <xdr:rowOff>38100</xdr:rowOff>
    </xdr:to>
    <xdr:pic>
      <xdr:nvPicPr>
        <xdr:cNvPr id="4" name="CommandButton4"/>
        <xdr:cNvPicPr preferRelativeResize="1">
          <a:picLocks noChangeAspect="1"/>
        </xdr:cNvPicPr>
      </xdr:nvPicPr>
      <xdr:blipFill>
        <a:blip r:embed="rId4"/>
        <a:stretch>
          <a:fillRect/>
        </a:stretch>
      </xdr:blipFill>
      <xdr:spPr>
        <a:xfrm>
          <a:off x="6572250" y="11430000"/>
          <a:ext cx="638175" cy="257175"/>
        </a:xfrm>
        <a:prstGeom prst="rect">
          <a:avLst/>
        </a:prstGeom>
        <a:noFill/>
        <a:ln w="9525" cmpd="sng">
          <a:noFill/>
        </a:ln>
      </xdr:spPr>
    </xdr:pic>
    <xdr:clientData/>
  </xdr:twoCellAnchor>
  <xdr:twoCellAnchor editAs="oneCell">
    <xdr:from>
      <xdr:col>1</xdr:col>
      <xdr:colOff>9525</xdr:colOff>
      <xdr:row>70</xdr:row>
      <xdr:rowOff>123825</xdr:rowOff>
    </xdr:from>
    <xdr:to>
      <xdr:col>1</xdr:col>
      <xdr:colOff>647700</xdr:colOff>
      <xdr:row>71</xdr:row>
      <xdr:rowOff>161925</xdr:rowOff>
    </xdr:to>
    <xdr:pic>
      <xdr:nvPicPr>
        <xdr:cNvPr id="5" name="CommandButton1"/>
        <xdr:cNvPicPr preferRelativeResize="1">
          <a:picLocks noChangeAspect="1"/>
        </xdr:cNvPicPr>
      </xdr:nvPicPr>
      <xdr:blipFill>
        <a:blip r:embed="rId5"/>
        <a:stretch>
          <a:fillRect/>
        </a:stretch>
      </xdr:blipFill>
      <xdr:spPr>
        <a:xfrm>
          <a:off x="828675" y="12963525"/>
          <a:ext cx="638175" cy="247650"/>
        </a:xfrm>
        <a:prstGeom prst="rect">
          <a:avLst/>
        </a:prstGeom>
        <a:noFill/>
        <a:ln w="9525" cmpd="sng">
          <a:noFill/>
        </a:ln>
      </xdr:spPr>
    </xdr:pic>
    <xdr:clientData/>
  </xdr:twoCellAnchor>
  <xdr:twoCellAnchor>
    <xdr:from>
      <xdr:col>2</xdr:col>
      <xdr:colOff>304800</xdr:colOff>
      <xdr:row>81</xdr:row>
      <xdr:rowOff>66675</xdr:rowOff>
    </xdr:from>
    <xdr:to>
      <xdr:col>3</xdr:col>
      <xdr:colOff>466725</xdr:colOff>
      <xdr:row>94</xdr:row>
      <xdr:rowOff>19050</xdr:rowOff>
    </xdr:to>
    <xdr:pic>
      <xdr:nvPicPr>
        <xdr:cNvPr id="6" name="Picture 12"/>
        <xdr:cNvPicPr preferRelativeResize="1">
          <a:picLocks noChangeAspect="1"/>
        </xdr:cNvPicPr>
      </xdr:nvPicPr>
      <xdr:blipFill>
        <a:blip r:embed="rId6"/>
        <a:stretch>
          <a:fillRect/>
        </a:stretch>
      </xdr:blipFill>
      <xdr:spPr>
        <a:xfrm>
          <a:off x="2371725" y="15020925"/>
          <a:ext cx="2057400" cy="2057400"/>
        </a:xfrm>
        <a:prstGeom prst="rect">
          <a:avLst/>
        </a:prstGeom>
        <a:noFill/>
        <a:ln w="9525" cmpd="sng">
          <a:noFill/>
        </a:ln>
      </xdr:spPr>
    </xdr:pic>
    <xdr:clientData/>
  </xdr:twoCellAnchor>
  <xdr:twoCellAnchor>
    <xdr:from>
      <xdr:col>6</xdr:col>
      <xdr:colOff>295275</xdr:colOff>
      <xdr:row>0</xdr:row>
      <xdr:rowOff>0</xdr:rowOff>
    </xdr:from>
    <xdr:to>
      <xdr:col>11</xdr:col>
      <xdr:colOff>285750</xdr:colOff>
      <xdr:row>10</xdr:row>
      <xdr:rowOff>180975</xdr:rowOff>
    </xdr:to>
    <xdr:pic>
      <xdr:nvPicPr>
        <xdr:cNvPr id="7" name="Picture 13"/>
        <xdr:cNvPicPr preferRelativeResize="1">
          <a:picLocks noChangeAspect="1"/>
        </xdr:cNvPicPr>
      </xdr:nvPicPr>
      <xdr:blipFill>
        <a:blip r:embed="rId6"/>
        <a:stretch>
          <a:fillRect/>
        </a:stretch>
      </xdr:blipFill>
      <xdr:spPr>
        <a:xfrm>
          <a:off x="6838950" y="0"/>
          <a:ext cx="205740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129"/>
  <sheetViews>
    <sheetView tabSelected="1" workbookViewId="0" topLeftCell="A1">
      <selection activeCell="A1" sqref="A1"/>
    </sheetView>
  </sheetViews>
  <sheetFormatPr defaultColWidth="9.140625" defaultRowHeight="12.75"/>
  <cols>
    <col min="1" max="1" width="12.28125" style="0" customWidth="1"/>
    <col min="2" max="2" width="18.7109375" style="0" customWidth="1"/>
    <col min="3" max="3" width="28.421875" style="0" customWidth="1"/>
    <col min="4" max="4" width="15.00390625" style="0" customWidth="1"/>
    <col min="5" max="5" width="11.7109375" style="0" customWidth="1"/>
    <col min="6" max="6" width="12.00390625" style="0" customWidth="1"/>
    <col min="7" max="7" width="13.28125" style="0" customWidth="1"/>
    <col min="8" max="8" width="7.8515625" style="0" customWidth="1"/>
    <col min="9" max="9" width="4.7109375" style="0" customWidth="1"/>
    <col min="10" max="10" width="5.140625" style="0" customWidth="1"/>
    <col min="11" max="11" width="0" style="0" hidden="1" customWidth="1"/>
  </cols>
  <sheetData>
    <row r="1" ht="18">
      <c r="A1" s="1" t="s">
        <v>72</v>
      </c>
    </row>
    <row r="2" spans="1:6" ht="18">
      <c r="A2" s="1" t="s">
        <v>73</v>
      </c>
      <c r="D2" s="4" t="s">
        <v>9</v>
      </c>
      <c r="E2" s="7"/>
      <c r="F2" s="7"/>
    </row>
    <row r="3" spans="1:6" ht="18">
      <c r="A3" s="14" t="s">
        <v>89</v>
      </c>
      <c r="D3" s="4"/>
      <c r="E3" s="7"/>
      <c r="F3" s="7"/>
    </row>
    <row r="4" spans="1:6" ht="12.75">
      <c r="A4" s="2" t="s">
        <v>27</v>
      </c>
      <c r="B4" s="3"/>
      <c r="C4" s="3"/>
      <c r="D4" s="3"/>
      <c r="E4" s="3"/>
      <c r="F4" s="3"/>
    </row>
    <row r="5" spans="1:6" ht="12.75">
      <c r="A5" s="16" t="s">
        <v>83</v>
      </c>
      <c r="B5" s="17"/>
      <c r="C5" s="17"/>
      <c r="D5" s="17"/>
      <c r="E5" s="17"/>
      <c r="F5" s="17"/>
    </row>
    <row r="6" spans="1:6" ht="12.75">
      <c r="A6" s="53" t="s">
        <v>88</v>
      </c>
      <c r="B6" s="54"/>
      <c r="C6" s="54"/>
      <c r="D6" s="54"/>
      <c r="E6" s="54"/>
      <c r="F6" s="54"/>
    </row>
    <row r="7" spans="1:6" ht="12.75">
      <c r="A7" s="2" t="s">
        <v>61</v>
      </c>
      <c r="B7" s="3"/>
      <c r="C7" s="3"/>
      <c r="D7" s="3"/>
      <c r="E7" s="3"/>
      <c r="F7" s="3"/>
    </row>
    <row r="8" spans="1:6" ht="12.75">
      <c r="A8" s="2" t="s">
        <v>60</v>
      </c>
      <c r="B8" s="3"/>
      <c r="C8" s="3"/>
      <c r="D8" s="3"/>
      <c r="E8" s="3"/>
      <c r="F8" s="3"/>
    </row>
    <row r="9" spans="1:6" ht="12.75">
      <c r="A9" s="2" t="s">
        <v>65</v>
      </c>
      <c r="B9" s="3"/>
      <c r="C9" s="3"/>
      <c r="D9" s="3"/>
      <c r="E9" s="3"/>
      <c r="F9" s="3"/>
    </row>
    <row r="10" spans="1:7" ht="12.75">
      <c r="A10" s="31"/>
      <c r="B10" s="32"/>
      <c r="C10" s="32"/>
      <c r="D10" s="32"/>
      <c r="E10" s="32"/>
      <c r="F10" s="32"/>
      <c r="G10" s="32"/>
    </row>
    <row r="11" ht="16.5" customHeight="1" thickBot="1">
      <c r="A11" s="4" t="s">
        <v>0</v>
      </c>
    </row>
    <row r="12" spans="1:9" ht="13.5" thickTop="1">
      <c r="A12" s="5" t="s">
        <v>54</v>
      </c>
      <c r="B12" s="6"/>
      <c r="C12" s="6"/>
      <c r="D12" s="6"/>
      <c r="E12" s="6"/>
      <c r="F12" s="6"/>
      <c r="G12" s="6"/>
      <c r="H12" s="6"/>
      <c r="I12" s="6"/>
    </row>
    <row r="13" spans="2:9" ht="15.75">
      <c r="B13" s="7" t="s">
        <v>31</v>
      </c>
      <c r="F13" s="55">
        <v>2338</v>
      </c>
      <c r="G13" s="8" t="s">
        <v>3</v>
      </c>
      <c r="H13" s="20">
        <f>(F13-32)/1.8</f>
        <v>1281.111111111111</v>
      </c>
      <c r="I13" s="9" t="s">
        <v>4</v>
      </c>
    </row>
    <row r="14" spans="2:9" ht="12.75">
      <c r="B14" s="7"/>
      <c r="F14" s="29"/>
      <c r="G14" s="8"/>
      <c r="H14" s="20">
        <f>H13+273</f>
        <v>1554.111111111111</v>
      </c>
      <c r="I14" s="9" t="s">
        <v>5</v>
      </c>
    </row>
    <row r="15" spans="2:7" ht="15.75">
      <c r="B15" s="7" t="s">
        <v>32</v>
      </c>
      <c r="F15" s="55">
        <v>46360</v>
      </c>
      <c r="G15" s="8" t="s">
        <v>7</v>
      </c>
    </row>
    <row r="16" spans="2:11" ht="12.75">
      <c r="B16" s="7" t="s">
        <v>98</v>
      </c>
      <c r="F16" s="19">
        <v>100</v>
      </c>
      <c r="G16" s="8" t="s">
        <v>47</v>
      </c>
      <c r="H16" s="9">
        <f>F16/100</f>
        <v>1</v>
      </c>
      <c r="I16" s="18" t="s">
        <v>2</v>
      </c>
      <c r="K16" s="18" t="s">
        <v>2</v>
      </c>
    </row>
    <row r="17" spans="2:11" ht="12.75">
      <c r="B17" s="66" t="s">
        <v>21</v>
      </c>
      <c r="C17" s="66"/>
      <c r="F17" s="39"/>
      <c r="G17" s="8"/>
      <c r="H17" s="18"/>
      <c r="I17" s="18"/>
      <c r="K17" s="18"/>
    </row>
    <row r="18" spans="2:11" ht="12.75">
      <c r="B18" s="66" t="s">
        <v>28</v>
      </c>
      <c r="C18" s="66"/>
      <c r="F18" s="39"/>
      <c r="G18" s="8"/>
      <c r="H18" s="18"/>
      <c r="I18" s="18"/>
      <c r="K18" s="18"/>
    </row>
    <row r="19" spans="2:11" ht="12.75">
      <c r="B19" s="66" t="s">
        <v>29</v>
      </c>
      <c r="C19" s="66"/>
      <c r="F19" s="40"/>
      <c r="G19" s="8"/>
      <c r="I19" s="18"/>
      <c r="K19" s="18"/>
    </row>
    <row r="20" spans="2:9" ht="15.75">
      <c r="B20" s="7" t="s">
        <v>46</v>
      </c>
      <c r="F20" s="19">
        <v>48</v>
      </c>
      <c r="G20" s="8" t="s">
        <v>45</v>
      </c>
      <c r="H20" s="20">
        <f>F20*0.45454545454</f>
        <v>21.81818181792</v>
      </c>
      <c r="I20" s="9" t="s">
        <v>12</v>
      </c>
    </row>
    <row r="21" spans="2:9" ht="15.75">
      <c r="B21" s="7" t="s">
        <v>82</v>
      </c>
      <c r="F21" s="19">
        <v>77</v>
      </c>
      <c r="G21" s="8" t="s">
        <v>3</v>
      </c>
      <c r="H21" s="20">
        <f>(F21-32)/1.8</f>
        <v>25</v>
      </c>
      <c r="I21" s="9" t="s">
        <v>4</v>
      </c>
    </row>
    <row r="22" spans="2:9" ht="12.75">
      <c r="B22" s="7"/>
      <c r="F22" s="40"/>
      <c r="G22" s="8"/>
      <c r="H22" s="20">
        <f>H21+273</f>
        <v>298</v>
      </c>
      <c r="I22" s="9" t="s">
        <v>5</v>
      </c>
    </row>
    <row r="23" spans="2:9" ht="15.75">
      <c r="B23" s="12" t="s">
        <v>55</v>
      </c>
      <c r="C23" s="12"/>
      <c r="D23" s="12"/>
      <c r="F23" s="41">
        <v>14.7</v>
      </c>
      <c r="G23" s="21" t="s">
        <v>13</v>
      </c>
      <c r="H23" s="20">
        <f>F23*6.894757</f>
        <v>101.3529279</v>
      </c>
      <c r="I23" s="9" t="s">
        <v>6</v>
      </c>
    </row>
    <row r="24" spans="2:9" ht="13.5" thickBot="1">
      <c r="B24" s="12"/>
      <c r="C24" s="12"/>
      <c r="D24" s="12"/>
      <c r="F24" s="56"/>
      <c r="G24" s="21"/>
      <c r="H24" s="21"/>
      <c r="I24" s="21"/>
    </row>
    <row r="25" spans="2:9" ht="17.25" thickBot="1" thickTop="1">
      <c r="B25" s="12"/>
      <c r="C25" s="12"/>
      <c r="D25" s="12"/>
      <c r="F25" s="61" t="s">
        <v>87</v>
      </c>
      <c r="G25" s="21"/>
      <c r="H25" s="21"/>
      <c r="I25" s="21"/>
    </row>
    <row r="26" spans="2:9" ht="14.25" thickBot="1" thickTop="1">
      <c r="B26" s="12"/>
      <c r="C26" s="12"/>
      <c r="D26" s="12"/>
      <c r="F26" s="56"/>
      <c r="H26" s="21"/>
      <c r="I26" s="21"/>
    </row>
    <row r="27" spans="1:9" ht="15" customHeight="1" thickTop="1">
      <c r="A27" s="24" t="s">
        <v>53</v>
      </c>
      <c r="B27" s="6"/>
      <c r="C27" s="6"/>
      <c r="D27" s="6"/>
      <c r="E27" s="6"/>
      <c r="F27" s="6"/>
      <c r="G27" s="6"/>
      <c r="H27" s="6"/>
      <c r="I27" s="6"/>
    </row>
    <row r="28" spans="1:7" ht="12.75">
      <c r="A28" s="13" t="s">
        <v>79</v>
      </c>
      <c r="B28" s="27"/>
      <c r="C28" s="28"/>
      <c r="D28" s="28"/>
      <c r="E28" s="28"/>
      <c r="F28" s="28"/>
      <c r="G28" s="8"/>
    </row>
    <row r="29" spans="1:7" ht="13.5" thickBot="1">
      <c r="A29" s="13"/>
      <c r="B29" s="27"/>
      <c r="C29" s="28"/>
      <c r="D29" s="28"/>
      <c r="E29" s="28"/>
      <c r="F29" s="28"/>
      <c r="G29" s="8"/>
    </row>
    <row r="30" spans="2:8" ht="14.25" customHeight="1">
      <c r="B30" s="90" t="s">
        <v>10</v>
      </c>
      <c r="C30" s="78" t="s">
        <v>11</v>
      </c>
      <c r="D30" s="79"/>
      <c r="E30" s="94" t="s">
        <v>71</v>
      </c>
      <c r="F30" s="95"/>
      <c r="G30" s="51" t="s">
        <v>59</v>
      </c>
      <c r="H30" s="52"/>
    </row>
    <row r="31" spans="2:6" ht="16.5" thickBot="1">
      <c r="B31" s="91"/>
      <c r="C31" s="80" t="s">
        <v>69</v>
      </c>
      <c r="D31" s="81"/>
      <c r="E31" s="86" t="s">
        <v>70</v>
      </c>
      <c r="F31" s="87"/>
    </row>
    <row r="32" spans="2:7" ht="15">
      <c r="B32" s="36" t="s">
        <v>33</v>
      </c>
      <c r="C32" s="82">
        <v>4779</v>
      </c>
      <c r="D32" s="83"/>
      <c r="E32" s="84">
        <v>48220</v>
      </c>
      <c r="F32" s="85"/>
      <c r="G32" s="30" t="s">
        <v>64</v>
      </c>
    </row>
    <row r="33" spans="2:7" ht="15">
      <c r="B33" s="36" t="s">
        <v>37</v>
      </c>
      <c r="C33" s="82">
        <v>4329</v>
      </c>
      <c r="D33" s="83"/>
      <c r="E33" s="84">
        <v>10100</v>
      </c>
      <c r="F33" s="85"/>
      <c r="G33" s="30" t="s">
        <v>66</v>
      </c>
    </row>
    <row r="34" spans="2:6" ht="12.75">
      <c r="B34" s="36" t="s">
        <v>34</v>
      </c>
      <c r="C34" s="82">
        <v>2244</v>
      </c>
      <c r="D34" s="83"/>
      <c r="E34" s="84">
        <v>47490</v>
      </c>
      <c r="F34" s="85"/>
    </row>
    <row r="35" spans="2:7" ht="12.75">
      <c r="B35" s="36" t="s">
        <v>35</v>
      </c>
      <c r="C35" s="82">
        <v>4152</v>
      </c>
      <c r="D35" s="83"/>
      <c r="E35" s="84">
        <v>47170</v>
      </c>
      <c r="F35" s="85"/>
      <c r="G35" s="34"/>
    </row>
    <row r="36" spans="2:7" ht="12.75">
      <c r="B36" s="36" t="s">
        <v>36</v>
      </c>
      <c r="C36" s="82">
        <v>4085</v>
      </c>
      <c r="D36" s="83"/>
      <c r="E36" s="84">
        <v>130800</v>
      </c>
      <c r="F36" s="85"/>
      <c r="G36" s="34"/>
    </row>
    <row r="37" spans="2:7" ht="12.75">
      <c r="B37" s="36" t="s">
        <v>38</v>
      </c>
      <c r="C37" s="82">
        <v>2143</v>
      </c>
      <c r="D37" s="83"/>
      <c r="E37" s="84">
        <v>50030</v>
      </c>
      <c r="F37" s="85"/>
      <c r="G37" s="34"/>
    </row>
    <row r="38" spans="2:7" ht="12.75">
      <c r="B38" s="36" t="s">
        <v>39</v>
      </c>
      <c r="C38" s="82">
        <v>2442</v>
      </c>
      <c r="D38" s="83"/>
      <c r="E38" s="84">
        <v>45720</v>
      </c>
      <c r="F38" s="85"/>
      <c r="G38" s="34"/>
    </row>
    <row r="39" spans="2:7" ht="12.75">
      <c r="B39" s="36" t="s">
        <v>44</v>
      </c>
      <c r="C39" s="82">
        <v>2586</v>
      </c>
      <c r="D39" s="83"/>
      <c r="E39" s="84">
        <v>44560</v>
      </c>
      <c r="F39" s="85"/>
      <c r="G39" s="34"/>
    </row>
    <row r="40" spans="2:7" ht="12.75">
      <c r="B40" s="36" t="s">
        <v>43</v>
      </c>
      <c r="C40" s="82">
        <v>2356</v>
      </c>
      <c r="D40" s="83"/>
      <c r="E40" s="84">
        <v>44980</v>
      </c>
      <c r="F40" s="85"/>
      <c r="G40" s="34"/>
    </row>
    <row r="41" spans="2:7" ht="12.75">
      <c r="B41" s="36" t="s">
        <v>40</v>
      </c>
      <c r="C41" s="82">
        <v>2478</v>
      </c>
      <c r="D41" s="83"/>
      <c r="E41" s="84">
        <v>44440</v>
      </c>
      <c r="F41" s="85"/>
      <c r="G41" s="34"/>
    </row>
    <row r="42" spans="2:7" ht="12.75">
      <c r="B42" s="36" t="s">
        <v>41</v>
      </c>
      <c r="C42" s="82">
        <v>2338</v>
      </c>
      <c r="D42" s="83"/>
      <c r="E42" s="84">
        <v>46360</v>
      </c>
      <c r="F42" s="85"/>
      <c r="G42" s="34"/>
    </row>
    <row r="43" spans="2:7" ht="12.75">
      <c r="B43" s="36" t="s">
        <v>42</v>
      </c>
      <c r="C43" s="62">
        <v>4050</v>
      </c>
      <c r="D43" s="63"/>
      <c r="E43" s="64">
        <v>45790</v>
      </c>
      <c r="F43" s="65"/>
      <c r="G43" s="34"/>
    </row>
    <row r="44" spans="2:7" ht="13.5" thickBot="1">
      <c r="B44" s="37" t="s">
        <v>95</v>
      </c>
      <c r="C44" s="92" t="s">
        <v>96</v>
      </c>
      <c r="D44" s="93"/>
      <c r="E44" s="88" t="s">
        <v>96</v>
      </c>
      <c r="F44" s="89"/>
      <c r="G44" s="34"/>
    </row>
    <row r="45" spans="2:6" ht="13.5" thickBot="1">
      <c r="B45" s="10" t="s">
        <v>81</v>
      </c>
      <c r="C45" s="38"/>
      <c r="D45" s="38"/>
      <c r="E45" s="38"/>
      <c r="F45" s="10"/>
    </row>
    <row r="46" spans="1:9" ht="16.5" thickTop="1">
      <c r="A46" s="11" t="s">
        <v>8</v>
      </c>
      <c r="B46" s="6"/>
      <c r="C46" s="6"/>
      <c r="D46" s="6"/>
      <c r="E46" s="6"/>
      <c r="F46" s="6"/>
      <c r="G46" s="6"/>
      <c r="H46" s="6"/>
      <c r="I46" s="6"/>
    </row>
    <row r="47" spans="2:5" ht="12.75">
      <c r="B47" s="10" t="s">
        <v>80</v>
      </c>
      <c r="C47" s="10"/>
      <c r="D47" s="10"/>
      <c r="E47" s="38"/>
    </row>
    <row r="49" ht="12.75">
      <c r="B49" s="13" t="s">
        <v>30</v>
      </c>
    </row>
    <row r="50" ht="15.75">
      <c r="B50" s="12" t="s">
        <v>56</v>
      </c>
    </row>
    <row r="51" spans="2:3" ht="15.75">
      <c r="B51" s="12" t="s">
        <v>1</v>
      </c>
      <c r="C51" s="12" t="s">
        <v>14</v>
      </c>
    </row>
    <row r="52" spans="2:3" ht="15.75">
      <c r="B52" s="12"/>
      <c r="C52" s="12" t="s">
        <v>67</v>
      </c>
    </row>
    <row r="53" ht="15.75">
      <c r="C53" s="12" t="s">
        <v>15</v>
      </c>
    </row>
    <row r="54" ht="14.25" customHeight="1">
      <c r="C54" s="12" t="s">
        <v>57</v>
      </c>
    </row>
    <row r="55" ht="16.5" thickBot="1">
      <c r="B55" s="12" t="s">
        <v>58</v>
      </c>
    </row>
    <row r="56" spans="2:7" ht="17.25" thickBot="1" thickTop="1">
      <c r="B56" s="57" t="s">
        <v>85</v>
      </c>
      <c r="C56" s="58">
        <f>(H14/H22)*H23</f>
        <v>528.5695013189038</v>
      </c>
      <c r="D56" s="59" t="s">
        <v>6</v>
      </c>
      <c r="E56" s="58">
        <f>C56/6.894754</f>
        <v>76.66256132110063</v>
      </c>
      <c r="F56" s="60" t="s">
        <v>13</v>
      </c>
      <c r="G56" s="26"/>
    </row>
    <row r="57" ht="13.5" thickTop="1">
      <c r="C57" s="12"/>
    </row>
    <row r="58" ht="12.75">
      <c r="B58" s="13" t="s">
        <v>16</v>
      </c>
    </row>
    <row r="59" spans="2:7" ht="15.75">
      <c r="B59" s="12" t="s">
        <v>17</v>
      </c>
      <c r="G59" s="23"/>
    </row>
    <row r="60" spans="2:3" ht="12.75">
      <c r="B60" s="12" t="s">
        <v>1</v>
      </c>
      <c r="C60" s="23" t="s">
        <v>91</v>
      </c>
    </row>
    <row r="61" spans="3:10" ht="15.75">
      <c r="C61" s="22" t="s">
        <v>90</v>
      </c>
      <c r="J61" s="14"/>
    </row>
    <row r="62" spans="3:9" ht="16.5">
      <c r="C62" s="22" t="s">
        <v>18</v>
      </c>
      <c r="I62" s="14" t="s">
        <v>9</v>
      </c>
    </row>
    <row r="63" spans="3:9" ht="17.25" thickBot="1">
      <c r="C63" s="12" t="s">
        <v>19</v>
      </c>
      <c r="I63" s="14"/>
    </row>
    <row r="64" spans="2:10" ht="17.25" thickBot="1" thickTop="1">
      <c r="B64" s="57" t="s">
        <v>20</v>
      </c>
      <c r="C64" s="58">
        <f>H16*F15*H20</f>
        <v>1011490.9090787711</v>
      </c>
      <c r="D64" s="59" t="s">
        <v>22</v>
      </c>
      <c r="E64" s="58">
        <f>C64*1000*0.0009471</f>
        <v>957983.0399885041</v>
      </c>
      <c r="F64" s="60" t="s">
        <v>97</v>
      </c>
      <c r="J64" s="14"/>
    </row>
    <row r="65" spans="3:10" ht="12.75" customHeight="1" thickTop="1">
      <c r="C65" s="12"/>
      <c r="D65" s="25"/>
      <c r="E65" s="12"/>
      <c r="J65" s="14"/>
    </row>
    <row r="66" spans="2:9" ht="14.25" customHeight="1">
      <c r="B66" s="13" t="s">
        <v>23</v>
      </c>
      <c r="I66" s="14"/>
    </row>
    <row r="67" spans="2:9" ht="16.5">
      <c r="B67" s="12" t="s">
        <v>24</v>
      </c>
      <c r="I67" s="14"/>
    </row>
    <row r="68" spans="2:10" ht="16.5">
      <c r="B68" s="12" t="s">
        <v>1</v>
      </c>
      <c r="C68" s="12" t="s">
        <v>25</v>
      </c>
      <c r="I68" s="14"/>
      <c r="J68" s="26"/>
    </row>
    <row r="69" spans="2:9" ht="16.5" thickBot="1">
      <c r="B69" s="12"/>
      <c r="C69" s="12" t="s">
        <v>26</v>
      </c>
      <c r="D69" s="12"/>
      <c r="E69" s="12"/>
      <c r="F69" s="12"/>
      <c r="I69" s="14"/>
    </row>
    <row r="70" spans="2:9" ht="17.25" thickBot="1" thickTop="1">
      <c r="B70" s="57" t="s">
        <v>84</v>
      </c>
      <c r="C70" s="58">
        <f>C64/4500</f>
        <v>224.77575757306025</v>
      </c>
      <c r="D70" s="59" t="s">
        <v>12</v>
      </c>
      <c r="E70" s="58">
        <f>C70*2.204623</f>
        <v>495.5458049879928</v>
      </c>
      <c r="F70" s="60" t="s">
        <v>45</v>
      </c>
      <c r="G70" s="26"/>
      <c r="I70" s="14"/>
    </row>
    <row r="71" spans="2:9" ht="16.5" thickTop="1">
      <c r="B71" s="12"/>
      <c r="C71" s="26"/>
      <c r="D71" s="26"/>
      <c r="E71" s="26"/>
      <c r="F71" s="26"/>
      <c r="G71" s="26"/>
      <c r="H71" s="26"/>
      <c r="I71" s="14"/>
    </row>
    <row r="72" spans="2:8" ht="15" customHeight="1">
      <c r="B72" s="33"/>
      <c r="H72" s="15"/>
    </row>
    <row r="73" spans="2:7" ht="15">
      <c r="B73" s="2" t="s">
        <v>62</v>
      </c>
      <c r="C73" s="35"/>
      <c r="D73" s="35"/>
      <c r="E73" s="35"/>
      <c r="F73" s="35"/>
      <c r="G73" s="15"/>
    </row>
    <row r="74" spans="2:7" ht="15">
      <c r="B74" s="2" t="s">
        <v>68</v>
      </c>
      <c r="C74" s="35"/>
      <c r="D74" s="35"/>
      <c r="E74" s="35"/>
      <c r="F74" s="35"/>
      <c r="G74" s="15"/>
    </row>
    <row r="75" spans="2:7" ht="15">
      <c r="B75" s="2" t="s">
        <v>63</v>
      </c>
      <c r="C75" s="35"/>
      <c r="D75" s="35"/>
      <c r="E75" s="35"/>
      <c r="F75" s="35"/>
      <c r="G75" s="15"/>
    </row>
    <row r="76" spans="2:7" ht="15">
      <c r="B76" s="2" t="s">
        <v>48</v>
      </c>
      <c r="C76" s="35"/>
      <c r="D76" s="35"/>
      <c r="E76" s="35"/>
      <c r="F76" s="35"/>
      <c r="G76" s="15"/>
    </row>
    <row r="77" spans="2:7" ht="15">
      <c r="B77" s="2" t="s">
        <v>49</v>
      </c>
      <c r="C77" s="35"/>
      <c r="D77" s="35"/>
      <c r="E77" s="35"/>
      <c r="F77" s="35"/>
      <c r="G77" s="15"/>
    </row>
    <row r="78" spans="2:7" ht="15">
      <c r="B78" s="2" t="s">
        <v>50</v>
      </c>
      <c r="C78" s="35"/>
      <c r="D78" s="35"/>
      <c r="E78" s="35"/>
      <c r="F78" s="35"/>
      <c r="G78" s="15"/>
    </row>
    <row r="79" spans="2:7" ht="15">
      <c r="B79" s="2" t="s">
        <v>51</v>
      </c>
      <c r="C79" s="35"/>
      <c r="D79" s="35"/>
      <c r="E79" s="35"/>
      <c r="F79" s="35"/>
      <c r="G79" s="15"/>
    </row>
    <row r="80" spans="2:7" ht="15">
      <c r="B80" s="2" t="s">
        <v>52</v>
      </c>
      <c r="C80" s="35"/>
      <c r="D80" s="35"/>
      <c r="E80" s="35"/>
      <c r="F80" s="35"/>
      <c r="G80" s="15"/>
    </row>
    <row r="81" spans="2:7" ht="15">
      <c r="B81" s="2" t="s">
        <v>86</v>
      </c>
      <c r="C81" s="35"/>
      <c r="D81" s="35"/>
      <c r="E81" s="35"/>
      <c r="F81" s="35"/>
      <c r="G81" s="15"/>
    </row>
    <row r="96" spans="1:8" s="40" customFormat="1" ht="12.75">
      <c r="A96" s="42" t="s">
        <v>74</v>
      </c>
      <c r="B96" s="43"/>
      <c r="C96" s="44" t="s">
        <v>75</v>
      </c>
      <c r="D96" s="45"/>
      <c r="E96" s="44" t="s">
        <v>76</v>
      </c>
      <c r="F96" s="43"/>
      <c r="G96" s="46"/>
      <c r="H96" s="47"/>
    </row>
    <row r="97" spans="1:8" s="40" customFormat="1" ht="12.75">
      <c r="A97" s="46"/>
      <c r="B97" s="46"/>
      <c r="C97" s="48"/>
      <c r="D97" s="46"/>
      <c r="E97" s="48"/>
      <c r="F97" s="47"/>
      <c r="G97" s="46"/>
      <c r="H97" s="47"/>
    </row>
    <row r="98" spans="1:8" s="40" customFormat="1" ht="12.75">
      <c r="A98" s="42" t="s">
        <v>77</v>
      </c>
      <c r="B98" s="43"/>
      <c r="C98" s="44" t="s">
        <v>75</v>
      </c>
      <c r="D98" s="45"/>
      <c r="E98" s="44" t="s">
        <v>76</v>
      </c>
      <c r="F98" s="43"/>
      <c r="G98" s="46"/>
      <c r="H98" s="47"/>
    </row>
    <row r="99" spans="1:8" s="40" customFormat="1" ht="12.75">
      <c r="A99" s="46"/>
      <c r="B99" s="46"/>
      <c r="C99" s="46"/>
      <c r="D99" s="46"/>
      <c r="E99" s="46"/>
      <c r="F99" s="46"/>
      <c r="G99" s="46"/>
      <c r="H99" s="47"/>
    </row>
    <row r="100" spans="1:8" s="40" customFormat="1" ht="12.75">
      <c r="A100" s="42" t="s">
        <v>78</v>
      </c>
      <c r="B100" s="46"/>
      <c r="C100" s="46"/>
      <c r="D100" s="46"/>
      <c r="E100" s="46"/>
      <c r="F100" s="46"/>
      <c r="G100" s="46"/>
      <c r="H100" s="47"/>
    </row>
    <row r="101" spans="1:8" s="40" customFormat="1" ht="12.75">
      <c r="A101" s="49"/>
      <c r="B101" s="49"/>
      <c r="C101" s="49"/>
      <c r="D101" s="49"/>
      <c r="E101" s="49"/>
      <c r="F101" s="49"/>
      <c r="G101" s="46"/>
      <c r="H101" s="47"/>
    </row>
    <row r="102" spans="1:8" s="40" customFormat="1" ht="12.75">
      <c r="A102" s="49"/>
      <c r="B102" s="49"/>
      <c r="C102" s="49"/>
      <c r="D102" s="49"/>
      <c r="E102" s="49"/>
      <c r="F102" s="49"/>
      <c r="G102" s="46"/>
      <c r="H102" s="47"/>
    </row>
    <row r="103" spans="1:8" s="40" customFormat="1" ht="12.75">
      <c r="A103" s="49"/>
      <c r="B103" s="49"/>
      <c r="C103" s="49"/>
      <c r="D103" s="49"/>
      <c r="E103" s="49"/>
      <c r="F103" s="49"/>
      <c r="G103" s="46"/>
      <c r="H103" s="47"/>
    </row>
    <row r="104" spans="1:8" s="40" customFormat="1" ht="12.75">
      <c r="A104" s="49"/>
      <c r="B104" s="49"/>
      <c r="C104" s="49"/>
      <c r="D104" s="49"/>
      <c r="E104" s="49"/>
      <c r="F104" s="49"/>
      <c r="G104" s="46"/>
      <c r="H104" s="47"/>
    </row>
    <row r="105" spans="1:8" s="40" customFormat="1" ht="12.75">
      <c r="A105" s="49"/>
      <c r="B105" s="49"/>
      <c r="C105" s="49"/>
      <c r="D105" s="49"/>
      <c r="E105" s="49"/>
      <c r="F105" s="49"/>
      <c r="G105" s="46"/>
      <c r="H105" s="47"/>
    </row>
    <row r="106" spans="1:8" s="40" customFormat="1" ht="12.75">
      <c r="A106" s="49"/>
      <c r="B106" s="49"/>
      <c r="C106" s="49"/>
      <c r="D106" s="49"/>
      <c r="E106" s="49"/>
      <c r="F106" s="49"/>
      <c r="G106" s="46"/>
      <c r="H106" s="47"/>
    </row>
    <row r="107" spans="1:8" s="40" customFormat="1" ht="18">
      <c r="A107" s="49"/>
      <c r="B107" s="49"/>
      <c r="C107" s="50" t="s">
        <v>9</v>
      </c>
      <c r="D107" s="49"/>
      <c r="E107" s="49"/>
      <c r="F107" s="49"/>
      <c r="G107" s="46"/>
      <c r="H107" s="47"/>
    </row>
    <row r="108" spans="1:8" s="40" customFormat="1" ht="12.75">
      <c r="A108" s="49"/>
      <c r="B108" s="49"/>
      <c r="C108" s="49"/>
      <c r="D108" s="49"/>
      <c r="E108" s="49"/>
      <c r="F108" s="49"/>
      <c r="G108" s="46"/>
      <c r="H108" s="47"/>
    </row>
    <row r="109" spans="1:8" s="40" customFormat="1" ht="12.75">
      <c r="A109" s="49"/>
      <c r="B109" s="49"/>
      <c r="C109" s="49"/>
      <c r="D109" s="49"/>
      <c r="E109" s="49"/>
      <c r="F109" s="49"/>
      <c r="G109" s="46"/>
      <c r="H109" s="47"/>
    </row>
    <row r="110" s="40" customFormat="1" ht="13.5" thickBot="1"/>
    <row r="111" spans="1:6" s="69" customFormat="1" ht="14.25" thickBot="1" thickTop="1">
      <c r="A111" s="67" t="s">
        <v>92</v>
      </c>
      <c r="B111" s="68" t="s">
        <v>93</v>
      </c>
      <c r="C111" s="68"/>
      <c r="D111" s="68"/>
      <c r="E111" s="68"/>
      <c r="F111" s="67" t="s">
        <v>75</v>
      </c>
    </row>
    <row r="112" spans="1:6" s="69" customFormat="1" ht="14.25" thickBot="1" thickTop="1">
      <c r="A112" s="70" t="s">
        <v>94</v>
      </c>
      <c r="B112" s="71" t="s">
        <v>99</v>
      </c>
      <c r="C112" s="71"/>
      <c r="D112" s="71" t="s">
        <v>9</v>
      </c>
      <c r="E112" s="71"/>
      <c r="F112" s="70" t="s">
        <v>100</v>
      </c>
    </row>
    <row r="113" spans="1:6" s="69" customFormat="1" ht="12.75">
      <c r="A113" s="72"/>
      <c r="B113" s="73"/>
      <c r="C113" s="73"/>
      <c r="D113" s="73"/>
      <c r="E113" s="73"/>
      <c r="F113" s="72"/>
    </row>
    <row r="114" spans="1:6" s="69" customFormat="1" ht="12.75">
      <c r="A114" s="72"/>
      <c r="B114" s="73"/>
      <c r="C114" s="73"/>
      <c r="D114" s="73"/>
      <c r="E114" s="73"/>
      <c r="F114" s="72"/>
    </row>
    <row r="115" spans="1:6" s="69" customFormat="1" ht="12.75">
      <c r="A115" s="72"/>
      <c r="B115" s="73"/>
      <c r="C115" s="73"/>
      <c r="D115" s="73"/>
      <c r="E115" s="73"/>
      <c r="F115" s="72"/>
    </row>
    <row r="116" spans="1:6" s="69" customFormat="1" ht="12.75">
      <c r="A116" s="72"/>
      <c r="B116" s="73"/>
      <c r="C116" s="73"/>
      <c r="D116" s="73"/>
      <c r="E116" s="73"/>
      <c r="F116" s="72"/>
    </row>
    <row r="117" spans="1:6" s="69" customFormat="1" ht="12.75">
      <c r="A117" s="72"/>
      <c r="B117" s="73"/>
      <c r="C117" s="73"/>
      <c r="D117" s="73"/>
      <c r="E117" s="73"/>
      <c r="F117" s="72"/>
    </row>
    <row r="118" spans="1:6" s="69" customFormat="1" ht="12.75">
      <c r="A118" s="72"/>
      <c r="B118" s="73"/>
      <c r="C118" s="73"/>
      <c r="D118" s="73"/>
      <c r="E118" s="73"/>
      <c r="F118" s="72"/>
    </row>
    <row r="119" spans="1:6" s="69" customFormat="1" ht="12.75">
      <c r="A119" s="72"/>
      <c r="B119" s="73"/>
      <c r="C119" s="73"/>
      <c r="D119" s="73"/>
      <c r="E119" s="73"/>
      <c r="F119" s="72"/>
    </row>
    <row r="120" spans="1:6" s="69" customFormat="1" ht="12.75">
      <c r="A120" s="72"/>
      <c r="B120" s="73"/>
      <c r="C120" s="73"/>
      <c r="D120" s="73"/>
      <c r="E120" s="73"/>
      <c r="F120" s="72"/>
    </row>
    <row r="121" spans="1:6" s="69" customFormat="1" ht="12.75">
      <c r="A121" s="72"/>
      <c r="B121" s="73"/>
      <c r="C121" s="73"/>
      <c r="D121" s="73"/>
      <c r="E121" s="73"/>
      <c r="F121" s="72"/>
    </row>
    <row r="122" spans="1:6" s="69" customFormat="1" ht="12.75">
      <c r="A122" s="72"/>
      <c r="B122" s="73"/>
      <c r="C122" s="73"/>
      <c r="D122" s="73"/>
      <c r="E122" s="73"/>
      <c r="F122" s="72"/>
    </row>
    <row r="123" spans="1:6" s="69" customFormat="1" ht="12.75">
      <c r="A123" s="72"/>
      <c r="B123" s="73"/>
      <c r="C123" s="73"/>
      <c r="D123" s="73"/>
      <c r="E123" s="73"/>
      <c r="F123" s="72"/>
    </row>
    <row r="124" spans="1:6" s="69" customFormat="1" ht="12.75">
      <c r="A124" s="72"/>
      <c r="B124" s="73"/>
      <c r="C124" s="73"/>
      <c r="D124" s="73"/>
      <c r="E124" s="73"/>
      <c r="F124" s="72"/>
    </row>
    <row r="125" spans="1:6" s="69" customFormat="1" ht="12.75">
      <c r="A125" s="72"/>
      <c r="B125" s="73"/>
      <c r="C125" s="73"/>
      <c r="D125" s="73"/>
      <c r="E125" s="73"/>
      <c r="F125" s="72"/>
    </row>
    <row r="126" spans="1:6" s="69" customFormat="1" ht="12.75">
      <c r="A126" s="72"/>
      <c r="B126" s="73"/>
      <c r="C126" s="73"/>
      <c r="D126" s="73"/>
      <c r="E126" s="73"/>
      <c r="F126" s="72"/>
    </row>
    <row r="127" spans="1:6" s="69" customFormat="1" ht="12.75">
      <c r="A127" s="72"/>
      <c r="B127" s="73"/>
      <c r="C127" s="73"/>
      <c r="D127" s="73"/>
      <c r="E127" s="73"/>
      <c r="F127" s="72"/>
    </row>
    <row r="128" spans="1:6" s="69" customFormat="1" ht="12.75">
      <c r="A128" s="72"/>
      <c r="B128" s="73"/>
      <c r="C128" s="73"/>
      <c r="D128" s="73"/>
      <c r="E128" s="73"/>
      <c r="F128" s="72"/>
    </row>
    <row r="129" spans="1:6" s="69" customFormat="1" ht="13.5" thickBot="1">
      <c r="A129" s="74"/>
      <c r="B129" s="75"/>
      <c r="C129" s="75"/>
      <c r="D129" s="75"/>
      <c r="E129" s="76"/>
      <c r="F129" s="77"/>
    </row>
    <row r="130" s="40" customFormat="1" ht="13.5" thickTop="1"/>
    <row r="131" s="40" customFormat="1" ht="12.75"/>
    <row r="132" s="40" customFormat="1" ht="12.75"/>
    <row r="133" s="40" customFormat="1" ht="12.75"/>
    <row r="134" s="40" customFormat="1" ht="12.75"/>
    <row r="135" s="40" customFormat="1" ht="12.75"/>
    <row r="136" s="40" customFormat="1" ht="12.75"/>
    <row r="137" s="40" customFormat="1" ht="12.75"/>
    <row r="138" s="40" customFormat="1" ht="12.75"/>
    <row r="139" s="40" customFormat="1" ht="12.75"/>
    <row r="140" s="40" customFormat="1" ht="12.75"/>
    <row r="141" s="40" customFormat="1" ht="12.75"/>
    <row r="142" s="40" customFormat="1" ht="12.75"/>
    <row r="143" s="40" customFormat="1" ht="12.75"/>
    <row r="144" s="40" customFormat="1" ht="12.75"/>
    <row r="145" s="40" customFormat="1" ht="12.75"/>
    <row r="146" s="40" customFormat="1" ht="12.75"/>
    <row r="147" s="40" customFormat="1" ht="12.75"/>
    <row r="148" s="40" customFormat="1" ht="12.75"/>
    <row r="149" s="40" customFormat="1" ht="12.75"/>
    <row r="150" s="40" customFormat="1" ht="12.75"/>
    <row r="151" s="40" customFormat="1" ht="12.75"/>
    <row r="152" s="40" customFormat="1" ht="12.75"/>
    <row r="153" s="40" customFormat="1" ht="12.75"/>
    <row r="154" s="40" customFormat="1" ht="12.75"/>
    <row r="155" s="40" customFormat="1" ht="12.75"/>
    <row r="156" s="40" customFormat="1" ht="12.75"/>
    <row r="157" s="40" customFormat="1" ht="12.75"/>
    <row r="158" s="40" customFormat="1" ht="12.75"/>
    <row r="159" s="40" customFormat="1" ht="12.75"/>
    <row r="160" s="40" customFormat="1" ht="12.75"/>
    <row r="161" s="40" customFormat="1" ht="12.75"/>
    <row r="162" s="40" customFormat="1" ht="12.75"/>
    <row r="163" s="40" customFormat="1" ht="12.75"/>
    <row r="164" s="40" customFormat="1" ht="12.75"/>
    <row r="165" s="40" customFormat="1" ht="12.75"/>
    <row r="166" s="40" customFormat="1" ht="12.75"/>
    <row r="167" s="40" customFormat="1" ht="12.75"/>
    <row r="168" s="40" customFormat="1" ht="12.75"/>
    <row r="169" s="40" customFormat="1" ht="12.75"/>
    <row r="170" s="40" customFormat="1" ht="12.75"/>
    <row r="171" s="40" customFormat="1" ht="12.75"/>
    <row r="172" s="40" customFormat="1" ht="12.75"/>
    <row r="173" s="40" customFormat="1" ht="12.75"/>
    <row r="174" s="40" customFormat="1" ht="12.75"/>
    <row r="175" s="40" customFormat="1" ht="12.75"/>
    <row r="176" s="40" customFormat="1" ht="12.75"/>
    <row r="177" s="40" customFormat="1" ht="12.75"/>
    <row r="178" s="40" customFormat="1" ht="12.75"/>
    <row r="179" s="40" customFormat="1" ht="12.75"/>
    <row r="180" s="40" customFormat="1" ht="12.75"/>
    <row r="181" s="40" customFormat="1" ht="12.75"/>
    <row r="182" s="40" customFormat="1" ht="12.75"/>
    <row r="183" s="40" customFormat="1" ht="12.75"/>
    <row r="184" s="40" customFormat="1" ht="12.75"/>
    <row r="185" s="40" customFormat="1" ht="12.75"/>
    <row r="186" s="40" customFormat="1" ht="12.75"/>
    <row r="187" s="40" customFormat="1" ht="12.75"/>
    <row r="188" s="40" customFormat="1" ht="12.75"/>
    <row r="189" s="40" customFormat="1" ht="12.75"/>
  </sheetData>
  <sheetProtection password="F6F0" sheet="1" objects="1" scenarios="1"/>
  <mergeCells count="29">
    <mergeCell ref="E42:F42"/>
    <mergeCell ref="E44:F44"/>
    <mergeCell ref="B30:B31"/>
    <mergeCell ref="E38:F38"/>
    <mergeCell ref="E39:F39"/>
    <mergeCell ref="E40:F40"/>
    <mergeCell ref="E41:F41"/>
    <mergeCell ref="C42:D42"/>
    <mergeCell ref="C44:D44"/>
    <mergeCell ref="E30:F30"/>
    <mergeCell ref="E31:F31"/>
    <mergeCell ref="E32:F32"/>
    <mergeCell ref="E33:F33"/>
    <mergeCell ref="E34:F34"/>
    <mergeCell ref="E35:F35"/>
    <mergeCell ref="E36:F36"/>
    <mergeCell ref="E37:F37"/>
    <mergeCell ref="C38:D38"/>
    <mergeCell ref="C39:D39"/>
    <mergeCell ref="C40:D40"/>
    <mergeCell ref="C41:D41"/>
    <mergeCell ref="C34:D34"/>
    <mergeCell ref="C35:D35"/>
    <mergeCell ref="C36:D36"/>
    <mergeCell ref="C37:D37"/>
    <mergeCell ref="C30:D30"/>
    <mergeCell ref="C31:D31"/>
    <mergeCell ref="C32:D32"/>
    <mergeCell ref="C33:D33"/>
  </mergeCells>
  <printOptions/>
  <pageMargins left="1" right="1" top="1" bottom="1" header="0.5" footer="0.5"/>
  <pageSetup fitToHeight="2" horizontalDpi="600" verticalDpi="600" orientation="portrait" r:id="rId4"/>
  <headerFooter alignWithMargins="0">
    <oddHeader xml:space="preserve">&amp;L&amp;6Office of Nuclear Reactor Regulation 
Division of Systems Safety and Analysis
Plant Systems Branch
Fire Protection Engineering and Special Projects Section&amp;C&amp;8 </oddHeader>
    <oddFooter>&amp;C&amp;8&amp;P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JRD2</cp:lastModifiedBy>
  <cp:lastPrinted>2004-05-13T16:57:18Z</cp:lastPrinted>
  <dcterms:created xsi:type="dcterms:W3CDTF">2001-04-10T10:59:19Z</dcterms:created>
  <dcterms:modified xsi:type="dcterms:W3CDTF">2005-01-18T13:44:17Z</dcterms:modified>
  <cp:category/>
  <cp:version/>
  <cp:contentType/>
  <cp:contentStatus/>
</cp:coreProperties>
</file>