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7400" windowHeight="12975" activeTab="0"/>
  </bookViews>
  <sheets>
    <sheet name="Lead end scan" sheetId="1" r:id="rId1"/>
    <sheet name="pipe details" sheetId="2" r:id="rId2"/>
    <sheet name="pt_grp3_pnts.3998936" sheetId="3" r:id="rId3"/>
    <sheet name="pt_grp3_pnts.3998963" sheetId="4" r:id="rId4"/>
    <sheet name="pt_grp3_pnts.3998990" sheetId="5" r:id="rId5"/>
    <sheet name="pt_grp3_pnts.398050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<sst xmlns="http://schemas.openxmlformats.org/spreadsheetml/2006/main" count="110" uniqueCount="37">
  <si>
    <t>!Jul</t>
  </si>
  <si>
    <t>raw</t>
  </si>
  <si>
    <t>seq</t>
  </si>
  <si>
    <t>sn</t>
  </si>
  <si>
    <t>=</t>
  </si>
  <si>
    <t>!</t>
  </si>
  <si>
    <t>Start</t>
  </si>
  <si>
    <t>of</t>
  </si>
  <si>
    <t>Report</t>
  </si>
  <si>
    <t>num</t>
  </si>
  <si>
    <t>z's</t>
  </si>
  <si>
    <t>!raw_run_sn</t>
  </si>
  <si>
    <t>raw_pnt_num</t>
  </si>
  <si>
    <t>x</t>
  </si>
  <si>
    <t>y</t>
  </si>
  <si>
    <t>z</t>
  </si>
  <si>
    <t>reduced_current</t>
  </si>
  <si>
    <t>hall_y</t>
  </si>
  <si>
    <t>B(gauss)</t>
  </si>
  <si>
    <t xml:space="preserve">y = </t>
  </si>
  <si>
    <t>!May</t>
  </si>
  <si>
    <t>TLL101-1</t>
  </si>
  <si>
    <t>integral (B*dz):</t>
  </si>
  <si>
    <t>gauss-m</t>
  </si>
  <si>
    <t>z(m)</t>
  </si>
  <si>
    <t>dz(m)</t>
  </si>
  <si>
    <t>B_avg</t>
  </si>
  <si>
    <t>B*dz (gauss-m)</t>
  </si>
  <si>
    <t>pipe details:</t>
  </si>
  <si>
    <t>placed assymetrically in field-free region hole, wedged in place with plastic tie-wrap, maximum gap at top, pipe contacts magnet surface at bottom</t>
  </si>
  <si>
    <t>diameter of field free region (from assy dwg):</t>
  </si>
  <si>
    <t>inches</t>
  </si>
  <si>
    <t>diameter of pipe (measured)</t>
  </si>
  <si>
    <t>pipe wall thickness (measured)</t>
  </si>
  <si>
    <t>average air gap between pipe and field-free hole (calc)</t>
  </si>
  <si>
    <t>mm</t>
  </si>
  <si>
    <t>pipe composition unknown (??) rumored to be 1018 steel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</si>
</sst>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comparison of lead end scans with steel pipe in field-free region
TLL101-4: upper coil only, 900 A;   TLL101-5: both coils, 450 A
(TLL101-1: Lead end like 4 &amp; 5 but no pipe, 450 A)</a:t>
            </a:r>
          </a:p>
        </c:rich>
      </c:tx>
      <c:layout>
        <c:manualLayout>
          <c:xMode val="factor"/>
          <c:yMode val="factor"/>
          <c:x val="-0.004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"/>
          <c:w val="0.90375"/>
          <c:h val="0.83875"/>
        </c:manualLayout>
      </c:layout>
      <c:scatterChart>
        <c:scatterStyle val="smoothMarker"/>
        <c:varyColors val="0"/>
        <c:ser>
          <c:idx val="1"/>
          <c:order val="0"/>
          <c:tx>
            <c:v>TLL101-5, y = 0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'pt_grp3_pnts.3998936'!$E$6:$E$45</c:f>
              <c:numCache>
                <c:ptCount val="40"/>
                <c:pt idx="0">
                  <c:v>34</c:v>
                </c:pt>
                <c:pt idx="1">
                  <c:v>34.5</c:v>
                </c:pt>
                <c:pt idx="2">
                  <c:v>35</c:v>
                </c:pt>
                <c:pt idx="3">
                  <c:v>35.5</c:v>
                </c:pt>
                <c:pt idx="4">
                  <c:v>36</c:v>
                </c:pt>
                <c:pt idx="5">
                  <c:v>36.5</c:v>
                </c:pt>
                <c:pt idx="6">
                  <c:v>37</c:v>
                </c:pt>
                <c:pt idx="7">
                  <c:v>37.5</c:v>
                </c:pt>
                <c:pt idx="8">
                  <c:v>38</c:v>
                </c:pt>
                <c:pt idx="9">
                  <c:v>38.5</c:v>
                </c:pt>
                <c:pt idx="10">
                  <c:v>39</c:v>
                </c:pt>
                <c:pt idx="11">
                  <c:v>39.5</c:v>
                </c:pt>
                <c:pt idx="12">
                  <c:v>40</c:v>
                </c:pt>
                <c:pt idx="13">
                  <c:v>40.5</c:v>
                </c:pt>
                <c:pt idx="14">
                  <c:v>41</c:v>
                </c:pt>
                <c:pt idx="15">
                  <c:v>41.5</c:v>
                </c:pt>
                <c:pt idx="16">
                  <c:v>42</c:v>
                </c:pt>
                <c:pt idx="17">
                  <c:v>42.5</c:v>
                </c:pt>
                <c:pt idx="18">
                  <c:v>43</c:v>
                </c:pt>
                <c:pt idx="19">
                  <c:v>43.5</c:v>
                </c:pt>
                <c:pt idx="20">
                  <c:v>44</c:v>
                </c:pt>
                <c:pt idx="21">
                  <c:v>44.5</c:v>
                </c:pt>
                <c:pt idx="22">
                  <c:v>45</c:v>
                </c:pt>
                <c:pt idx="23">
                  <c:v>45.5</c:v>
                </c:pt>
                <c:pt idx="24">
                  <c:v>46</c:v>
                </c:pt>
                <c:pt idx="25">
                  <c:v>46.5</c:v>
                </c:pt>
                <c:pt idx="26">
                  <c:v>47</c:v>
                </c:pt>
                <c:pt idx="27">
                  <c:v>47.5</c:v>
                </c:pt>
                <c:pt idx="28">
                  <c:v>48</c:v>
                </c:pt>
                <c:pt idx="29">
                  <c:v>48.5</c:v>
                </c:pt>
                <c:pt idx="30">
                  <c:v>49</c:v>
                </c:pt>
                <c:pt idx="31">
                  <c:v>49.5</c:v>
                </c:pt>
                <c:pt idx="32">
                  <c:v>50</c:v>
                </c:pt>
                <c:pt idx="33">
                  <c:v>50.5</c:v>
                </c:pt>
                <c:pt idx="34">
                  <c:v>51</c:v>
                </c:pt>
                <c:pt idx="35">
                  <c:v>51.5</c:v>
                </c:pt>
                <c:pt idx="36">
                  <c:v>52</c:v>
                </c:pt>
                <c:pt idx="37">
                  <c:v>52.5</c:v>
                </c:pt>
                <c:pt idx="38">
                  <c:v>53</c:v>
                </c:pt>
                <c:pt idx="39">
                  <c:v>53.5</c:v>
                </c:pt>
              </c:numCache>
            </c:numRef>
          </c:xVal>
          <c:yVal>
            <c:numRef>
              <c:f>'pt_grp3_pnts.3998936'!$H$6:$H$45</c:f>
              <c:numCache>
                <c:ptCount val="40"/>
                <c:pt idx="0">
                  <c:v>3.4000000000000004</c:v>
                </c:pt>
                <c:pt idx="1">
                  <c:v>4.5</c:v>
                </c:pt>
                <c:pt idx="2">
                  <c:v>5.199999999999999</c:v>
                </c:pt>
                <c:pt idx="3">
                  <c:v>5</c:v>
                </c:pt>
                <c:pt idx="4">
                  <c:v>5.3</c:v>
                </c:pt>
                <c:pt idx="5">
                  <c:v>5.7</c:v>
                </c:pt>
                <c:pt idx="6">
                  <c:v>5.5</c:v>
                </c:pt>
                <c:pt idx="7">
                  <c:v>4.2</c:v>
                </c:pt>
                <c:pt idx="8">
                  <c:v>2.7</c:v>
                </c:pt>
                <c:pt idx="9">
                  <c:v>2.1</c:v>
                </c:pt>
                <c:pt idx="10">
                  <c:v>2</c:v>
                </c:pt>
                <c:pt idx="11">
                  <c:v>2.2</c:v>
                </c:pt>
                <c:pt idx="12">
                  <c:v>2.9999999999999996</c:v>
                </c:pt>
                <c:pt idx="13">
                  <c:v>5.6</c:v>
                </c:pt>
                <c:pt idx="14">
                  <c:v>17.099999999999998</c:v>
                </c:pt>
                <c:pt idx="15">
                  <c:v>61.5</c:v>
                </c:pt>
                <c:pt idx="16">
                  <c:v>160.60000000000002</c:v>
                </c:pt>
                <c:pt idx="17">
                  <c:v>241.29999999999998</c:v>
                </c:pt>
                <c:pt idx="18">
                  <c:v>256.5</c:v>
                </c:pt>
                <c:pt idx="19">
                  <c:v>229.39999999999998</c:v>
                </c:pt>
                <c:pt idx="20">
                  <c:v>184.6</c:v>
                </c:pt>
                <c:pt idx="21">
                  <c:v>133.4</c:v>
                </c:pt>
                <c:pt idx="22">
                  <c:v>89.1</c:v>
                </c:pt>
                <c:pt idx="23">
                  <c:v>78.60000000000001</c:v>
                </c:pt>
                <c:pt idx="24">
                  <c:v>128.29999999999998</c:v>
                </c:pt>
                <c:pt idx="25">
                  <c:v>164.3</c:v>
                </c:pt>
                <c:pt idx="26">
                  <c:v>166.8</c:v>
                </c:pt>
                <c:pt idx="27">
                  <c:v>157</c:v>
                </c:pt>
                <c:pt idx="28">
                  <c:v>143.5</c:v>
                </c:pt>
                <c:pt idx="29">
                  <c:v>130</c:v>
                </c:pt>
                <c:pt idx="30">
                  <c:v>117.4</c:v>
                </c:pt>
                <c:pt idx="31">
                  <c:v>105.80000000000001</c:v>
                </c:pt>
                <c:pt idx="32">
                  <c:v>95.3</c:v>
                </c:pt>
                <c:pt idx="33">
                  <c:v>85.9</c:v>
                </c:pt>
                <c:pt idx="34">
                  <c:v>77.5</c:v>
                </c:pt>
                <c:pt idx="35">
                  <c:v>70.1</c:v>
                </c:pt>
                <c:pt idx="36">
                  <c:v>63.4</c:v>
                </c:pt>
                <c:pt idx="37">
                  <c:v>57.5</c:v>
                </c:pt>
                <c:pt idx="38">
                  <c:v>52.1</c:v>
                </c:pt>
                <c:pt idx="39">
                  <c:v>47.400000000000006</c:v>
                </c:pt>
              </c:numCache>
            </c:numRef>
          </c:yVal>
          <c:smooth val="1"/>
        </c:ser>
        <c:ser>
          <c:idx val="2"/>
          <c:order val="1"/>
          <c:tx>
            <c:v>TLL101-5, y = +0.375"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'pt_grp3_pnts.3998963'!$E$6:$E$38</c:f>
              <c:numCache>
                <c:ptCount val="33"/>
                <c:pt idx="0">
                  <c:v>37.5</c:v>
                </c:pt>
                <c:pt idx="1">
                  <c:v>38</c:v>
                </c:pt>
                <c:pt idx="2">
                  <c:v>38.5</c:v>
                </c:pt>
                <c:pt idx="3">
                  <c:v>39</c:v>
                </c:pt>
                <c:pt idx="4">
                  <c:v>39.5</c:v>
                </c:pt>
                <c:pt idx="5">
                  <c:v>40</c:v>
                </c:pt>
                <c:pt idx="6">
                  <c:v>40.5</c:v>
                </c:pt>
                <c:pt idx="7">
                  <c:v>41</c:v>
                </c:pt>
                <c:pt idx="8">
                  <c:v>41.5</c:v>
                </c:pt>
                <c:pt idx="9">
                  <c:v>42</c:v>
                </c:pt>
                <c:pt idx="10">
                  <c:v>42.5</c:v>
                </c:pt>
                <c:pt idx="11">
                  <c:v>43</c:v>
                </c:pt>
                <c:pt idx="12">
                  <c:v>43.5</c:v>
                </c:pt>
                <c:pt idx="13">
                  <c:v>44</c:v>
                </c:pt>
                <c:pt idx="14">
                  <c:v>44.5</c:v>
                </c:pt>
                <c:pt idx="15">
                  <c:v>45</c:v>
                </c:pt>
                <c:pt idx="16">
                  <c:v>45.5</c:v>
                </c:pt>
                <c:pt idx="17">
                  <c:v>46</c:v>
                </c:pt>
                <c:pt idx="18">
                  <c:v>46.5</c:v>
                </c:pt>
                <c:pt idx="19">
                  <c:v>47</c:v>
                </c:pt>
                <c:pt idx="20">
                  <c:v>47.5</c:v>
                </c:pt>
                <c:pt idx="21">
                  <c:v>48</c:v>
                </c:pt>
                <c:pt idx="22">
                  <c:v>48.5</c:v>
                </c:pt>
                <c:pt idx="23">
                  <c:v>49</c:v>
                </c:pt>
                <c:pt idx="24">
                  <c:v>49.5</c:v>
                </c:pt>
                <c:pt idx="25">
                  <c:v>50</c:v>
                </c:pt>
                <c:pt idx="26">
                  <c:v>50.5</c:v>
                </c:pt>
                <c:pt idx="27">
                  <c:v>51</c:v>
                </c:pt>
                <c:pt idx="28">
                  <c:v>51.5</c:v>
                </c:pt>
                <c:pt idx="29">
                  <c:v>52</c:v>
                </c:pt>
                <c:pt idx="30">
                  <c:v>52.5</c:v>
                </c:pt>
                <c:pt idx="31">
                  <c:v>53</c:v>
                </c:pt>
                <c:pt idx="32">
                  <c:v>53.5</c:v>
                </c:pt>
              </c:numCache>
            </c:numRef>
          </c:xVal>
          <c:yVal>
            <c:numRef>
              <c:f>'pt_grp3_pnts.3998963'!$H$6:$H$38</c:f>
              <c:numCache>
                <c:ptCount val="33"/>
                <c:pt idx="0">
                  <c:v>3.6999999999999997</c:v>
                </c:pt>
                <c:pt idx="1">
                  <c:v>2.8</c:v>
                </c:pt>
                <c:pt idx="2">
                  <c:v>2.1</c:v>
                </c:pt>
                <c:pt idx="3">
                  <c:v>1.4</c:v>
                </c:pt>
                <c:pt idx="4">
                  <c:v>0.1</c:v>
                </c:pt>
                <c:pt idx="5">
                  <c:v>-5</c:v>
                </c:pt>
                <c:pt idx="6">
                  <c:v>-26.099999999999998</c:v>
                </c:pt>
                <c:pt idx="7">
                  <c:v>-103</c:v>
                </c:pt>
                <c:pt idx="8">
                  <c:v>-217.29999999999998</c:v>
                </c:pt>
                <c:pt idx="9">
                  <c:v>111.6</c:v>
                </c:pt>
                <c:pt idx="10">
                  <c:v>350.20000000000005</c:v>
                </c:pt>
                <c:pt idx="11">
                  <c:v>371.4</c:v>
                </c:pt>
                <c:pt idx="12">
                  <c:v>330.09999999999997</c:v>
                </c:pt>
                <c:pt idx="13">
                  <c:v>273.4</c:v>
                </c:pt>
                <c:pt idx="14">
                  <c:v>204.00000000000003</c:v>
                </c:pt>
                <c:pt idx="15">
                  <c:v>84.2</c:v>
                </c:pt>
                <c:pt idx="16">
                  <c:v>-88.6</c:v>
                </c:pt>
                <c:pt idx="17">
                  <c:v>152.9</c:v>
                </c:pt>
                <c:pt idx="18">
                  <c:v>236.5</c:v>
                </c:pt>
                <c:pt idx="19">
                  <c:v>218.8</c:v>
                </c:pt>
                <c:pt idx="20">
                  <c:v>193.20000000000002</c:v>
                </c:pt>
                <c:pt idx="21">
                  <c:v>170.20000000000002</c:v>
                </c:pt>
                <c:pt idx="22">
                  <c:v>150.6</c:v>
                </c:pt>
                <c:pt idx="23">
                  <c:v>133.79999999999998</c:v>
                </c:pt>
                <c:pt idx="24">
                  <c:v>119.10000000000001</c:v>
                </c:pt>
                <c:pt idx="25">
                  <c:v>106.4</c:v>
                </c:pt>
                <c:pt idx="26">
                  <c:v>95.2</c:v>
                </c:pt>
                <c:pt idx="27">
                  <c:v>85.4</c:v>
                </c:pt>
                <c:pt idx="28">
                  <c:v>76.89999999999999</c:v>
                </c:pt>
                <c:pt idx="29">
                  <c:v>69.2</c:v>
                </c:pt>
                <c:pt idx="30">
                  <c:v>62.6</c:v>
                </c:pt>
                <c:pt idx="31">
                  <c:v>56.49999999999999</c:v>
                </c:pt>
                <c:pt idx="32">
                  <c:v>51.2</c:v>
                </c:pt>
              </c:numCache>
            </c:numRef>
          </c:yVal>
          <c:smooth val="1"/>
        </c:ser>
        <c:ser>
          <c:idx val="3"/>
          <c:order val="2"/>
          <c:tx>
            <c:v>TLL101-5, y = -0.375"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'pt_grp3_pnts.3998990'!$E$6:$E$38</c:f>
              <c:numCache>
                <c:ptCount val="33"/>
                <c:pt idx="0">
                  <c:v>37.5</c:v>
                </c:pt>
                <c:pt idx="1">
                  <c:v>38</c:v>
                </c:pt>
                <c:pt idx="2">
                  <c:v>38.5</c:v>
                </c:pt>
                <c:pt idx="3">
                  <c:v>39</c:v>
                </c:pt>
                <c:pt idx="4">
                  <c:v>39.5</c:v>
                </c:pt>
                <c:pt idx="5">
                  <c:v>40</c:v>
                </c:pt>
                <c:pt idx="6">
                  <c:v>40.5</c:v>
                </c:pt>
                <c:pt idx="7">
                  <c:v>41</c:v>
                </c:pt>
                <c:pt idx="8">
                  <c:v>41.5</c:v>
                </c:pt>
                <c:pt idx="9">
                  <c:v>42</c:v>
                </c:pt>
                <c:pt idx="10">
                  <c:v>42.5</c:v>
                </c:pt>
                <c:pt idx="11">
                  <c:v>43</c:v>
                </c:pt>
                <c:pt idx="12">
                  <c:v>43.5</c:v>
                </c:pt>
                <c:pt idx="13">
                  <c:v>44</c:v>
                </c:pt>
                <c:pt idx="14">
                  <c:v>44.5</c:v>
                </c:pt>
                <c:pt idx="15">
                  <c:v>45</c:v>
                </c:pt>
                <c:pt idx="16">
                  <c:v>45.5</c:v>
                </c:pt>
                <c:pt idx="17">
                  <c:v>46</c:v>
                </c:pt>
                <c:pt idx="18">
                  <c:v>46.5</c:v>
                </c:pt>
                <c:pt idx="19">
                  <c:v>47</c:v>
                </c:pt>
                <c:pt idx="20">
                  <c:v>47.5</c:v>
                </c:pt>
                <c:pt idx="21">
                  <c:v>48</c:v>
                </c:pt>
                <c:pt idx="22">
                  <c:v>48.5</c:v>
                </c:pt>
                <c:pt idx="23">
                  <c:v>49</c:v>
                </c:pt>
                <c:pt idx="24">
                  <c:v>49.5</c:v>
                </c:pt>
                <c:pt idx="25">
                  <c:v>50</c:v>
                </c:pt>
                <c:pt idx="26">
                  <c:v>50.5</c:v>
                </c:pt>
                <c:pt idx="27">
                  <c:v>51</c:v>
                </c:pt>
                <c:pt idx="28">
                  <c:v>51.5</c:v>
                </c:pt>
                <c:pt idx="29">
                  <c:v>52</c:v>
                </c:pt>
                <c:pt idx="30">
                  <c:v>52.5</c:v>
                </c:pt>
                <c:pt idx="31">
                  <c:v>53</c:v>
                </c:pt>
                <c:pt idx="32">
                  <c:v>53.5</c:v>
                </c:pt>
              </c:numCache>
            </c:numRef>
          </c:xVal>
          <c:yVal>
            <c:numRef>
              <c:f>'pt_grp3_pnts.3998990'!$H$6:$H$38</c:f>
              <c:numCache>
                <c:ptCount val="33"/>
                <c:pt idx="0">
                  <c:v>5.3</c:v>
                </c:pt>
                <c:pt idx="1">
                  <c:v>2.4</c:v>
                </c:pt>
                <c:pt idx="2">
                  <c:v>2.1</c:v>
                </c:pt>
                <c:pt idx="3">
                  <c:v>2.5999999999999996</c:v>
                </c:pt>
                <c:pt idx="4">
                  <c:v>4.2</c:v>
                </c:pt>
                <c:pt idx="5">
                  <c:v>10</c:v>
                </c:pt>
                <c:pt idx="6">
                  <c:v>32.9</c:v>
                </c:pt>
                <c:pt idx="7">
                  <c:v>118.5</c:v>
                </c:pt>
                <c:pt idx="8">
                  <c:v>295</c:v>
                </c:pt>
                <c:pt idx="9">
                  <c:v>234.5</c:v>
                </c:pt>
                <c:pt idx="10">
                  <c:v>177.9</c:v>
                </c:pt>
                <c:pt idx="11">
                  <c:v>164.4</c:v>
                </c:pt>
                <c:pt idx="12">
                  <c:v>139.4</c:v>
                </c:pt>
                <c:pt idx="13">
                  <c:v>101.3</c:v>
                </c:pt>
                <c:pt idx="14">
                  <c:v>63.5</c:v>
                </c:pt>
                <c:pt idx="15">
                  <c:v>77.5</c:v>
                </c:pt>
                <c:pt idx="16">
                  <c:v>187.9</c:v>
                </c:pt>
                <c:pt idx="17">
                  <c:v>122.3</c:v>
                </c:pt>
                <c:pt idx="18">
                  <c:v>109.1</c:v>
                </c:pt>
                <c:pt idx="19">
                  <c:v>121</c:v>
                </c:pt>
                <c:pt idx="20">
                  <c:v>122.9</c:v>
                </c:pt>
                <c:pt idx="21">
                  <c:v>118</c:v>
                </c:pt>
                <c:pt idx="22">
                  <c:v>110</c:v>
                </c:pt>
                <c:pt idx="23">
                  <c:v>101.3</c:v>
                </c:pt>
                <c:pt idx="24">
                  <c:v>92.5</c:v>
                </c:pt>
                <c:pt idx="25">
                  <c:v>84.2</c:v>
                </c:pt>
                <c:pt idx="26">
                  <c:v>76.6</c:v>
                </c:pt>
                <c:pt idx="27">
                  <c:v>69.6</c:v>
                </c:pt>
                <c:pt idx="28">
                  <c:v>63.3</c:v>
                </c:pt>
                <c:pt idx="29">
                  <c:v>57.5</c:v>
                </c:pt>
                <c:pt idx="30">
                  <c:v>52.4</c:v>
                </c:pt>
                <c:pt idx="31">
                  <c:v>47.7</c:v>
                </c:pt>
                <c:pt idx="32">
                  <c:v>43.5</c:v>
                </c:pt>
              </c:numCache>
            </c:numRef>
          </c:yVal>
          <c:smooth val="1"/>
        </c:ser>
        <c:ser>
          <c:idx val="0"/>
          <c:order val="3"/>
          <c:tx>
            <c:v>TLL101-4, y = 0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'[1]pt_grp3_pnts.3997652'!$E$6:$E$46</c:f>
              <c:numCache>
                <c:ptCount val="41"/>
                <c:pt idx="0">
                  <c:v>33.5</c:v>
                </c:pt>
                <c:pt idx="1">
                  <c:v>34</c:v>
                </c:pt>
                <c:pt idx="2">
                  <c:v>34.5</c:v>
                </c:pt>
                <c:pt idx="3">
                  <c:v>35</c:v>
                </c:pt>
                <c:pt idx="4">
                  <c:v>35.5</c:v>
                </c:pt>
                <c:pt idx="5">
                  <c:v>36</c:v>
                </c:pt>
                <c:pt idx="6">
                  <c:v>36.5</c:v>
                </c:pt>
                <c:pt idx="7">
                  <c:v>37</c:v>
                </c:pt>
                <c:pt idx="8">
                  <c:v>37.5</c:v>
                </c:pt>
                <c:pt idx="9">
                  <c:v>38</c:v>
                </c:pt>
                <c:pt idx="10">
                  <c:v>38.5</c:v>
                </c:pt>
                <c:pt idx="11">
                  <c:v>39</c:v>
                </c:pt>
                <c:pt idx="12">
                  <c:v>39.5</c:v>
                </c:pt>
                <c:pt idx="13">
                  <c:v>40</c:v>
                </c:pt>
                <c:pt idx="14">
                  <c:v>40.5</c:v>
                </c:pt>
                <c:pt idx="15">
                  <c:v>41</c:v>
                </c:pt>
                <c:pt idx="16">
                  <c:v>41.5</c:v>
                </c:pt>
                <c:pt idx="17">
                  <c:v>42</c:v>
                </c:pt>
                <c:pt idx="18">
                  <c:v>42.5</c:v>
                </c:pt>
                <c:pt idx="19">
                  <c:v>43</c:v>
                </c:pt>
                <c:pt idx="20">
                  <c:v>43.5</c:v>
                </c:pt>
                <c:pt idx="21">
                  <c:v>44</c:v>
                </c:pt>
                <c:pt idx="22">
                  <c:v>44.5</c:v>
                </c:pt>
                <c:pt idx="23">
                  <c:v>45</c:v>
                </c:pt>
                <c:pt idx="24">
                  <c:v>45.5</c:v>
                </c:pt>
                <c:pt idx="25">
                  <c:v>46</c:v>
                </c:pt>
                <c:pt idx="26">
                  <c:v>46.5</c:v>
                </c:pt>
                <c:pt idx="27">
                  <c:v>47</c:v>
                </c:pt>
                <c:pt idx="28">
                  <c:v>47.5</c:v>
                </c:pt>
                <c:pt idx="29">
                  <c:v>48</c:v>
                </c:pt>
                <c:pt idx="30">
                  <c:v>48.5</c:v>
                </c:pt>
                <c:pt idx="31">
                  <c:v>49</c:v>
                </c:pt>
                <c:pt idx="32">
                  <c:v>49.5</c:v>
                </c:pt>
                <c:pt idx="33">
                  <c:v>50</c:v>
                </c:pt>
                <c:pt idx="34">
                  <c:v>50.5</c:v>
                </c:pt>
                <c:pt idx="35">
                  <c:v>51</c:v>
                </c:pt>
                <c:pt idx="36">
                  <c:v>51.5</c:v>
                </c:pt>
                <c:pt idx="37">
                  <c:v>52</c:v>
                </c:pt>
                <c:pt idx="38">
                  <c:v>52.5</c:v>
                </c:pt>
                <c:pt idx="39">
                  <c:v>53</c:v>
                </c:pt>
                <c:pt idx="40">
                  <c:v>53.5</c:v>
                </c:pt>
              </c:numCache>
            </c:numRef>
          </c:xVal>
          <c:yVal>
            <c:numRef>
              <c:f>'[1]pt_grp3_pnts.3997652'!$H$6:$H$46</c:f>
              <c:numCache>
                <c:ptCount val="41"/>
                <c:pt idx="0">
                  <c:v>1.8</c:v>
                </c:pt>
                <c:pt idx="1">
                  <c:v>1.6</c:v>
                </c:pt>
                <c:pt idx="2">
                  <c:v>1.4999999999999998</c:v>
                </c:pt>
                <c:pt idx="3">
                  <c:v>1.4</c:v>
                </c:pt>
                <c:pt idx="4">
                  <c:v>1.2999999999999998</c:v>
                </c:pt>
                <c:pt idx="5">
                  <c:v>1.4999999999999998</c:v>
                </c:pt>
                <c:pt idx="6">
                  <c:v>1.7000000000000002</c:v>
                </c:pt>
                <c:pt idx="7">
                  <c:v>1.8</c:v>
                </c:pt>
                <c:pt idx="8">
                  <c:v>1.8</c:v>
                </c:pt>
                <c:pt idx="9">
                  <c:v>1.7000000000000002</c:v>
                </c:pt>
                <c:pt idx="10">
                  <c:v>1.7000000000000002</c:v>
                </c:pt>
                <c:pt idx="11">
                  <c:v>1.8</c:v>
                </c:pt>
                <c:pt idx="12">
                  <c:v>1.9000000000000001</c:v>
                </c:pt>
                <c:pt idx="13">
                  <c:v>2.1</c:v>
                </c:pt>
                <c:pt idx="14">
                  <c:v>2.4</c:v>
                </c:pt>
                <c:pt idx="15">
                  <c:v>4.7</c:v>
                </c:pt>
                <c:pt idx="16">
                  <c:v>20.5</c:v>
                </c:pt>
                <c:pt idx="17">
                  <c:v>61.1</c:v>
                </c:pt>
                <c:pt idx="18">
                  <c:v>85.3</c:v>
                </c:pt>
                <c:pt idx="19">
                  <c:v>75.6</c:v>
                </c:pt>
                <c:pt idx="20">
                  <c:v>49.50000000000001</c:v>
                </c:pt>
                <c:pt idx="21">
                  <c:v>26.8</c:v>
                </c:pt>
                <c:pt idx="22">
                  <c:v>14.3</c:v>
                </c:pt>
                <c:pt idx="23">
                  <c:v>11.4</c:v>
                </c:pt>
                <c:pt idx="24">
                  <c:v>34</c:v>
                </c:pt>
                <c:pt idx="25">
                  <c:v>106.8</c:v>
                </c:pt>
                <c:pt idx="26">
                  <c:v>154.2</c:v>
                </c:pt>
                <c:pt idx="27">
                  <c:v>162.1</c:v>
                </c:pt>
                <c:pt idx="28">
                  <c:v>156.1</c:v>
                </c:pt>
                <c:pt idx="29">
                  <c:v>145.7</c:v>
                </c:pt>
                <c:pt idx="30">
                  <c:v>134.2</c:v>
                </c:pt>
                <c:pt idx="31">
                  <c:v>123.19999999999999</c:v>
                </c:pt>
                <c:pt idx="32">
                  <c:v>112.6</c:v>
                </c:pt>
                <c:pt idx="33">
                  <c:v>102.7</c:v>
                </c:pt>
                <c:pt idx="34">
                  <c:v>93.60000000000001</c:v>
                </c:pt>
                <c:pt idx="35">
                  <c:v>85.5</c:v>
                </c:pt>
                <c:pt idx="36">
                  <c:v>78</c:v>
                </c:pt>
                <c:pt idx="37">
                  <c:v>71.39999999999999</c:v>
                </c:pt>
                <c:pt idx="38">
                  <c:v>65.2</c:v>
                </c:pt>
                <c:pt idx="39">
                  <c:v>59.699999999999996</c:v>
                </c:pt>
                <c:pt idx="40">
                  <c:v>54.7</c:v>
                </c:pt>
              </c:numCache>
            </c:numRef>
          </c:yVal>
          <c:smooth val="1"/>
        </c:ser>
        <c:ser>
          <c:idx val="4"/>
          <c:order val="4"/>
          <c:tx>
            <c:v>TLL101-4, y = +0.375"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'[1]pt_grp3_pnts.3997679'!$E$6:$E$38</c:f>
              <c:numCache>
                <c:ptCount val="33"/>
                <c:pt idx="0">
                  <c:v>37.5</c:v>
                </c:pt>
                <c:pt idx="1">
                  <c:v>38</c:v>
                </c:pt>
                <c:pt idx="2">
                  <c:v>38.5</c:v>
                </c:pt>
                <c:pt idx="3">
                  <c:v>39</c:v>
                </c:pt>
                <c:pt idx="4">
                  <c:v>39.5</c:v>
                </c:pt>
                <c:pt idx="5">
                  <c:v>40</c:v>
                </c:pt>
                <c:pt idx="6">
                  <c:v>40.5</c:v>
                </c:pt>
                <c:pt idx="7">
                  <c:v>41</c:v>
                </c:pt>
                <c:pt idx="8">
                  <c:v>41.5</c:v>
                </c:pt>
                <c:pt idx="9">
                  <c:v>42</c:v>
                </c:pt>
                <c:pt idx="10">
                  <c:v>42.5</c:v>
                </c:pt>
                <c:pt idx="11">
                  <c:v>43</c:v>
                </c:pt>
                <c:pt idx="12">
                  <c:v>43.5</c:v>
                </c:pt>
                <c:pt idx="13">
                  <c:v>44</c:v>
                </c:pt>
                <c:pt idx="14">
                  <c:v>44.5</c:v>
                </c:pt>
                <c:pt idx="15">
                  <c:v>45</c:v>
                </c:pt>
                <c:pt idx="16">
                  <c:v>45.5</c:v>
                </c:pt>
                <c:pt idx="17">
                  <c:v>46</c:v>
                </c:pt>
                <c:pt idx="18">
                  <c:v>46.5</c:v>
                </c:pt>
                <c:pt idx="19">
                  <c:v>47</c:v>
                </c:pt>
                <c:pt idx="20">
                  <c:v>47.5</c:v>
                </c:pt>
                <c:pt idx="21">
                  <c:v>48</c:v>
                </c:pt>
                <c:pt idx="22">
                  <c:v>48.5</c:v>
                </c:pt>
                <c:pt idx="23">
                  <c:v>49</c:v>
                </c:pt>
                <c:pt idx="24">
                  <c:v>49.5</c:v>
                </c:pt>
                <c:pt idx="25">
                  <c:v>50</c:v>
                </c:pt>
                <c:pt idx="26">
                  <c:v>50.5</c:v>
                </c:pt>
                <c:pt idx="27">
                  <c:v>51</c:v>
                </c:pt>
                <c:pt idx="28">
                  <c:v>51.5</c:v>
                </c:pt>
                <c:pt idx="29">
                  <c:v>52</c:v>
                </c:pt>
                <c:pt idx="30">
                  <c:v>52.5</c:v>
                </c:pt>
                <c:pt idx="31">
                  <c:v>53</c:v>
                </c:pt>
                <c:pt idx="32">
                  <c:v>53.5</c:v>
                </c:pt>
              </c:numCache>
            </c:numRef>
          </c:xVal>
          <c:yVal>
            <c:numRef>
              <c:f>'[1]pt_grp3_pnts.3997679'!$H$6:$H$38</c:f>
              <c:numCache>
                <c:ptCount val="33"/>
                <c:pt idx="0">
                  <c:v>1.7000000000000002</c:v>
                </c:pt>
                <c:pt idx="1">
                  <c:v>1.6</c:v>
                </c:pt>
                <c:pt idx="2">
                  <c:v>1.6</c:v>
                </c:pt>
                <c:pt idx="3">
                  <c:v>1.6</c:v>
                </c:pt>
                <c:pt idx="4">
                  <c:v>1.1</c:v>
                </c:pt>
                <c:pt idx="5">
                  <c:v>-0.4</c:v>
                </c:pt>
                <c:pt idx="6">
                  <c:v>-7.1000000000000005</c:v>
                </c:pt>
                <c:pt idx="7">
                  <c:v>-28.6</c:v>
                </c:pt>
                <c:pt idx="8">
                  <c:v>-51.00000000000001</c:v>
                </c:pt>
                <c:pt idx="9">
                  <c:v>67.3</c:v>
                </c:pt>
                <c:pt idx="10">
                  <c:v>134.1</c:v>
                </c:pt>
                <c:pt idx="11">
                  <c:v>116.10000000000001</c:v>
                </c:pt>
                <c:pt idx="12">
                  <c:v>74.2</c:v>
                </c:pt>
                <c:pt idx="13">
                  <c:v>37.6</c:v>
                </c:pt>
                <c:pt idx="14">
                  <c:v>14.9</c:v>
                </c:pt>
                <c:pt idx="15">
                  <c:v>-10.7</c:v>
                </c:pt>
                <c:pt idx="16">
                  <c:v>-36.2</c:v>
                </c:pt>
                <c:pt idx="17">
                  <c:v>140</c:v>
                </c:pt>
                <c:pt idx="18">
                  <c:v>195.8</c:v>
                </c:pt>
                <c:pt idx="19">
                  <c:v>189.29999999999998</c:v>
                </c:pt>
                <c:pt idx="20">
                  <c:v>173.9</c:v>
                </c:pt>
                <c:pt idx="21">
                  <c:v>157.89999999999998</c:v>
                </c:pt>
                <c:pt idx="22">
                  <c:v>143.1</c:v>
                </c:pt>
                <c:pt idx="23">
                  <c:v>129.5</c:v>
                </c:pt>
                <c:pt idx="24">
                  <c:v>117.5</c:v>
                </c:pt>
                <c:pt idx="25">
                  <c:v>106.5</c:v>
                </c:pt>
                <c:pt idx="26">
                  <c:v>96.60000000000001</c:v>
                </c:pt>
                <c:pt idx="27">
                  <c:v>87.8</c:v>
                </c:pt>
                <c:pt idx="28">
                  <c:v>79.8</c:v>
                </c:pt>
                <c:pt idx="29">
                  <c:v>72.7</c:v>
                </c:pt>
                <c:pt idx="30">
                  <c:v>66.10000000000001</c:v>
                </c:pt>
                <c:pt idx="31">
                  <c:v>60.400000000000006</c:v>
                </c:pt>
                <c:pt idx="32">
                  <c:v>55.199999999999996</c:v>
                </c:pt>
              </c:numCache>
            </c:numRef>
          </c:yVal>
          <c:smooth val="1"/>
        </c:ser>
        <c:ser>
          <c:idx val="5"/>
          <c:order val="5"/>
          <c:tx>
            <c:v>TLL101-4, y = -0.375"</c:v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'[1]pt_grp3_pnts.3997706'!$E$6:$E$46</c:f>
              <c:numCache>
                <c:ptCount val="41"/>
                <c:pt idx="0">
                  <c:v>33.5</c:v>
                </c:pt>
                <c:pt idx="1">
                  <c:v>34</c:v>
                </c:pt>
                <c:pt idx="2">
                  <c:v>34.5</c:v>
                </c:pt>
                <c:pt idx="3">
                  <c:v>35</c:v>
                </c:pt>
                <c:pt idx="4">
                  <c:v>35.5</c:v>
                </c:pt>
                <c:pt idx="5">
                  <c:v>36</c:v>
                </c:pt>
                <c:pt idx="6">
                  <c:v>36.5</c:v>
                </c:pt>
                <c:pt idx="7">
                  <c:v>37</c:v>
                </c:pt>
                <c:pt idx="8">
                  <c:v>37.5</c:v>
                </c:pt>
                <c:pt idx="9">
                  <c:v>38</c:v>
                </c:pt>
                <c:pt idx="10">
                  <c:v>38.5</c:v>
                </c:pt>
                <c:pt idx="11">
                  <c:v>39</c:v>
                </c:pt>
                <c:pt idx="12">
                  <c:v>39.5</c:v>
                </c:pt>
                <c:pt idx="13">
                  <c:v>40</c:v>
                </c:pt>
                <c:pt idx="14">
                  <c:v>40.5</c:v>
                </c:pt>
                <c:pt idx="15">
                  <c:v>41</c:v>
                </c:pt>
                <c:pt idx="16">
                  <c:v>41.5</c:v>
                </c:pt>
                <c:pt idx="17">
                  <c:v>42</c:v>
                </c:pt>
                <c:pt idx="18">
                  <c:v>42.5</c:v>
                </c:pt>
                <c:pt idx="19">
                  <c:v>43</c:v>
                </c:pt>
                <c:pt idx="20">
                  <c:v>43.5</c:v>
                </c:pt>
                <c:pt idx="21">
                  <c:v>44</c:v>
                </c:pt>
                <c:pt idx="22">
                  <c:v>44.5</c:v>
                </c:pt>
                <c:pt idx="23">
                  <c:v>45</c:v>
                </c:pt>
                <c:pt idx="24">
                  <c:v>45.5</c:v>
                </c:pt>
                <c:pt idx="25">
                  <c:v>46</c:v>
                </c:pt>
                <c:pt idx="26">
                  <c:v>46.5</c:v>
                </c:pt>
                <c:pt idx="27">
                  <c:v>47</c:v>
                </c:pt>
                <c:pt idx="28">
                  <c:v>47.5</c:v>
                </c:pt>
                <c:pt idx="29">
                  <c:v>48</c:v>
                </c:pt>
                <c:pt idx="30">
                  <c:v>48.5</c:v>
                </c:pt>
                <c:pt idx="31">
                  <c:v>49</c:v>
                </c:pt>
                <c:pt idx="32">
                  <c:v>49.5</c:v>
                </c:pt>
                <c:pt idx="33">
                  <c:v>50</c:v>
                </c:pt>
                <c:pt idx="34">
                  <c:v>50.5</c:v>
                </c:pt>
                <c:pt idx="35">
                  <c:v>51</c:v>
                </c:pt>
                <c:pt idx="36">
                  <c:v>51.5</c:v>
                </c:pt>
                <c:pt idx="37">
                  <c:v>52</c:v>
                </c:pt>
                <c:pt idx="38">
                  <c:v>52.5</c:v>
                </c:pt>
                <c:pt idx="39">
                  <c:v>53</c:v>
                </c:pt>
                <c:pt idx="40">
                  <c:v>53.5</c:v>
                </c:pt>
              </c:numCache>
            </c:numRef>
          </c:xVal>
          <c:yVal>
            <c:numRef>
              <c:f>'[1]pt_grp3_pnts.3997706'!$H$6:$H$46</c:f>
              <c:numCache>
                <c:ptCount val="41"/>
                <c:pt idx="0">
                  <c:v>2.1</c:v>
                </c:pt>
                <c:pt idx="1">
                  <c:v>1.9000000000000001</c:v>
                </c:pt>
                <c:pt idx="2">
                  <c:v>1.8</c:v>
                </c:pt>
                <c:pt idx="3">
                  <c:v>1.4999999999999998</c:v>
                </c:pt>
                <c:pt idx="4">
                  <c:v>1.1</c:v>
                </c:pt>
                <c:pt idx="5">
                  <c:v>1.4</c:v>
                </c:pt>
                <c:pt idx="6">
                  <c:v>1.9000000000000001</c:v>
                </c:pt>
                <c:pt idx="7">
                  <c:v>2.2</c:v>
                </c:pt>
                <c:pt idx="8">
                  <c:v>2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2.8</c:v>
                </c:pt>
                <c:pt idx="13">
                  <c:v>4.7</c:v>
                </c:pt>
                <c:pt idx="14">
                  <c:v>12.2</c:v>
                </c:pt>
                <c:pt idx="15">
                  <c:v>36</c:v>
                </c:pt>
                <c:pt idx="16">
                  <c:v>82.2</c:v>
                </c:pt>
                <c:pt idx="17">
                  <c:v>68</c:v>
                </c:pt>
                <c:pt idx="18">
                  <c:v>49.4</c:v>
                </c:pt>
                <c:pt idx="19">
                  <c:v>36</c:v>
                </c:pt>
                <c:pt idx="20">
                  <c:v>19.7</c:v>
                </c:pt>
                <c:pt idx="21">
                  <c:v>8.6</c:v>
                </c:pt>
                <c:pt idx="22">
                  <c:v>10.1</c:v>
                </c:pt>
                <c:pt idx="23">
                  <c:v>28</c:v>
                </c:pt>
                <c:pt idx="24">
                  <c:v>68.39999999999999</c:v>
                </c:pt>
                <c:pt idx="25">
                  <c:v>96.39999999999999</c:v>
                </c:pt>
                <c:pt idx="26">
                  <c:v>124.8</c:v>
                </c:pt>
                <c:pt idx="27">
                  <c:v>138</c:v>
                </c:pt>
                <c:pt idx="28">
                  <c:v>138.6</c:v>
                </c:pt>
                <c:pt idx="29">
                  <c:v>133</c:v>
                </c:pt>
                <c:pt idx="30">
                  <c:v>124.8</c:v>
                </c:pt>
                <c:pt idx="31">
                  <c:v>115.89999999999999</c:v>
                </c:pt>
                <c:pt idx="32">
                  <c:v>107.10000000000001</c:v>
                </c:pt>
                <c:pt idx="33">
                  <c:v>98.39999999999999</c:v>
                </c:pt>
                <c:pt idx="34">
                  <c:v>90.3</c:v>
                </c:pt>
                <c:pt idx="35">
                  <c:v>82.9</c:v>
                </c:pt>
                <c:pt idx="36">
                  <c:v>76</c:v>
                </c:pt>
                <c:pt idx="37">
                  <c:v>69.7</c:v>
                </c:pt>
                <c:pt idx="38">
                  <c:v>64</c:v>
                </c:pt>
                <c:pt idx="39">
                  <c:v>58.8</c:v>
                </c:pt>
                <c:pt idx="40">
                  <c:v>54</c:v>
                </c:pt>
              </c:numCache>
            </c:numRef>
          </c:yVal>
          <c:smooth val="1"/>
        </c:ser>
        <c:ser>
          <c:idx val="6"/>
          <c:order val="6"/>
          <c:tx>
            <c:v>TLL101-1, y = 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'pt_grp3_pnts.3980501'!$E$54:$E$84</c:f>
              <c:numCache>
                <c:ptCount val="3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40.5</c:v>
                </c:pt>
                <c:pt idx="12">
                  <c:v>41</c:v>
                </c:pt>
                <c:pt idx="13">
                  <c:v>41.5</c:v>
                </c:pt>
                <c:pt idx="14">
                  <c:v>42</c:v>
                </c:pt>
                <c:pt idx="15">
                  <c:v>42.5</c:v>
                </c:pt>
                <c:pt idx="16">
                  <c:v>43</c:v>
                </c:pt>
                <c:pt idx="17">
                  <c:v>43.5</c:v>
                </c:pt>
                <c:pt idx="18">
                  <c:v>44</c:v>
                </c:pt>
                <c:pt idx="19">
                  <c:v>44.5</c:v>
                </c:pt>
                <c:pt idx="20">
                  <c:v>45</c:v>
                </c:pt>
                <c:pt idx="21">
                  <c:v>45.5</c:v>
                </c:pt>
                <c:pt idx="22">
                  <c:v>46</c:v>
                </c:pt>
                <c:pt idx="23">
                  <c:v>46.5</c:v>
                </c:pt>
                <c:pt idx="24">
                  <c:v>47</c:v>
                </c:pt>
                <c:pt idx="25">
                  <c:v>47.5</c:v>
                </c:pt>
                <c:pt idx="26">
                  <c:v>48</c:v>
                </c:pt>
                <c:pt idx="27">
                  <c:v>48.5</c:v>
                </c:pt>
                <c:pt idx="28">
                  <c:v>49</c:v>
                </c:pt>
                <c:pt idx="29">
                  <c:v>49.5</c:v>
                </c:pt>
                <c:pt idx="30">
                  <c:v>50</c:v>
                </c:pt>
              </c:numCache>
            </c:numRef>
          </c:xVal>
          <c:yVal>
            <c:numRef>
              <c:f>'pt_grp3_pnts.3980501'!$L$54:$L$84</c:f>
              <c:numCache>
                <c:ptCount val="31"/>
                <c:pt idx="0">
                  <c:v>5.8</c:v>
                </c:pt>
                <c:pt idx="1">
                  <c:v>5.949999999999999</c:v>
                </c:pt>
                <c:pt idx="2">
                  <c:v>6.35</c:v>
                </c:pt>
                <c:pt idx="3">
                  <c:v>7.3</c:v>
                </c:pt>
                <c:pt idx="4">
                  <c:v>9.3</c:v>
                </c:pt>
                <c:pt idx="5">
                  <c:v>12.35</c:v>
                </c:pt>
                <c:pt idx="6">
                  <c:v>16.65</c:v>
                </c:pt>
                <c:pt idx="7">
                  <c:v>18</c:v>
                </c:pt>
                <c:pt idx="8">
                  <c:v>13.5</c:v>
                </c:pt>
                <c:pt idx="9">
                  <c:v>8.3</c:v>
                </c:pt>
                <c:pt idx="10">
                  <c:v>6.1</c:v>
                </c:pt>
                <c:pt idx="11">
                  <c:v>7.300000000000001</c:v>
                </c:pt>
                <c:pt idx="12">
                  <c:v>17.150000000000002</c:v>
                </c:pt>
                <c:pt idx="13">
                  <c:v>54.9</c:v>
                </c:pt>
                <c:pt idx="14">
                  <c:v>161.75</c:v>
                </c:pt>
                <c:pt idx="15">
                  <c:v>309.6</c:v>
                </c:pt>
                <c:pt idx="16">
                  <c:v>409.3</c:v>
                </c:pt>
                <c:pt idx="17">
                  <c:v>436.79999999999995</c:v>
                </c:pt>
                <c:pt idx="18">
                  <c:v>419.5</c:v>
                </c:pt>
                <c:pt idx="19">
                  <c:v>386.15</c:v>
                </c:pt>
                <c:pt idx="20">
                  <c:v>346.8</c:v>
                </c:pt>
                <c:pt idx="21">
                  <c:v>307.5</c:v>
                </c:pt>
                <c:pt idx="22">
                  <c:v>272.05</c:v>
                </c:pt>
                <c:pt idx="23">
                  <c:v>240.2</c:v>
                </c:pt>
                <c:pt idx="24">
                  <c:v>212.54999999999998</c:v>
                </c:pt>
                <c:pt idx="25">
                  <c:v>188.25</c:v>
                </c:pt>
                <c:pt idx="26">
                  <c:v>166.85</c:v>
                </c:pt>
                <c:pt idx="27">
                  <c:v>147.55</c:v>
                </c:pt>
                <c:pt idx="28">
                  <c:v>131.70000000000002</c:v>
                </c:pt>
                <c:pt idx="29">
                  <c:v>116.9</c:v>
                </c:pt>
                <c:pt idx="30">
                  <c:v>103.64999999999999</c:v>
                </c:pt>
              </c:numCache>
            </c:numRef>
          </c:yVal>
          <c:smooth val="1"/>
        </c:ser>
        <c:axId val="11455683"/>
        <c:axId val="45743688"/>
      </c:scatterChart>
      <c:valAx>
        <c:axId val="11455683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z, inches (lead end = 41.5)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43688"/>
        <c:crosses val="autoZero"/>
        <c:crossBetween val="midCat"/>
        <c:dispUnits/>
        <c:majorUnit val="2"/>
      </c:valAx>
      <c:valAx>
        <c:axId val="45743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B, gauss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556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142"/>
          <c:w val="0.292"/>
          <c:h val="0.28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55" verticalDpi="355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0.58925</cdr:x>
      <cdr:y>0.731</cdr:y>
    </cdr:from>
    <cdr:to>
      <cdr:x>0.58925</cdr:x>
      <cdr:y>0.88225</cdr:y>
    </cdr:to>
    <cdr:sp>
      <cdr:nvSpPr>
        <cdr:cNvPr id="1" name="Line 1"/>
        <cdr:cNvSpPr>
          <a:spLocks/>
        </cdr:cNvSpPr>
      </cdr:nvSpPr>
      <cdr:spPr>
        <a:xfrm flipH="1" flipV="1">
          <a:off x="5105400" y="433387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0.56675</cdr:x>
      <cdr:y>0.88225</cdr:y>
    </cdr:from>
    <cdr:to>
      <cdr:x>0.66125</cdr:x>
      <cdr:y>0.92075</cdr:y>
    </cdr:to>
    <cdr:sp>
      <cdr:nvSpPr>
        <cdr:cNvPr id="2" name="TextBox 2"/>
        <cdr:cNvSpPr txBox="1">
          <a:spLocks noChangeArrowheads="1"/>
        </cdr:cNvSpPr>
      </cdr:nvSpPr>
      <cdr:spPr>
        <a:xfrm>
          <a:off x="4914900" y="5229225"/>
          <a:ext cx="8191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end of pipe</a:t>
          </a:r>
        </a:p>
      </cdr:txBody>
    </cdr:sp>
  </cdr:relSizeAnchor>
  <cdr:relSizeAnchor xmlns:cdr="http://schemas.openxmlformats.org/drawingml/2006/chartDrawing">
    <cdr:from>
      <cdr:x>0.11025</cdr:x>
      <cdr:y>0.263</cdr:y>
    </cdr:from>
    <cdr:to>
      <cdr:x>0.399</cdr:x>
      <cdr:y>0.26375</cdr:y>
    </cdr:to>
    <cdr:sp>
      <cdr:nvSpPr>
        <cdr:cNvPr id="3" name="Line 3"/>
        <cdr:cNvSpPr>
          <a:spLocks/>
        </cdr:cNvSpPr>
      </cdr:nvSpPr>
      <cdr:spPr>
        <a:xfrm flipV="1">
          <a:off x="952500" y="15525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0.11025</cdr:x>
      <cdr:y>0.386</cdr:y>
    </cdr:from>
    <cdr:to>
      <cdr:x>0.399</cdr:x>
      <cdr:y>0.386</cdr:y>
    </cdr:to>
    <cdr:sp>
      <cdr:nvSpPr>
        <cdr:cNvPr id="4" name="Line 5"/>
        <cdr:cNvSpPr>
          <a:spLocks/>
        </cdr:cNvSpPr>
      </cdr:nvSpPr>
      <cdr:spPr>
        <a:xfrm>
          <a:off x="952500" y="22860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0</xdr:rowOff>
    </xdr:from>
    <xdr:to>
      <xdr:col>2</xdr:col>
      <xdr:colOff>19050</xdr:colOff>
      <xdr:row>18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38100" y="647700"/>
          <a:ext cx="1200150" cy="2295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19050</xdr:rowOff>
    </xdr:from>
    <xdr:to>
      <xdr:col>7</xdr:col>
      <xdr:colOff>0</xdr:colOff>
      <xdr:row>4</xdr:row>
      <xdr:rowOff>19050</xdr:rowOff>
    </xdr:to>
    <xdr:sp>
      <xdr:nvSpPr>
        <xdr:cNvPr id="2" name="Line 2"/>
        <xdr:cNvSpPr>
          <a:spLocks/>
        </xdr:cNvSpPr>
      </xdr:nvSpPr>
      <xdr:spPr>
        <a:xfrm>
          <a:off x="1238250" y="666750"/>
          <a:ext cx="3028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38100</xdr:rowOff>
    </xdr:from>
    <xdr:to>
      <xdr:col>8</xdr:col>
      <xdr:colOff>590550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>
          <a:off x="4267200" y="685800"/>
          <a:ext cx="1200150" cy="2238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6</xdr:row>
      <xdr:rowOff>9525</xdr:rowOff>
    </xdr:from>
    <xdr:to>
      <xdr:col>4</xdr:col>
      <xdr:colOff>285750</xdr:colOff>
      <xdr:row>14</xdr:row>
      <xdr:rowOff>19050</xdr:rowOff>
    </xdr:to>
    <xdr:sp>
      <xdr:nvSpPr>
        <xdr:cNvPr id="4" name="Oval 4"/>
        <xdr:cNvSpPr>
          <a:spLocks/>
        </xdr:cNvSpPr>
      </xdr:nvSpPr>
      <xdr:spPr>
        <a:xfrm>
          <a:off x="1419225" y="981075"/>
          <a:ext cx="1304925" cy="13049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6</xdr:row>
      <xdr:rowOff>133350</xdr:rowOff>
    </xdr:from>
    <xdr:to>
      <xdr:col>4</xdr:col>
      <xdr:colOff>190500</xdr:colOff>
      <xdr:row>14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543050" y="1104900"/>
          <a:ext cx="1085850" cy="1171575"/>
        </a:xfrm>
        <a:prstGeom prst="donut">
          <a:avLst>
            <a:gd name="adj" fmla="val -4047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t\glass\conventional\TLL\TLL101-4\TLL101-4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 end scan"/>
      <sheetName val="pt_grp3_pnts.3997652"/>
      <sheetName val="pt_grp3_pnts.3997679"/>
      <sheetName val="pt_grp3_pnts.3997706"/>
    </sheetNames>
    <sheetDataSet>
      <sheetData sheetId="1">
        <row r="6">
          <cell r="E6">
            <v>33.5</v>
          </cell>
          <cell r="H6">
            <v>1.8</v>
          </cell>
        </row>
        <row r="7">
          <cell r="E7">
            <v>34</v>
          </cell>
          <cell r="H7">
            <v>1.6</v>
          </cell>
        </row>
        <row r="8">
          <cell r="E8">
            <v>34.5</v>
          </cell>
          <cell r="H8">
            <v>1.4999999999999998</v>
          </cell>
        </row>
        <row r="9">
          <cell r="E9">
            <v>35</v>
          </cell>
          <cell r="H9">
            <v>1.4</v>
          </cell>
        </row>
        <row r="10">
          <cell r="E10">
            <v>35.5</v>
          </cell>
          <cell r="H10">
            <v>1.2999999999999998</v>
          </cell>
        </row>
        <row r="11">
          <cell r="E11">
            <v>36</v>
          </cell>
          <cell r="H11">
            <v>1.4999999999999998</v>
          </cell>
        </row>
        <row r="12">
          <cell r="E12">
            <v>36.5</v>
          </cell>
          <cell r="H12">
            <v>1.7000000000000002</v>
          </cell>
        </row>
        <row r="13">
          <cell r="E13">
            <v>37</v>
          </cell>
          <cell r="H13">
            <v>1.8</v>
          </cell>
        </row>
        <row r="14">
          <cell r="E14">
            <v>37.5</v>
          </cell>
          <cell r="H14">
            <v>1.8</v>
          </cell>
        </row>
        <row r="15">
          <cell r="E15">
            <v>38</v>
          </cell>
          <cell r="H15">
            <v>1.7000000000000002</v>
          </cell>
        </row>
        <row r="16">
          <cell r="E16">
            <v>38.5</v>
          </cell>
          <cell r="H16">
            <v>1.7000000000000002</v>
          </cell>
        </row>
        <row r="17">
          <cell r="E17">
            <v>39</v>
          </cell>
          <cell r="H17">
            <v>1.8</v>
          </cell>
        </row>
        <row r="18">
          <cell r="E18">
            <v>39.5</v>
          </cell>
          <cell r="H18">
            <v>1.9000000000000001</v>
          </cell>
        </row>
        <row r="19">
          <cell r="E19">
            <v>40</v>
          </cell>
          <cell r="H19">
            <v>2.1</v>
          </cell>
        </row>
        <row r="20">
          <cell r="E20">
            <v>40.5</v>
          </cell>
          <cell r="H20">
            <v>2.4</v>
          </cell>
        </row>
        <row r="21">
          <cell r="E21">
            <v>41</v>
          </cell>
          <cell r="H21">
            <v>4.7</v>
          </cell>
        </row>
        <row r="22">
          <cell r="E22">
            <v>41.5</v>
          </cell>
          <cell r="H22">
            <v>20.5</v>
          </cell>
        </row>
        <row r="23">
          <cell r="E23">
            <v>42</v>
          </cell>
          <cell r="H23">
            <v>61.1</v>
          </cell>
        </row>
        <row r="24">
          <cell r="E24">
            <v>42.5</v>
          </cell>
          <cell r="H24">
            <v>85.3</v>
          </cell>
        </row>
        <row r="25">
          <cell r="E25">
            <v>43</v>
          </cell>
          <cell r="H25">
            <v>75.6</v>
          </cell>
        </row>
        <row r="26">
          <cell r="E26">
            <v>43.5</v>
          </cell>
          <cell r="H26">
            <v>49.50000000000001</v>
          </cell>
        </row>
        <row r="27">
          <cell r="E27">
            <v>44</v>
          </cell>
          <cell r="H27">
            <v>26.8</v>
          </cell>
        </row>
        <row r="28">
          <cell r="E28">
            <v>44.5</v>
          </cell>
          <cell r="H28">
            <v>14.3</v>
          </cell>
        </row>
        <row r="29">
          <cell r="E29">
            <v>45</v>
          </cell>
          <cell r="H29">
            <v>11.4</v>
          </cell>
        </row>
        <row r="30">
          <cell r="E30">
            <v>45.5</v>
          </cell>
          <cell r="H30">
            <v>34</v>
          </cell>
        </row>
        <row r="31">
          <cell r="E31">
            <v>46</v>
          </cell>
          <cell r="H31">
            <v>106.8</v>
          </cell>
        </row>
        <row r="32">
          <cell r="E32">
            <v>46.5</v>
          </cell>
          <cell r="H32">
            <v>154.2</v>
          </cell>
        </row>
        <row r="33">
          <cell r="E33">
            <v>47</v>
          </cell>
          <cell r="H33">
            <v>162.1</v>
          </cell>
        </row>
        <row r="34">
          <cell r="E34">
            <v>47.5</v>
          </cell>
          <cell r="H34">
            <v>156.1</v>
          </cell>
        </row>
        <row r="35">
          <cell r="E35">
            <v>48</v>
          </cell>
          <cell r="H35">
            <v>145.7</v>
          </cell>
        </row>
        <row r="36">
          <cell r="E36">
            <v>48.5</v>
          </cell>
          <cell r="H36">
            <v>134.2</v>
          </cell>
        </row>
        <row r="37">
          <cell r="E37">
            <v>49</v>
          </cell>
          <cell r="H37">
            <v>123.19999999999999</v>
          </cell>
        </row>
        <row r="38">
          <cell r="E38">
            <v>49.5</v>
          </cell>
          <cell r="H38">
            <v>112.6</v>
          </cell>
        </row>
        <row r="39">
          <cell r="E39">
            <v>50</v>
          </cell>
          <cell r="H39">
            <v>102.7</v>
          </cell>
        </row>
        <row r="40">
          <cell r="E40">
            <v>50.5</v>
          </cell>
          <cell r="H40">
            <v>93.60000000000001</v>
          </cell>
        </row>
        <row r="41">
          <cell r="E41">
            <v>51</v>
          </cell>
          <cell r="H41">
            <v>85.5</v>
          </cell>
        </row>
        <row r="42">
          <cell r="E42">
            <v>51.5</v>
          </cell>
          <cell r="H42">
            <v>78</v>
          </cell>
        </row>
        <row r="43">
          <cell r="E43">
            <v>52</v>
          </cell>
          <cell r="H43">
            <v>71.39999999999999</v>
          </cell>
        </row>
        <row r="44">
          <cell r="E44">
            <v>52.5</v>
          </cell>
          <cell r="H44">
            <v>65.2</v>
          </cell>
        </row>
        <row r="45">
          <cell r="E45">
            <v>53</v>
          </cell>
          <cell r="H45">
            <v>59.699999999999996</v>
          </cell>
        </row>
        <row r="46">
          <cell r="E46">
            <v>53.5</v>
          </cell>
          <cell r="H46">
            <v>54.7</v>
          </cell>
        </row>
      </sheetData>
      <sheetData sheetId="2">
        <row r="6">
          <cell r="E6">
            <v>37.5</v>
          </cell>
          <cell r="H6">
            <v>1.7000000000000002</v>
          </cell>
        </row>
        <row r="7">
          <cell r="E7">
            <v>38</v>
          </cell>
          <cell r="H7">
            <v>1.6</v>
          </cell>
        </row>
        <row r="8">
          <cell r="E8">
            <v>38.5</v>
          </cell>
          <cell r="H8">
            <v>1.6</v>
          </cell>
        </row>
        <row r="9">
          <cell r="E9">
            <v>39</v>
          </cell>
          <cell r="H9">
            <v>1.6</v>
          </cell>
        </row>
        <row r="10">
          <cell r="E10">
            <v>39.5</v>
          </cell>
          <cell r="H10">
            <v>1.1</v>
          </cell>
        </row>
        <row r="11">
          <cell r="E11">
            <v>40</v>
          </cell>
          <cell r="H11">
            <v>-0.4</v>
          </cell>
        </row>
        <row r="12">
          <cell r="E12">
            <v>40.5</v>
          </cell>
          <cell r="H12">
            <v>-7.1000000000000005</v>
          </cell>
        </row>
        <row r="13">
          <cell r="E13">
            <v>41</v>
          </cell>
          <cell r="H13">
            <v>-28.6</v>
          </cell>
        </row>
        <row r="14">
          <cell r="E14">
            <v>41.5</v>
          </cell>
          <cell r="H14">
            <v>-51.00000000000001</v>
          </cell>
        </row>
        <row r="15">
          <cell r="E15">
            <v>42</v>
          </cell>
          <cell r="H15">
            <v>67.3</v>
          </cell>
        </row>
        <row r="16">
          <cell r="E16">
            <v>42.5</v>
          </cell>
          <cell r="H16">
            <v>134.1</v>
          </cell>
        </row>
        <row r="17">
          <cell r="E17">
            <v>43</v>
          </cell>
          <cell r="H17">
            <v>116.10000000000001</v>
          </cell>
        </row>
        <row r="18">
          <cell r="E18">
            <v>43.5</v>
          </cell>
          <cell r="H18">
            <v>74.2</v>
          </cell>
        </row>
        <row r="19">
          <cell r="E19">
            <v>44</v>
          </cell>
          <cell r="H19">
            <v>37.6</v>
          </cell>
        </row>
        <row r="20">
          <cell r="E20">
            <v>44.5</v>
          </cell>
          <cell r="H20">
            <v>14.9</v>
          </cell>
        </row>
        <row r="21">
          <cell r="E21">
            <v>45</v>
          </cell>
          <cell r="H21">
            <v>-10.7</v>
          </cell>
        </row>
        <row r="22">
          <cell r="E22">
            <v>45.5</v>
          </cell>
          <cell r="H22">
            <v>-36.2</v>
          </cell>
        </row>
        <row r="23">
          <cell r="E23">
            <v>46</v>
          </cell>
          <cell r="H23">
            <v>140</v>
          </cell>
        </row>
        <row r="24">
          <cell r="E24">
            <v>46.5</v>
          </cell>
          <cell r="H24">
            <v>195.8</v>
          </cell>
        </row>
        <row r="25">
          <cell r="E25">
            <v>47</v>
          </cell>
          <cell r="H25">
            <v>189.29999999999998</v>
          </cell>
        </row>
        <row r="26">
          <cell r="E26">
            <v>47.5</v>
          </cell>
          <cell r="H26">
            <v>173.9</v>
          </cell>
        </row>
        <row r="27">
          <cell r="E27">
            <v>48</v>
          </cell>
          <cell r="H27">
            <v>157.89999999999998</v>
          </cell>
        </row>
        <row r="28">
          <cell r="E28">
            <v>48.5</v>
          </cell>
          <cell r="H28">
            <v>143.1</v>
          </cell>
        </row>
        <row r="29">
          <cell r="E29">
            <v>49</v>
          </cell>
          <cell r="H29">
            <v>129.5</v>
          </cell>
        </row>
        <row r="30">
          <cell r="E30">
            <v>49.5</v>
          </cell>
          <cell r="H30">
            <v>117.5</v>
          </cell>
        </row>
        <row r="31">
          <cell r="E31">
            <v>50</v>
          </cell>
          <cell r="H31">
            <v>106.5</v>
          </cell>
        </row>
        <row r="32">
          <cell r="E32">
            <v>50.5</v>
          </cell>
          <cell r="H32">
            <v>96.60000000000001</v>
          </cell>
        </row>
        <row r="33">
          <cell r="E33">
            <v>51</v>
          </cell>
          <cell r="H33">
            <v>87.8</v>
          </cell>
        </row>
        <row r="34">
          <cell r="E34">
            <v>51.5</v>
          </cell>
          <cell r="H34">
            <v>79.8</v>
          </cell>
        </row>
        <row r="35">
          <cell r="E35">
            <v>52</v>
          </cell>
          <cell r="H35">
            <v>72.7</v>
          </cell>
        </row>
        <row r="36">
          <cell r="E36">
            <v>52.5</v>
          </cell>
          <cell r="H36">
            <v>66.10000000000001</v>
          </cell>
        </row>
        <row r="37">
          <cell r="E37">
            <v>53</v>
          </cell>
          <cell r="H37">
            <v>60.400000000000006</v>
          </cell>
        </row>
        <row r="38">
          <cell r="E38">
            <v>53.5</v>
          </cell>
          <cell r="H38">
            <v>55.199999999999996</v>
          </cell>
        </row>
      </sheetData>
      <sheetData sheetId="3">
        <row r="6">
          <cell r="E6">
            <v>33.5</v>
          </cell>
          <cell r="H6">
            <v>2.1</v>
          </cell>
        </row>
        <row r="7">
          <cell r="E7">
            <v>34</v>
          </cell>
          <cell r="H7">
            <v>1.9000000000000001</v>
          </cell>
        </row>
        <row r="8">
          <cell r="E8">
            <v>34.5</v>
          </cell>
          <cell r="H8">
            <v>1.8</v>
          </cell>
        </row>
        <row r="9">
          <cell r="E9">
            <v>35</v>
          </cell>
          <cell r="H9">
            <v>1.4999999999999998</v>
          </cell>
        </row>
        <row r="10">
          <cell r="E10">
            <v>35.5</v>
          </cell>
          <cell r="H10">
            <v>1.1</v>
          </cell>
        </row>
        <row r="11">
          <cell r="E11">
            <v>36</v>
          </cell>
          <cell r="H11">
            <v>1.4</v>
          </cell>
        </row>
        <row r="12">
          <cell r="E12">
            <v>36.5</v>
          </cell>
          <cell r="H12">
            <v>1.9000000000000001</v>
          </cell>
        </row>
        <row r="13">
          <cell r="E13">
            <v>37</v>
          </cell>
          <cell r="H13">
            <v>2.2</v>
          </cell>
        </row>
        <row r="14">
          <cell r="E14">
            <v>37.5</v>
          </cell>
          <cell r="H14">
            <v>2</v>
          </cell>
        </row>
        <row r="15">
          <cell r="E15">
            <v>38</v>
          </cell>
          <cell r="H15">
            <v>1.8</v>
          </cell>
        </row>
        <row r="16">
          <cell r="E16">
            <v>38.5</v>
          </cell>
          <cell r="H16">
            <v>2</v>
          </cell>
        </row>
        <row r="17">
          <cell r="E17">
            <v>39</v>
          </cell>
          <cell r="H17">
            <v>2.2</v>
          </cell>
        </row>
        <row r="18">
          <cell r="E18">
            <v>39.5</v>
          </cell>
          <cell r="H18">
            <v>2.8</v>
          </cell>
        </row>
        <row r="19">
          <cell r="E19">
            <v>40</v>
          </cell>
          <cell r="H19">
            <v>4.7</v>
          </cell>
        </row>
        <row r="20">
          <cell r="E20">
            <v>40.5</v>
          </cell>
          <cell r="H20">
            <v>12.2</v>
          </cell>
        </row>
        <row r="21">
          <cell r="E21">
            <v>41</v>
          </cell>
          <cell r="H21">
            <v>36</v>
          </cell>
        </row>
        <row r="22">
          <cell r="E22">
            <v>41.5</v>
          </cell>
          <cell r="H22">
            <v>82.2</v>
          </cell>
        </row>
        <row r="23">
          <cell r="E23">
            <v>42</v>
          </cell>
          <cell r="H23">
            <v>68</v>
          </cell>
        </row>
        <row r="24">
          <cell r="E24">
            <v>42.5</v>
          </cell>
          <cell r="H24">
            <v>49.4</v>
          </cell>
        </row>
        <row r="25">
          <cell r="E25">
            <v>43</v>
          </cell>
          <cell r="H25">
            <v>36</v>
          </cell>
        </row>
        <row r="26">
          <cell r="E26">
            <v>43.5</v>
          </cell>
          <cell r="H26">
            <v>19.7</v>
          </cell>
        </row>
        <row r="27">
          <cell r="E27">
            <v>44</v>
          </cell>
          <cell r="H27">
            <v>8.6</v>
          </cell>
        </row>
        <row r="28">
          <cell r="E28">
            <v>44.5</v>
          </cell>
          <cell r="H28">
            <v>10.1</v>
          </cell>
        </row>
        <row r="29">
          <cell r="E29">
            <v>45</v>
          </cell>
          <cell r="H29">
            <v>28</v>
          </cell>
        </row>
        <row r="30">
          <cell r="E30">
            <v>45.5</v>
          </cell>
          <cell r="H30">
            <v>68.39999999999999</v>
          </cell>
        </row>
        <row r="31">
          <cell r="E31">
            <v>46</v>
          </cell>
          <cell r="H31">
            <v>96.39999999999999</v>
          </cell>
        </row>
        <row r="32">
          <cell r="E32">
            <v>46.5</v>
          </cell>
          <cell r="H32">
            <v>124.8</v>
          </cell>
        </row>
        <row r="33">
          <cell r="E33">
            <v>47</v>
          </cell>
          <cell r="H33">
            <v>138</v>
          </cell>
        </row>
        <row r="34">
          <cell r="E34">
            <v>47.5</v>
          </cell>
          <cell r="H34">
            <v>138.6</v>
          </cell>
        </row>
        <row r="35">
          <cell r="E35">
            <v>48</v>
          </cell>
          <cell r="H35">
            <v>133</v>
          </cell>
        </row>
        <row r="36">
          <cell r="E36">
            <v>48.5</v>
          </cell>
          <cell r="H36">
            <v>124.8</v>
          </cell>
        </row>
        <row r="37">
          <cell r="E37">
            <v>49</v>
          </cell>
          <cell r="H37">
            <v>115.89999999999999</v>
          </cell>
        </row>
        <row r="38">
          <cell r="E38">
            <v>49.5</v>
          </cell>
          <cell r="H38">
            <v>107.10000000000001</v>
          </cell>
        </row>
        <row r="39">
          <cell r="E39">
            <v>50</v>
          </cell>
          <cell r="H39">
            <v>98.39999999999999</v>
          </cell>
        </row>
        <row r="40">
          <cell r="E40">
            <v>50.5</v>
          </cell>
          <cell r="H40">
            <v>90.3</v>
          </cell>
        </row>
        <row r="41">
          <cell r="E41">
            <v>51</v>
          </cell>
          <cell r="H41">
            <v>82.9</v>
          </cell>
        </row>
        <row r="42">
          <cell r="E42">
            <v>51.5</v>
          </cell>
          <cell r="H42">
            <v>76</v>
          </cell>
        </row>
        <row r="43">
          <cell r="E43">
            <v>52</v>
          </cell>
          <cell r="H43">
            <v>69.7</v>
          </cell>
        </row>
        <row r="44">
          <cell r="E44">
            <v>52.5</v>
          </cell>
          <cell r="H44">
            <v>64</v>
          </cell>
        </row>
        <row r="45">
          <cell r="E45">
            <v>53</v>
          </cell>
          <cell r="H45">
            <v>58.8</v>
          </cell>
        </row>
        <row r="46">
          <cell r="E46">
            <v>53.5</v>
          </cell>
          <cell r="H46">
            <v>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0:I29"/>
  <sheetViews>
    <sheetView workbookViewId="0" topLeftCell="A1">
      <selection activeCell="C37" sqref="C37"/>
    </sheetView>
  </sheetViews>
  <sheetFormatPr defaultColWidth="9.140625" defaultRowHeight="12.75"/>
  <sheetData>
    <row r="20" ht="12.75">
      <c r="C20" t="s">
        <v>28</v>
      </c>
    </row>
    <row r="21" ht="12.75">
      <c r="C21" t="s">
        <v>29</v>
      </c>
    </row>
    <row r="22" ht="12.75">
      <c r="C22" t="s">
        <v>36</v>
      </c>
    </row>
    <row r="24" spans="3:9" ht="12.75">
      <c r="C24" t="s">
        <v>30</v>
      </c>
      <c r="H24">
        <v>1.812</v>
      </c>
      <c r="I24" t="s">
        <v>31</v>
      </c>
    </row>
    <row r="25" spans="3:9" ht="12.75">
      <c r="C25" t="s">
        <v>32</v>
      </c>
      <c r="H25">
        <v>1.753</v>
      </c>
      <c r="I25" t="s">
        <v>31</v>
      </c>
    </row>
    <row r="26" spans="3:9" ht="12.75">
      <c r="C26" t="s">
        <v>33</v>
      </c>
      <c r="H26">
        <v>0.084</v>
      </c>
      <c r="I26" t="s">
        <v>31</v>
      </c>
    </row>
    <row r="28" spans="3:9" ht="12.75">
      <c r="C28" s="8" t="s">
        <v>34</v>
      </c>
      <c r="D28" s="9"/>
      <c r="E28" s="9"/>
      <c r="F28" s="9"/>
      <c r="G28" s="9"/>
      <c r="H28" s="10">
        <f>(H24-H25)/2</f>
        <v>0.02950000000000008</v>
      </c>
      <c r="I28" s="11" t="s">
        <v>31</v>
      </c>
    </row>
    <row r="29" spans="3:9" ht="12.75">
      <c r="C29" s="12"/>
      <c r="D29" s="13"/>
      <c r="E29" s="13"/>
      <c r="F29" s="13"/>
      <c r="G29" s="13"/>
      <c r="H29" s="14">
        <f>H28*25.4</f>
        <v>0.7493000000000021</v>
      </c>
      <c r="I29" s="15" t="s">
        <v>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K42" sqref="K42"/>
    </sheetView>
  </sheetViews>
  <sheetFormatPr defaultColWidth="9.140625" defaultRowHeight="12.75"/>
  <cols>
    <col min="1" max="1" width="10.8515625" style="0" bestFit="1" customWidth="1"/>
    <col min="2" max="2" width="12.00390625" style="0" bestFit="1" customWidth="1"/>
    <col min="3" max="3" width="5.00390625" style="0" bestFit="1" customWidth="1"/>
    <col min="4" max="4" width="6.421875" style="0" bestFit="1" customWidth="1"/>
    <col min="5" max="5" width="5.57421875" style="0" bestFit="1" customWidth="1"/>
    <col min="6" max="6" width="14.421875" style="0" bestFit="1" customWidth="1"/>
    <col min="7" max="7" width="8.57421875" style="0" bestFit="1" customWidth="1"/>
  </cols>
  <sheetData>
    <row r="1" spans="1:8" ht="12.75">
      <c r="A1" t="s">
        <v>0</v>
      </c>
      <c r="B1">
        <v>11</v>
      </c>
      <c r="C1">
        <v>2002</v>
      </c>
      <c r="D1" t="s">
        <v>1</v>
      </c>
      <c r="E1" t="s">
        <v>2</v>
      </c>
      <c r="F1" t="s">
        <v>3</v>
      </c>
      <c r="G1" t="s">
        <v>4</v>
      </c>
      <c r="H1">
        <v>3998936</v>
      </c>
    </row>
    <row r="2" spans="1:8" ht="12.75">
      <c r="A2" t="s">
        <v>5</v>
      </c>
      <c r="B2" t="s">
        <v>6</v>
      </c>
      <c r="C2" t="s">
        <v>7</v>
      </c>
      <c r="D2" t="s">
        <v>8</v>
      </c>
      <c r="G2" s="3" t="s">
        <v>19</v>
      </c>
      <c r="H2" s="2">
        <v>0</v>
      </c>
    </row>
    <row r="3" spans="1:3" ht="12.75">
      <c r="A3" t="s">
        <v>5</v>
      </c>
      <c r="B3" t="s">
        <v>9</v>
      </c>
      <c r="C3" t="s">
        <v>10</v>
      </c>
    </row>
    <row r="4" spans="1:2" ht="12.75">
      <c r="A4" t="s">
        <v>5</v>
      </c>
      <c r="B4">
        <v>1</v>
      </c>
    </row>
    <row r="5" spans="1:8" ht="12.7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</row>
    <row r="6" spans="1:8" ht="12.75">
      <c r="A6">
        <v>3998961</v>
      </c>
      <c r="B6">
        <v>2</v>
      </c>
      <c r="C6">
        <v>0</v>
      </c>
      <c r="D6">
        <v>0</v>
      </c>
      <c r="E6" s="2">
        <v>34</v>
      </c>
      <c r="F6">
        <v>453.595</v>
      </c>
      <c r="G6">
        <v>-0.00034</v>
      </c>
      <c r="H6" s="2">
        <f aca="true" t="shared" si="0" ref="H6:H45">-G6*10000</f>
        <v>3.4000000000000004</v>
      </c>
    </row>
    <row r="7" spans="1:8" ht="12.75">
      <c r="A7">
        <v>3998961</v>
      </c>
      <c r="B7">
        <v>3</v>
      </c>
      <c r="C7">
        <v>0</v>
      </c>
      <c r="D7">
        <v>0</v>
      </c>
      <c r="E7" s="2">
        <v>34.5</v>
      </c>
      <c r="F7">
        <v>453.592</v>
      </c>
      <c r="G7">
        <v>-0.00045</v>
      </c>
      <c r="H7" s="2">
        <f t="shared" si="0"/>
        <v>4.5</v>
      </c>
    </row>
    <row r="8" spans="1:8" ht="12.75">
      <c r="A8">
        <v>3998961</v>
      </c>
      <c r="B8">
        <v>4</v>
      </c>
      <c r="C8">
        <v>0</v>
      </c>
      <c r="D8">
        <v>0</v>
      </c>
      <c r="E8" s="2">
        <v>35</v>
      </c>
      <c r="F8">
        <v>453.589</v>
      </c>
      <c r="G8">
        <v>-0.00052</v>
      </c>
      <c r="H8" s="2">
        <f t="shared" si="0"/>
        <v>5.199999999999999</v>
      </c>
    </row>
    <row r="9" spans="1:8" ht="12.75">
      <c r="A9">
        <v>3998961</v>
      </c>
      <c r="B9">
        <v>5</v>
      </c>
      <c r="C9">
        <v>0</v>
      </c>
      <c r="D9">
        <v>0</v>
      </c>
      <c r="E9" s="2">
        <v>35.5</v>
      </c>
      <c r="F9">
        <v>453.59</v>
      </c>
      <c r="G9">
        <v>-0.0005</v>
      </c>
      <c r="H9" s="2">
        <f t="shared" si="0"/>
        <v>5</v>
      </c>
    </row>
    <row r="10" spans="1:8" ht="12.75">
      <c r="A10">
        <v>3998961</v>
      </c>
      <c r="B10">
        <v>6</v>
      </c>
      <c r="C10">
        <v>0</v>
      </c>
      <c r="D10">
        <v>0</v>
      </c>
      <c r="E10" s="2">
        <v>36</v>
      </c>
      <c r="F10">
        <v>453.591</v>
      </c>
      <c r="G10">
        <v>-0.00053</v>
      </c>
      <c r="H10" s="2">
        <f t="shared" si="0"/>
        <v>5.3</v>
      </c>
    </row>
    <row r="11" spans="1:8" ht="12.75">
      <c r="A11">
        <v>3998961</v>
      </c>
      <c r="B11">
        <v>7</v>
      </c>
      <c r="C11">
        <v>0</v>
      </c>
      <c r="D11">
        <v>0</v>
      </c>
      <c r="E11" s="2">
        <v>36.5</v>
      </c>
      <c r="F11">
        <v>453.59</v>
      </c>
      <c r="G11">
        <v>-0.00057</v>
      </c>
      <c r="H11" s="2">
        <f t="shared" si="0"/>
        <v>5.7</v>
      </c>
    </row>
    <row r="12" spans="1:8" ht="12.75">
      <c r="A12">
        <v>3998961</v>
      </c>
      <c r="B12">
        <v>8</v>
      </c>
      <c r="C12">
        <v>0</v>
      </c>
      <c r="D12">
        <v>0</v>
      </c>
      <c r="E12" s="2">
        <v>37</v>
      </c>
      <c r="F12">
        <v>453.59</v>
      </c>
      <c r="G12">
        <v>-0.00055</v>
      </c>
      <c r="H12" s="2">
        <f t="shared" si="0"/>
        <v>5.5</v>
      </c>
    </row>
    <row r="13" spans="1:8" ht="12.75">
      <c r="A13">
        <v>3998961</v>
      </c>
      <c r="B13">
        <v>9</v>
      </c>
      <c r="C13">
        <v>0</v>
      </c>
      <c r="D13">
        <v>0</v>
      </c>
      <c r="E13" s="2">
        <v>37.5</v>
      </c>
      <c r="F13">
        <v>453.592</v>
      </c>
      <c r="G13">
        <v>-0.00042</v>
      </c>
      <c r="H13" s="2">
        <f t="shared" si="0"/>
        <v>4.2</v>
      </c>
    </row>
    <row r="14" spans="1:8" ht="12.75">
      <c r="A14">
        <v>3998961</v>
      </c>
      <c r="B14">
        <v>10</v>
      </c>
      <c r="C14">
        <v>0</v>
      </c>
      <c r="D14">
        <v>0</v>
      </c>
      <c r="E14" s="2">
        <v>38</v>
      </c>
      <c r="F14">
        <v>453.593</v>
      </c>
      <c r="G14">
        <v>-0.00027</v>
      </c>
      <c r="H14" s="2">
        <f t="shared" si="0"/>
        <v>2.7</v>
      </c>
    </row>
    <row r="15" spans="1:8" ht="12.75">
      <c r="A15">
        <v>3998961</v>
      </c>
      <c r="B15">
        <v>11</v>
      </c>
      <c r="C15">
        <v>0</v>
      </c>
      <c r="D15">
        <v>0</v>
      </c>
      <c r="E15" s="2">
        <v>38.5</v>
      </c>
      <c r="F15">
        <v>453.593</v>
      </c>
      <c r="G15">
        <v>-0.00021</v>
      </c>
      <c r="H15" s="2">
        <f t="shared" si="0"/>
        <v>2.1</v>
      </c>
    </row>
    <row r="16" spans="1:8" ht="12.75">
      <c r="A16">
        <v>3998961</v>
      </c>
      <c r="B16">
        <v>12</v>
      </c>
      <c r="C16">
        <v>0</v>
      </c>
      <c r="D16">
        <v>0</v>
      </c>
      <c r="E16" s="2">
        <v>39</v>
      </c>
      <c r="F16">
        <v>453.59</v>
      </c>
      <c r="G16">
        <v>-0.0002</v>
      </c>
      <c r="H16" s="2">
        <f t="shared" si="0"/>
        <v>2</v>
      </c>
    </row>
    <row r="17" spans="1:8" ht="12.75">
      <c r="A17">
        <v>3998961</v>
      </c>
      <c r="B17">
        <v>13</v>
      </c>
      <c r="C17">
        <v>0</v>
      </c>
      <c r="D17">
        <v>0</v>
      </c>
      <c r="E17" s="2">
        <v>39.5</v>
      </c>
      <c r="F17">
        <v>453.589</v>
      </c>
      <c r="G17">
        <v>-0.00022</v>
      </c>
      <c r="H17" s="2">
        <f t="shared" si="0"/>
        <v>2.2</v>
      </c>
    </row>
    <row r="18" spans="1:8" ht="12.75">
      <c r="A18">
        <v>3998961</v>
      </c>
      <c r="B18">
        <v>14</v>
      </c>
      <c r="C18">
        <v>0</v>
      </c>
      <c r="D18">
        <v>0</v>
      </c>
      <c r="E18" s="2">
        <v>40</v>
      </c>
      <c r="F18">
        <v>453.59</v>
      </c>
      <c r="G18">
        <v>-0.0003</v>
      </c>
      <c r="H18" s="2">
        <f t="shared" si="0"/>
        <v>2.9999999999999996</v>
      </c>
    </row>
    <row r="19" spans="1:8" ht="12.75">
      <c r="A19">
        <v>3998961</v>
      </c>
      <c r="B19">
        <v>15</v>
      </c>
      <c r="C19">
        <v>0</v>
      </c>
      <c r="D19">
        <v>0</v>
      </c>
      <c r="E19" s="2">
        <v>40.5</v>
      </c>
      <c r="F19">
        <v>453.592</v>
      </c>
      <c r="G19">
        <v>-0.00056</v>
      </c>
      <c r="H19" s="2">
        <f t="shared" si="0"/>
        <v>5.6</v>
      </c>
    </row>
    <row r="20" spans="1:8" ht="12.75">
      <c r="A20">
        <v>3998961</v>
      </c>
      <c r="B20">
        <v>16</v>
      </c>
      <c r="C20">
        <v>0</v>
      </c>
      <c r="D20">
        <v>0</v>
      </c>
      <c r="E20" s="2">
        <v>41</v>
      </c>
      <c r="F20">
        <v>453.59</v>
      </c>
      <c r="G20">
        <v>-0.00171</v>
      </c>
      <c r="H20" s="2">
        <f t="shared" si="0"/>
        <v>17.099999999999998</v>
      </c>
    </row>
    <row r="21" spans="1:8" ht="12.75">
      <c r="A21">
        <v>3998961</v>
      </c>
      <c r="B21">
        <v>17</v>
      </c>
      <c r="C21">
        <v>0</v>
      </c>
      <c r="D21">
        <v>0</v>
      </c>
      <c r="E21" s="2">
        <v>41.5</v>
      </c>
      <c r="F21">
        <v>453.59</v>
      </c>
      <c r="G21">
        <v>-0.00615</v>
      </c>
      <c r="H21" s="2">
        <f t="shared" si="0"/>
        <v>61.5</v>
      </c>
    </row>
    <row r="22" spans="1:8" ht="12.75">
      <c r="A22">
        <v>3998961</v>
      </c>
      <c r="B22">
        <v>18</v>
      </c>
      <c r="C22">
        <v>0</v>
      </c>
      <c r="D22">
        <v>0</v>
      </c>
      <c r="E22" s="2">
        <v>42</v>
      </c>
      <c r="F22">
        <v>453.594</v>
      </c>
      <c r="G22">
        <v>-0.01606</v>
      </c>
      <c r="H22" s="2">
        <f t="shared" si="0"/>
        <v>160.60000000000002</v>
      </c>
    </row>
    <row r="23" spans="1:8" ht="12.75">
      <c r="A23">
        <v>3998961</v>
      </c>
      <c r="B23">
        <v>19</v>
      </c>
      <c r="C23">
        <v>0</v>
      </c>
      <c r="D23">
        <v>0</v>
      </c>
      <c r="E23" s="2">
        <v>42.5</v>
      </c>
      <c r="F23">
        <v>453.588</v>
      </c>
      <c r="G23">
        <v>-0.02413</v>
      </c>
      <c r="H23" s="2">
        <f t="shared" si="0"/>
        <v>241.29999999999998</v>
      </c>
    </row>
    <row r="24" spans="1:8" ht="12.75">
      <c r="A24">
        <v>3998961</v>
      </c>
      <c r="B24">
        <v>20</v>
      </c>
      <c r="C24">
        <v>0</v>
      </c>
      <c r="D24">
        <v>0</v>
      </c>
      <c r="E24" s="2">
        <v>43</v>
      </c>
      <c r="F24">
        <v>453.59</v>
      </c>
      <c r="G24">
        <v>-0.02565</v>
      </c>
      <c r="H24" s="2">
        <f t="shared" si="0"/>
        <v>256.5</v>
      </c>
    </row>
    <row r="25" spans="1:8" ht="12.75">
      <c r="A25">
        <v>3998961</v>
      </c>
      <c r="B25">
        <v>21</v>
      </c>
      <c r="C25">
        <v>0</v>
      </c>
      <c r="D25">
        <v>0</v>
      </c>
      <c r="E25" s="2">
        <v>43.5</v>
      </c>
      <c r="F25">
        <v>453.588</v>
      </c>
      <c r="G25">
        <v>-0.02294</v>
      </c>
      <c r="H25" s="2">
        <f t="shared" si="0"/>
        <v>229.39999999999998</v>
      </c>
    </row>
    <row r="26" spans="1:8" ht="12.75">
      <c r="A26">
        <v>3998961</v>
      </c>
      <c r="B26">
        <v>22</v>
      </c>
      <c r="C26">
        <v>0</v>
      </c>
      <c r="D26">
        <v>0</v>
      </c>
      <c r="E26" s="2">
        <v>44</v>
      </c>
      <c r="F26">
        <v>453.592</v>
      </c>
      <c r="G26">
        <v>-0.01846</v>
      </c>
      <c r="H26" s="2">
        <f t="shared" si="0"/>
        <v>184.6</v>
      </c>
    </row>
    <row r="27" spans="1:8" ht="12.75">
      <c r="A27">
        <v>3998961</v>
      </c>
      <c r="B27">
        <v>23</v>
      </c>
      <c r="C27">
        <v>0</v>
      </c>
      <c r="D27">
        <v>0</v>
      </c>
      <c r="E27" s="2">
        <v>44.5</v>
      </c>
      <c r="F27">
        <v>453.589</v>
      </c>
      <c r="G27">
        <v>-0.01334</v>
      </c>
      <c r="H27" s="2">
        <f t="shared" si="0"/>
        <v>133.4</v>
      </c>
    </row>
    <row r="28" spans="1:8" ht="12.75">
      <c r="A28">
        <v>3998961</v>
      </c>
      <c r="B28">
        <v>24</v>
      </c>
      <c r="C28">
        <v>0</v>
      </c>
      <c r="D28">
        <v>0</v>
      </c>
      <c r="E28" s="2">
        <v>45</v>
      </c>
      <c r="F28">
        <v>453.59</v>
      </c>
      <c r="G28">
        <v>-0.00891</v>
      </c>
      <c r="H28" s="2">
        <f t="shared" si="0"/>
        <v>89.1</v>
      </c>
    </row>
    <row r="29" spans="1:8" ht="12.75">
      <c r="A29">
        <v>3998961</v>
      </c>
      <c r="B29">
        <v>25</v>
      </c>
      <c r="C29">
        <v>0</v>
      </c>
      <c r="D29">
        <v>0</v>
      </c>
      <c r="E29" s="2">
        <v>45.5</v>
      </c>
      <c r="F29">
        <v>453.592</v>
      </c>
      <c r="G29">
        <v>-0.00786</v>
      </c>
      <c r="H29" s="2">
        <f t="shared" si="0"/>
        <v>78.60000000000001</v>
      </c>
    </row>
    <row r="30" spans="1:8" ht="12.75">
      <c r="A30">
        <v>3998961</v>
      </c>
      <c r="B30">
        <v>26</v>
      </c>
      <c r="C30">
        <v>0</v>
      </c>
      <c r="D30">
        <v>0</v>
      </c>
      <c r="E30" s="2">
        <v>46</v>
      </c>
      <c r="F30">
        <v>453.59</v>
      </c>
      <c r="G30">
        <v>-0.01283</v>
      </c>
      <c r="H30" s="2">
        <f t="shared" si="0"/>
        <v>128.29999999999998</v>
      </c>
    </row>
    <row r="31" spans="1:8" ht="12.75">
      <c r="A31">
        <v>3998961</v>
      </c>
      <c r="B31">
        <v>27</v>
      </c>
      <c r="C31">
        <v>0</v>
      </c>
      <c r="D31">
        <v>0</v>
      </c>
      <c r="E31" s="2">
        <v>46.5</v>
      </c>
      <c r="F31">
        <v>453.592</v>
      </c>
      <c r="G31">
        <v>-0.01643</v>
      </c>
      <c r="H31" s="2">
        <f t="shared" si="0"/>
        <v>164.3</v>
      </c>
    </row>
    <row r="32" spans="1:8" ht="12.75">
      <c r="A32">
        <v>3998961</v>
      </c>
      <c r="B32">
        <v>28</v>
      </c>
      <c r="C32">
        <v>0</v>
      </c>
      <c r="D32">
        <v>0</v>
      </c>
      <c r="E32" s="2">
        <v>47</v>
      </c>
      <c r="F32">
        <v>453.588</v>
      </c>
      <c r="G32">
        <v>-0.01668</v>
      </c>
      <c r="H32" s="2">
        <f t="shared" si="0"/>
        <v>166.8</v>
      </c>
    </row>
    <row r="33" spans="1:8" ht="12.75">
      <c r="A33">
        <v>3998961</v>
      </c>
      <c r="B33">
        <v>29</v>
      </c>
      <c r="C33">
        <v>0</v>
      </c>
      <c r="D33">
        <v>0</v>
      </c>
      <c r="E33" s="2">
        <v>47.5</v>
      </c>
      <c r="F33">
        <v>453.594</v>
      </c>
      <c r="G33">
        <v>-0.0157</v>
      </c>
      <c r="H33" s="2">
        <f t="shared" si="0"/>
        <v>157</v>
      </c>
    </row>
    <row r="34" spans="1:8" ht="12.75">
      <c r="A34">
        <v>3998961</v>
      </c>
      <c r="B34">
        <v>30</v>
      </c>
      <c r="C34">
        <v>0</v>
      </c>
      <c r="D34">
        <v>0</v>
      </c>
      <c r="E34" s="2">
        <v>48</v>
      </c>
      <c r="F34">
        <v>453.591</v>
      </c>
      <c r="G34">
        <v>-0.01435</v>
      </c>
      <c r="H34" s="2">
        <f t="shared" si="0"/>
        <v>143.5</v>
      </c>
    </row>
    <row r="35" spans="1:8" ht="12.75">
      <c r="A35">
        <v>3998961</v>
      </c>
      <c r="B35">
        <v>31</v>
      </c>
      <c r="C35">
        <v>0</v>
      </c>
      <c r="D35">
        <v>0</v>
      </c>
      <c r="E35" s="2">
        <v>48.5</v>
      </c>
      <c r="F35">
        <v>453.592</v>
      </c>
      <c r="G35">
        <v>-0.013</v>
      </c>
      <c r="H35" s="2">
        <f t="shared" si="0"/>
        <v>130</v>
      </c>
    </row>
    <row r="36" spans="1:8" ht="12.75">
      <c r="A36">
        <v>3998961</v>
      </c>
      <c r="B36">
        <v>32</v>
      </c>
      <c r="C36">
        <v>0</v>
      </c>
      <c r="D36">
        <v>0</v>
      </c>
      <c r="E36" s="2">
        <v>49</v>
      </c>
      <c r="F36">
        <v>453.586</v>
      </c>
      <c r="G36">
        <v>-0.01174</v>
      </c>
      <c r="H36" s="2">
        <f t="shared" si="0"/>
        <v>117.4</v>
      </c>
    </row>
    <row r="37" spans="1:8" ht="12.75">
      <c r="A37">
        <v>3998961</v>
      </c>
      <c r="B37">
        <v>33</v>
      </c>
      <c r="C37">
        <v>0</v>
      </c>
      <c r="D37">
        <v>0</v>
      </c>
      <c r="E37" s="2">
        <v>49.5</v>
      </c>
      <c r="F37">
        <v>453.584</v>
      </c>
      <c r="G37">
        <v>-0.01058</v>
      </c>
      <c r="H37" s="2">
        <f t="shared" si="0"/>
        <v>105.80000000000001</v>
      </c>
    </row>
    <row r="38" spans="1:8" ht="12.75">
      <c r="A38">
        <v>3998961</v>
      </c>
      <c r="B38">
        <v>34</v>
      </c>
      <c r="C38">
        <v>0</v>
      </c>
      <c r="D38">
        <v>0</v>
      </c>
      <c r="E38" s="2">
        <v>50</v>
      </c>
      <c r="F38">
        <v>453.588</v>
      </c>
      <c r="G38">
        <v>-0.00953</v>
      </c>
      <c r="H38" s="2">
        <f t="shared" si="0"/>
        <v>95.3</v>
      </c>
    </row>
    <row r="39" spans="1:8" ht="12.75">
      <c r="A39">
        <v>3998961</v>
      </c>
      <c r="B39">
        <v>35</v>
      </c>
      <c r="C39">
        <v>0</v>
      </c>
      <c r="D39">
        <v>0</v>
      </c>
      <c r="E39" s="2">
        <v>50.5</v>
      </c>
      <c r="F39">
        <v>453.591</v>
      </c>
      <c r="G39">
        <v>-0.00859</v>
      </c>
      <c r="H39" s="2">
        <f t="shared" si="0"/>
        <v>85.9</v>
      </c>
    </row>
    <row r="40" spans="1:8" ht="12.75">
      <c r="A40">
        <v>3998961</v>
      </c>
      <c r="B40">
        <v>36</v>
      </c>
      <c r="C40">
        <v>0</v>
      </c>
      <c r="D40">
        <v>0</v>
      </c>
      <c r="E40" s="2">
        <v>51</v>
      </c>
      <c r="F40">
        <v>453.587</v>
      </c>
      <c r="G40">
        <v>-0.00775</v>
      </c>
      <c r="H40" s="2">
        <f t="shared" si="0"/>
        <v>77.5</v>
      </c>
    </row>
    <row r="41" spans="1:8" ht="12.75">
      <c r="A41">
        <v>3998961</v>
      </c>
      <c r="B41">
        <v>37</v>
      </c>
      <c r="C41">
        <v>0</v>
      </c>
      <c r="D41">
        <v>0</v>
      </c>
      <c r="E41" s="2">
        <v>51.5</v>
      </c>
      <c r="F41">
        <v>453.592</v>
      </c>
      <c r="G41">
        <v>-0.00701</v>
      </c>
      <c r="H41" s="2">
        <f t="shared" si="0"/>
        <v>70.1</v>
      </c>
    </row>
    <row r="42" spans="1:8" ht="12.75">
      <c r="A42">
        <v>3998961</v>
      </c>
      <c r="B42">
        <v>38</v>
      </c>
      <c r="C42">
        <v>0</v>
      </c>
      <c r="D42">
        <v>0</v>
      </c>
      <c r="E42" s="2">
        <v>52</v>
      </c>
      <c r="F42">
        <v>453.59</v>
      </c>
      <c r="G42">
        <v>-0.00634</v>
      </c>
      <c r="H42" s="2">
        <f t="shared" si="0"/>
        <v>63.4</v>
      </c>
    </row>
    <row r="43" spans="1:8" ht="12.75">
      <c r="A43">
        <v>3998961</v>
      </c>
      <c r="B43">
        <v>39</v>
      </c>
      <c r="C43">
        <v>0</v>
      </c>
      <c r="D43">
        <v>0</v>
      </c>
      <c r="E43" s="2">
        <v>52.5</v>
      </c>
      <c r="F43">
        <v>453.588</v>
      </c>
      <c r="G43">
        <v>-0.00575</v>
      </c>
      <c r="H43" s="2">
        <f t="shared" si="0"/>
        <v>57.5</v>
      </c>
    </row>
    <row r="44" spans="1:8" ht="12.75">
      <c r="A44">
        <v>3998961</v>
      </c>
      <c r="B44">
        <v>40</v>
      </c>
      <c r="C44">
        <v>0</v>
      </c>
      <c r="D44">
        <v>0</v>
      </c>
      <c r="E44" s="2">
        <v>53</v>
      </c>
      <c r="F44">
        <v>453.591</v>
      </c>
      <c r="G44">
        <v>-0.00521</v>
      </c>
      <c r="H44" s="2">
        <f t="shared" si="0"/>
        <v>52.1</v>
      </c>
    </row>
    <row r="45" spans="1:8" ht="12.75">
      <c r="A45">
        <v>3998961</v>
      </c>
      <c r="B45">
        <v>41</v>
      </c>
      <c r="C45">
        <v>0</v>
      </c>
      <c r="D45">
        <v>0</v>
      </c>
      <c r="E45" s="2">
        <v>53.5</v>
      </c>
      <c r="F45">
        <v>453.589</v>
      </c>
      <c r="G45">
        <v>-0.00474</v>
      </c>
      <c r="H45" s="2">
        <f t="shared" si="0"/>
        <v>47.400000000000006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I42" sqref="I42"/>
    </sheetView>
  </sheetViews>
  <sheetFormatPr defaultColWidth="9.140625" defaultRowHeight="12.75"/>
  <cols>
    <col min="1" max="1" width="10.8515625" style="0" bestFit="1" customWidth="1"/>
    <col min="2" max="2" width="12.00390625" style="0" bestFit="1" customWidth="1"/>
    <col min="3" max="3" width="5.00390625" style="0" bestFit="1" customWidth="1"/>
    <col min="4" max="4" width="6.421875" style="0" bestFit="1" customWidth="1"/>
    <col min="5" max="5" width="5.57421875" style="0" bestFit="1" customWidth="1"/>
    <col min="6" max="6" width="14.421875" style="0" bestFit="1" customWidth="1"/>
    <col min="7" max="7" width="8.57421875" style="0" bestFit="1" customWidth="1"/>
  </cols>
  <sheetData>
    <row r="1" spans="1:8" ht="12.75">
      <c r="A1" t="s">
        <v>0</v>
      </c>
      <c r="B1">
        <v>11</v>
      </c>
      <c r="C1">
        <v>2002</v>
      </c>
      <c r="D1" t="s">
        <v>1</v>
      </c>
      <c r="E1" t="s">
        <v>2</v>
      </c>
      <c r="F1" t="s">
        <v>3</v>
      </c>
      <c r="G1" t="s">
        <v>4</v>
      </c>
      <c r="H1">
        <v>3998963</v>
      </c>
    </row>
    <row r="2" spans="1:8" ht="12.75">
      <c r="A2" t="s">
        <v>5</v>
      </c>
      <c r="B2" t="s">
        <v>6</v>
      </c>
      <c r="C2" t="s">
        <v>7</v>
      </c>
      <c r="D2" t="s">
        <v>8</v>
      </c>
      <c r="G2" s="3" t="s">
        <v>19</v>
      </c>
      <c r="H2" s="4">
        <v>0.375</v>
      </c>
    </row>
    <row r="3" spans="1:3" ht="12.75">
      <c r="A3" t="s">
        <v>5</v>
      </c>
      <c r="B3" t="s">
        <v>9</v>
      </c>
      <c r="C3" t="s">
        <v>10</v>
      </c>
    </row>
    <row r="4" spans="1:2" ht="12.75">
      <c r="A4" t="s">
        <v>5</v>
      </c>
      <c r="B4">
        <v>1</v>
      </c>
    </row>
    <row r="5" spans="1:8" ht="12.7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</row>
    <row r="6" spans="1:8" ht="12.75">
      <c r="A6">
        <v>3998988</v>
      </c>
      <c r="B6">
        <v>1</v>
      </c>
      <c r="C6">
        <v>0</v>
      </c>
      <c r="D6">
        <v>0.38</v>
      </c>
      <c r="E6" s="2">
        <v>37.5</v>
      </c>
      <c r="F6">
        <v>453.59</v>
      </c>
      <c r="G6">
        <v>-0.00037</v>
      </c>
      <c r="H6" s="2">
        <f aca="true" t="shared" si="0" ref="H6:H38">-G6*10000</f>
        <v>3.6999999999999997</v>
      </c>
    </row>
    <row r="7" spans="1:8" ht="12.75">
      <c r="A7">
        <v>3998988</v>
      </c>
      <c r="B7">
        <v>2</v>
      </c>
      <c r="C7">
        <v>0</v>
      </c>
      <c r="D7">
        <v>0.38</v>
      </c>
      <c r="E7" s="2">
        <v>38</v>
      </c>
      <c r="F7">
        <v>453.588</v>
      </c>
      <c r="G7">
        <v>-0.00028</v>
      </c>
      <c r="H7" s="2">
        <f t="shared" si="0"/>
        <v>2.8</v>
      </c>
    </row>
    <row r="8" spans="1:8" ht="12.75">
      <c r="A8">
        <v>3998988</v>
      </c>
      <c r="B8">
        <v>3</v>
      </c>
      <c r="C8">
        <v>0</v>
      </c>
      <c r="D8">
        <v>0.38</v>
      </c>
      <c r="E8" s="2">
        <v>38.5</v>
      </c>
      <c r="F8">
        <v>453.587</v>
      </c>
      <c r="G8">
        <v>-0.00021</v>
      </c>
      <c r="H8" s="2">
        <f t="shared" si="0"/>
        <v>2.1</v>
      </c>
    </row>
    <row r="9" spans="1:8" ht="12.75">
      <c r="A9">
        <v>3998988</v>
      </c>
      <c r="B9">
        <v>4</v>
      </c>
      <c r="C9">
        <v>0</v>
      </c>
      <c r="D9">
        <v>0.38</v>
      </c>
      <c r="E9" s="2">
        <v>39</v>
      </c>
      <c r="F9">
        <v>453.59</v>
      </c>
      <c r="G9">
        <v>-0.00014</v>
      </c>
      <c r="H9" s="2">
        <f t="shared" si="0"/>
        <v>1.4</v>
      </c>
    </row>
    <row r="10" spans="1:8" ht="12.75">
      <c r="A10">
        <v>3998988</v>
      </c>
      <c r="B10">
        <v>5</v>
      </c>
      <c r="C10">
        <v>0</v>
      </c>
      <c r="D10">
        <v>0.38</v>
      </c>
      <c r="E10" s="2">
        <v>39.5</v>
      </c>
      <c r="F10">
        <v>453.589</v>
      </c>
      <c r="G10">
        <v>-1E-05</v>
      </c>
      <c r="H10" s="2">
        <f t="shared" si="0"/>
        <v>0.1</v>
      </c>
    </row>
    <row r="11" spans="1:8" ht="12.75">
      <c r="A11">
        <v>3998988</v>
      </c>
      <c r="B11">
        <v>6</v>
      </c>
      <c r="C11">
        <v>0</v>
      </c>
      <c r="D11">
        <v>0.38</v>
      </c>
      <c r="E11" s="2">
        <v>40</v>
      </c>
      <c r="F11">
        <v>453.59</v>
      </c>
      <c r="G11">
        <v>0.0005</v>
      </c>
      <c r="H11" s="2">
        <f t="shared" si="0"/>
        <v>-5</v>
      </c>
    </row>
    <row r="12" spans="1:8" ht="12.75">
      <c r="A12">
        <v>3998988</v>
      </c>
      <c r="B12">
        <v>7</v>
      </c>
      <c r="C12">
        <v>0</v>
      </c>
      <c r="D12">
        <v>0.38</v>
      </c>
      <c r="E12" s="2">
        <v>40.5</v>
      </c>
      <c r="F12">
        <v>453.587</v>
      </c>
      <c r="G12">
        <v>0.00261</v>
      </c>
      <c r="H12" s="2">
        <f t="shared" si="0"/>
        <v>-26.099999999999998</v>
      </c>
    </row>
    <row r="13" spans="1:8" ht="12.75">
      <c r="A13">
        <v>3998988</v>
      </c>
      <c r="B13">
        <v>8</v>
      </c>
      <c r="C13">
        <v>0</v>
      </c>
      <c r="D13">
        <v>0.38</v>
      </c>
      <c r="E13" s="2">
        <v>41</v>
      </c>
      <c r="F13">
        <v>453.585</v>
      </c>
      <c r="G13">
        <v>0.0103</v>
      </c>
      <c r="H13" s="2">
        <f t="shared" si="0"/>
        <v>-103</v>
      </c>
    </row>
    <row r="14" spans="1:8" ht="12.75">
      <c r="A14">
        <v>3998988</v>
      </c>
      <c r="B14">
        <v>9</v>
      </c>
      <c r="C14">
        <v>0</v>
      </c>
      <c r="D14">
        <v>0.38</v>
      </c>
      <c r="E14" s="2">
        <v>41.5</v>
      </c>
      <c r="F14">
        <v>453.589</v>
      </c>
      <c r="G14">
        <v>0.02173</v>
      </c>
      <c r="H14" s="2">
        <f t="shared" si="0"/>
        <v>-217.29999999999998</v>
      </c>
    </row>
    <row r="15" spans="1:8" ht="12.75">
      <c r="A15">
        <v>3998988</v>
      </c>
      <c r="B15">
        <v>10</v>
      </c>
      <c r="C15">
        <v>0</v>
      </c>
      <c r="D15">
        <v>0.38</v>
      </c>
      <c r="E15" s="2">
        <v>42</v>
      </c>
      <c r="F15">
        <v>453.59</v>
      </c>
      <c r="G15">
        <v>-0.01116</v>
      </c>
      <c r="H15" s="2">
        <f t="shared" si="0"/>
        <v>111.6</v>
      </c>
    </row>
    <row r="16" spans="1:8" ht="12.75">
      <c r="A16">
        <v>3998988</v>
      </c>
      <c r="B16">
        <v>11</v>
      </c>
      <c r="C16">
        <v>0</v>
      </c>
      <c r="D16">
        <v>0.38</v>
      </c>
      <c r="E16" s="2">
        <v>42.5</v>
      </c>
      <c r="F16">
        <v>453.592</v>
      </c>
      <c r="G16">
        <v>-0.03502</v>
      </c>
      <c r="H16" s="2">
        <f t="shared" si="0"/>
        <v>350.20000000000005</v>
      </c>
    </row>
    <row r="17" spans="1:8" ht="12.75">
      <c r="A17">
        <v>3998988</v>
      </c>
      <c r="B17">
        <v>12</v>
      </c>
      <c r="C17">
        <v>0</v>
      </c>
      <c r="D17">
        <v>0.38</v>
      </c>
      <c r="E17" s="2">
        <v>43</v>
      </c>
      <c r="F17">
        <v>453.591</v>
      </c>
      <c r="G17">
        <v>-0.03714</v>
      </c>
      <c r="H17" s="2">
        <f t="shared" si="0"/>
        <v>371.4</v>
      </c>
    </row>
    <row r="18" spans="1:8" ht="12.75">
      <c r="A18">
        <v>3998988</v>
      </c>
      <c r="B18">
        <v>13</v>
      </c>
      <c r="C18">
        <v>0</v>
      </c>
      <c r="D18">
        <v>0.38</v>
      </c>
      <c r="E18" s="2">
        <v>43.5</v>
      </c>
      <c r="F18">
        <v>453.584</v>
      </c>
      <c r="G18">
        <v>-0.03301</v>
      </c>
      <c r="H18" s="2">
        <f t="shared" si="0"/>
        <v>330.09999999999997</v>
      </c>
    </row>
    <row r="19" spans="1:8" ht="12.75">
      <c r="A19">
        <v>3998988</v>
      </c>
      <c r="B19">
        <v>14</v>
      </c>
      <c r="C19">
        <v>0</v>
      </c>
      <c r="D19">
        <v>0.38</v>
      </c>
      <c r="E19" s="2">
        <v>44</v>
      </c>
      <c r="F19">
        <v>453.587</v>
      </c>
      <c r="G19">
        <v>-0.02734</v>
      </c>
      <c r="H19" s="2">
        <f t="shared" si="0"/>
        <v>273.4</v>
      </c>
    </row>
    <row r="20" spans="1:8" ht="12.75">
      <c r="A20">
        <v>3998988</v>
      </c>
      <c r="B20">
        <v>15</v>
      </c>
      <c r="C20">
        <v>0</v>
      </c>
      <c r="D20">
        <v>0.38</v>
      </c>
      <c r="E20" s="2">
        <v>44.5</v>
      </c>
      <c r="F20">
        <v>453.586</v>
      </c>
      <c r="G20">
        <v>-0.0204</v>
      </c>
      <c r="H20" s="2">
        <f t="shared" si="0"/>
        <v>204.00000000000003</v>
      </c>
    </row>
    <row r="21" spans="1:8" ht="12.75">
      <c r="A21">
        <v>3998988</v>
      </c>
      <c r="B21">
        <v>16</v>
      </c>
      <c r="C21">
        <v>0</v>
      </c>
      <c r="D21">
        <v>0.38</v>
      </c>
      <c r="E21" s="2">
        <v>45</v>
      </c>
      <c r="F21">
        <v>453.585</v>
      </c>
      <c r="G21">
        <v>-0.00842</v>
      </c>
      <c r="H21" s="2">
        <f t="shared" si="0"/>
        <v>84.2</v>
      </c>
    </row>
    <row r="22" spans="1:8" ht="12.75">
      <c r="A22">
        <v>3998988</v>
      </c>
      <c r="B22">
        <v>17</v>
      </c>
      <c r="C22">
        <v>0</v>
      </c>
      <c r="D22">
        <v>0.38</v>
      </c>
      <c r="E22" s="2">
        <v>45.5</v>
      </c>
      <c r="F22">
        <v>453.591</v>
      </c>
      <c r="G22">
        <v>0.00886</v>
      </c>
      <c r="H22" s="2">
        <f t="shared" si="0"/>
        <v>-88.6</v>
      </c>
    </row>
    <row r="23" spans="1:8" ht="12.75">
      <c r="A23">
        <v>3998988</v>
      </c>
      <c r="B23">
        <v>18</v>
      </c>
      <c r="C23">
        <v>0</v>
      </c>
      <c r="D23">
        <v>0.38</v>
      </c>
      <c r="E23" s="2">
        <v>46</v>
      </c>
      <c r="F23">
        <v>453.588</v>
      </c>
      <c r="G23">
        <v>-0.01529</v>
      </c>
      <c r="H23" s="2">
        <f t="shared" si="0"/>
        <v>152.9</v>
      </c>
    </row>
    <row r="24" spans="1:8" ht="12.75">
      <c r="A24">
        <v>3998988</v>
      </c>
      <c r="B24">
        <v>19</v>
      </c>
      <c r="C24">
        <v>0</v>
      </c>
      <c r="D24">
        <v>0.38</v>
      </c>
      <c r="E24" s="2">
        <v>46.5</v>
      </c>
      <c r="F24">
        <v>453.593</v>
      </c>
      <c r="G24">
        <v>-0.02365</v>
      </c>
      <c r="H24" s="2">
        <f t="shared" si="0"/>
        <v>236.5</v>
      </c>
    </row>
    <row r="25" spans="1:8" ht="12.75">
      <c r="A25">
        <v>3998988</v>
      </c>
      <c r="B25">
        <v>20</v>
      </c>
      <c r="C25">
        <v>0</v>
      </c>
      <c r="D25">
        <v>0.38</v>
      </c>
      <c r="E25" s="2">
        <v>47</v>
      </c>
      <c r="F25">
        <v>453.588</v>
      </c>
      <c r="G25">
        <v>-0.02188</v>
      </c>
      <c r="H25" s="2">
        <f t="shared" si="0"/>
        <v>218.8</v>
      </c>
    </row>
    <row r="26" spans="1:8" ht="12.75">
      <c r="A26">
        <v>3998988</v>
      </c>
      <c r="B26">
        <v>21</v>
      </c>
      <c r="C26">
        <v>0</v>
      </c>
      <c r="D26">
        <v>0.38</v>
      </c>
      <c r="E26" s="2">
        <v>47.5</v>
      </c>
      <c r="F26">
        <v>453.585</v>
      </c>
      <c r="G26">
        <v>-0.01932</v>
      </c>
      <c r="H26" s="2">
        <f t="shared" si="0"/>
        <v>193.20000000000002</v>
      </c>
    </row>
    <row r="27" spans="1:8" ht="12.75">
      <c r="A27">
        <v>3998988</v>
      </c>
      <c r="B27">
        <v>22</v>
      </c>
      <c r="C27">
        <v>0</v>
      </c>
      <c r="D27">
        <v>0.38</v>
      </c>
      <c r="E27" s="2">
        <v>48</v>
      </c>
      <c r="F27">
        <v>453.59</v>
      </c>
      <c r="G27">
        <v>-0.01702</v>
      </c>
      <c r="H27" s="2">
        <f t="shared" si="0"/>
        <v>170.20000000000002</v>
      </c>
    </row>
    <row r="28" spans="1:8" ht="12.75">
      <c r="A28">
        <v>3998988</v>
      </c>
      <c r="B28">
        <v>23</v>
      </c>
      <c r="C28">
        <v>0</v>
      </c>
      <c r="D28">
        <v>0.38</v>
      </c>
      <c r="E28" s="2">
        <v>48.5</v>
      </c>
      <c r="F28">
        <v>453.588</v>
      </c>
      <c r="G28">
        <v>-0.01506</v>
      </c>
      <c r="H28" s="2">
        <f t="shared" si="0"/>
        <v>150.6</v>
      </c>
    </row>
    <row r="29" spans="1:8" ht="12.75">
      <c r="A29">
        <v>3998988</v>
      </c>
      <c r="B29">
        <v>24</v>
      </c>
      <c r="C29">
        <v>0</v>
      </c>
      <c r="D29">
        <v>0.38</v>
      </c>
      <c r="E29" s="2">
        <v>49</v>
      </c>
      <c r="F29">
        <v>453.588</v>
      </c>
      <c r="G29">
        <v>-0.01338</v>
      </c>
      <c r="H29" s="2">
        <f t="shared" si="0"/>
        <v>133.79999999999998</v>
      </c>
    </row>
    <row r="30" spans="1:8" ht="12.75">
      <c r="A30">
        <v>3998988</v>
      </c>
      <c r="B30">
        <v>25</v>
      </c>
      <c r="C30">
        <v>0</v>
      </c>
      <c r="D30">
        <v>0.38</v>
      </c>
      <c r="E30" s="2">
        <v>49.5</v>
      </c>
      <c r="F30">
        <v>453.586</v>
      </c>
      <c r="G30">
        <v>-0.01191</v>
      </c>
      <c r="H30" s="2">
        <f t="shared" si="0"/>
        <v>119.10000000000001</v>
      </c>
    </row>
    <row r="31" spans="1:8" ht="12.75">
      <c r="A31">
        <v>3998988</v>
      </c>
      <c r="B31">
        <v>26</v>
      </c>
      <c r="C31">
        <v>0</v>
      </c>
      <c r="D31">
        <v>0.38</v>
      </c>
      <c r="E31" s="2">
        <v>50</v>
      </c>
      <c r="F31">
        <v>453.587</v>
      </c>
      <c r="G31">
        <v>-0.01064</v>
      </c>
      <c r="H31" s="2">
        <f t="shared" si="0"/>
        <v>106.4</v>
      </c>
    </row>
    <row r="32" spans="1:8" ht="12.75">
      <c r="A32">
        <v>3998988</v>
      </c>
      <c r="B32">
        <v>27</v>
      </c>
      <c r="C32">
        <v>0</v>
      </c>
      <c r="D32">
        <v>0.38</v>
      </c>
      <c r="E32" s="2">
        <v>50.5</v>
      </c>
      <c r="F32">
        <v>453.587</v>
      </c>
      <c r="G32">
        <v>-0.00952</v>
      </c>
      <c r="H32" s="2">
        <f t="shared" si="0"/>
        <v>95.2</v>
      </c>
    </row>
    <row r="33" spans="1:8" ht="12.75">
      <c r="A33">
        <v>3998988</v>
      </c>
      <c r="B33">
        <v>28</v>
      </c>
      <c r="C33">
        <v>0</v>
      </c>
      <c r="D33">
        <v>0.38</v>
      </c>
      <c r="E33" s="2">
        <v>51</v>
      </c>
      <c r="F33">
        <v>453.586</v>
      </c>
      <c r="G33">
        <v>-0.00854</v>
      </c>
      <c r="H33" s="2">
        <f t="shared" si="0"/>
        <v>85.4</v>
      </c>
    </row>
    <row r="34" spans="1:8" ht="12.75">
      <c r="A34">
        <v>3998988</v>
      </c>
      <c r="B34">
        <v>29</v>
      </c>
      <c r="C34">
        <v>0</v>
      </c>
      <c r="D34">
        <v>0.38</v>
      </c>
      <c r="E34" s="2">
        <v>51.5</v>
      </c>
      <c r="F34">
        <v>453.592</v>
      </c>
      <c r="G34">
        <v>-0.00769</v>
      </c>
      <c r="H34" s="2">
        <f t="shared" si="0"/>
        <v>76.89999999999999</v>
      </c>
    </row>
    <row r="35" spans="1:8" ht="12.75">
      <c r="A35">
        <v>3998988</v>
      </c>
      <c r="B35">
        <v>30</v>
      </c>
      <c r="C35">
        <v>0</v>
      </c>
      <c r="D35">
        <v>0.38</v>
      </c>
      <c r="E35" s="2">
        <v>52</v>
      </c>
      <c r="F35">
        <v>453.589</v>
      </c>
      <c r="G35">
        <v>-0.00692</v>
      </c>
      <c r="H35" s="2">
        <f t="shared" si="0"/>
        <v>69.2</v>
      </c>
    </row>
    <row r="36" spans="1:8" ht="12.75">
      <c r="A36">
        <v>3998988</v>
      </c>
      <c r="B36">
        <v>31</v>
      </c>
      <c r="C36">
        <v>0</v>
      </c>
      <c r="D36">
        <v>0.38</v>
      </c>
      <c r="E36" s="2">
        <v>52.5</v>
      </c>
      <c r="F36">
        <v>453.587</v>
      </c>
      <c r="G36">
        <v>-0.00626</v>
      </c>
      <c r="H36" s="2">
        <f t="shared" si="0"/>
        <v>62.6</v>
      </c>
    </row>
    <row r="37" spans="1:8" ht="12.75">
      <c r="A37">
        <v>3998988</v>
      </c>
      <c r="B37">
        <v>32</v>
      </c>
      <c r="C37">
        <v>0</v>
      </c>
      <c r="D37">
        <v>0.38</v>
      </c>
      <c r="E37" s="2">
        <v>53</v>
      </c>
      <c r="F37">
        <v>453.587</v>
      </c>
      <c r="G37">
        <v>-0.00565</v>
      </c>
      <c r="H37" s="2">
        <f t="shared" si="0"/>
        <v>56.49999999999999</v>
      </c>
    </row>
    <row r="38" spans="1:8" ht="12.75">
      <c r="A38">
        <v>3998988</v>
      </c>
      <c r="B38">
        <v>33</v>
      </c>
      <c r="C38">
        <v>0</v>
      </c>
      <c r="D38">
        <v>0.38</v>
      </c>
      <c r="E38" s="2">
        <v>53.5</v>
      </c>
      <c r="F38">
        <v>453.592</v>
      </c>
      <c r="G38">
        <v>-0.00512</v>
      </c>
      <c r="H38" s="2">
        <f t="shared" si="0"/>
        <v>51.2</v>
      </c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K44" sqref="K44"/>
    </sheetView>
  </sheetViews>
  <sheetFormatPr defaultColWidth="9.140625" defaultRowHeight="12.75"/>
  <cols>
    <col min="1" max="1" width="10.8515625" style="0" bestFit="1" customWidth="1"/>
    <col min="2" max="2" width="12.00390625" style="0" bestFit="1" customWidth="1"/>
    <col min="3" max="3" width="5.00390625" style="0" bestFit="1" customWidth="1"/>
    <col min="4" max="4" width="6.421875" style="0" bestFit="1" customWidth="1"/>
    <col min="5" max="5" width="5.57421875" style="0" bestFit="1" customWidth="1"/>
    <col min="6" max="6" width="14.421875" style="0" bestFit="1" customWidth="1"/>
    <col min="7" max="7" width="8.57421875" style="0" bestFit="1" customWidth="1"/>
  </cols>
  <sheetData>
    <row r="1" spans="1:8" ht="12.75">
      <c r="A1" t="s">
        <v>0</v>
      </c>
      <c r="B1">
        <v>11</v>
      </c>
      <c r="C1">
        <v>2002</v>
      </c>
      <c r="D1" t="s">
        <v>1</v>
      </c>
      <c r="E1" t="s">
        <v>2</v>
      </c>
      <c r="F1" t="s">
        <v>3</v>
      </c>
      <c r="G1" t="s">
        <v>4</v>
      </c>
      <c r="H1">
        <v>3998990</v>
      </c>
    </row>
    <row r="2" spans="1:8" ht="12.75">
      <c r="A2" t="s">
        <v>5</v>
      </c>
      <c r="B2" t="s">
        <v>6</v>
      </c>
      <c r="C2" t="s">
        <v>7</v>
      </c>
      <c r="D2" t="s">
        <v>8</v>
      </c>
      <c r="G2" s="3" t="s">
        <v>19</v>
      </c>
      <c r="H2" s="4">
        <v>-0.375</v>
      </c>
    </row>
    <row r="3" spans="1:3" ht="12.75">
      <c r="A3" t="s">
        <v>5</v>
      </c>
      <c r="B3" t="s">
        <v>9</v>
      </c>
      <c r="C3" t="s">
        <v>10</v>
      </c>
    </row>
    <row r="4" spans="1:2" ht="12.75">
      <c r="A4" t="s">
        <v>5</v>
      </c>
      <c r="B4">
        <v>1</v>
      </c>
    </row>
    <row r="5" spans="1:8" ht="12.7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</row>
    <row r="6" spans="1:8" ht="12.75">
      <c r="A6">
        <v>3999015</v>
      </c>
      <c r="B6">
        <v>1</v>
      </c>
      <c r="C6">
        <v>0</v>
      </c>
      <c r="D6">
        <v>-0.38</v>
      </c>
      <c r="E6" s="2">
        <v>37.5</v>
      </c>
      <c r="F6">
        <v>453.582</v>
      </c>
      <c r="G6">
        <v>-0.00053</v>
      </c>
      <c r="H6" s="2">
        <f aca="true" t="shared" si="0" ref="H6:H38">-G6*10000</f>
        <v>5.3</v>
      </c>
    </row>
    <row r="7" spans="1:8" ht="12.75">
      <c r="A7">
        <v>3999015</v>
      </c>
      <c r="B7">
        <v>2</v>
      </c>
      <c r="C7">
        <v>0</v>
      </c>
      <c r="D7">
        <v>-0.38</v>
      </c>
      <c r="E7" s="2">
        <v>38</v>
      </c>
      <c r="F7">
        <v>453.584</v>
      </c>
      <c r="G7">
        <v>-0.00024</v>
      </c>
      <c r="H7" s="2">
        <f t="shared" si="0"/>
        <v>2.4</v>
      </c>
    </row>
    <row r="8" spans="1:8" ht="12.75">
      <c r="A8">
        <v>3999015</v>
      </c>
      <c r="B8">
        <v>3</v>
      </c>
      <c r="C8">
        <v>0</v>
      </c>
      <c r="D8">
        <v>-0.38</v>
      </c>
      <c r="E8" s="2">
        <v>38.5</v>
      </c>
      <c r="F8">
        <v>453.588</v>
      </c>
      <c r="G8">
        <v>-0.00021</v>
      </c>
      <c r="H8" s="2">
        <f t="shared" si="0"/>
        <v>2.1</v>
      </c>
    </row>
    <row r="9" spans="1:8" ht="12.75">
      <c r="A9">
        <v>3999015</v>
      </c>
      <c r="B9">
        <v>4</v>
      </c>
      <c r="C9">
        <v>0</v>
      </c>
      <c r="D9">
        <v>-0.38</v>
      </c>
      <c r="E9" s="2">
        <v>39</v>
      </c>
      <c r="F9">
        <v>453.586</v>
      </c>
      <c r="G9">
        <v>-0.00026</v>
      </c>
      <c r="H9" s="2">
        <f t="shared" si="0"/>
        <v>2.5999999999999996</v>
      </c>
    </row>
    <row r="10" spans="1:8" ht="12.75">
      <c r="A10">
        <v>3999015</v>
      </c>
      <c r="B10">
        <v>5</v>
      </c>
      <c r="C10">
        <v>0</v>
      </c>
      <c r="D10">
        <v>-0.38</v>
      </c>
      <c r="E10" s="2">
        <v>39.5</v>
      </c>
      <c r="F10">
        <v>453.588</v>
      </c>
      <c r="G10">
        <v>-0.00042</v>
      </c>
      <c r="H10" s="2">
        <f t="shared" si="0"/>
        <v>4.2</v>
      </c>
    </row>
    <row r="11" spans="1:8" ht="12.75">
      <c r="A11">
        <v>3999015</v>
      </c>
      <c r="B11">
        <v>6</v>
      </c>
      <c r="C11">
        <v>0</v>
      </c>
      <c r="D11">
        <v>-0.38</v>
      </c>
      <c r="E11" s="2">
        <v>40</v>
      </c>
      <c r="F11">
        <v>453.59</v>
      </c>
      <c r="G11">
        <v>-0.001</v>
      </c>
      <c r="H11" s="2">
        <f t="shared" si="0"/>
        <v>10</v>
      </c>
    </row>
    <row r="12" spans="1:8" ht="12.75">
      <c r="A12">
        <v>3999015</v>
      </c>
      <c r="B12">
        <v>7</v>
      </c>
      <c r="C12">
        <v>0</v>
      </c>
      <c r="D12">
        <v>-0.38</v>
      </c>
      <c r="E12" s="2">
        <v>40.5</v>
      </c>
      <c r="F12">
        <v>453.597</v>
      </c>
      <c r="G12">
        <v>-0.00329</v>
      </c>
      <c r="H12" s="2">
        <f t="shared" si="0"/>
        <v>32.9</v>
      </c>
    </row>
    <row r="13" spans="1:8" ht="12.75">
      <c r="A13">
        <v>3999015</v>
      </c>
      <c r="B13">
        <v>8</v>
      </c>
      <c r="C13">
        <v>0</v>
      </c>
      <c r="D13">
        <v>-0.38</v>
      </c>
      <c r="E13" s="2">
        <v>41</v>
      </c>
      <c r="F13">
        <v>453.594</v>
      </c>
      <c r="G13">
        <v>-0.01185</v>
      </c>
      <c r="H13" s="2">
        <f t="shared" si="0"/>
        <v>118.5</v>
      </c>
    </row>
    <row r="14" spans="1:8" ht="12.75">
      <c r="A14">
        <v>3999015</v>
      </c>
      <c r="B14">
        <v>9</v>
      </c>
      <c r="C14">
        <v>0</v>
      </c>
      <c r="D14">
        <v>-0.38</v>
      </c>
      <c r="E14" s="2">
        <v>41.5</v>
      </c>
      <c r="F14">
        <v>453.592</v>
      </c>
      <c r="G14">
        <v>-0.0295</v>
      </c>
      <c r="H14" s="2">
        <f t="shared" si="0"/>
        <v>295</v>
      </c>
    </row>
    <row r="15" spans="1:8" ht="12.75">
      <c r="A15">
        <v>3999015</v>
      </c>
      <c r="B15">
        <v>10</v>
      </c>
      <c r="C15">
        <v>0</v>
      </c>
      <c r="D15">
        <v>-0.38</v>
      </c>
      <c r="E15" s="2">
        <v>42</v>
      </c>
      <c r="F15">
        <v>453.591</v>
      </c>
      <c r="G15">
        <v>-0.02345</v>
      </c>
      <c r="H15" s="2">
        <f t="shared" si="0"/>
        <v>234.5</v>
      </c>
    </row>
    <row r="16" spans="1:8" ht="12.75">
      <c r="A16">
        <v>3999015</v>
      </c>
      <c r="B16">
        <v>11</v>
      </c>
      <c r="C16">
        <v>0</v>
      </c>
      <c r="D16">
        <v>-0.38</v>
      </c>
      <c r="E16" s="2">
        <v>42.5</v>
      </c>
      <c r="F16">
        <v>453.592</v>
      </c>
      <c r="G16">
        <v>-0.01779</v>
      </c>
      <c r="H16" s="2">
        <f t="shared" si="0"/>
        <v>177.9</v>
      </c>
    </row>
    <row r="17" spans="1:8" ht="12.75">
      <c r="A17">
        <v>3999015</v>
      </c>
      <c r="B17">
        <v>12</v>
      </c>
      <c r="C17">
        <v>0</v>
      </c>
      <c r="D17">
        <v>-0.38</v>
      </c>
      <c r="E17" s="2">
        <v>43</v>
      </c>
      <c r="F17">
        <v>453.593</v>
      </c>
      <c r="G17">
        <v>-0.01644</v>
      </c>
      <c r="H17" s="2">
        <f t="shared" si="0"/>
        <v>164.4</v>
      </c>
    </row>
    <row r="18" spans="1:8" ht="12.75">
      <c r="A18">
        <v>3999015</v>
      </c>
      <c r="B18">
        <v>13</v>
      </c>
      <c r="C18">
        <v>0</v>
      </c>
      <c r="D18">
        <v>-0.38</v>
      </c>
      <c r="E18" s="2">
        <v>43.5</v>
      </c>
      <c r="F18">
        <v>453.591</v>
      </c>
      <c r="G18">
        <v>-0.01394</v>
      </c>
      <c r="H18" s="2">
        <f t="shared" si="0"/>
        <v>139.4</v>
      </c>
    </row>
    <row r="19" spans="1:8" ht="12.75">
      <c r="A19">
        <v>3999015</v>
      </c>
      <c r="B19">
        <v>14</v>
      </c>
      <c r="C19">
        <v>0</v>
      </c>
      <c r="D19">
        <v>-0.38</v>
      </c>
      <c r="E19" s="2">
        <v>44</v>
      </c>
      <c r="F19">
        <v>453.594</v>
      </c>
      <c r="G19">
        <v>-0.01013</v>
      </c>
      <c r="H19" s="2">
        <f t="shared" si="0"/>
        <v>101.3</v>
      </c>
    </row>
    <row r="20" spans="1:8" ht="12.75">
      <c r="A20">
        <v>3999015</v>
      </c>
      <c r="B20">
        <v>15</v>
      </c>
      <c r="C20">
        <v>0</v>
      </c>
      <c r="D20">
        <v>-0.38</v>
      </c>
      <c r="E20" s="2">
        <v>44.5</v>
      </c>
      <c r="F20">
        <v>453.59</v>
      </c>
      <c r="G20">
        <v>-0.00635</v>
      </c>
      <c r="H20" s="2">
        <f t="shared" si="0"/>
        <v>63.5</v>
      </c>
    </row>
    <row r="21" spans="1:8" ht="12.75">
      <c r="A21">
        <v>3999015</v>
      </c>
      <c r="B21">
        <v>16</v>
      </c>
      <c r="C21">
        <v>0</v>
      </c>
      <c r="D21">
        <v>-0.38</v>
      </c>
      <c r="E21" s="2">
        <v>45</v>
      </c>
      <c r="F21">
        <v>453.591</v>
      </c>
      <c r="G21">
        <v>-0.00775</v>
      </c>
      <c r="H21" s="2">
        <f t="shared" si="0"/>
        <v>77.5</v>
      </c>
    </row>
    <row r="22" spans="1:8" ht="12.75">
      <c r="A22">
        <v>3999015</v>
      </c>
      <c r="B22">
        <v>17</v>
      </c>
      <c r="C22">
        <v>0</v>
      </c>
      <c r="D22">
        <v>-0.38</v>
      </c>
      <c r="E22" s="2">
        <v>45.5</v>
      </c>
      <c r="F22">
        <v>453.588</v>
      </c>
      <c r="G22">
        <v>-0.01879</v>
      </c>
      <c r="H22" s="2">
        <f t="shared" si="0"/>
        <v>187.9</v>
      </c>
    </row>
    <row r="23" spans="1:8" ht="12.75">
      <c r="A23">
        <v>3999015</v>
      </c>
      <c r="B23">
        <v>18</v>
      </c>
      <c r="C23">
        <v>0</v>
      </c>
      <c r="D23">
        <v>-0.38</v>
      </c>
      <c r="E23" s="2">
        <v>46</v>
      </c>
      <c r="F23">
        <v>453.588</v>
      </c>
      <c r="G23">
        <v>-0.01223</v>
      </c>
      <c r="H23" s="2">
        <f t="shared" si="0"/>
        <v>122.3</v>
      </c>
    </row>
    <row r="24" spans="1:8" ht="12.75">
      <c r="A24">
        <v>3999015</v>
      </c>
      <c r="B24">
        <v>19</v>
      </c>
      <c r="C24">
        <v>0</v>
      </c>
      <c r="D24">
        <v>-0.38</v>
      </c>
      <c r="E24" s="2">
        <v>46.5</v>
      </c>
      <c r="F24">
        <v>453.59</v>
      </c>
      <c r="G24">
        <v>-0.01091</v>
      </c>
      <c r="H24" s="2">
        <f t="shared" si="0"/>
        <v>109.1</v>
      </c>
    </row>
    <row r="25" spans="1:8" ht="12.75">
      <c r="A25">
        <v>3999015</v>
      </c>
      <c r="B25">
        <v>20</v>
      </c>
      <c r="C25">
        <v>0</v>
      </c>
      <c r="D25">
        <v>-0.38</v>
      </c>
      <c r="E25" s="2">
        <v>47</v>
      </c>
      <c r="F25">
        <v>453.594</v>
      </c>
      <c r="G25">
        <v>-0.0121</v>
      </c>
      <c r="H25" s="2">
        <f t="shared" si="0"/>
        <v>121</v>
      </c>
    </row>
    <row r="26" spans="1:8" ht="12.75">
      <c r="A26">
        <v>3999015</v>
      </c>
      <c r="B26">
        <v>21</v>
      </c>
      <c r="C26">
        <v>0</v>
      </c>
      <c r="D26">
        <v>-0.38</v>
      </c>
      <c r="E26" s="2">
        <v>47.5</v>
      </c>
      <c r="F26">
        <v>453.586</v>
      </c>
      <c r="G26">
        <v>-0.01229</v>
      </c>
      <c r="H26" s="2">
        <f t="shared" si="0"/>
        <v>122.9</v>
      </c>
    </row>
    <row r="27" spans="1:8" ht="12.75">
      <c r="A27">
        <v>3999015</v>
      </c>
      <c r="B27">
        <v>22</v>
      </c>
      <c r="C27">
        <v>0</v>
      </c>
      <c r="D27">
        <v>-0.38</v>
      </c>
      <c r="E27" s="2">
        <v>48</v>
      </c>
      <c r="F27">
        <v>453.593</v>
      </c>
      <c r="G27">
        <v>-0.0118</v>
      </c>
      <c r="H27" s="2">
        <f t="shared" si="0"/>
        <v>118</v>
      </c>
    </row>
    <row r="28" spans="1:8" ht="12.75">
      <c r="A28">
        <v>3999015</v>
      </c>
      <c r="B28">
        <v>23</v>
      </c>
      <c r="C28">
        <v>0</v>
      </c>
      <c r="D28">
        <v>-0.38</v>
      </c>
      <c r="E28" s="2">
        <v>48.5</v>
      </c>
      <c r="F28">
        <v>453.59</v>
      </c>
      <c r="G28">
        <v>-0.011</v>
      </c>
      <c r="H28" s="2">
        <f t="shared" si="0"/>
        <v>110</v>
      </c>
    </row>
    <row r="29" spans="1:8" ht="12.75">
      <c r="A29">
        <v>3999015</v>
      </c>
      <c r="B29">
        <v>24</v>
      </c>
      <c r="C29">
        <v>0</v>
      </c>
      <c r="D29">
        <v>-0.38</v>
      </c>
      <c r="E29" s="2">
        <v>49</v>
      </c>
      <c r="F29">
        <v>453.589</v>
      </c>
      <c r="G29">
        <v>-0.01013</v>
      </c>
      <c r="H29" s="2">
        <f t="shared" si="0"/>
        <v>101.3</v>
      </c>
    </row>
    <row r="30" spans="1:8" ht="12.75">
      <c r="A30">
        <v>3999015</v>
      </c>
      <c r="B30">
        <v>25</v>
      </c>
      <c r="C30">
        <v>0</v>
      </c>
      <c r="D30">
        <v>-0.38</v>
      </c>
      <c r="E30" s="2">
        <v>49.5</v>
      </c>
      <c r="F30">
        <v>453.591</v>
      </c>
      <c r="G30">
        <v>-0.00925</v>
      </c>
      <c r="H30" s="2">
        <f t="shared" si="0"/>
        <v>92.5</v>
      </c>
    </row>
    <row r="31" spans="1:8" ht="12.75">
      <c r="A31">
        <v>3999015</v>
      </c>
      <c r="B31">
        <v>26</v>
      </c>
      <c r="C31">
        <v>0</v>
      </c>
      <c r="D31">
        <v>-0.38</v>
      </c>
      <c r="E31" s="2">
        <v>50</v>
      </c>
      <c r="F31">
        <v>453.588</v>
      </c>
      <c r="G31">
        <v>-0.00842</v>
      </c>
      <c r="H31" s="2">
        <f t="shared" si="0"/>
        <v>84.2</v>
      </c>
    </row>
    <row r="32" spans="1:8" ht="12.75">
      <c r="A32">
        <v>3999015</v>
      </c>
      <c r="B32">
        <v>27</v>
      </c>
      <c r="C32">
        <v>0</v>
      </c>
      <c r="D32">
        <v>-0.38</v>
      </c>
      <c r="E32" s="2">
        <v>50.5</v>
      </c>
      <c r="F32">
        <v>453.589</v>
      </c>
      <c r="G32">
        <v>-0.00766</v>
      </c>
      <c r="H32" s="2">
        <f t="shared" si="0"/>
        <v>76.6</v>
      </c>
    </row>
    <row r="33" spans="1:8" ht="12.75">
      <c r="A33">
        <v>3999015</v>
      </c>
      <c r="B33">
        <v>28</v>
      </c>
      <c r="C33">
        <v>0</v>
      </c>
      <c r="D33">
        <v>-0.38</v>
      </c>
      <c r="E33" s="2">
        <v>51</v>
      </c>
      <c r="F33">
        <v>453.593</v>
      </c>
      <c r="G33">
        <v>-0.00696</v>
      </c>
      <c r="H33" s="2">
        <f t="shared" si="0"/>
        <v>69.6</v>
      </c>
    </row>
    <row r="34" spans="1:8" ht="12.75">
      <c r="A34">
        <v>3999015</v>
      </c>
      <c r="B34">
        <v>29</v>
      </c>
      <c r="C34">
        <v>0</v>
      </c>
      <c r="D34">
        <v>-0.38</v>
      </c>
      <c r="E34" s="2">
        <v>51.5</v>
      </c>
      <c r="F34">
        <v>453.592</v>
      </c>
      <c r="G34">
        <v>-0.00633</v>
      </c>
      <c r="H34" s="2">
        <f t="shared" si="0"/>
        <v>63.3</v>
      </c>
    </row>
    <row r="35" spans="1:8" ht="12.75">
      <c r="A35">
        <v>3999015</v>
      </c>
      <c r="B35">
        <v>30</v>
      </c>
      <c r="C35">
        <v>0</v>
      </c>
      <c r="D35">
        <v>-0.38</v>
      </c>
      <c r="E35" s="2">
        <v>52</v>
      </c>
      <c r="F35">
        <v>453.588</v>
      </c>
      <c r="G35">
        <v>-0.00575</v>
      </c>
      <c r="H35" s="2">
        <f t="shared" si="0"/>
        <v>57.5</v>
      </c>
    </row>
    <row r="36" spans="1:8" ht="12.75">
      <c r="A36">
        <v>3999015</v>
      </c>
      <c r="B36">
        <v>31</v>
      </c>
      <c r="C36">
        <v>0</v>
      </c>
      <c r="D36">
        <v>-0.38</v>
      </c>
      <c r="E36" s="2">
        <v>52.5</v>
      </c>
      <c r="F36">
        <v>453.594</v>
      </c>
      <c r="G36">
        <v>-0.00524</v>
      </c>
      <c r="H36" s="2">
        <f t="shared" si="0"/>
        <v>52.4</v>
      </c>
    </row>
    <row r="37" spans="1:8" ht="12.75">
      <c r="A37">
        <v>3999015</v>
      </c>
      <c r="B37">
        <v>32</v>
      </c>
      <c r="C37">
        <v>0</v>
      </c>
      <c r="D37">
        <v>-0.38</v>
      </c>
      <c r="E37" s="2">
        <v>53</v>
      </c>
      <c r="F37">
        <v>453.595</v>
      </c>
      <c r="G37">
        <v>-0.00477</v>
      </c>
      <c r="H37" s="2">
        <f t="shared" si="0"/>
        <v>47.7</v>
      </c>
    </row>
    <row r="38" spans="1:8" ht="12.75">
      <c r="A38">
        <v>3999015</v>
      </c>
      <c r="B38">
        <v>33</v>
      </c>
      <c r="C38">
        <v>0</v>
      </c>
      <c r="D38">
        <v>-0.38</v>
      </c>
      <c r="E38" s="2">
        <v>53.5</v>
      </c>
      <c r="F38">
        <v>453.597</v>
      </c>
      <c r="G38">
        <v>-0.00435</v>
      </c>
      <c r="H38" s="2">
        <f t="shared" si="0"/>
        <v>43.5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pane ySplit="5" topLeftCell="BM45" activePane="bottomLeft" state="frozen"/>
      <selection pane="topLeft" activeCell="A1" sqref="A1"/>
      <selection pane="bottomLeft" activeCell="O85" sqref="O85"/>
    </sheetView>
  </sheetViews>
  <sheetFormatPr defaultColWidth="9.140625" defaultRowHeight="12.75"/>
  <cols>
    <col min="1" max="1" width="10.8515625" style="0" bestFit="1" customWidth="1"/>
    <col min="2" max="2" width="12.00390625" style="0" bestFit="1" customWidth="1"/>
    <col min="3" max="3" width="5.00390625" style="0" bestFit="1" customWidth="1"/>
    <col min="4" max="4" width="6.421875" style="0" bestFit="1" customWidth="1"/>
    <col min="5" max="5" width="5.00390625" style="0" bestFit="1" customWidth="1"/>
    <col min="6" max="6" width="14.421875" style="0" bestFit="1" customWidth="1"/>
    <col min="7" max="7" width="8.57421875" style="0" bestFit="1" customWidth="1"/>
    <col min="8" max="8" width="8.421875" style="0" bestFit="1" customWidth="1"/>
    <col min="9" max="9" width="2.00390625" style="0" bestFit="1" customWidth="1"/>
    <col min="10" max="10" width="7.140625" style="0" bestFit="1" customWidth="1"/>
    <col min="11" max="11" width="7.00390625" style="0" bestFit="1" customWidth="1"/>
    <col min="12" max="12" width="13.421875" style="0" bestFit="1" customWidth="1"/>
    <col min="13" max="13" width="14.00390625" style="0" bestFit="1" customWidth="1"/>
  </cols>
  <sheetData>
    <row r="1" spans="1:13" ht="15.75">
      <c r="A1" t="s">
        <v>20</v>
      </c>
      <c r="B1">
        <v>14</v>
      </c>
      <c r="C1">
        <v>2002</v>
      </c>
      <c r="D1" t="s">
        <v>1</v>
      </c>
      <c r="E1" t="s">
        <v>2</v>
      </c>
      <c r="F1" t="s">
        <v>3</v>
      </c>
      <c r="G1" t="s">
        <v>4</v>
      </c>
      <c r="H1">
        <v>3980501</v>
      </c>
      <c r="M1" s="6" t="s">
        <v>21</v>
      </c>
    </row>
    <row r="2" spans="1:12" ht="12.75">
      <c r="A2" t="s">
        <v>5</v>
      </c>
      <c r="B2" t="s">
        <v>6</v>
      </c>
      <c r="C2" t="s">
        <v>7</v>
      </c>
      <c r="D2" t="s">
        <v>8</v>
      </c>
      <c r="L2" t="s">
        <v>22</v>
      </c>
    </row>
    <row r="3" spans="1:13" ht="12.75">
      <c r="A3" t="s">
        <v>5</v>
      </c>
      <c r="B3" t="s">
        <v>9</v>
      </c>
      <c r="C3" t="s">
        <v>10</v>
      </c>
      <c r="L3">
        <f>SUM(M7:M84)</f>
        <v>89.672795</v>
      </c>
      <c r="M3" t="s">
        <v>23</v>
      </c>
    </row>
    <row r="4" spans="1:2" ht="12.75">
      <c r="A4" t="s">
        <v>5</v>
      </c>
      <c r="B4">
        <v>1</v>
      </c>
    </row>
    <row r="5" spans="1:13" ht="12.7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J5" t="s">
        <v>24</v>
      </c>
      <c r="K5" t="s">
        <v>25</v>
      </c>
      <c r="L5" t="s">
        <v>26</v>
      </c>
      <c r="M5" t="s">
        <v>27</v>
      </c>
    </row>
    <row r="6" spans="1:10" ht="12.75">
      <c r="A6">
        <v>3980545</v>
      </c>
      <c r="B6">
        <v>1</v>
      </c>
      <c r="C6">
        <v>0</v>
      </c>
      <c r="D6">
        <v>0</v>
      </c>
      <c r="E6">
        <v>-8</v>
      </c>
      <c r="F6">
        <v>453.587</v>
      </c>
      <c r="G6">
        <v>-0.00426</v>
      </c>
      <c r="H6" s="2">
        <f aca="true" t="shared" si="0" ref="H6:H37">-G6*10000</f>
        <v>42.6</v>
      </c>
      <c r="J6" s="5">
        <f aca="true" t="shared" si="1" ref="J6:J37">E6*0.0254</f>
        <v>-0.2032</v>
      </c>
    </row>
    <row r="7" spans="1:13" ht="12.75">
      <c r="A7">
        <v>3980545</v>
      </c>
      <c r="B7">
        <v>2</v>
      </c>
      <c r="C7">
        <v>0</v>
      </c>
      <c r="D7">
        <v>0</v>
      </c>
      <c r="E7">
        <v>-7.5</v>
      </c>
      <c r="F7">
        <v>453.593</v>
      </c>
      <c r="G7">
        <v>-0.00476</v>
      </c>
      <c r="H7" s="2">
        <f t="shared" si="0"/>
        <v>47.6</v>
      </c>
      <c r="J7" s="5">
        <f t="shared" si="1"/>
        <v>-0.1905</v>
      </c>
      <c r="K7">
        <f aca="true" t="shared" si="2" ref="K7:K38">J7-J6</f>
        <v>0.012699999999999989</v>
      </c>
      <c r="L7" s="1">
        <f aca="true" t="shared" si="3" ref="L7:L38">AVERAGE(H7,H6)</f>
        <v>45.1</v>
      </c>
      <c r="M7" s="7">
        <f aca="true" t="shared" si="4" ref="M7:M38">L7*K7</f>
        <v>0.5727699999999996</v>
      </c>
    </row>
    <row r="8" spans="1:13" ht="12.75">
      <c r="A8">
        <v>3980545</v>
      </c>
      <c r="B8">
        <v>3</v>
      </c>
      <c r="C8">
        <v>0</v>
      </c>
      <c r="D8">
        <v>0</v>
      </c>
      <c r="E8">
        <v>-7</v>
      </c>
      <c r="F8">
        <v>453.593</v>
      </c>
      <c r="G8">
        <v>-0.00545</v>
      </c>
      <c r="H8" s="2">
        <f t="shared" si="0"/>
        <v>54.5</v>
      </c>
      <c r="J8" s="5">
        <f t="shared" si="1"/>
        <v>-0.17779999999999999</v>
      </c>
      <c r="K8">
        <f t="shared" si="2"/>
        <v>0.012700000000000017</v>
      </c>
      <c r="L8" s="1">
        <f t="shared" si="3"/>
        <v>51.05</v>
      </c>
      <c r="M8" s="7">
        <f t="shared" si="4"/>
        <v>0.6483350000000008</v>
      </c>
    </row>
    <row r="9" spans="1:13" ht="12.75">
      <c r="A9">
        <v>3980545</v>
      </c>
      <c r="B9">
        <v>4</v>
      </c>
      <c r="C9">
        <v>0</v>
      </c>
      <c r="D9">
        <v>0</v>
      </c>
      <c r="E9">
        <v>-6.5</v>
      </c>
      <c r="F9">
        <v>453.589</v>
      </c>
      <c r="G9">
        <v>-0.00624</v>
      </c>
      <c r="H9" s="2">
        <f t="shared" si="0"/>
        <v>62.4</v>
      </c>
      <c r="J9" s="5">
        <f t="shared" si="1"/>
        <v>-0.1651</v>
      </c>
      <c r="K9">
        <f t="shared" si="2"/>
        <v>0.012699999999999989</v>
      </c>
      <c r="L9" s="1">
        <f t="shared" si="3"/>
        <v>58.45</v>
      </c>
      <c r="M9" s="7">
        <f t="shared" si="4"/>
        <v>0.7423149999999994</v>
      </c>
    </row>
    <row r="10" spans="1:13" ht="12.75">
      <c r="A10">
        <v>3980545</v>
      </c>
      <c r="B10">
        <v>5</v>
      </c>
      <c r="C10">
        <v>0</v>
      </c>
      <c r="D10">
        <v>0</v>
      </c>
      <c r="E10">
        <v>-6</v>
      </c>
      <c r="F10">
        <v>453.592</v>
      </c>
      <c r="G10">
        <v>-0.00707</v>
      </c>
      <c r="H10" s="2">
        <f t="shared" si="0"/>
        <v>70.7</v>
      </c>
      <c r="J10" s="5">
        <f t="shared" si="1"/>
        <v>-0.15239999999999998</v>
      </c>
      <c r="K10">
        <f t="shared" si="2"/>
        <v>0.012700000000000017</v>
      </c>
      <c r="L10" s="1">
        <f t="shared" si="3"/>
        <v>66.55</v>
      </c>
      <c r="M10" s="7">
        <f t="shared" si="4"/>
        <v>0.8451850000000011</v>
      </c>
    </row>
    <row r="11" spans="1:13" ht="12.75">
      <c r="A11">
        <v>3980545</v>
      </c>
      <c r="B11">
        <v>6</v>
      </c>
      <c r="C11">
        <v>0</v>
      </c>
      <c r="D11">
        <v>0</v>
      </c>
      <c r="E11">
        <v>-5.5</v>
      </c>
      <c r="F11">
        <v>453.587</v>
      </c>
      <c r="G11">
        <v>-0.00805</v>
      </c>
      <c r="H11" s="2">
        <f t="shared" si="0"/>
        <v>80.5</v>
      </c>
      <c r="J11" s="5">
        <f t="shared" si="1"/>
        <v>-0.1397</v>
      </c>
      <c r="K11">
        <f t="shared" si="2"/>
        <v>0.012699999999999989</v>
      </c>
      <c r="L11" s="1">
        <f t="shared" si="3"/>
        <v>75.6</v>
      </c>
      <c r="M11" s="7">
        <f t="shared" si="4"/>
        <v>0.9601199999999991</v>
      </c>
    </row>
    <row r="12" spans="1:13" ht="12.75">
      <c r="A12">
        <v>3980545</v>
      </c>
      <c r="B12">
        <v>7</v>
      </c>
      <c r="C12">
        <v>0</v>
      </c>
      <c r="D12">
        <v>0</v>
      </c>
      <c r="E12">
        <v>-5</v>
      </c>
      <c r="F12">
        <v>453.59</v>
      </c>
      <c r="G12">
        <v>-0.00916</v>
      </c>
      <c r="H12" s="2">
        <f t="shared" si="0"/>
        <v>91.6</v>
      </c>
      <c r="J12" s="5">
        <f t="shared" si="1"/>
        <v>-0.127</v>
      </c>
      <c r="K12">
        <f t="shared" si="2"/>
        <v>0.012699999999999989</v>
      </c>
      <c r="L12" s="1">
        <f t="shared" si="3"/>
        <v>86.05</v>
      </c>
      <c r="M12" s="7">
        <f t="shared" si="4"/>
        <v>1.0928349999999991</v>
      </c>
    </row>
    <row r="13" spans="1:13" ht="12.75">
      <c r="A13">
        <v>3980545</v>
      </c>
      <c r="B13">
        <v>8</v>
      </c>
      <c r="C13">
        <v>0</v>
      </c>
      <c r="D13">
        <v>0</v>
      </c>
      <c r="E13">
        <v>-4.5</v>
      </c>
      <c r="F13">
        <v>453.588</v>
      </c>
      <c r="G13">
        <v>-0.0105</v>
      </c>
      <c r="H13" s="2">
        <f t="shared" si="0"/>
        <v>105</v>
      </c>
      <c r="J13" s="5">
        <f t="shared" si="1"/>
        <v>-0.1143</v>
      </c>
      <c r="K13">
        <f t="shared" si="2"/>
        <v>0.012700000000000003</v>
      </c>
      <c r="L13" s="1">
        <f t="shared" si="3"/>
        <v>98.3</v>
      </c>
      <c r="M13" s="7">
        <f t="shared" si="4"/>
        <v>1.2484100000000002</v>
      </c>
    </row>
    <row r="14" spans="1:13" ht="12.75">
      <c r="A14">
        <v>3980545</v>
      </c>
      <c r="B14">
        <v>9</v>
      </c>
      <c r="C14">
        <v>0</v>
      </c>
      <c r="D14">
        <v>0</v>
      </c>
      <c r="E14">
        <v>-4</v>
      </c>
      <c r="F14">
        <v>453.588</v>
      </c>
      <c r="G14">
        <v>-0.01207</v>
      </c>
      <c r="H14" s="2">
        <f t="shared" si="0"/>
        <v>120.7</v>
      </c>
      <c r="J14" s="5">
        <f t="shared" si="1"/>
        <v>-0.1016</v>
      </c>
      <c r="K14">
        <f t="shared" si="2"/>
        <v>0.012700000000000003</v>
      </c>
      <c r="L14" s="1">
        <f t="shared" si="3"/>
        <v>112.85</v>
      </c>
      <c r="M14" s="7">
        <f t="shared" si="4"/>
        <v>1.4331950000000002</v>
      </c>
    </row>
    <row r="15" spans="1:13" ht="12.75">
      <c r="A15">
        <v>3980545</v>
      </c>
      <c r="B15">
        <v>10</v>
      </c>
      <c r="C15">
        <v>0</v>
      </c>
      <c r="D15">
        <v>0</v>
      </c>
      <c r="E15">
        <v>-3.5</v>
      </c>
      <c r="F15">
        <v>453.592</v>
      </c>
      <c r="G15">
        <v>-0.01332</v>
      </c>
      <c r="H15" s="2">
        <f t="shared" si="0"/>
        <v>133.2</v>
      </c>
      <c r="J15" s="5">
        <f t="shared" si="1"/>
        <v>-0.08889999999999999</v>
      </c>
      <c r="K15">
        <f t="shared" si="2"/>
        <v>0.012700000000000003</v>
      </c>
      <c r="L15" s="1">
        <f t="shared" si="3"/>
        <v>126.94999999999999</v>
      </c>
      <c r="M15" s="7">
        <f t="shared" si="4"/>
        <v>1.6122650000000003</v>
      </c>
    </row>
    <row r="16" spans="1:13" ht="12.75">
      <c r="A16">
        <v>3980545</v>
      </c>
      <c r="B16">
        <v>11</v>
      </c>
      <c r="C16">
        <v>0</v>
      </c>
      <c r="D16">
        <v>0</v>
      </c>
      <c r="E16">
        <v>-3</v>
      </c>
      <c r="F16">
        <v>453.59</v>
      </c>
      <c r="G16">
        <v>-0.01456</v>
      </c>
      <c r="H16" s="2">
        <f t="shared" si="0"/>
        <v>145.6</v>
      </c>
      <c r="J16" s="5">
        <f t="shared" si="1"/>
        <v>-0.07619999999999999</v>
      </c>
      <c r="K16">
        <f t="shared" si="2"/>
        <v>0.012700000000000003</v>
      </c>
      <c r="L16" s="1">
        <f t="shared" si="3"/>
        <v>139.39999999999998</v>
      </c>
      <c r="M16" s="7">
        <f t="shared" si="4"/>
        <v>1.77038</v>
      </c>
    </row>
    <row r="17" spans="1:13" ht="12.75">
      <c r="A17">
        <v>3980545</v>
      </c>
      <c r="B17">
        <v>12</v>
      </c>
      <c r="C17">
        <v>0</v>
      </c>
      <c r="D17">
        <v>0</v>
      </c>
      <c r="E17">
        <v>-2.5</v>
      </c>
      <c r="F17">
        <v>453.591</v>
      </c>
      <c r="G17">
        <v>-0.01538</v>
      </c>
      <c r="H17" s="2">
        <f t="shared" si="0"/>
        <v>153.79999999999998</v>
      </c>
      <c r="J17" s="5">
        <f t="shared" si="1"/>
        <v>-0.0635</v>
      </c>
      <c r="K17">
        <f t="shared" si="2"/>
        <v>0.012699999999999989</v>
      </c>
      <c r="L17" s="1">
        <f t="shared" si="3"/>
        <v>149.7</v>
      </c>
      <c r="M17" s="7">
        <f t="shared" si="4"/>
        <v>1.9011899999999982</v>
      </c>
    </row>
    <row r="18" spans="1:13" ht="12.75">
      <c r="A18">
        <v>3980545</v>
      </c>
      <c r="B18">
        <v>13</v>
      </c>
      <c r="C18">
        <v>0</v>
      </c>
      <c r="D18">
        <v>0</v>
      </c>
      <c r="E18">
        <v>-2</v>
      </c>
      <c r="F18">
        <v>453.589</v>
      </c>
      <c r="G18">
        <v>-0.01458</v>
      </c>
      <c r="H18" s="2">
        <f t="shared" si="0"/>
        <v>145.79999999999998</v>
      </c>
      <c r="J18" s="5">
        <f t="shared" si="1"/>
        <v>-0.0508</v>
      </c>
      <c r="K18">
        <f t="shared" si="2"/>
        <v>0.012700000000000003</v>
      </c>
      <c r="L18" s="1">
        <f t="shared" si="3"/>
        <v>149.79999999999998</v>
      </c>
      <c r="M18" s="7">
        <f t="shared" si="4"/>
        <v>1.9024600000000003</v>
      </c>
    </row>
    <row r="19" spans="1:13" ht="12.75">
      <c r="A19">
        <v>3980545</v>
      </c>
      <c r="B19">
        <v>14</v>
      </c>
      <c r="C19">
        <v>0</v>
      </c>
      <c r="D19">
        <v>0</v>
      </c>
      <c r="E19">
        <v>-1.5</v>
      </c>
      <c r="F19">
        <v>453.59</v>
      </c>
      <c r="G19">
        <v>-0.01211</v>
      </c>
      <c r="H19" s="2">
        <f t="shared" si="0"/>
        <v>121.1</v>
      </c>
      <c r="J19" s="5">
        <f t="shared" si="1"/>
        <v>-0.038099999999999995</v>
      </c>
      <c r="K19">
        <f t="shared" si="2"/>
        <v>0.012700000000000003</v>
      </c>
      <c r="L19" s="1">
        <f t="shared" si="3"/>
        <v>133.45</v>
      </c>
      <c r="M19" s="7">
        <f t="shared" si="4"/>
        <v>1.6948150000000002</v>
      </c>
    </row>
    <row r="20" spans="1:13" ht="12.75">
      <c r="A20">
        <v>3980545</v>
      </c>
      <c r="B20">
        <v>15</v>
      </c>
      <c r="C20">
        <v>0</v>
      </c>
      <c r="D20">
        <v>0</v>
      </c>
      <c r="E20">
        <v>-1</v>
      </c>
      <c r="F20">
        <v>453.594</v>
      </c>
      <c r="G20">
        <v>-0.00641</v>
      </c>
      <c r="H20" s="2">
        <f t="shared" si="0"/>
        <v>64.1</v>
      </c>
      <c r="I20" t="s">
        <v>14</v>
      </c>
      <c r="J20" s="5">
        <f t="shared" si="1"/>
        <v>-0.0254</v>
      </c>
      <c r="K20">
        <f t="shared" si="2"/>
        <v>0.012699999999999996</v>
      </c>
      <c r="L20" s="1">
        <f t="shared" si="3"/>
        <v>92.6</v>
      </c>
      <c r="M20" s="7">
        <f t="shared" si="4"/>
        <v>1.1760199999999996</v>
      </c>
    </row>
    <row r="21" spans="1:13" ht="12.75">
      <c r="A21">
        <v>3980545</v>
      </c>
      <c r="B21">
        <v>16</v>
      </c>
      <c r="C21">
        <v>0</v>
      </c>
      <c r="D21">
        <v>0</v>
      </c>
      <c r="E21">
        <v>-0.5</v>
      </c>
      <c r="F21">
        <v>453.592</v>
      </c>
      <c r="G21">
        <v>-0.00195</v>
      </c>
      <c r="H21" s="2">
        <f t="shared" si="0"/>
        <v>19.5</v>
      </c>
      <c r="J21" s="5">
        <f t="shared" si="1"/>
        <v>-0.0127</v>
      </c>
      <c r="K21">
        <f t="shared" si="2"/>
        <v>0.0127</v>
      </c>
      <c r="L21" s="1">
        <f t="shared" si="3"/>
        <v>41.8</v>
      </c>
      <c r="M21" s="7">
        <f t="shared" si="4"/>
        <v>0.5308599999999999</v>
      </c>
    </row>
    <row r="22" spans="1:13" ht="12.75">
      <c r="A22">
        <v>3980545</v>
      </c>
      <c r="B22">
        <v>17</v>
      </c>
      <c r="C22">
        <v>0</v>
      </c>
      <c r="D22">
        <v>0</v>
      </c>
      <c r="E22">
        <v>0</v>
      </c>
      <c r="F22">
        <v>453.592</v>
      </c>
      <c r="G22">
        <v>-0.00228</v>
      </c>
      <c r="H22" s="2">
        <f t="shared" si="0"/>
        <v>22.8</v>
      </c>
      <c r="J22" s="5">
        <f t="shared" si="1"/>
        <v>0</v>
      </c>
      <c r="K22">
        <f t="shared" si="2"/>
        <v>0.0127</v>
      </c>
      <c r="L22" s="1">
        <f t="shared" si="3"/>
        <v>21.15</v>
      </c>
      <c r="M22" s="7">
        <f t="shared" si="4"/>
        <v>0.268605</v>
      </c>
    </row>
    <row r="23" spans="1:13" ht="12.75">
      <c r="A23">
        <v>3980545</v>
      </c>
      <c r="B23">
        <v>18</v>
      </c>
      <c r="C23">
        <v>0</v>
      </c>
      <c r="D23">
        <v>0</v>
      </c>
      <c r="E23">
        <v>0.5</v>
      </c>
      <c r="F23">
        <v>453.592</v>
      </c>
      <c r="G23">
        <v>-0.00287</v>
      </c>
      <c r="H23" s="2">
        <f t="shared" si="0"/>
        <v>28.700000000000003</v>
      </c>
      <c r="J23" s="5">
        <f t="shared" si="1"/>
        <v>0.0127</v>
      </c>
      <c r="K23">
        <f t="shared" si="2"/>
        <v>0.0127</v>
      </c>
      <c r="L23" s="1">
        <f t="shared" si="3"/>
        <v>25.75</v>
      </c>
      <c r="M23" s="7">
        <f t="shared" si="4"/>
        <v>0.327025</v>
      </c>
    </row>
    <row r="24" spans="1:13" ht="12.75">
      <c r="A24">
        <v>3980545</v>
      </c>
      <c r="B24">
        <v>19</v>
      </c>
      <c r="C24">
        <v>0</v>
      </c>
      <c r="D24">
        <v>0</v>
      </c>
      <c r="E24">
        <v>1</v>
      </c>
      <c r="F24">
        <v>453.592</v>
      </c>
      <c r="G24">
        <v>-0.00145</v>
      </c>
      <c r="H24" s="2">
        <f t="shared" si="0"/>
        <v>14.499999999999998</v>
      </c>
      <c r="J24" s="5">
        <f t="shared" si="1"/>
        <v>0.0254</v>
      </c>
      <c r="K24">
        <f t="shared" si="2"/>
        <v>0.0127</v>
      </c>
      <c r="L24" s="1">
        <f t="shared" si="3"/>
        <v>21.6</v>
      </c>
      <c r="M24" s="7">
        <f t="shared" si="4"/>
        <v>0.27432</v>
      </c>
    </row>
    <row r="25" spans="1:13" ht="12.75">
      <c r="A25">
        <v>3980545</v>
      </c>
      <c r="B25">
        <v>20</v>
      </c>
      <c r="C25">
        <v>0</v>
      </c>
      <c r="D25">
        <v>0</v>
      </c>
      <c r="E25">
        <v>1.5</v>
      </c>
      <c r="F25">
        <v>453.592</v>
      </c>
      <c r="G25">
        <v>-0.00112</v>
      </c>
      <c r="H25" s="2">
        <f t="shared" si="0"/>
        <v>11.2</v>
      </c>
      <c r="J25" s="5">
        <f t="shared" si="1"/>
        <v>0.038099999999999995</v>
      </c>
      <c r="K25">
        <f t="shared" si="2"/>
        <v>0.012699999999999996</v>
      </c>
      <c r="L25" s="1">
        <f t="shared" si="3"/>
        <v>12.849999999999998</v>
      </c>
      <c r="M25" s="7">
        <f t="shared" si="4"/>
        <v>0.16319499999999992</v>
      </c>
    </row>
    <row r="26" spans="1:13" ht="12.75">
      <c r="A26">
        <v>3980545</v>
      </c>
      <c r="B26">
        <v>21</v>
      </c>
      <c r="C26">
        <v>0</v>
      </c>
      <c r="D26">
        <v>0</v>
      </c>
      <c r="E26">
        <v>2</v>
      </c>
      <c r="F26">
        <v>453.594</v>
      </c>
      <c r="G26">
        <v>-0.00112</v>
      </c>
      <c r="H26" s="2">
        <f t="shared" si="0"/>
        <v>11.2</v>
      </c>
      <c r="J26" s="5">
        <f t="shared" si="1"/>
        <v>0.0508</v>
      </c>
      <c r="K26">
        <f t="shared" si="2"/>
        <v>0.012700000000000003</v>
      </c>
      <c r="L26" s="1">
        <f t="shared" si="3"/>
        <v>11.2</v>
      </c>
      <c r="M26" s="7">
        <f t="shared" si="4"/>
        <v>0.14224000000000003</v>
      </c>
    </row>
    <row r="27" spans="1:13" ht="12.75">
      <c r="A27">
        <v>3980545</v>
      </c>
      <c r="B27">
        <v>22</v>
      </c>
      <c r="C27">
        <v>0</v>
      </c>
      <c r="D27">
        <v>0</v>
      </c>
      <c r="E27">
        <v>3</v>
      </c>
      <c r="F27">
        <v>453.592</v>
      </c>
      <c r="G27">
        <v>-0.0017</v>
      </c>
      <c r="H27" s="2">
        <f t="shared" si="0"/>
        <v>17</v>
      </c>
      <c r="J27" s="5">
        <f t="shared" si="1"/>
        <v>0.07619999999999999</v>
      </c>
      <c r="K27">
        <f t="shared" si="2"/>
        <v>0.025399999999999992</v>
      </c>
      <c r="L27" s="1">
        <f t="shared" si="3"/>
        <v>14.1</v>
      </c>
      <c r="M27" s="7">
        <f t="shared" si="4"/>
        <v>0.3581399999999999</v>
      </c>
    </row>
    <row r="28" spans="1:13" ht="12.75">
      <c r="A28">
        <v>3980545</v>
      </c>
      <c r="B28">
        <v>23</v>
      </c>
      <c r="C28">
        <v>0</v>
      </c>
      <c r="D28">
        <v>0</v>
      </c>
      <c r="E28">
        <v>4</v>
      </c>
      <c r="F28">
        <v>453.595</v>
      </c>
      <c r="G28">
        <v>-0.00326</v>
      </c>
      <c r="H28" s="2">
        <f t="shared" si="0"/>
        <v>32.6</v>
      </c>
      <c r="J28" s="5">
        <f t="shared" si="1"/>
        <v>0.1016</v>
      </c>
      <c r="K28">
        <f t="shared" si="2"/>
        <v>0.025400000000000006</v>
      </c>
      <c r="L28" s="1">
        <f t="shared" si="3"/>
        <v>24.8</v>
      </c>
      <c r="M28" s="7">
        <f t="shared" si="4"/>
        <v>0.6299200000000001</v>
      </c>
    </row>
    <row r="29" spans="1:13" ht="12.75">
      <c r="A29">
        <v>3980545</v>
      </c>
      <c r="B29">
        <v>24</v>
      </c>
      <c r="C29">
        <v>0</v>
      </c>
      <c r="D29">
        <v>0</v>
      </c>
      <c r="E29">
        <v>5</v>
      </c>
      <c r="F29">
        <v>453.589</v>
      </c>
      <c r="G29">
        <v>-0.00617</v>
      </c>
      <c r="H29" s="2">
        <f t="shared" si="0"/>
        <v>61.7</v>
      </c>
      <c r="J29" s="5">
        <f t="shared" si="1"/>
        <v>0.127</v>
      </c>
      <c r="K29">
        <f t="shared" si="2"/>
        <v>0.025400000000000006</v>
      </c>
      <c r="L29" s="1">
        <f t="shared" si="3"/>
        <v>47.150000000000006</v>
      </c>
      <c r="M29" s="7">
        <f t="shared" si="4"/>
        <v>1.1976100000000005</v>
      </c>
    </row>
    <row r="30" spans="1:13" ht="12.75">
      <c r="A30">
        <v>3980545</v>
      </c>
      <c r="B30">
        <v>25</v>
      </c>
      <c r="C30">
        <v>0</v>
      </c>
      <c r="D30">
        <v>0</v>
      </c>
      <c r="E30">
        <v>6</v>
      </c>
      <c r="F30">
        <v>453.593</v>
      </c>
      <c r="G30">
        <v>-0.00813</v>
      </c>
      <c r="H30" s="2">
        <f t="shared" si="0"/>
        <v>81.3</v>
      </c>
      <c r="I30" t="s">
        <v>13</v>
      </c>
      <c r="J30" s="5">
        <f t="shared" si="1"/>
        <v>0.15239999999999998</v>
      </c>
      <c r="K30">
        <f t="shared" si="2"/>
        <v>0.025399999999999978</v>
      </c>
      <c r="L30" s="1">
        <f t="shared" si="3"/>
        <v>71.5</v>
      </c>
      <c r="M30" s="7">
        <f t="shared" si="4"/>
        <v>1.8160999999999985</v>
      </c>
    </row>
    <row r="31" spans="1:13" ht="12.75">
      <c r="A31">
        <v>3980545</v>
      </c>
      <c r="B31">
        <v>26</v>
      </c>
      <c r="C31">
        <v>0</v>
      </c>
      <c r="D31">
        <v>0</v>
      </c>
      <c r="E31">
        <v>7</v>
      </c>
      <c r="F31">
        <v>453.595</v>
      </c>
      <c r="G31">
        <v>-0.00577</v>
      </c>
      <c r="H31" s="2">
        <f t="shared" si="0"/>
        <v>57.7</v>
      </c>
      <c r="J31" s="5">
        <f t="shared" si="1"/>
        <v>0.17779999999999999</v>
      </c>
      <c r="K31">
        <f t="shared" si="2"/>
        <v>0.025400000000000006</v>
      </c>
      <c r="L31" s="1">
        <f t="shared" si="3"/>
        <v>69.5</v>
      </c>
      <c r="M31" s="7">
        <f t="shared" si="4"/>
        <v>1.7653000000000003</v>
      </c>
    </row>
    <row r="32" spans="1:13" ht="12.75">
      <c r="A32">
        <v>3980545</v>
      </c>
      <c r="B32">
        <v>27</v>
      </c>
      <c r="C32">
        <v>0</v>
      </c>
      <c r="D32">
        <v>0</v>
      </c>
      <c r="E32">
        <v>8</v>
      </c>
      <c r="F32">
        <v>453.59</v>
      </c>
      <c r="G32">
        <v>-0.00373</v>
      </c>
      <c r="H32" s="2">
        <f t="shared" si="0"/>
        <v>37.3</v>
      </c>
      <c r="J32" s="5">
        <f t="shared" si="1"/>
        <v>0.2032</v>
      </c>
      <c r="K32">
        <f t="shared" si="2"/>
        <v>0.025400000000000006</v>
      </c>
      <c r="L32" s="1">
        <f t="shared" si="3"/>
        <v>47.5</v>
      </c>
      <c r="M32" s="7">
        <f t="shared" si="4"/>
        <v>1.2065000000000003</v>
      </c>
    </row>
    <row r="33" spans="1:13" ht="12.75">
      <c r="A33">
        <v>3980545</v>
      </c>
      <c r="B33">
        <v>28</v>
      </c>
      <c r="C33">
        <v>0</v>
      </c>
      <c r="D33">
        <v>0</v>
      </c>
      <c r="E33">
        <v>9</v>
      </c>
      <c r="F33">
        <v>453.592</v>
      </c>
      <c r="G33">
        <v>-0.00254</v>
      </c>
      <c r="H33" s="2">
        <f t="shared" si="0"/>
        <v>25.400000000000002</v>
      </c>
      <c r="J33" s="5">
        <f t="shared" si="1"/>
        <v>0.2286</v>
      </c>
      <c r="K33">
        <f t="shared" si="2"/>
        <v>0.025400000000000006</v>
      </c>
      <c r="L33" s="1">
        <f t="shared" si="3"/>
        <v>31.35</v>
      </c>
      <c r="M33" s="7">
        <f t="shared" si="4"/>
        <v>0.7962900000000003</v>
      </c>
    </row>
    <row r="34" spans="1:13" ht="12.75">
      <c r="A34">
        <v>3980545</v>
      </c>
      <c r="B34">
        <v>29</v>
      </c>
      <c r="C34">
        <v>0</v>
      </c>
      <c r="D34">
        <v>0</v>
      </c>
      <c r="E34">
        <v>10</v>
      </c>
      <c r="F34">
        <v>453.59</v>
      </c>
      <c r="G34">
        <v>-0.00145</v>
      </c>
      <c r="H34" s="2">
        <f t="shared" si="0"/>
        <v>14.499999999999998</v>
      </c>
      <c r="J34" s="5">
        <f t="shared" si="1"/>
        <v>0.254</v>
      </c>
      <c r="K34">
        <f t="shared" si="2"/>
        <v>0.025400000000000006</v>
      </c>
      <c r="L34" s="1">
        <f t="shared" si="3"/>
        <v>19.95</v>
      </c>
      <c r="M34" s="7">
        <f t="shared" si="4"/>
        <v>0.5067300000000001</v>
      </c>
    </row>
    <row r="35" spans="1:13" ht="12.75">
      <c r="A35">
        <v>3980545</v>
      </c>
      <c r="B35">
        <v>30</v>
      </c>
      <c r="C35">
        <v>0</v>
      </c>
      <c r="D35">
        <v>0</v>
      </c>
      <c r="E35">
        <v>11</v>
      </c>
      <c r="F35">
        <v>453.592</v>
      </c>
      <c r="G35">
        <v>-0.00082</v>
      </c>
      <c r="H35" s="2">
        <f t="shared" si="0"/>
        <v>8.2</v>
      </c>
      <c r="J35" s="5">
        <f t="shared" si="1"/>
        <v>0.2794</v>
      </c>
      <c r="K35">
        <f t="shared" si="2"/>
        <v>0.025399999999999978</v>
      </c>
      <c r="L35" s="1">
        <f t="shared" si="3"/>
        <v>11.349999999999998</v>
      </c>
      <c r="M35" s="7">
        <f t="shared" si="4"/>
        <v>0.2882899999999997</v>
      </c>
    </row>
    <row r="36" spans="1:13" ht="12.75">
      <c r="A36">
        <v>3980545</v>
      </c>
      <c r="B36">
        <v>31</v>
      </c>
      <c r="C36">
        <v>0</v>
      </c>
      <c r="D36">
        <v>0</v>
      </c>
      <c r="E36">
        <v>12</v>
      </c>
      <c r="F36">
        <v>453.595</v>
      </c>
      <c r="G36">
        <v>-0.00061</v>
      </c>
      <c r="H36" s="2">
        <f t="shared" si="0"/>
        <v>6.1</v>
      </c>
      <c r="J36" s="5">
        <f t="shared" si="1"/>
        <v>0.30479999999999996</v>
      </c>
      <c r="K36">
        <f t="shared" si="2"/>
        <v>0.025399999999999978</v>
      </c>
      <c r="L36" s="1">
        <f t="shared" si="3"/>
        <v>7.1499999999999995</v>
      </c>
      <c r="M36" s="7">
        <f t="shared" si="4"/>
        <v>0.18160999999999983</v>
      </c>
    </row>
    <row r="37" spans="1:13" ht="12.75">
      <c r="A37">
        <v>3980545</v>
      </c>
      <c r="B37">
        <v>32</v>
      </c>
      <c r="C37">
        <v>0</v>
      </c>
      <c r="D37">
        <v>0</v>
      </c>
      <c r="E37">
        <v>13</v>
      </c>
      <c r="F37">
        <v>453.594</v>
      </c>
      <c r="G37">
        <v>-0.00056</v>
      </c>
      <c r="H37" s="2">
        <f t="shared" si="0"/>
        <v>5.6</v>
      </c>
      <c r="J37" s="5">
        <f t="shared" si="1"/>
        <v>0.3302</v>
      </c>
      <c r="K37">
        <f t="shared" si="2"/>
        <v>0.025400000000000034</v>
      </c>
      <c r="L37" s="1">
        <f t="shared" si="3"/>
        <v>5.85</v>
      </c>
      <c r="M37" s="7">
        <f t="shared" si="4"/>
        <v>0.1485900000000002</v>
      </c>
    </row>
    <row r="38" spans="1:13" ht="12.75">
      <c r="A38">
        <v>3980545</v>
      </c>
      <c r="B38">
        <v>33</v>
      </c>
      <c r="C38">
        <v>0</v>
      </c>
      <c r="D38">
        <v>0</v>
      </c>
      <c r="E38">
        <v>14</v>
      </c>
      <c r="F38">
        <v>453.595</v>
      </c>
      <c r="G38">
        <v>-0.00058</v>
      </c>
      <c r="H38" s="2">
        <f aca="true" t="shared" si="5" ref="H38:H69">-G38*10000</f>
        <v>5.8</v>
      </c>
      <c r="J38" s="5">
        <f aca="true" t="shared" si="6" ref="J38:J69">E38*0.0254</f>
        <v>0.35559999999999997</v>
      </c>
      <c r="K38">
        <f t="shared" si="2"/>
        <v>0.025399999999999978</v>
      </c>
      <c r="L38" s="1">
        <f t="shared" si="3"/>
        <v>5.699999999999999</v>
      </c>
      <c r="M38" s="7">
        <f t="shared" si="4"/>
        <v>0.14477999999999985</v>
      </c>
    </row>
    <row r="39" spans="1:13" ht="12.75">
      <c r="A39">
        <v>3980545</v>
      </c>
      <c r="B39">
        <v>34</v>
      </c>
      <c r="C39">
        <v>0</v>
      </c>
      <c r="D39">
        <v>0</v>
      </c>
      <c r="E39">
        <v>15</v>
      </c>
      <c r="F39">
        <v>453.594</v>
      </c>
      <c r="G39">
        <v>-0.00061</v>
      </c>
      <c r="H39" s="2">
        <f t="shared" si="5"/>
        <v>6.1</v>
      </c>
      <c r="J39" s="5">
        <f t="shared" si="6"/>
        <v>0.381</v>
      </c>
      <c r="K39">
        <f aca="true" t="shared" si="7" ref="K39:K70">J39-J38</f>
        <v>0.025400000000000034</v>
      </c>
      <c r="L39" s="1">
        <f aca="true" t="shared" si="8" ref="L39:L70">AVERAGE(H39,H38)</f>
        <v>5.949999999999999</v>
      </c>
      <c r="M39" s="7">
        <f aca="true" t="shared" si="9" ref="M39:M70">L39*K39</f>
        <v>0.15113000000000018</v>
      </c>
    </row>
    <row r="40" spans="1:13" ht="12.75">
      <c r="A40">
        <v>3980545</v>
      </c>
      <c r="B40">
        <v>35</v>
      </c>
      <c r="C40">
        <v>0</v>
      </c>
      <c r="D40">
        <v>0</v>
      </c>
      <c r="E40">
        <v>16</v>
      </c>
      <c r="F40">
        <v>453.588</v>
      </c>
      <c r="G40">
        <v>-0.0006</v>
      </c>
      <c r="H40" s="2">
        <f t="shared" si="5"/>
        <v>5.999999999999999</v>
      </c>
      <c r="J40" s="5">
        <f t="shared" si="6"/>
        <v>0.4064</v>
      </c>
      <c r="K40">
        <f t="shared" si="7"/>
        <v>0.025399999999999978</v>
      </c>
      <c r="L40" s="1">
        <f t="shared" si="8"/>
        <v>6.049999999999999</v>
      </c>
      <c r="M40" s="7">
        <f t="shared" si="9"/>
        <v>0.15366999999999983</v>
      </c>
    </row>
    <row r="41" spans="1:13" ht="12.75">
      <c r="A41">
        <v>3980545</v>
      </c>
      <c r="B41">
        <v>36</v>
      </c>
      <c r="C41">
        <v>0</v>
      </c>
      <c r="D41">
        <v>0</v>
      </c>
      <c r="E41">
        <v>17</v>
      </c>
      <c r="F41">
        <v>453.588</v>
      </c>
      <c r="G41">
        <v>-0.00059</v>
      </c>
      <c r="H41" s="2">
        <f t="shared" si="5"/>
        <v>5.9</v>
      </c>
      <c r="J41" s="5">
        <f t="shared" si="6"/>
        <v>0.43179999999999996</v>
      </c>
      <c r="K41">
        <f t="shared" si="7"/>
        <v>0.025399999999999978</v>
      </c>
      <c r="L41" s="1">
        <f t="shared" si="8"/>
        <v>5.949999999999999</v>
      </c>
      <c r="M41" s="7">
        <f t="shared" si="9"/>
        <v>0.15112999999999985</v>
      </c>
    </row>
    <row r="42" spans="1:13" ht="12.75">
      <c r="A42">
        <v>3980545</v>
      </c>
      <c r="B42">
        <v>37</v>
      </c>
      <c r="C42">
        <v>0</v>
      </c>
      <c r="D42">
        <v>0</v>
      </c>
      <c r="E42">
        <v>18</v>
      </c>
      <c r="F42">
        <v>453.592</v>
      </c>
      <c r="G42">
        <v>-0.00058</v>
      </c>
      <c r="H42" s="2">
        <f t="shared" si="5"/>
        <v>5.8</v>
      </c>
      <c r="J42" s="5">
        <f t="shared" si="6"/>
        <v>0.4572</v>
      </c>
      <c r="K42">
        <f t="shared" si="7"/>
        <v>0.025400000000000034</v>
      </c>
      <c r="L42" s="1">
        <f t="shared" si="8"/>
        <v>5.85</v>
      </c>
      <c r="M42" s="7">
        <f t="shared" si="9"/>
        <v>0.1485900000000002</v>
      </c>
    </row>
    <row r="43" spans="1:13" ht="12.75">
      <c r="A43">
        <v>3980545</v>
      </c>
      <c r="B43">
        <v>38</v>
      </c>
      <c r="C43">
        <v>0</v>
      </c>
      <c r="D43">
        <v>0</v>
      </c>
      <c r="E43">
        <v>19</v>
      </c>
      <c r="F43">
        <v>453.594</v>
      </c>
      <c r="G43">
        <v>-0.00057</v>
      </c>
      <c r="H43" s="2">
        <f t="shared" si="5"/>
        <v>5.7</v>
      </c>
      <c r="J43" s="5">
        <f t="shared" si="6"/>
        <v>0.4826</v>
      </c>
      <c r="K43">
        <f t="shared" si="7"/>
        <v>0.025399999999999978</v>
      </c>
      <c r="L43" s="1">
        <f t="shared" si="8"/>
        <v>5.75</v>
      </c>
      <c r="M43" s="7">
        <f t="shared" si="9"/>
        <v>0.14604999999999987</v>
      </c>
    </row>
    <row r="44" spans="1:13" ht="12.75">
      <c r="A44">
        <v>3980545</v>
      </c>
      <c r="B44">
        <v>39</v>
      </c>
      <c r="C44">
        <v>0</v>
      </c>
      <c r="D44">
        <v>0</v>
      </c>
      <c r="E44">
        <v>20</v>
      </c>
      <c r="F44">
        <v>453.589</v>
      </c>
      <c r="G44">
        <v>-0.00056</v>
      </c>
      <c r="H44" s="2">
        <f t="shared" si="5"/>
        <v>5.6</v>
      </c>
      <c r="J44" s="5">
        <f t="shared" si="6"/>
        <v>0.508</v>
      </c>
      <c r="K44">
        <f t="shared" si="7"/>
        <v>0.025400000000000034</v>
      </c>
      <c r="L44" s="1">
        <f t="shared" si="8"/>
        <v>5.65</v>
      </c>
      <c r="M44" s="7">
        <f t="shared" si="9"/>
        <v>0.1435100000000002</v>
      </c>
    </row>
    <row r="45" spans="1:13" ht="12.75">
      <c r="A45">
        <v>3980545</v>
      </c>
      <c r="B45">
        <v>40</v>
      </c>
      <c r="C45">
        <v>0</v>
      </c>
      <c r="D45">
        <v>0</v>
      </c>
      <c r="E45">
        <v>21</v>
      </c>
      <c r="F45">
        <v>453.592</v>
      </c>
      <c r="G45">
        <v>-0.00054</v>
      </c>
      <c r="H45" s="2">
        <f t="shared" si="5"/>
        <v>5.4</v>
      </c>
      <c r="J45" s="5">
        <f t="shared" si="6"/>
        <v>0.5334</v>
      </c>
      <c r="K45">
        <f t="shared" si="7"/>
        <v>0.025399999999999978</v>
      </c>
      <c r="L45" s="1">
        <f t="shared" si="8"/>
        <v>5.5</v>
      </c>
      <c r="M45" s="7">
        <f t="shared" si="9"/>
        <v>0.13969999999999988</v>
      </c>
    </row>
    <row r="46" spans="1:13" ht="12.75">
      <c r="A46">
        <v>3980545</v>
      </c>
      <c r="B46">
        <v>41</v>
      </c>
      <c r="C46">
        <v>0</v>
      </c>
      <c r="D46">
        <v>0</v>
      </c>
      <c r="E46">
        <v>22</v>
      </c>
      <c r="F46">
        <v>453.593</v>
      </c>
      <c r="G46">
        <v>-0.00057</v>
      </c>
      <c r="H46" s="2">
        <f t="shared" si="5"/>
        <v>5.7</v>
      </c>
      <c r="J46" s="5">
        <f t="shared" si="6"/>
        <v>0.5588</v>
      </c>
      <c r="K46">
        <f t="shared" si="7"/>
        <v>0.025399999999999978</v>
      </c>
      <c r="L46" s="1">
        <f t="shared" si="8"/>
        <v>5.550000000000001</v>
      </c>
      <c r="M46" s="7">
        <f t="shared" si="9"/>
        <v>0.1409699999999999</v>
      </c>
    </row>
    <row r="47" spans="1:13" ht="12.75">
      <c r="A47">
        <v>3980545</v>
      </c>
      <c r="B47">
        <v>42</v>
      </c>
      <c r="C47">
        <v>0</v>
      </c>
      <c r="D47">
        <v>0</v>
      </c>
      <c r="E47">
        <v>23</v>
      </c>
      <c r="F47">
        <v>453.592</v>
      </c>
      <c r="G47">
        <v>-0.00058</v>
      </c>
      <c r="H47" s="2">
        <f t="shared" si="5"/>
        <v>5.8</v>
      </c>
      <c r="J47" s="5">
        <f t="shared" si="6"/>
        <v>0.5841999999999999</v>
      </c>
      <c r="K47">
        <f t="shared" si="7"/>
        <v>0.025399999999999978</v>
      </c>
      <c r="L47" s="1">
        <f t="shared" si="8"/>
        <v>5.75</v>
      </c>
      <c r="M47" s="7">
        <f t="shared" si="9"/>
        <v>0.14604999999999987</v>
      </c>
    </row>
    <row r="48" spans="1:13" ht="12.75">
      <c r="A48">
        <v>3980545</v>
      </c>
      <c r="B48">
        <v>43</v>
      </c>
      <c r="C48">
        <v>0</v>
      </c>
      <c r="D48">
        <v>0</v>
      </c>
      <c r="E48">
        <v>24</v>
      </c>
      <c r="F48">
        <v>453.59</v>
      </c>
      <c r="G48">
        <v>-0.00058</v>
      </c>
      <c r="H48" s="2">
        <f t="shared" si="5"/>
        <v>5.8</v>
      </c>
      <c r="J48" s="5">
        <f t="shared" si="6"/>
        <v>0.6095999999999999</v>
      </c>
      <c r="K48">
        <f t="shared" si="7"/>
        <v>0.025399999999999978</v>
      </c>
      <c r="L48" s="1">
        <f t="shared" si="8"/>
        <v>5.8</v>
      </c>
      <c r="M48" s="7">
        <f t="shared" si="9"/>
        <v>0.14731999999999987</v>
      </c>
    </row>
    <row r="49" spans="1:13" ht="12.75">
      <c r="A49">
        <v>3980545</v>
      </c>
      <c r="B49">
        <v>44</v>
      </c>
      <c r="C49">
        <v>0</v>
      </c>
      <c r="D49">
        <v>0</v>
      </c>
      <c r="E49">
        <v>25</v>
      </c>
      <c r="F49">
        <v>453.588</v>
      </c>
      <c r="G49">
        <v>-0.00058</v>
      </c>
      <c r="H49" s="2">
        <f t="shared" si="5"/>
        <v>5.8</v>
      </c>
      <c r="J49" s="5">
        <f t="shared" si="6"/>
        <v>0.635</v>
      </c>
      <c r="K49">
        <f t="shared" si="7"/>
        <v>0.02540000000000009</v>
      </c>
      <c r="L49" s="1">
        <f t="shared" si="8"/>
        <v>5.8</v>
      </c>
      <c r="M49" s="7">
        <f t="shared" si="9"/>
        <v>0.1473200000000005</v>
      </c>
    </row>
    <row r="50" spans="1:13" ht="12.75">
      <c r="A50">
        <v>3980545</v>
      </c>
      <c r="B50">
        <v>45</v>
      </c>
      <c r="C50">
        <v>0</v>
      </c>
      <c r="D50">
        <v>0</v>
      </c>
      <c r="E50">
        <v>26</v>
      </c>
      <c r="F50">
        <v>453.594</v>
      </c>
      <c r="G50">
        <v>-0.00058</v>
      </c>
      <c r="H50" s="2">
        <f t="shared" si="5"/>
        <v>5.8</v>
      </c>
      <c r="J50" s="5">
        <f t="shared" si="6"/>
        <v>0.6604</v>
      </c>
      <c r="K50">
        <f t="shared" si="7"/>
        <v>0.025399999999999978</v>
      </c>
      <c r="L50" s="1">
        <f t="shared" si="8"/>
        <v>5.8</v>
      </c>
      <c r="M50" s="7">
        <f t="shared" si="9"/>
        <v>0.14731999999999987</v>
      </c>
    </row>
    <row r="51" spans="1:13" ht="12.75">
      <c r="A51">
        <v>3980545</v>
      </c>
      <c r="B51">
        <v>46</v>
      </c>
      <c r="C51">
        <v>0</v>
      </c>
      <c r="D51">
        <v>0</v>
      </c>
      <c r="E51">
        <v>27</v>
      </c>
      <c r="F51">
        <v>453.591</v>
      </c>
      <c r="G51">
        <v>-0.00057</v>
      </c>
      <c r="H51" s="2">
        <f t="shared" si="5"/>
        <v>5.7</v>
      </c>
      <c r="J51" s="5">
        <f t="shared" si="6"/>
        <v>0.6858</v>
      </c>
      <c r="K51">
        <f t="shared" si="7"/>
        <v>0.025399999999999978</v>
      </c>
      <c r="L51" s="1">
        <f t="shared" si="8"/>
        <v>5.75</v>
      </c>
      <c r="M51" s="7">
        <f t="shared" si="9"/>
        <v>0.14604999999999987</v>
      </c>
    </row>
    <row r="52" spans="1:13" ht="12.75">
      <c r="A52">
        <v>3980545</v>
      </c>
      <c r="B52">
        <v>47</v>
      </c>
      <c r="C52">
        <v>0</v>
      </c>
      <c r="D52">
        <v>0</v>
      </c>
      <c r="E52">
        <v>28</v>
      </c>
      <c r="F52">
        <v>453.59</v>
      </c>
      <c r="G52">
        <v>-0.00057</v>
      </c>
      <c r="H52" s="2">
        <f t="shared" si="5"/>
        <v>5.7</v>
      </c>
      <c r="J52" s="5">
        <f t="shared" si="6"/>
        <v>0.7111999999999999</v>
      </c>
      <c r="K52">
        <f t="shared" si="7"/>
        <v>0.025399999999999978</v>
      </c>
      <c r="L52" s="1">
        <f t="shared" si="8"/>
        <v>5.7</v>
      </c>
      <c r="M52" s="7">
        <f t="shared" si="9"/>
        <v>0.14477999999999988</v>
      </c>
    </row>
    <row r="53" spans="1:13" ht="12.75">
      <c r="A53">
        <v>3980545</v>
      </c>
      <c r="B53">
        <v>48</v>
      </c>
      <c r="C53">
        <v>0</v>
      </c>
      <c r="D53">
        <v>0</v>
      </c>
      <c r="E53">
        <v>29</v>
      </c>
      <c r="F53">
        <v>453.593</v>
      </c>
      <c r="G53">
        <v>-0.00058</v>
      </c>
      <c r="H53" s="2">
        <f t="shared" si="5"/>
        <v>5.8</v>
      </c>
      <c r="J53" s="5">
        <f t="shared" si="6"/>
        <v>0.7365999999999999</v>
      </c>
      <c r="K53">
        <f t="shared" si="7"/>
        <v>0.025399999999999978</v>
      </c>
      <c r="L53" s="1">
        <f t="shared" si="8"/>
        <v>5.75</v>
      </c>
      <c r="M53" s="7">
        <f t="shared" si="9"/>
        <v>0.14604999999999987</v>
      </c>
    </row>
    <row r="54" spans="1:13" ht="12.75">
      <c r="A54">
        <v>3980545</v>
      </c>
      <c r="B54">
        <v>49</v>
      </c>
      <c r="C54">
        <v>0</v>
      </c>
      <c r="D54">
        <v>0</v>
      </c>
      <c r="E54">
        <v>30</v>
      </c>
      <c r="F54">
        <v>453.597</v>
      </c>
      <c r="G54">
        <v>-0.00058</v>
      </c>
      <c r="H54" s="2">
        <f t="shared" si="5"/>
        <v>5.8</v>
      </c>
      <c r="J54" s="5">
        <f t="shared" si="6"/>
        <v>0.762</v>
      </c>
      <c r="K54">
        <f t="shared" si="7"/>
        <v>0.02540000000000009</v>
      </c>
      <c r="L54" s="1">
        <f t="shared" si="8"/>
        <v>5.8</v>
      </c>
      <c r="M54" s="7">
        <f t="shared" si="9"/>
        <v>0.1473200000000005</v>
      </c>
    </row>
    <row r="55" spans="1:13" ht="12.75">
      <c r="A55">
        <v>3980545</v>
      </c>
      <c r="B55">
        <v>50</v>
      </c>
      <c r="C55">
        <v>0</v>
      </c>
      <c r="D55">
        <v>0</v>
      </c>
      <c r="E55">
        <v>31</v>
      </c>
      <c r="F55">
        <v>453.595</v>
      </c>
      <c r="G55">
        <v>-0.00061</v>
      </c>
      <c r="H55" s="2">
        <f t="shared" si="5"/>
        <v>6.1</v>
      </c>
      <c r="J55" s="5">
        <f t="shared" si="6"/>
        <v>0.7874</v>
      </c>
      <c r="K55">
        <f t="shared" si="7"/>
        <v>0.025399999999999978</v>
      </c>
      <c r="L55" s="1">
        <f t="shared" si="8"/>
        <v>5.949999999999999</v>
      </c>
      <c r="M55" s="7">
        <f t="shared" si="9"/>
        <v>0.15112999999999985</v>
      </c>
    </row>
    <row r="56" spans="1:13" ht="12.75">
      <c r="A56">
        <v>3980545</v>
      </c>
      <c r="B56">
        <v>51</v>
      </c>
      <c r="C56">
        <v>0</v>
      </c>
      <c r="D56">
        <v>0</v>
      </c>
      <c r="E56">
        <v>32</v>
      </c>
      <c r="F56">
        <v>453.594</v>
      </c>
      <c r="G56">
        <v>-0.00066</v>
      </c>
      <c r="H56" s="2">
        <f t="shared" si="5"/>
        <v>6.6</v>
      </c>
      <c r="J56" s="5">
        <f t="shared" si="6"/>
        <v>0.8128</v>
      </c>
      <c r="K56">
        <f t="shared" si="7"/>
        <v>0.025399999999999978</v>
      </c>
      <c r="L56" s="1">
        <f t="shared" si="8"/>
        <v>6.35</v>
      </c>
      <c r="M56" s="7">
        <f t="shared" si="9"/>
        <v>0.16128999999999985</v>
      </c>
    </row>
    <row r="57" spans="1:13" ht="12.75">
      <c r="A57">
        <v>3980545</v>
      </c>
      <c r="B57">
        <v>52</v>
      </c>
      <c r="C57">
        <v>0</v>
      </c>
      <c r="D57">
        <v>0</v>
      </c>
      <c r="E57">
        <v>33</v>
      </c>
      <c r="F57">
        <v>453.593</v>
      </c>
      <c r="G57">
        <v>-0.0008</v>
      </c>
      <c r="H57" s="2">
        <f t="shared" si="5"/>
        <v>8</v>
      </c>
      <c r="J57" s="5">
        <f t="shared" si="6"/>
        <v>0.8382</v>
      </c>
      <c r="K57">
        <f t="shared" si="7"/>
        <v>0.025399999999999978</v>
      </c>
      <c r="L57" s="1">
        <f t="shared" si="8"/>
        <v>7.3</v>
      </c>
      <c r="M57" s="7">
        <f t="shared" si="9"/>
        <v>0.18541999999999983</v>
      </c>
    </row>
    <row r="58" spans="1:13" ht="12.75">
      <c r="A58">
        <v>3980545</v>
      </c>
      <c r="B58">
        <v>53</v>
      </c>
      <c r="C58">
        <v>0</v>
      </c>
      <c r="D58">
        <v>0</v>
      </c>
      <c r="E58">
        <v>34</v>
      </c>
      <c r="F58">
        <v>453.591</v>
      </c>
      <c r="G58">
        <v>-0.00106</v>
      </c>
      <c r="H58" s="2">
        <f t="shared" si="5"/>
        <v>10.6</v>
      </c>
      <c r="J58" s="5">
        <f t="shared" si="6"/>
        <v>0.8635999999999999</v>
      </c>
      <c r="K58">
        <f t="shared" si="7"/>
        <v>0.025399999999999978</v>
      </c>
      <c r="L58" s="1">
        <f t="shared" si="8"/>
        <v>9.3</v>
      </c>
      <c r="M58" s="7">
        <f t="shared" si="9"/>
        <v>0.23621999999999982</v>
      </c>
    </row>
    <row r="59" spans="1:13" ht="12.75">
      <c r="A59">
        <v>3980545</v>
      </c>
      <c r="B59">
        <v>54</v>
      </c>
      <c r="C59">
        <v>0</v>
      </c>
      <c r="D59">
        <v>0</v>
      </c>
      <c r="E59">
        <v>35</v>
      </c>
      <c r="F59">
        <v>453.598</v>
      </c>
      <c r="G59">
        <v>-0.00141</v>
      </c>
      <c r="H59" s="2">
        <f t="shared" si="5"/>
        <v>14.1</v>
      </c>
      <c r="J59" s="5">
        <f t="shared" si="6"/>
        <v>0.889</v>
      </c>
      <c r="K59">
        <f t="shared" si="7"/>
        <v>0.02540000000000009</v>
      </c>
      <c r="L59" s="1">
        <f t="shared" si="8"/>
        <v>12.35</v>
      </c>
      <c r="M59" s="7">
        <f t="shared" si="9"/>
        <v>0.3136900000000011</v>
      </c>
    </row>
    <row r="60" spans="1:13" ht="12.75">
      <c r="A60">
        <v>3980545</v>
      </c>
      <c r="B60">
        <v>55</v>
      </c>
      <c r="C60">
        <v>0</v>
      </c>
      <c r="D60">
        <v>0</v>
      </c>
      <c r="E60">
        <v>36</v>
      </c>
      <c r="F60">
        <v>453.597</v>
      </c>
      <c r="G60">
        <v>-0.00192</v>
      </c>
      <c r="H60" s="2">
        <f t="shared" si="5"/>
        <v>19.2</v>
      </c>
      <c r="I60" t="s">
        <v>13</v>
      </c>
      <c r="J60" s="5">
        <f t="shared" si="6"/>
        <v>0.9144</v>
      </c>
      <c r="K60">
        <f t="shared" si="7"/>
        <v>0.025399999999999978</v>
      </c>
      <c r="L60" s="1">
        <f t="shared" si="8"/>
        <v>16.65</v>
      </c>
      <c r="M60" s="7">
        <f t="shared" si="9"/>
        <v>0.4229099999999996</v>
      </c>
    </row>
    <row r="61" spans="1:13" ht="12.75">
      <c r="A61">
        <v>3980545</v>
      </c>
      <c r="B61">
        <v>56</v>
      </c>
      <c r="C61">
        <v>0</v>
      </c>
      <c r="D61">
        <v>0</v>
      </c>
      <c r="E61">
        <v>37</v>
      </c>
      <c r="F61">
        <v>453.594</v>
      </c>
      <c r="G61">
        <v>-0.00168</v>
      </c>
      <c r="H61" s="2">
        <f t="shared" si="5"/>
        <v>16.8</v>
      </c>
      <c r="J61" s="5">
        <f t="shared" si="6"/>
        <v>0.9398</v>
      </c>
      <c r="K61">
        <f t="shared" si="7"/>
        <v>0.025399999999999978</v>
      </c>
      <c r="L61" s="1">
        <f t="shared" si="8"/>
        <v>18</v>
      </c>
      <c r="M61" s="7">
        <f t="shared" si="9"/>
        <v>0.4571999999999996</v>
      </c>
    </row>
    <row r="62" spans="1:13" ht="12.75">
      <c r="A62">
        <v>3980545</v>
      </c>
      <c r="B62">
        <v>57</v>
      </c>
      <c r="C62">
        <v>0</v>
      </c>
      <c r="D62">
        <v>0</v>
      </c>
      <c r="E62">
        <v>38</v>
      </c>
      <c r="F62">
        <v>453.59</v>
      </c>
      <c r="G62">
        <v>-0.00102</v>
      </c>
      <c r="H62" s="2">
        <f t="shared" si="5"/>
        <v>10.200000000000001</v>
      </c>
      <c r="J62" s="5">
        <f t="shared" si="6"/>
        <v>0.9652</v>
      </c>
      <c r="K62">
        <f t="shared" si="7"/>
        <v>0.025399999999999978</v>
      </c>
      <c r="L62" s="1">
        <f t="shared" si="8"/>
        <v>13.5</v>
      </c>
      <c r="M62" s="7">
        <f t="shared" si="9"/>
        <v>0.3428999999999997</v>
      </c>
    </row>
    <row r="63" spans="1:13" ht="12.75">
      <c r="A63">
        <v>3980545</v>
      </c>
      <c r="B63">
        <v>58</v>
      </c>
      <c r="C63">
        <v>0</v>
      </c>
      <c r="D63">
        <v>0</v>
      </c>
      <c r="E63">
        <v>39</v>
      </c>
      <c r="F63">
        <v>453.592</v>
      </c>
      <c r="G63">
        <v>-0.00064</v>
      </c>
      <c r="H63" s="2">
        <f t="shared" si="5"/>
        <v>6.4</v>
      </c>
      <c r="J63" s="5">
        <f t="shared" si="6"/>
        <v>0.9905999999999999</v>
      </c>
      <c r="K63">
        <f t="shared" si="7"/>
        <v>0.025399999999999978</v>
      </c>
      <c r="L63" s="1">
        <f t="shared" si="8"/>
        <v>8.3</v>
      </c>
      <c r="M63" s="7">
        <f t="shared" si="9"/>
        <v>0.21081999999999984</v>
      </c>
    </row>
    <row r="64" spans="1:13" ht="12.75">
      <c r="A64">
        <v>3980545</v>
      </c>
      <c r="B64">
        <v>59</v>
      </c>
      <c r="C64">
        <v>0</v>
      </c>
      <c r="D64">
        <v>0</v>
      </c>
      <c r="E64">
        <v>40</v>
      </c>
      <c r="F64">
        <v>453.593</v>
      </c>
      <c r="G64">
        <v>-0.00058</v>
      </c>
      <c r="H64" s="2">
        <f t="shared" si="5"/>
        <v>5.8</v>
      </c>
      <c r="J64" s="5">
        <f t="shared" si="6"/>
        <v>1.016</v>
      </c>
      <c r="K64">
        <f t="shared" si="7"/>
        <v>0.02540000000000009</v>
      </c>
      <c r="L64" s="1">
        <f t="shared" si="8"/>
        <v>6.1</v>
      </c>
      <c r="M64" s="7">
        <f t="shared" si="9"/>
        <v>0.15494000000000052</v>
      </c>
    </row>
    <row r="65" spans="1:13" ht="12.75">
      <c r="A65">
        <v>3980545</v>
      </c>
      <c r="B65">
        <v>60</v>
      </c>
      <c r="C65">
        <v>0</v>
      </c>
      <c r="D65">
        <v>0</v>
      </c>
      <c r="E65">
        <v>40.5</v>
      </c>
      <c r="F65">
        <v>453.592</v>
      </c>
      <c r="G65">
        <v>-0.00088</v>
      </c>
      <c r="H65" s="2">
        <f t="shared" si="5"/>
        <v>8.8</v>
      </c>
      <c r="J65" s="5">
        <f t="shared" si="6"/>
        <v>1.0287</v>
      </c>
      <c r="K65">
        <f t="shared" si="7"/>
        <v>0.012699999999999934</v>
      </c>
      <c r="L65" s="1">
        <f t="shared" si="8"/>
        <v>7.300000000000001</v>
      </c>
      <c r="M65" s="7">
        <f t="shared" si="9"/>
        <v>0.09270999999999953</v>
      </c>
    </row>
    <row r="66" spans="1:13" ht="12.75">
      <c r="A66">
        <v>3980545</v>
      </c>
      <c r="B66">
        <v>61</v>
      </c>
      <c r="C66">
        <v>0</v>
      </c>
      <c r="D66">
        <v>0</v>
      </c>
      <c r="E66">
        <v>41</v>
      </c>
      <c r="F66">
        <v>453.594</v>
      </c>
      <c r="G66">
        <v>-0.00255</v>
      </c>
      <c r="H66" s="2">
        <f t="shared" si="5"/>
        <v>25.500000000000004</v>
      </c>
      <c r="J66" s="5">
        <f t="shared" si="6"/>
        <v>1.0413999999999999</v>
      </c>
      <c r="K66">
        <f t="shared" si="7"/>
        <v>0.012699999999999934</v>
      </c>
      <c r="L66" s="1">
        <f t="shared" si="8"/>
        <v>17.150000000000002</v>
      </c>
      <c r="M66" s="7">
        <f t="shared" si="9"/>
        <v>0.2178049999999989</v>
      </c>
    </row>
    <row r="67" spans="1:13" ht="12.75">
      <c r="A67">
        <v>3980545</v>
      </c>
      <c r="B67">
        <v>62</v>
      </c>
      <c r="C67">
        <v>0</v>
      </c>
      <c r="D67">
        <v>0</v>
      </c>
      <c r="E67">
        <v>41.5</v>
      </c>
      <c r="F67">
        <v>453.594</v>
      </c>
      <c r="G67">
        <v>-0.00843</v>
      </c>
      <c r="H67" s="2">
        <f t="shared" si="5"/>
        <v>84.3</v>
      </c>
      <c r="J67" s="5">
        <f t="shared" si="6"/>
        <v>1.0541</v>
      </c>
      <c r="K67">
        <f t="shared" si="7"/>
        <v>0.012700000000000156</v>
      </c>
      <c r="L67" s="1">
        <f t="shared" si="8"/>
        <v>54.9</v>
      </c>
      <c r="M67" s="7">
        <f t="shared" si="9"/>
        <v>0.6972300000000086</v>
      </c>
    </row>
    <row r="68" spans="1:13" ht="12.75">
      <c r="A68">
        <v>3980545</v>
      </c>
      <c r="B68">
        <v>63</v>
      </c>
      <c r="C68">
        <v>0</v>
      </c>
      <c r="D68">
        <v>0</v>
      </c>
      <c r="E68">
        <v>42</v>
      </c>
      <c r="F68">
        <v>453.594</v>
      </c>
      <c r="G68">
        <v>-0.02392</v>
      </c>
      <c r="H68" s="2">
        <f t="shared" si="5"/>
        <v>239.20000000000002</v>
      </c>
      <c r="J68" s="5">
        <f t="shared" si="6"/>
        <v>1.0668</v>
      </c>
      <c r="K68">
        <f t="shared" si="7"/>
        <v>0.012699999999999934</v>
      </c>
      <c r="L68" s="1">
        <f t="shared" si="8"/>
        <v>161.75</v>
      </c>
      <c r="M68" s="7">
        <f t="shared" si="9"/>
        <v>2.054224999999989</v>
      </c>
    </row>
    <row r="69" spans="1:13" ht="12.75">
      <c r="A69">
        <v>3980545</v>
      </c>
      <c r="B69">
        <v>64</v>
      </c>
      <c r="C69">
        <v>0</v>
      </c>
      <c r="D69">
        <v>0</v>
      </c>
      <c r="E69">
        <v>42.5</v>
      </c>
      <c r="F69">
        <v>453.591</v>
      </c>
      <c r="G69">
        <v>-0.038</v>
      </c>
      <c r="H69" s="2">
        <f t="shared" si="5"/>
        <v>380</v>
      </c>
      <c r="J69" s="5">
        <f t="shared" si="6"/>
        <v>1.0795</v>
      </c>
      <c r="K69">
        <f t="shared" si="7"/>
        <v>0.012699999999999934</v>
      </c>
      <c r="L69" s="1">
        <f t="shared" si="8"/>
        <v>309.6</v>
      </c>
      <c r="M69" s="7">
        <f t="shared" si="9"/>
        <v>3.93191999999998</v>
      </c>
    </row>
    <row r="70" spans="1:13" ht="12.75">
      <c r="A70">
        <v>3980545</v>
      </c>
      <c r="B70">
        <v>65</v>
      </c>
      <c r="C70">
        <v>0</v>
      </c>
      <c r="D70">
        <v>0</v>
      </c>
      <c r="E70">
        <v>43</v>
      </c>
      <c r="F70">
        <v>453.592</v>
      </c>
      <c r="G70">
        <v>-0.04386</v>
      </c>
      <c r="H70" s="2">
        <f aca="true" t="shared" si="10" ref="H70:H84">-G70*10000</f>
        <v>438.6</v>
      </c>
      <c r="I70" t="s">
        <v>14</v>
      </c>
      <c r="J70" s="5">
        <f aca="true" t="shared" si="11" ref="J70:J84">E70*0.0254</f>
        <v>1.0922</v>
      </c>
      <c r="K70">
        <f t="shared" si="7"/>
        <v>0.012700000000000156</v>
      </c>
      <c r="L70" s="1">
        <f t="shared" si="8"/>
        <v>409.3</v>
      </c>
      <c r="M70" s="7">
        <f t="shared" si="9"/>
        <v>5.198110000000064</v>
      </c>
    </row>
    <row r="71" spans="1:13" ht="12.75">
      <c r="A71">
        <v>3980545</v>
      </c>
      <c r="B71">
        <v>66</v>
      </c>
      <c r="C71">
        <v>0</v>
      </c>
      <c r="D71">
        <v>0</v>
      </c>
      <c r="E71">
        <v>43.5</v>
      </c>
      <c r="F71">
        <v>453.593</v>
      </c>
      <c r="G71">
        <v>-0.0435</v>
      </c>
      <c r="H71" s="2">
        <f t="shared" si="10"/>
        <v>434.99999999999994</v>
      </c>
      <c r="J71" s="5">
        <f t="shared" si="11"/>
        <v>1.1049</v>
      </c>
      <c r="K71">
        <f aca="true" t="shared" si="12" ref="K71:K84">J71-J70</f>
        <v>0.012699999999999934</v>
      </c>
      <c r="L71" s="1">
        <f aca="true" t="shared" si="13" ref="L71:L84">AVERAGE(H71,H70)</f>
        <v>436.79999999999995</v>
      </c>
      <c r="M71" s="7">
        <f aca="true" t="shared" si="14" ref="M71:M84">L71*K71</f>
        <v>5.54735999999997</v>
      </c>
    </row>
    <row r="72" spans="1:13" ht="12.75">
      <c r="A72">
        <v>3980545</v>
      </c>
      <c r="B72">
        <v>67</v>
      </c>
      <c r="C72">
        <v>0</v>
      </c>
      <c r="D72">
        <v>0</v>
      </c>
      <c r="E72">
        <v>44</v>
      </c>
      <c r="F72">
        <v>453.591</v>
      </c>
      <c r="G72">
        <v>-0.0404</v>
      </c>
      <c r="H72" s="2">
        <f t="shared" si="10"/>
        <v>404</v>
      </c>
      <c r="J72" s="5">
        <f t="shared" si="11"/>
        <v>1.1176</v>
      </c>
      <c r="K72">
        <f t="shared" si="12"/>
        <v>0.012699999999999934</v>
      </c>
      <c r="L72" s="1">
        <f t="shared" si="13"/>
        <v>419.5</v>
      </c>
      <c r="M72" s="7">
        <f t="shared" si="14"/>
        <v>5.327649999999972</v>
      </c>
    </row>
    <row r="73" spans="1:13" ht="12.75">
      <c r="A73">
        <v>3980545</v>
      </c>
      <c r="B73">
        <v>68</v>
      </c>
      <c r="C73">
        <v>0</v>
      </c>
      <c r="D73">
        <v>0</v>
      </c>
      <c r="E73">
        <v>44.5</v>
      </c>
      <c r="F73">
        <v>453.591</v>
      </c>
      <c r="G73">
        <v>-0.03683</v>
      </c>
      <c r="H73" s="2">
        <f t="shared" si="10"/>
        <v>368.3</v>
      </c>
      <c r="J73" s="5">
        <f t="shared" si="11"/>
        <v>1.1302999999999999</v>
      </c>
      <c r="K73">
        <f t="shared" si="12"/>
        <v>0.012699999999999934</v>
      </c>
      <c r="L73" s="1">
        <f t="shared" si="13"/>
        <v>386.15</v>
      </c>
      <c r="M73" s="7">
        <f t="shared" si="14"/>
        <v>4.904104999999974</v>
      </c>
    </row>
    <row r="74" spans="1:13" ht="12.75">
      <c r="A74">
        <v>3980545</v>
      </c>
      <c r="B74">
        <v>69</v>
      </c>
      <c r="C74">
        <v>0</v>
      </c>
      <c r="D74">
        <v>0</v>
      </c>
      <c r="E74">
        <v>45</v>
      </c>
      <c r="F74">
        <v>453.59</v>
      </c>
      <c r="G74">
        <v>-0.03253</v>
      </c>
      <c r="H74" s="2">
        <f t="shared" si="10"/>
        <v>325.3</v>
      </c>
      <c r="J74" s="5">
        <f t="shared" si="11"/>
        <v>1.143</v>
      </c>
      <c r="K74">
        <f t="shared" si="12"/>
        <v>0.012700000000000156</v>
      </c>
      <c r="L74" s="1">
        <f t="shared" si="13"/>
        <v>346.8</v>
      </c>
      <c r="M74" s="7">
        <f t="shared" si="14"/>
        <v>4.404360000000054</v>
      </c>
    </row>
    <row r="75" spans="1:13" ht="12.75">
      <c r="A75">
        <v>3980545</v>
      </c>
      <c r="B75">
        <v>70</v>
      </c>
      <c r="C75">
        <v>0</v>
      </c>
      <c r="D75">
        <v>0</v>
      </c>
      <c r="E75">
        <v>45.5</v>
      </c>
      <c r="F75">
        <v>453.594</v>
      </c>
      <c r="G75">
        <v>-0.02897</v>
      </c>
      <c r="H75" s="2">
        <f t="shared" si="10"/>
        <v>289.7</v>
      </c>
      <c r="J75" s="5">
        <f t="shared" si="11"/>
        <v>1.1557</v>
      </c>
      <c r="K75">
        <f t="shared" si="12"/>
        <v>0.012699999999999934</v>
      </c>
      <c r="L75" s="1">
        <f t="shared" si="13"/>
        <v>307.5</v>
      </c>
      <c r="M75" s="7">
        <f t="shared" si="14"/>
        <v>3.9052499999999797</v>
      </c>
    </row>
    <row r="76" spans="1:13" ht="12.75">
      <c r="A76">
        <v>3980545</v>
      </c>
      <c r="B76">
        <v>71</v>
      </c>
      <c r="C76">
        <v>0</v>
      </c>
      <c r="D76">
        <v>0</v>
      </c>
      <c r="E76">
        <v>46</v>
      </c>
      <c r="F76">
        <v>453.589</v>
      </c>
      <c r="G76">
        <v>-0.02544</v>
      </c>
      <c r="H76" s="2">
        <f t="shared" si="10"/>
        <v>254.4</v>
      </c>
      <c r="J76" s="5">
        <f t="shared" si="11"/>
        <v>1.1683999999999999</v>
      </c>
      <c r="K76">
        <f t="shared" si="12"/>
        <v>0.012699999999999934</v>
      </c>
      <c r="L76" s="1">
        <f t="shared" si="13"/>
        <v>272.05</v>
      </c>
      <c r="M76" s="7">
        <f t="shared" si="14"/>
        <v>3.455034999999982</v>
      </c>
    </row>
    <row r="77" spans="1:13" ht="12.75">
      <c r="A77">
        <v>3980545</v>
      </c>
      <c r="B77">
        <v>72</v>
      </c>
      <c r="C77">
        <v>0</v>
      </c>
      <c r="D77">
        <v>0</v>
      </c>
      <c r="E77">
        <v>46.5</v>
      </c>
      <c r="F77">
        <v>453.594</v>
      </c>
      <c r="G77">
        <v>-0.0226</v>
      </c>
      <c r="H77" s="2">
        <f t="shared" si="10"/>
        <v>225.99999999999997</v>
      </c>
      <c r="J77" s="5">
        <f t="shared" si="11"/>
        <v>1.1811</v>
      </c>
      <c r="K77">
        <f t="shared" si="12"/>
        <v>0.012700000000000156</v>
      </c>
      <c r="L77" s="1">
        <f t="shared" si="13"/>
        <v>240.2</v>
      </c>
      <c r="M77" s="7">
        <f t="shared" si="14"/>
        <v>3.050540000000037</v>
      </c>
    </row>
    <row r="78" spans="1:13" ht="12.75">
      <c r="A78">
        <v>3980545</v>
      </c>
      <c r="B78">
        <v>73</v>
      </c>
      <c r="C78">
        <v>0</v>
      </c>
      <c r="D78">
        <v>0</v>
      </c>
      <c r="E78">
        <v>47</v>
      </c>
      <c r="F78">
        <v>453.591</v>
      </c>
      <c r="G78">
        <v>-0.01991</v>
      </c>
      <c r="H78" s="2">
        <f t="shared" si="10"/>
        <v>199.1</v>
      </c>
      <c r="J78" s="5">
        <f t="shared" si="11"/>
        <v>1.1938</v>
      </c>
      <c r="K78">
        <f t="shared" si="12"/>
        <v>0.012699999999999934</v>
      </c>
      <c r="L78" s="1">
        <f t="shared" si="13"/>
        <v>212.54999999999998</v>
      </c>
      <c r="M78" s="7">
        <f t="shared" si="14"/>
        <v>2.6993849999999857</v>
      </c>
    </row>
    <row r="79" spans="1:13" ht="12.75">
      <c r="A79">
        <v>3980545</v>
      </c>
      <c r="B79">
        <v>74</v>
      </c>
      <c r="C79">
        <v>0</v>
      </c>
      <c r="D79">
        <v>0</v>
      </c>
      <c r="E79">
        <v>47.5</v>
      </c>
      <c r="F79">
        <v>453.594</v>
      </c>
      <c r="G79">
        <v>-0.01774</v>
      </c>
      <c r="H79" s="2">
        <f t="shared" si="10"/>
        <v>177.39999999999998</v>
      </c>
      <c r="J79" s="5">
        <f t="shared" si="11"/>
        <v>1.2065</v>
      </c>
      <c r="K79">
        <f t="shared" si="12"/>
        <v>0.012699999999999934</v>
      </c>
      <c r="L79" s="1">
        <f t="shared" si="13"/>
        <v>188.25</v>
      </c>
      <c r="M79" s="7">
        <f t="shared" si="14"/>
        <v>2.3907749999999877</v>
      </c>
    </row>
    <row r="80" spans="1:13" ht="12.75">
      <c r="A80">
        <v>3980545</v>
      </c>
      <c r="B80">
        <v>75</v>
      </c>
      <c r="C80">
        <v>0</v>
      </c>
      <c r="D80">
        <v>0</v>
      </c>
      <c r="E80">
        <v>48</v>
      </c>
      <c r="F80">
        <v>453.587</v>
      </c>
      <c r="G80">
        <v>-0.01563</v>
      </c>
      <c r="H80" s="2">
        <f t="shared" si="10"/>
        <v>156.3</v>
      </c>
      <c r="J80" s="5">
        <f t="shared" si="11"/>
        <v>1.2191999999999998</v>
      </c>
      <c r="K80">
        <f t="shared" si="12"/>
        <v>0.012699999999999934</v>
      </c>
      <c r="L80" s="1">
        <f t="shared" si="13"/>
        <v>166.85</v>
      </c>
      <c r="M80" s="7">
        <f t="shared" si="14"/>
        <v>2.118994999999989</v>
      </c>
    </row>
    <row r="81" spans="1:13" ht="12.75">
      <c r="A81">
        <v>3980545</v>
      </c>
      <c r="B81">
        <v>76</v>
      </c>
      <c r="C81">
        <v>0</v>
      </c>
      <c r="D81">
        <v>0</v>
      </c>
      <c r="E81">
        <v>48.5</v>
      </c>
      <c r="F81">
        <v>453.587</v>
      </c>
      <c r="G81">
        <v>-0.01388</v>
      </c>
      <c r="H81" s="2">
        <f t="shared" si="10"/>
        <v>138.8</v>
      </c>
      <c r="J81" s="5">
        <f t="shared" si="11"/>
        <v>1.2319</v>
      </c>
      <c r="K81">
        <f t="shared" si="12"/>
        <v>0.012700000000000156</v>
      </c>
      <c r="L81" s="1">
        <f t="shared" si="13"/>
        <v>147.55</v>
      </c>
      <c r="M81" s="7">
        <f t="shared" si="14"/>
        <v>1.8738850000000231</v>
      </c>
    </row>
    <row r="82" spans="1:13" ht="12.75">
      <c r="A82">
        <v>3980545</v>
      </c>
      <c r="B82">
        <v>77</v>
      </c>
      <c r="C82">
        <v>0</v>
      </c>
      <c r="D82">
        <v>0</v>
      </c>
      <c r="E82">
        <v>49</v>
      </c>
      <c r="F82">
        <v>453.59</v>
      </c>
      <c r="G82">
        <v>-0.01246</v>
      </c>
      <c r="H82" s="2">
        <f t="shared" si="10"/>
        <v>124.60000000000001</v>
      </c>
      <c r="J82" s="5">
        <f t="shared" si="11"/>
        <v>1.2446</v>
      </c>
      <c r="K82">
        <f t="shared" si="12"/>
        <v>0.012699999999999934</v>
      </c>
      <c r="L82" s="1">
        <f t="shared" si="13"/>
        <v>131.70000000000002</v>
      </c>
      <c r="M82" s="7">
        <f t="shared" si="14"/>
        <v>1.6725899999999914</v>
      </c>
    </row>
    <row r="83" spans="1:13" ht="12.75">
      <c r="A83">
        <v>3980545</v>
      </c>
      <c r="B83">
        <v>78</v>
      </c>
      <c r="C83">
        <v>0</v>
      </c>
      <c r="D83">
        <v>0</v>
      </c>
      <c r="E83">
        <v>49.5</v>
      </c>
      <c r="F83">
        <v>453.587</v>
      </c>
      <c r="G83">
        <v>-0.01092</v>
      </c>
      <c r="H83" s="2">
        <f t="shared" si="10"/>
        <v>109.19999999999999</v>
      </c>
      <c r="J83" s="5">
        <f t="shared" si="11"/>
        <v>1.2572999999999999</v>
      </c>
      <c r="K83">
        <f t="shared" si="12"/>
        <v>0.012699999999999934</v>
      </c>
      <c r="L83" s="1">
        <f t="shared" si="13"/>
        <v>116.9</v>
      </c>
      <c r="M83" s="7">
        <f t="shared" si="14"/>
        <v>1.4846299999999923</v>
      </c>
    </row>
    <row r="84" spans="1:13" ht="12.75">
      <c r="A84">
        <v>3980545</v>
      </c>
      <c r="B84">
        <v>79</v>
      </c>
      <c r="C84">
        <v>0</v>
      </c>
      <c r="D84">
        <v>0</v>
      </c>
      <c r="E84">
        <v>50</v>
      </c>
      <c r="F84">
        <v>453.589</v>
      </c>
      <c r="G84">
        <v>-0.00981</v>
      </c>
      <c r="H84" s="2">
        <f t="shared" si="10"/>
        <v>98.1</v>
      </c>
      <c r="J84" s="5">
        <f t="shared" si="11"/>
        <v>1.27</v>
      </c>
      <c r="K84">
        <f t="shared" si="12"/>
        <v>0.012700000000000156</v>
      </c>
      <c r="L84" s="1">
        <f t="shared" si="13"/>
        <v>103.64999999999999</v>
      </c>
      <c r="M84" s="7">
        <f t="shared" si="14"/>
        <v>1.316355000000016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David Harding</cp:lastModifiedBy>
  <dcterms:created xsi:type="dcterms:W3CDTF">2002-07-12T15:32:11Z</dcterms:created>
  <dcterms:modified xsi:type="dcterms:W3CDTF">2002-07-12T21:28:34Z</dcterms:modified>
  <cp:category/>
  <cp:version/>
  <cp:contentType/>
  <cp:contentStatus/>
</cp:coreProperties>
</file>