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_xlnm.Print_Titles" localSheetId="0">'PART Qs &amp; Section Scoring'!$1:$3</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<sst xmlns="http://schemas.openxmlformats.org/spreadsheetml/2006/main" count="160" uniqueCount="112">
  <si>
    <t>ATF has one efficiency measure for internal use related to its laboratory work response rate for alcohol and tobacco samples.  However, internally, ATF tracks resource allocation throughout the year and when the allocation is inconsistent, program managers can isolate and analyze the situation. Further, to ensure accountability, the managers appraisal includes references to the annual operations plan, which is aligned with the annual performance plan.</t>
  </si>
  <si>
    <t>Headquarters and field managers monitor performance on a regular basis to ensure progress is being demonstrated.  Examples of annual goals are: 1) % of label approval applications submitted and processed electronically  -- from 10% in FY 2003 to 75% in FY 2008; 2) Responses to unsafe products and product deficiencies (alcohol), constant at 190 through 2003, including investigation of 100% of  all credible information suggesting a serious threat to public health regarding alcohol products.  Additionally, 33% of all samples tested were found to be deficient regarding label claims.  This number is expected to increase due to improvements in the alcohol beverage sampling targeting.</t>
  </si>
  <si>
    <t xml:space="preserve">GPRA report,  Congressional Justifications, regular reporting of information in monthly metric reports of case statistics and status, and in the alcohol and tobacco monthly issues report of progress towards achieving outcome goals established in the alcohol and tobacco strategic goals document. </t>
  </si>
  <si>
    <t>To ensure the safety of the consumer regarding alcoholic beverages, 100% of  all credible information suggesting a serious threat to public health are investigated.  In addition,  product integrity inspections are conducted for high risk label claims, and alcohol beverages are secured from the marketplace for sampling purposes.  The integrity of the market is assured through monitoring and investigation of trade practices and advertising.  Undesirable elements are prevented from entry into the alcohol and tobacco industries through review and investigation of permit applications, of which approximately 11% are withdrawn, abandoned or denied.  ATF is still actively improving its measures  in this program.</t>
  </si>
  <si>
    <t>Inform the public</t>
  </si>
  <si>
    <t>Inform and guide through conducting commodity seminars to the regulated industries.  Target 175 constant from FY 03-08.</t>
  </si>
  <si>
    <t>ATF conducted 195 commodity seminars in FY 2001 compared to the FY 2001 plan of 175.</t>
  </si>
  <si>
    <t>Ensure compliance with laws through education, inspection and investigation</t>
  </si>
  <si>
    <t>Develop and implement a program for analytical authentication of wine label claims by 2003</t>
  </si>
  <si>
    <t>ATF is on schedule to meeting its target for establishing a Viticultural verification program. Testing is taking place on samples which have been collected in accordance with the milestone established in the Office of Alcohol and Tobacco Strategic Goals document.</t>
  </si>
  <si>
    <t>ATF has numerous performance goals, however ATF is still in the process of developing formal performance measures to capture outcomes.</t>
  </si>
  <si>
    <t>GPRA report</t>
  </si>
  <si>
    <t>190 (of which 33% of products tested are found deficient)</t>
  </si>
  <si>
    <t>Investigation of 100% of all credible information suggesting a serious threat to public health regarding alcohol products</t>
  </si>
  <si>
    <t>The program utilizes business cases for all major IT investments, which include performance goals and measures for improving efficiency and lowering costs.  Currently there are two IT investment business cases for the COLA Online project and the Integrated Revenue Information System, both of which have performance expectations.  For example the COLA Online project identifies the goal to reduce annual contracting costs by 50% by the third year after deployment of the new application.  An additional example of improved efficiencies is evidenced in the implementation of the recommendations of the Beverage Alcohol Streamlining Team (BAST), which reengineered the workflow and processes regarding product compliance based on a comprehensive review of the existing processes.</t>
  </si>
  <si>
    <t>n/a</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</si>
  <si>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</si>
  <si>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</si>
  <si>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</si>
  <si>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</si>
  <si>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</si>
  <si>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</si>
  <si>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</si>
  <si>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</si>
  <si>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</si>
  <si>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</si>
  <si>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</si>
  <si>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</si>
  <si>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</si>
  <si>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</si>
  <si>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</si>
  <si>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</si>
  <si>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</si>
  <si>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</si>
  <si>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</si>
  <si>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</si>
  <si>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</si>
  <si>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</si>
  <si>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</si>
  <si>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</si>
  <si>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</si>
  <si>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</si>
  <si>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</si>
  <si>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</si>
  <si>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</si>
  <si>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</si>
  <si>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</si>
  <si>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</si>
  <si>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</si>
  <si>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</si>
  <si>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</si>
  <si>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</si>
  <si>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</si>
  <si>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</si>
  <si>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</si>
  <si>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</si>
  <si>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</si>
  <si>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</si>
  <si>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</si>
  <si>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</si>
  <si>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</si>
  <si>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</si>
  <si>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</si>
  <si>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</si>
  <si>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There is a need to ensure compliance with the Federal Alcohol Administration Act (FAA) and the Internal Revenue Code and protect the integrity of the alcohol products on the market through inspection of manufacturing sites and review of labels and formulas.</t>
  </si>
  <si>
    <t>No</t>
  </si>
  <si>
    <t>ATF's Consumer Protection activities mission and purpose is clearly stated in their strategic/ performance plans -- assure the integrity of the products, people and companies in the marketplace; ensure compliance with laws and regulations through education, inspection and investigation; inform the public on ATF policies and regulations, product safety, and theft prevention using the Internet, trade publications, seminars and industry meetings.</t>
  </si>
  <si>
    <t>Program are clearly defined in ATF orders.  Existing MOUs with other Federal agencies have been or are being established to clearly defined roles.  ATF possesses unique ability to provide technical assistance on alcohol beverage issues internationally.</t>
  </si>
  <si>
    <t>Small Extent</t>
  </si>
  <si>
    <t>There are sporadic GAO  reports and OIG audits, but these generally focused on ATF's excise taxation and firearms related programs.  While ATF is subject to independent customer service surveys, these surveys are neither sufficiently comprehensive nor specific to allow ATF to make significant improvements in its program management.</t>
  </si>
  <si>
    <t xml:space="preserve">In 1998, ATF restructured its financial/accounting systems to better align with its strategic goals.  </t>
  </si>
  <si>
    <t>The ATF Congressional Justification, Accountability Report, regular meeting with its Strategic Leadership Team and Resource Management Committee.</t>
  </si>
  <si>
    <t>ATF has a system for identifying and correcting deficiencies in the strategic planning process.</t>
  </si>
  <si>
    <t>Fund for these programs are allocated to program divisions and are obligated for their intended purpose in a timely manner.  In instances when there are potential problems, ATF's budget execution team works with the program office and Treasury to develop reprogramming proposals for Congress with OMB approval.</t>
  </si>
  <si>
    <t>Unqualified audit opinions by OIG.</t>
  </si>
  <si>
    <t>ATF's financial management system allows for regular tracking of spending by project code,  Regular reviews of spending are conducted.  Treasury Annual Report, SF 132 (Apportionment), SF 133 (Report on Budget Execution and Budgetary Resources).</t>
  </si>
  <si>
    <t>ATF has had a good record of responding to OIG recommendations and improving its management deficiencies consistent with the President Management Agenda such as aligning its programs and budget to better assess full costs of program.  However, ATF will need to continue this record by strengthening the linkage between the cost information and program performance and in such areas as competitive sourcing.</t>
  </si>
  <si>
    <t>Congressional Justification, regular tracking of OIG Review corrective actions.</t>
  </si>
  <si>
    <t>Assure the Integrity of the Products, People and Companies in the Marketplace</t>
  </si>
  <si>
    <t>Increase the percentage of Certificate of Label Approvals (COLA).  10% in FY 2003 to 75% by 2008</t>
  </si>
  <si>
    <t>ATF is on schedule to meeting its target for enabling electronic submissions by 2003.</t>
  </si>
  <si>
    <t>10% target for FY 2003</t>
  </si>
  <si>
    <t>TBD</t>
  </si>
  <si>
    <t>Number of Unsafe product and product deficiencies (alcohol) identified</t>
  </si>
  <si>
    <t>Percent of label approvals submitted and processed electronically (new)</t>
  </si>
  <si>
    <t xml:space="preserve">ATF emphatically believes that its mission is unique because no other Federal entity protects the integrity of alcohol in the same capacity.  However, there are other Federal entities such as the Food and Drug Administration  (FDA) that has a similar program purpose of product assurance and safety that merits examination.  FDA measures such as its inspection performance gap (percent of various entities inspected within x years) is an example of a transparent measure that could benefit ATF's ability to assess its own performance. </t>
  </si>
  <si>
    <r>
      <t xml:space="preserve">Section III:  Program Management  </t>
    </r>
    <r>
      <rPr>
        <b/>
        <sz val="11"/>
        <color indexed="10"/>
        <rFont val="Arial"/>
        <family val="2"/>
      </rPr>
      <t>(Yes, No, N/A)</t>
    </r>
  </si>
  <si>
    <t>ATF has had six consecutive unqualified audit opinions with no material weaknesses reported by auditors.</t>
  </si>
  <si>
    <t>ATF uses innovative partnerships both internally and externally.</t>
  </si>
  <si>
    <t>Large Extent</t>
  </si>
  <si>
    <t>There are no regularly scheduled independent and quality evaluations that is both comprehensive and able to indicate definitively that the program is effective and achieving results.</t>
  </si>
  <si>
    <t>1) Manager's appraisal template 2) Annual operations and implementation plan, 3))ATF's target of 50% performance based contracts by 2005.</t>
  </si>
  <si>
    <r>
      <t xml:space="preserve">There are instances of products found in the marketplace that contain unacceptable levels of pesticides, sulfites, methanols.  There have also been cases of deceptive and fraudulent labeling and advertising of alcohol products. </t>
    </r>
    <r>
      <rPr>
        <b/>
        <sz val="9"/>
        <color indexed="12"/>
        <rFont val="Arial"/>
        <family val="2"/>
      </rPr>
      <t xml:space="preserve"> </t>
    </r>
    <r>
      <rPr>
        <sz val="9"/>
        <color indexed="12"/>
        <rFont val="Arial"/>
        <family val="2"/>
      </rPr>
      <t>Although ATF is unable to provide a historical assessment of the magnitude of the problem, it tracks staff workload distribution and findings in its monthly metric report.  In 2001, for example, 645 items were tested and 214 failures were found. Failures range from label deficiencies to overproof, unacceptable levels of methanols. Further, approximately 11% of individuals applying for permits are denied for reasons that may include criminal history.</t>
    </r>
  </si>
  <si>
    <t>While ATF continually evaluates risk associated with programs, ATF has only recently begun to develop formal performance measures for consumer protection programs.  Programs have been subject to independent OIG reviews where no materials weaknesses were noted.  Given that there is no conclusive evidence that another approach or method would be more efficient/effective, we are inclined to answer in the affirmative.</t>
  </si>
  <si>
    <t xml:space="preserve">ATF has processes set up to develop annual plans for field and business centers activities, which are linked to ATF's strategic goals.  ATFs senior executive led Strategic Leadership Team (SLT) sets the bureau's strategic plan.  Detailed priority driven operating plans are developed in support of the strategic plan by program offices (e.g. Alcohol and Tobacco).  These are used by field operations in developing detailed implementing plans, which are monitored by Headquarters and field supervisors.  In support of this, long-term IT goals are developed by the executive led Information Resource Management Council (IRMC).  The IRMC makes recommendations to the SLT.  The Alcohol and Tobacco Corporate Board (ATCB) is a program office level version of the SLT.  The ATCB has developed multi-year goals for increasing effectiveness and efficiency of alcohol and tobacco programs including technology advancements (e.g. chemically authenticate wine label claims). </t>
  </si>
  <si>
    <t>ATF has partnerships with Customs, FDA, FTC  though MOUs.  Additionally, there are numerous instances of partnerships with state agencies to achieve common goals.</t>
  </si>
  <si>
    <t>The annual plan, including alcohol and tobacco strategic goals and priorities,  is developed with program office and  field operations, and is confirmed with all field managers prior to implementation.  Alcohol and tobacco strategic goals and priorities are monitored and reported on internal monthly issues reports, as are industry metrics in monthly Metric Reports, and the status of field inspection programs through data mining of the real time information in ATF's case management system.</t>
  </si>
  <si>
    <t>The program utilizes business cases for all major IT investments, which include performance goals and measures for improving efficiency and lowering costs.  Currently there are two IT investment business cases for the COLA Online project and the Integrated Revenue Information System, both of which have performance expectations.  For example the COLA Online project identifies the goal to reduce annual contracting costs by 50% by the third year after deployment of the new application.</t>
  </si>
  <si>
    <t>Congressional Justification, Strategic Plan, U.S. Code Title 27 (Intoxicating Liquors) specifically, chapter 8 - Federal Alcohol Administration Act, Internal Revenue Code, Subtitle E; Alcohol Beverage Labeling Act; Food, Drug and Cosmetic Act; Balanced Budget Act of 1997.</t>
  </si>
  <si>
    <t>ATF's Alcohol and Tobacco consumer product safety activities impact interstate and international commerce. While these activities comprise a relatively small percentage of ATF's overall resources and may not be considered "significant" ATF is the only entity that oversees the integrity and safety of alcoholic products. The programs are designed to assure the integrity of the products, market, and individuals associated with the alcohol and tobacco industries through inspection, investigation and laboratory analysis.</t>
  </si>
  <si>
    <t>ATF spends approximately 2.8% percent ($21 M and 142 FTEs in FY 2002 and est. $23M and 142 FTEs for FY 2003) of its resources on consumer protection activities.  To ensure consumer safety of alcoholic beverages, 100% of  all credible information suggesting serious public health threats are investigated.  In addition,  product integrity inspections are conducted for high risk label claims, and alcohol beverages are secured from the marketplace for sampling purposes.  The integrity of the market is assured through monitoring and investigation of trade practices and advertising.  Undesirable elements including suspected terrorists are prevented from entry into the alcohol and tobacco industries through review and investigation of permit applications, of which approximately 11% are withdrawn, abandoned or denied.</t>
  </si>
  <si>
    <t>Although ATF's Alcohol Labeling and Formulation Division and National Laboratory Center work closely with the Food and Drug Administration, MOUs and specific authorities provided under the FAA delineate roles to avoid redundancy.</t>
  </si>
  <si>
    <t>Long term performance goals and performance measures are delineated in: ATCB developed Strategic Goals document; the annual Alcohol and Tobacco operating plan; Certificate of Label Approvals (COLA) Online business case; systems integration business case; and ATF orders (e.g. Alcohol Beverage Sampling Program Procedural Guidelines and Adverse Action &amp; Assessment Case Processing Guidelines).  The performance goals established through FY 2008 include 1) increase the percentage of COLAs processed within 9 days to 70% of 2008; 2) 75% of label approval applications submitted and processed electronically; 3) Investigation of 100% of  all credible information suggesting a serious threat to public health regarding alcohol products</t>
  </si>
  <si>
    <t xml:space="preserve">Annual performance goals are clearly delineated in the ATCB Strategic Goal listing and the operating plan instructions to field operations,  The implementing plans are reviewed by headquarters and field supervisors prior to adoption.  </t>
  </si>
  <si>
    <t>ATF's senior executive led Strategic Leadership Team (SLT) sets the bureau's strategic plan and meets on a regular basis to address strategic planning issues, including deficiencies.  In support of this, long-term IT goals are developed by the executive led Information Resource Management Council (IRMC).  The IRMC makes recommendations to the SLT and identifies potential strategic planning deficiencies in the IT arena.  The Alcohol and Tobacco Corporate Board (ATCB) is a program office level version of the SLT.  The ATCB has developed multi-year goals for increasing effectiveness and efficiency of alcohol and tobacco programs.  Regular strategic planning meetings are held by both the ATCB and SLT to address any strategic planning deficiencies.</t>
  </si>
  <si>
    <t>ATF has a process whereby various directorates meet on a regular basis.  The annual plan, including alcohol and tobacco strategic goals and priorities, is developed with program office and field operations, and is confirmed with all field managers prior to implementation. Additionally, managers' performance appraisals are integrated with achieving the goals set forth in the strategic plan, and specifically, Alcohol and tobacco strategic goals as published on ATF's intranet.</t>
  </si>
  <si>
    <t>ATF has processes set up to develop annual plans for field and business centers activities, which are linked to ATF's strategic goals.  Detailed operating plans are developed in support of the strategic plan by program offices (e.g. Alcohol and Tobacco).  These are used by field operations in constructing detailed implementing plans, which are monitored by Headquarters and field supervisors.</t>
  </si>
  <si>
    <t>ATF's cost model estimates full costs including benefits and overhead associated with personnel and programs, but excludes pension accruals.</t>
  </si>
  <si>
    <t>ATF utilizes a project cost accounting system to capture direct and indirect program /project cost. However, ATF does not capture full pension accrual costs.</t>
  </si>
  <si>
    <t>ATF has a number of effectiveness measures, efficiency measures, and established milestones for internal use related to program performance as are delineated in the strategic planning document.</t>
  </si>
  <si>
    <t>Although ATF's planning process is highly collaborative and may involve State partners that  share similar goals of product assurance and public safety, the States' commitment to the program's annual and long-term goals is not formalized.</t>
  </si>
  <si>
    <t>Name of Program:  ATF Consumer Product Safety Activities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</si>
</sst>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b/>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3" fillId="0" borderId="0" xfId="0" applyFont="1" applyBorder="1" applyAlignment="1">
      <alignment vertical="top" wrapText="1"/>
    </xf>
    <xf numFmtId="164" fontId="13" fillId="0" borderId="0" xfId="0" applyNumberFormat="1" applyFont="1" applyAlignment="1">
      <alignment horizontal="center" vertical="top"/>
    </xf>
    <xf numFmtId="0" fontId="12" fillId="0" borderId="0" xfId="0" applyNumberFormat="1" applyFont="1" applyAlignment="1" applyProtection="1">
      <alignment horizontal="left" vertical="top" wrapText="1"/>
      <protection locked="0"/>
    </xf>
    <xf numFmtId="0" fontId="13" fillId="0" borderId="0" xfId="0" applyFont="1" applyBorder="1" applyAlignment="1">
      <alignment vertical="top"/>
    </xf>
    <xf numFmtId="0" fontId="12" fillId="0" borderId="0" xfId="0" applyFont="1" applyBorder="1" applyAlignment="1">
      <alignment vertical="top" wrapText="1"/>
    </xf>
    <xf numFmtId="0" fontId="13"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3" fillId="2" borderId="0" xfId="0" applyFont="1" applyFill="1" applyAlignment="1">
      <alignment horizontal="center" wrapText="1"/>
    </xf>
    <xf numFmtId="0" fontId="12" fillId="0" borderId="4" xfId="0" applyFont="1" applyBorder="1" applyAlignment="1" applyProtection="1">
      <alignment horizontal="center" vertical="top"/>
      <protection locked="0"/>
    </xf>
    <xf numFmtId="0" fontId="0" fillId="0" borderId="4" xfId="0" applyBorder="1" applyAlignment="1">
      <alignment horizontal="center" vertical="top"/>
    </xf>
    <xf numFmtId="0" fontId="0" fillId="0" borderId="5" xfId="0" applyBorder="1" applyAlignment="1">
      <alignment horizontal="center" vertical="top"/>
    </xf>
    <xf numFmtId="0" fontId="12" fillId="0" borderId="0" xfId="0" applyFont="1" applyBorder="1" applyAlignment="1" applyProtection="1">
      <alignment horizontal="center" vertical="top"/>
      <protection locked="0"/>
    </xf>
    <xf numFmtId="0" fontId="0" fillId="0" borderId="0" xfId="0" applyBorder="1" applyAlignment="1">
      <alignment horizontal="center" vertical="top"/>
    </xf>
    <xf numFmtId="0" fontId="0" fillId="0" borderId="0" xfId="0" applyAlignment="1">
      <alignment horizontal="center" vertical="top"/>
    </xf>
    <xf numFmtId="0" fontId="0" fillId="0" borderId="6" xfId="0" applyBorder="1" applyAlignment="1">
      <alignment horizontal="center" vertical="top"/>
    </xf>
    <xf numFmtId="0" fontId="0" fillId="0" borderId="0" xfId="0" applyBorder="1" applyAlignment="1">
      <alignment vertical="top"/>
    </xf>
    <xf numFmtId="0" fontId="0" fillId="0" borderId="0" xfId="0" applyAlignment="1">
      <alignment vertical="top"/>
    </xf>
    <xf numFmtId="0" fontId="0" fillId="0" borderId="6" xfId="0" applyBorder="1" applyAlignment="1">
      <alignment vertical="top"/>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3" fillId="0" borderId="0" xfId="0" applyFont="1" applyBorder="1" applyAlignment="1" applyProtection="1">
      <alignment horizontal="center" vertical="top"/>
      <protection locked="0"/>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9" fontId="13" fillId="0" borderId="0" xfId="0" applyNumberFormat="1" applyFont="1" applyBorder="1" applyAlignment="1" applyProtection="1">
      <alignment horizontal="center" vertical="top"/>
      <protection locked="0"/>
    </xf>
    <xf numFmtId="9" fontId="13" fillId="0" borderId="7" xfId="0" applyNumberFormat="1" applyFont="1" applyBorder="1" applyAlignment="1" applyProtection="1">
      <alignment horizontal="center" vertical="top"/>
      <protection locked="0"/>
    </xf>
    <xf numFmtId="0" fontId="13" fillId="0" borderId="7" xfId="0" applyFont="1" applyBorder="1" applyAlignment="1" applyProtection="1">
      <alignment horizontal="center" vertical="top"/>
      <protection locked="0"/>
    </xf>
    <xf numFmtId="0" fontId="12" fillId="0" borderId="7" xfId="0" applyFont="1" applyBorder="1" applyAlignment="1" applyProtection="1">
      <alignment horizontal="center" vertical="top" wrapText="1"/>
      <protection locked="0"/>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7" xfId="0" applyBorder="1" applyAlignment="1">
      <alignment horizontal="center" vertical="top"/>
    </xf>
    <xf numFmtId="0" fontId="0" fillId="0" borderId="8" xfId="0"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70" t="s">
        <v>23</v>
      </c>
      <c r="B1" s="70"/>
      <c r="C1" s="71"/>
      <c r="D1" s="71"/>
      <c r="E1" s="71"/>
      <c r="F1" s="71"/>
      <c r="G1" s="71"/>
    </row>
    <row r="2" spans="1:7" ht="21" customHeight="1">
      <c r="A2" s="72" t="s">
        <v>24</v>
      </c>
      <c r="B2" s="72"/>
      <c r="C2" s="73"/>
      <c r="D2" s="73"/>
      <c r="E2" s="73"/>
      <c r="F2" s="73"/>
      <c r="G2" s="73"/>
    </row>
    <row r="3" spans="1:7" ht="25.5" customHeight="1">
      <c r="A3" s="74" t="s">
        <v>111</v>
      </c>
      <c r="B3" s="75"/>
      <c r="C3" s="75"/>
      <c r="D3" s="75"/>
      <c r="E3" s="75"/>
      <c r="F3" s="75"/>
      <c r="G3" s="75"/>
    </row>
    <row r="4" spans="1:7" ht="24" customHeight="1">
      <c r="A4" s="43" t="s">
        <v>62</v>
      </c>
      <c r="B4" s="30"/>
      <c r="C4" s="31"/>
      <c r="D4" s="32"/>
      <c r="E4" s="32"/>
      <c r="F4" s="33"/>
      <c r="G4" s="33"/>
    </row>
    <row r="5" spans="1:7" ht="30.75" customHeight="1">
      <c r="A5" s="57" t="s">
        <v>17</v>
      </c>
      <c r="B5" s="57"/>
      <c r="C5" s="3" t="s">
        <v>18</v>
      </c>
      <c r="D5" s="3" t="s">
        <v>48</v>
      </c>
      <c r="E5" s="3" t="s">
        <v>56</v>
      </c>
      <c r="F5" s="2" t="s">
        <v>36</v>
      </c>
      <c r="G5" s="2" t="s">
        <v>16</v>
      </c>
    </row>
    <row r="6" spans="1:7" ht="147" customHeight="1">
      <c r="A6" s="4">
        <v>1</v>
      </c>
      <c r="B6" s="5" t="s">
        <v>19</v>
      </c>
      <c r="C6" s="16" t="s">
        <v>63</v>
      </c>
      <c r="D6" s="17" t="s">
        <v>66</v>
      </c>
      <c r="E6" s="17" t="s">
        <v>98</v>
      </c>
      <c r="F6" s="18">
        <v>0.3</v>
      </c>
      <c r="G6" s="6">
        <f>IF(C6="yes",(1*F6),IF(C6="no",(0*F6),""))</f>
        <v>0.3</v>
      </c>
    </row>
    <row r="7" spans="1:7" ht="253.5" customHeight="1">
      <c r="A7" s="4">
        <v>2</v>
      </c>
      <c r="B7" s="5" t="s">
        <v>49</v>
      </c>
      <c r="C7" s="16" t="s">
        <v>63</v>
      </c>
      <c r="D7" s="17" t="s">
        <v>64</v>
      </c>
      <c r="E7" s="17" t="s">
        <v>92</v>
      </c>
      <c r="F7" s="18">
        <v>0.2</v>
      </c>
      <c r="G7" s="6">
        <f>IF(C7="yes",(1*F7),IF(C7="no",(0*F7),""))</f>
        <v>0.2</v>
      </c>
    </row>
    <row r="8" spans="1:7" ht="292.5" customHeight="1">
      <c r="A8" s="4">
        <v>3</v>
      </c>
      <c r="B8" s="5" t="s">
        <v>39</v>
      </c>
      <c r="C8" s="16" t="s">
        <v>63</v>
      </c>
      <c r="D8" s="17" t="s">
        <v>99</v>
      </c>
      <c r="E8" s="51" t="s">
        <v>100</v>
      </c>
      <c r="F8" s="18">
        <v>0.1</v>
      </c>
      <c r="G8" s="6">
        <f>IF(C8="yes",(1*F8),IF(C8="no",(0*F8),""))</f>
        <v>0.1</v>
      </c>
    </row>
    <row r="9" spans="1:7" ht="96.75" customHeight="1">
      <c r="A9" s="4">
        <v>4</v>
      </c>
      <c r="B9" s="5" t="s">
        <v>55</v>
      </c>
      <c r="C9" s="16" t="s">
        <v>63</v>
      </c>
      <c r="D9" s="17" t="s">
        <v>101</v>
      </c>
      <c r="E9" s="17" t="s">
        <v>67</v>
      </c>
      <c r="F9" s="18">
        <v>0.2</v>
      </c>
      <c r="G9" s="6">
        <f>IF(C9="yes",(1*F9),IF(C9="no",(0*F9),""))</f>
        <v>0.2</v>
      </c>
    </row>
    <row r="10" spans="1:7" ht="145.5" customHeight="1">
      <c r="A10" s="4">
        <v>5</v>
      </c>
      <c r="B10" s="5" t="s">
        <v>50</v>
      </c>
      <c r="C10" s="16" t="s">
        <v>63</v>
      </c>
      <c r="D10" s="17" t="s">
        <v>93</v>
      </c>
      <c r="E10" s="17"/>
      <c r="F10" s="18">
        <v>0.2</v>
      </c>
      <c r="G10" s="6">
        <f>IF(C10="yes",(1*F10),IF(C10="no",(0*F10),""))</f>
        <v>0.2</v>
      </c>
    </row>
    <row r="11" spans="1:7" ht="12.75">
      <c r="A11" s="7"/>
      <c r="B11" s="8"/>
      <c r="C11" s="9"/>
      <c r="D11" s="10"/>
      <c r="E11" s="10"/>
      <c r="F11" s="11"/>
      <c r="G11" s="11"/>
    </row>
    <row r="12" spans="1:7" ht="15">
      <c r="A12" s="44" t="s">
        <v>20</v>
      </c>
      <c r="B12" s="34"/>
      <c r="C12" s="35"/>
      <c r="D12" s="36"/>
      <c r="E12" s="36"/>
      <c r="F12" s="45" t="str">
        <f>IF(SUM(F6:F10)&lt;&gt;100%,"ERROR","100%")</f>
        <v>100%</v>
      </c>
      <c r="G12" s="45">
        <f>SUM(G6:G10)</f>
        <v>1</v>
      </c>
    </row>
    <row r="13" spans="1:7" ht="14.25">
      <c r="A13" s="12"/>
      <c r="B13" s="13"/>
      <c r="C13" s="1"/>
      <c r="D13" s="14"/>
      <c r="E13" s="14"/>
      <c r="F13" s="12"/>
      <c r="G13" s="12"/>
    </row>
    <row r="14" spans="1:7" ht="24" customHeight="1">
      <c r="A14" s="43" t="s">
        <v>60</v>
      </c>
      <c r="B14" s="37"/>
      <c r="C14" s="38"/>
      <c r="D14" s="39"/>
      <c r="E14" s="39"/>
      <c r="F14" s="40"/>
      <c r="G14" s="40"/>
    </row>
    <row r="15" spans="1:7" ht="30.75" customHeight="1">
      <c r="A15" s="57" t="s">
        <v>17</v>
      </c>
      <c r="B15" s="57"/>
      <c r="C15" s="3" t="s">
        <v>18</v>
      </c>
      <c r="D15" s="3" t="s">
        <v>48</v>
      </c>
      <c r="E15" s="3" t="s">
        <v>56</v>
      </c>
      <c r="F15" s="2" t="s">
        <v>36</v>
      </c>
      <c r="G15" s="2" t="s">
        <v>16</v>
      </c>
    </row>
    <row r="16" spans="1:7" ht="298.5" customHeight="1">
      <c r="A16" s="4">
        <v>1</v>
      </c>
      <c r="B16" s="5" t="s">
        <v>30</v>
      </c>
      <c r="C16" s="16" t="s">
        <v>63</v>
      </c>
      <c r="D16" s="17" t="s">
        <v>94</v>
      </c>
      <c r="E16" s="17" t="s">
        <v>102</v>
      </c>
      <c r="F16" s="18">
        <v>0.1428</v>
      </c>
      <c r="G16" s="6">
        <f aca="true" t="shared" si="0" ref="G16:G22">IF(C16="yes",(1*F16),IF(C16="no",(0*F16),""))</f>
        <v>0.1428</v>
      </c>
    </row>
    <row r="17" spans="1:7" ht="240.75" customHeight="1">
      <c r="A17" s="4">
        <v>2</v>
      </c>
      <c r="B17" s="5" t="s">
        <v>38</v>
      </c>
      <c r="C17" s="16" t="s">
        <v>63</v>
      </c>
      <c r="D17" s="17" t="s">
        <v>103</v>
      </c>
      <c r="E17" s="17" t="s">
        <v>1</v>
      </c>
      <c r="F17" s="18">
        <f>14.28%</f>
        <v>0.14279999999999998</v>
      </c>
      <c r="G17" s="6">
        <f t="shared" si="0"/>
        <v>0.14279999999999998</v>
      </c>
    </row>
    <row r="18" spans="1:7" ht="99.75" customHeight="1">
      <c r="A18" s="4">
        <v>3</v>
      </c>
      <c r="B18" s="5" t="s">
        <v>40</v>
      </c>
      <c r="C18" s="16" t="s">
        <v>65</v>
      </c>
      <c r="D18" s="17" t="s">
        <v>110</v>
      </c>
      <c r="E18" s="17"/>
      <c r="F18" s="18">
        <v>0.1428</v>
      </c>
      <c r="G18" s="6">
        <f t="shared" si="0"/>
        <v>0</v>
      </c>
    </row>
    <row r="19" spans="1:7" ht="82.5" customHeight="1">
      <c r="A19" s="4">
        <v>4</v>
      </c>
      <c r="B19" s="5" t="s">
        <v>58</v>
      </c>
      <c r="C19" s="16" t="s">
        <v>63</v>
      </c>
      <c r="D19" s="17" t="s">
        <v>88</v>
      </c>
      <c r="E19" s="17" t="s">
        <v>95</v>
      </c>
      <c r="F19" s="18">
        <f>14.3%</f>
        <v>0.14300000000000002</v>
      </c>
      <c r="G19" s="6">
        <f t="shared" si="0"/>
        <v>0.14300000000000002</v>
      </c>
    </row>
    <row r="20" spans="1:7" ht="117" customHeight="1">
      <c r="A20" s="4">
        <v>5</v>
      </c>
      <c r="B20" s="5" t="s">
        <v>59</v>
      </c>
      <c r="C20" s="16" t="s">
        <v>65</v>
      </c>
      <c r="D20" s="17" t="s">
        <v>69</v>
      </c>
      <c r="E20" s="17"/>
      <c r="F20" s="18">
        <v>0.1428</v>
      </c>
      <c r="G20" s="6">
        <f t="shared" si="0"/>
        <v>0</v>
      </c>
    </row>
    <row r="21" spans="1:7" ht="99.75" customHeight="1">
      <c r="A21" s="4">
        <v>6</v>
      </c>
      <c r="B21" s="5" t="s">
        <v>21</v>
      </c>
      <c r="C21" s="16" t="s">
        <v>63</v>
      </c>
      <c r="D21" s="17" t="s">
        <v>70</v>
      </c>
      <c r="E21" s="17" t="s">
        <v>71</v>
      </c>
      <c r="F21" s="18">
        <f>14.3%</f>
        <v>0.14300000000000002</v>
      </c>
      <c r="G21" s="6">
        <f t="shared" si="0"/>
        <v>0.14300000000000002</v>
      </c>
    </row>
    <row r="22" spans="1:7" ht="276.75" customHeight="1">
      <c r="A22" s="4">
        <v>7</v>
      </c>
      <c r="B22" s="5" t="s">
        <v>27</v>
      </c>
      <c r="C22" s="16" t="s">
        <v>63</v>
      </c>
      <c r="D22" s="17" t="s">
        <v>72</v>
      </c>
      <c r="E22" s="17" t="s">
        <v>104</v>
      </c>
      <c r="F22" s="18">
        <v>0.1428</v>
      </c>
      <c r="G22" s="6">
        <f t="shared" si="0"/>
        <v>0.1428</v>
      </c>
    </row>
    <row r="23" spans="1:7" ht="12.75">
      <c r="A23" s="11"/>
      <c r="B23" s="15"/>
      <c r="C23" s="9"/>
      <c r="D23" s="10"/>
      <c r="E23" s="10"/>
      <c r="F23" s="11"/>
      <c r="G23" s="11"/>
    </row>
    <row r="24" spans="1:7" ht="15">
      <c r="A24" s="44" t="s">
        <v>20</v>
      </c>
      <c r="B24" s="34"/>
      <c r="C24" s="35"/>
      <c r="D24" s="36"/>
      <c r="E24" s="36"/>
      <c r="F24" s="45" t="str">
        <f>IF(SUM(F16:F22)&lt;&gt;100%,"ERROR","100%")</f>
        <v>100%</v>
      </c>
      <c r="G24" s="45">
        <f>SUM(G16:G22)</f>
        <v>0.7144</v>
      </c>
    </row>
    <row r="25" spans="1:7" ht="14.25">
      <c r="A25" s="12"/>
      <c r="B25" s="13"/>
      <c r="C25" s="1"/>
      <c r="D25" s="14"/>
      <c r="E25" s="14"/>
      <c r="F25" s="12"/>
      <c r="G25" s="12"/>
    </row>
    <row r="26" spans="1:7" ht="24" customHeight="1">
      <c r="A26" s="43" t="s">
        <v>86</v>
      </c>
      <c r="B26" s="37"/>
      <c r="C26" s="38"/>
      <c r="D26" s="39"/>
      <c r="E26" s="39"/>
      <c r="F26" s="40"/>
      <c r="G26" s="40"/>
    </row>
    <row r="27" spans="1:7" ht="30.75" customHeight="1">
      <c r="A27" s="57" t="s">
        <v>17</v>
      </c>
      <c r="B27" s="57"/>
      <c r="C27" s="3" t="s">
        <v>18</v>
      </c>
      <c r="D27" s="3" t="s">
        <v>48</v>
      </c>
      <c r="E27" s="3" t="s">
        <v>56</v>
      </c>
      <c r="F27" s="2" t="s">
        <v>36</v>
      </c>
      <c r="G27" s="2" t="s">
        <v>16</v>
      </c>
    </row>
    <row r="28" spans="1:7" ht="222.75" customHeight="1">
      <c r="A28" s="4">
        <v>1</v>
      </c>
      <c r="B28" s="5" t="s">
        <v>51</v>
      </c>
      <c r="C28" s="16" t="s">
        <v>63</v>
      </c>
      <c r="D28" s="17" t="s">
        <v>105</v>
      </c>
      <c r="E28" s="17" t="s">
        <v>96</v>
      </c>
      <c r="F28" s="18">
        <v>0.1428</v>
      </c>
      <c r="G28" s="6">
        <f aca="true" t="shared" si="1" ref="G28:G34">IF(C28="yes",(1*F28),IF(C28="no",(0*F28),""))</f>
        <v>0.1428</v>
      </c>
    </row>
    <row r="29" spans="1:7" ht="153" customHeight="1">
      <c r="A29" s="4">
        <v>2</v>
      </c>
      <c r="B29" s="5" t="s">
        <v>41</v>
      </c>
      <c r="C29" s="16" t="s">
        <v>63</v>
      </c>
      <c r="D29" s="17" t="s">
        <v>0</v>
      </c>
      <c r="E29" s="17" t="s">
        <v>91</v>
      </c>
      <c r="F29" s="18">
        <f>14.28%+7%</f>
        <v>0.2128</v>
      </c>
      <c r="G29" s="6">
        <f t="shared" si="1"/>
        <v>0.2128</v>
      </c>
    </row>
    <row r="30" spans="1:7" ht="114" customHeight="1">
      <c r="A30" s="4">
        <v>3</v>
      </c>
      <c r="B30" s="5" t="s">
        <v>25</v>
      </c>
      <c r="C30" s="16" t="s">
        <v>63</v>
      </c>
      <c r="D30" s="17" t="s">
        <v>73</v>
      </c>
      <c r="E30" s="17" t="s">
        <v>75</v>
      </c>
      <c r="F30" s="18">
        <v>0.143</v>
      </c>
      <c r="G30" s="6">
        <f t="shared" si="1"/>
        <v>0.143</v>
      </c>
    </row>
    <row r="31" spans="1:7" ht="314.25" customHeight="1">
      <c r="A31" s="4">
        <v>4</v>
      </c>
      <c r="B31" s="5" t="s">
        <v>52</v>
      </c>
      <c r="C31" s="16" t="s">
        <v>63</v>
      </c>
      <c r="D31" s="17" t="s">
        <v>106</v>
      </c>
      <c r="E31" s="17" t="s">
        <v>97</v>
      </c>
      <c r="F31" s="18">
        <v>0.1428</v>
      </c>
      <c r="G31" s="6">
        <f t="shared" si="1"/>
        <v>0.1428</v>
      </c>
    </row>
    <row r="32" spans="1:7" ht="111.75" customHeight="1">
      <c r="A32" s="4">
        <v>5</v>
      </c>
      <c r="B32" s="5" t="s">
        <v>37</v>
      </c>
      <c r="C32" s="16" t="s">
        <v>65</v>
      </c>
      <c r="D32" s="17" t="s">
        <v>108</v>
      </c>
      <c r="E32" s="17" t="s">
        <v>107</v>
      </c>
      <c r="F32" s="18">
        <f>14.3%-7%</f>
        <v>0.07300000000000001</v>
      </c>
      <c r="G32" s="6">
        <f t="shared" si="1"/>
        <v>0</v>
      </c>
    </row>
    <row r="33" spans="1:7" ht="50.25" customHeight="1">
      <c r="A33" s="4">
        <v>6</v>
      </c>
      <c r="B33" s="5" t="s">
        <v>22</v>
      </c>
      <c r="C33" s="16" t="s">
        <v>63</v>
      </c>
      <c r="D33" s="17" t="s">
        <v>87</v>
      </c>
      <c r="E33" s="17" t="s">
        <v>74</v>
      </c>
      <c r="F33" s="18">
        <v>0.1428</v>
      </c>
      <c r="G33" s="6">
        <f t="shared" si="1"/>
        <v>0.1428</v>
      </c>
    </row>
    <row r="34" spans="1:7" ht="133.5" customHeight="1">
      <c r="A34" s="4">
        <v>7</v>
      </c>
      <c r="B34" s="5" t="s">
        <v>26</v>
      </c>
      <c r="C34" s="16" t="s">
        <v>63</v>
      </c>
      <c r="D34" s="17" t="s">
        <v>76</v>
      </c>
      <c r="E34" s="17" t="s">
        <v>77</v>
      </c>
      <c r="F34" s="18">
        <v>0.1428</v>
      </c>
      <c r="G34" s="6">
        <f t="shared" si="1"/>
        <v>0.1428</v>
      </c>
    </row>
    <row r="35" spans="1:7" ht="12.75">
      <c r="A35" s="11"/>
      <c r="B35" s="15"/>
      <c r="C35" s="9"/>
      <c r="D35" s="10"/>
      <c r="E35" s="10"/>
      <c r="F35" s="11"/>
      <c r="G35" s="11"/>
    </row>
    <row r="36" spans="1:7" ht="15">
      <c r="A36" s="44" t="s">
        <v>20</v>
      </c>
      <c r="B36" s="34"/>
      <c r="C36" s="35"/>
      <c r="D36" s="36"/>
      <c r="E36" s="36"/>
      <c r="F36" s="45" t="str">
        <f>IF(SUM(F28:F34)&lt;&gt;100%,"ERROR","100%")</f>
        <v>100%</v>
      </c>
      <c r="G36" s="45">
        <f>SUM(G28:G34)</f>
        <v>0.9270000000000002</v>
      </c>
    </row>
    <row r="37" spans="1:7" ht="14.25">
      <c r="A37" s="12"/>
      <c r="B37" s="13"/>
      <c r="C37" s="1"/>
      <c r="D37" s="14"/>
      <c r="E37" s="14"/>
      <c r="F37" s="12"/>
      <c r="G37" s="12"/>
    </row>
    <row r="38" spans="1:7" ht="24" customHeight="1">
      <c r="A38" s="43" t="s">
        <v>61</v>
      </c>
      <c r="B38" s="37"/>
      <c r="C38" s="41"/>
      <c r="D38" s="42"/>
      <c r="E38" s="39"/>
      <c r="F38" s="40"/>
      <c r="G38" s="40"/>
    </row>
    <row r="39" spans="1:7" ht="30.75" customHeight="1">
      <c r="A39" s="57" t="s">
        <v>17</v>
      </c>
      <c r="B39" s="57"/>
      <c r="C39" s="3" t="s">
        <v>18</v>
      </c>
      <c r="D39" s="3" t="s">
        <v>48</v>
      </c>
      <c r="E39" s="3" t="s">
        <v>56</v>
      </c>
      <c r="F39" s="2" t="s">
        <v>36</v>
      </c>
      <c r="G39" s="2" t="s">
        <v>16</v>
      </c>
    </row>
    <row r="40" spans="1:7" ht="225" customHeight="1">
      <c r="A40" s="4">
        <v>1</v>
      </c>
      <c r="B40" s="19" t="s">
        <v>28</v>
      </c>
      <c r="C40" s="16" t="s">
        <v>89</v>
      </c>
      <c r="D40" s="17" t="s">
        <v>3</v>
      </c>
      <c r="E40" s="17" t="s">
        <v>2</v>
      </c>
      <c r="F40" s="18">
        <v>0.3</v>
      </c>
      <c r="G40" s="6">
        <f>IF(C40="yes",(1*F40),IF(C40="no",(0*F40),IF(C40="small extent",(0.33*F40),IF(C40="large extent",(0.67*F40),""))))</f>
        <v>0.201</v>
      </c>
    </row>
    <row r="41" spans="1:7" ht="13.5" customHeight="1">
      <c r="A41" s="4"/>
      <c r="B41" s="26" t="s">
        <v>45</v>
      </c>
      <c r="C41" s="58" t="s">
        <v>78</v>
      </c>
      <c r="D41" s="55"/>
      <c r="E41" s="55"/>
      <c r="F41" s="55"/>
      <c r="G41" s="56"/>
    </row>
    <row r="42" spans="1:7" ht="13.5" customHeight="1">
      <c r="A42" s="4"/>
      <c r="B42" s="27" t="s">
        <v>34</v>
      </c>
      <c r="C42" s="61" t="s">
        <v>79</v>
      </c>
      <c r="D42" s="65"/>
      <c r="E42" s="65"/>
      <c r="F42" s="66"/>
      <c r="G42" s="67"/>
    </row>
    <row r="43" spans="1:7" ht="24.75" customHeight="1">
      <c r="A43" s="4"/>
      <c r="B43" s="28" t="s">
        <v>53</v>
      </c>
      <c r="C43" s="77" t="s">
        <v>80</v>
      </c>
      <c r="D43" s="78"/>
      <c r="E43" s="78"/>
      <c r="F43" s="78"/>
      <c r="G43" s="79"/>
    </row>
    <row r="44" spans="1:7" ht="12.75" customHeight="1">
      <c r="A44" s="4"/>
      <c r="B44" s="26" t="s">
        <v>46</v>
      </c>
      <c r="C44" s="58" t="s">
        <v>4</v>
      </c>
      <c r="D44" s="59"/>
      <c r="E44" s="59"/>
      <c r="F44" s="59"/>
      <c r="G44" s="60"/>
    </row>
    <row r="45" spans="1:7" ht="13.5" customHeight="1">
      <c r="A45" s="4"/>
      <c r="B45" s="27" t="s">
        <v>34</v>
      </c>
      <c r="C45" s="61" t="s">
        <v>5</v>
      </c>
      <c r="D45" s="62"/>
      <c r="E45" s="62"/>
      <c r="F45" s="63"/>
      <c r="G45" s="64"/>
    </row>
    <row r="46" spans="1:7" ht="24" customHeight="1">
      <c r="A46" s="4"/>
      <c r="B46" s="28" t="s">
        <v>53</v>
      </c>
      <c r="C46" s="77" t="s">
        <v>6</v>
      </c>
      <c r="D46" s="86"/>
      <c r="E46" s="86"/>
      <c r="F46" s="86"/>
      <c r="G46" s="87"/>
    </row>
    <row r="47" spans="1:7" ht="15" customHeight="1">
      <c r="A47" s="4"/>
      <c r="B47" s="26" t="s">
        <v>47</v>
      </c>
      <c r="C47" s="58" t="s">
        <v>7</v>
      </c>
      <c r="D47" s="59"/>
      <c r="E47" s="59"/>
      <c r="F47" s="59"/>
      <c r="G47" s="60"/>
    </row>
    <row r="48" spans="1:8" ht="14.25" customHeight="1">
      <c r="A48" s="4"/>
      <c r="B48" s="27" t="s">
        <v>34</v>
      </c>
      <c r="C48" s="61" t="s">
        <v>8</v>
      </c>
      <c r="D48" s="62"/>
      <c r="E48" s="62"/>
      <c r="F48" s="63"/>
      <c r="G48" s="64"/>
      <c r="H48" s="24"/>
    </row>
    <row r="49" spans="1:7" ht="36.75" customHeight="1">
      <c r="A49" s="4"/>
      <c r="B49" s="28" t="s">
        <v>53</v>
      </c>
      <c r="C49" s="83" t="s">
        <v>9</v>
      </c>
      <c r="D49" s="84"/>
      <c r="E49" s="84"/>
      <c r="F49" s="84"/>
      <c r="G49" s="85"/>
    </row>
    <row r="50" spans="1:7" ht="76.5" customHeight="1">
      <c r="A50" s="23">
        <v>2</v>
      </c>
      <c r="B50" s="22" t="s">
        <v>29</v>
      </c>
      <c r="C50" s="21" t="s">
        <v>89</v>
      </c>
      <c r="D50" s="49" t="s">
        <v>10</v>
      </c>
      <c r="E50" s="52" t="s">
        <v>11</v>
      </c>
      <c r="F50" s="18">
        <v>0.3</v>
      </c>
      <c r="G50" s="50">
        <f>IF(C50="yes",(1*F50),IF(C50="no",(0*F50),IF(C50="small extent",(0.33*F50),IF(C50="large extent",(0.67*F50),""))))</f>
        <v>0.201</v>
      </c>
    </row>
    <row r="51" spans="1:7" ht="12" customHeight="1">
      <c r="A51" s="4"/>
      <c r="B51" s="26" t="s">
        <v>42</v>
      </c>
      <c r="C51" s="54" t="s">
        <v>84</v>
      </c>
      <c r="D51" s="55"/>
      <c r="E51" s="55"/>
      <c r="F51" s="55"/>
      <c r="G51" s="56"/>
    </row>
    <row r="52" spans="1:7" ht="12.75" customHeight="1">
      <c r="A52" s="4"/>
      <c r="B52" s="27" t="s">
        <v>33</v>
      </c>
      <c r="C52" s="76" t="s">
        <v>81</v>
      </c>
      <c r="D52" s="65"/>
      <c r="E52" s="65"/>
      <c r="F52" s="65"/>
      <c r="G52" s="67"/>
    </row>
    <row r="53" spans="1:7" ht="10.5" customHeight="1">
      <c r="A53" s="4"/>
      <c r="B53" s="28" t="s">
        <v>35</v>
      </c>
      <c r="C53" s="82" t="s">
        <v>82</v>
      </c>
      <c r="D53" s="78"/>
      <c r="E53" s="78"/>
      <c r="F53" s="78"/>
      <c r="G53" s="79"/>
    </row>
    <row r="54" spans="1:7" ht="12" customHeight="1">
      <c r="A54" s="4"/>
      <c r="B54" s="27" t="s">
        <v>43</v>
      </c>
      <c r="C54" s="76" t="s">
        <v>83</v>
      </c>
      <c r="D54" s="65"/>
      <c r="E54" s="65"/>
      <c r="F54" s="65"/>
      <c r="G54" s="67"/>
    </row>
    <row r="55" spans="1:7" ht="12.75" customHeight="1">
      <c r="A55" s="4"/>
      <c r="B55" s="27" t="s">
        <v>33</v>
      </c>
      <c r="C55" s="76" t="s">
        <v>12</v>
      </c>
      <c r="D55" s="65"/>
      <c r="E55" s="65"/>
      <c r="F55" s="65"/>
      <c r="G55" s="67"/>
    </row>
    <row r="56" spans="1:7" ht="14.25" customHeight="1">
      <c r="A56" s="4"/>
      <c r="B56" s="28" t="s">
        <v>35</v>
      </c>
      <c r="C56" s="82">
        <v>190</v>
      </c>
      <c r="D56" s="78"/>
      <c r="E56" s="78"/>
      <c r="F56" s="78"/>
      <c r="G56" s="79"/>
    </row>
    <row r="57" spans="1:7" ht="15" customHeight="1">
      <c r="A57" s="4"/>
      <c r="B57" s="27" t="s">
        <v>44</v>
      </c>
      <c r="C57" s="76" t="s">
        <v>13</v>
      </c>
      <c r="D57" s="65"/>
      <c r="E57" s="65"/>
      <c r="F57" s="65"/>
      <c r="G57" s="67"/>
    </row>
    <row r="58" spans="1:7" ht="12.75" customHeight="1">
      <c r="A58" s="4"/>
      <c r="B58" s="27" t="s">
        <v>33</v>
      </c>
      <c r="C58" s="80">
        <v>1</v>
      </c>
      <c r="D58" s="65"/>
      <c r="E58" s="65"/>
      <c r="F58" s="65"/>
      <c r="G58" s="67"/>
    </row>
    <row r="59" spans="1:7" ht="15.75" customHeight="1">
      <c r="A59" s="4"/>
      <c r="B59" s="28" t="s">
        <v>35</v>
      </c>
      <c r="C59" s="81">
        <v>1</v>
      </c>
      <c r="D59" s="78"/>
      <c r="E59" s="78"/>
      <c r="F59" s="78"/>
      <c r="G59" s="79"/>
    </row>
    <row r="60" spans="1:7" ht="17.25" customHeight="1">
      <c r="A60" s="4"/>
      <c r="B60" s="29"/>
      <c r="C60" s="68" t="s">
        <v>57</v>
      </c>
      <c r="D60" s="69"/>
      <c r="E60" s="69"/>
      <c r="F60" s="69"/>
      <c r="G60" s="69"/>
    </row>
    <row r="61" spans="1:7" ht="304.5" customHeight="1">
      <c r="A61" s="4">
        <v>3</v>
      </c>
      <c r="B61" s="5" t="s">
        <v>54</v>
      </c>
      <c r="C61" s="20" t="s">
        <v>68</v>
      </c>
      <c r="D61" s="53" t="s">
        <v>109</v>
      </c>
      <c r="E61" s="17" t="s">
        <v>14</v>
      </c>
      <c r="F61" s="18">
        <v>0.2</v>
      </c>
      <c r="G61" s="6">
        <f>IF(C61="yes",(1*F61),IF(C61="no",(0*F61),IF(C61="small extent",(0.33*F61),IF(C61="large extent",(0.67*F61),""))))</f>
        <v>0.066</v>
      </c>
    </row>
    <row r="62" spans="1:7" ht="182.25" customHeight="1">
      <c r="A62" s="4">
        <v>4</v>
      </c>
      <c r="B62" s="5" t="s">
        <v>32</v>
      </c>
      <c r="C62" s="16" t="s">
        <v>15</v>
      </c>
      <c r="D62" s="17" t="s">
        <v>85</v>
      </c>
      <c r="E62" s="17"/>
      <c r="F62" s="18">
        <v>0</v>
      </c>
      <c r="G62" s="6">
        <f>IF(C62="yes",(1*F62),IF(C62="no",(0*F62),IF(C62="small extent",(0.33*F62),IF(C62="large extent",(0.67*F62),""))))</f>
      </c>
    </row>
    <row r="63" spans="1:7" ht="63" customHeight="1">
      <c r="A63" s="25">
        <v>5</v>
      </c>
      <c r="B63" s="5" t="s">
        <v>31</v>
      </c>
      <c r="C63" s="16" t="s">
        <v>65</v>
      </c>
      <c r="D63" s="17" t="s">
        <v>90</v>
      </c>
      <c r="E63" s="17"/>
      <c r="F63" s="18">
        <v>0.2</v>
      </c>
      <c r="G63" s="6">
        <f>IF(C63="yes",(1*F63),IF(C63="no",(0*F63),IF(C63="small extent",(0.33*F63),IF(C63="large extent",(0.67*F63),""))))</f>
        <v>0</v>
      </c>
    </row>
    <row r="64" spans="1:7" ht="12.75">
      <c r="A64" s="11"/>
      <c r="B64" s="5"/>
      <c r="C64" s="9"/>
      <c r="D64" s="10"/>
      <c r="E64" s="10"/>
      <c r="F64" s="11"/>
      <c r="G64" s="11"/>
    </row>
    <row r="65" spans="1:7" ht="15">
      <c r="A65" s="44" t="s">
        <v>20</v>
      </c>
      <c r="B65" s="46"/>
      <c r="C65" s="47"/>
      <c r="D65" s="48"/>
      <c r="E65" s="48"/>
      <c r="F65" s="45" t="str">
        <f>IF(SUM(F40:F63)&lt;&gt;100%,"ERROR","100%")</f>
        <v>100%</v>
      </c>
      <c r="G65" s="45">
        <f>SUM(G40:G63)</f>
        <v>0.468</v>
      </c>
    </row>
  </sheetData>
  <sheetProtection formatCells="0" formatColumns="0" formatRows="0" insertColumns="0" insertRows="0" insertHyperlinks="0" deleteColumns="0" deleteRows="0" sort="0" autoFilter="0" pivotTables="0"/>
  <mergeCells count="26">
    <mergeCell ref="C54:G54"/>
    <mergeCell ref="C45:G45"/>
    <mergeCell ref="C58:G58"/>
    <mergeCell ref="C59:G59"/>
    <mergeCell ref="C57:G57"/>
    <mergeCell ref="C56:G56"/>
    <mergeCell ref="C52:G52"/>
    <mergeCell ref="C53:G53"/>
    <mergeCell ref="C49:G49"/>
    <mergeCell ref="C46:G46"/>
    <mergeCell ref="C60:G60"/>
    <mergeCell ref="A1:G1"/>
    <mergeCell ref="A5:B5"/>
    <mergeCell ref="A15:B15"/>
    <mergeCell ref="A27:B27"/>
    <mergeCell ref="A2:G2"/>
    <mergeCell ref="A3:G3"/>
    <mergeCell ref="C55:G55"/>
    <mergeCell ref="C43:G43"/>
    <mergeCell ref="C44:G44"/>
    <mergeCell ref="A39:B39"/>
    <mergeCell ref="C51:G51"/>
    <mergeCell ref="C47:G47"/>
    <mergeCell ref="C48:G48"/>
    <mergeCell ref="C41:G41"/>
    <mergeCell ref="C42:G42"/>
  </mergeCells>
  <printOptions/>
  <pageMargins left="0.75" right="0.75" top="1" bottom="1" header="0.5" footer="0.5"/>
  <pageSetup horizontalDpi="600" verticalDpi="600" orientation="landscape" scale="90" r:id="rId3"/>
  <headerFooter alignWithMargins="0">
    <oddFooter>&amp;C&amp;P&amp;R&amp;"Arial,Bold"FY  2004 Budget
Fall Review</oddFooter>
  </headerFooter>
  <rowBreaks count="3" manualBreakCount="3">
    <brk id="13" max="255" man="1"/>
    <brk id="25" max="255" man="1"/>
    <brk id="3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2002-09-12T19:29:20Z</cp:lastPrinted>
  <dcterms:created xsi:type="dcterms:W3CDTF">2002-04-18T17:14:40Z</dcterms:created>
  <dcterms:modified xsi:type="dcterms:W3CDTF">2003-01-24T22:26:15Z</dcterms:modified>
  <cp:category/>
  <cp:version/>
  <cp:contentType/>
  <cp:contentStatus/>
</cp:coreProperties>
</file>