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30" windowWidth="12120" windowHeight="4545" activeTab="0"/>
  </bookViews>
  <sheets>
    <sheet name="PART Qs &amp; Section Scoring" sheetId="1" r:id="rId1"/>
  </sheets>
  <definedNames>
    <definedName name="pmanagement">'PART Qs &amp; Section Scoring'!$H$36</definedName>
    <definedName name="ppurpose">'PART Qs &amp; Section Scoring'!$H$12</definedName>
    <definedName name="presults">'PART Qs &amp; Section Scoring'!$H$65</definedName>
    <definedName name="splanning">'PART Qs &amp; Section Scoring'!$H$24</definedName>
  </definedNames>
  <calcPr fullCalcOnLoad="1"/>
</workbook>
</file>

<file path=xl/comments1.xml><?xml version="1.0" encoding="utf-8"?>
<comments xmlns="http://schemas.openxmlformats.org/spreadsheetml/2006/main">
  <authors>
    <author>STRASSER_J</author>
  </authors>
  <commentLis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xml:space="preserve">: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t>
        </r>
        <r>
          <rPr>
            <b/>
            <sz val="9"/>
            <rFont val="Tahoma"/>
            <family val="2"/>
          </rPr>
          <t xml:space="preserve">If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assess program quality and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2" authorId="0">
      <text>
        <r>
          <rPr>
            <b/>
            <sz val="9"/>
            <rFont val="Tahoma"/>
            <family val="2"/>
          </rPr>
          <t xml:space="preserve">5. Does the agency estimate and budget for the full annual costs of operating the program (including all administrative costs and allocated overhead) so that program performance changes are identified with changes in funding levels?
Purpose of the question: </t>
        </r>
        <r>
          <rPr>
            <sz val="9"/>
            <rFont val="Tahoma"/>
            <family val="2"/>
          </rPr>
          <t>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D38"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 ref="B40" authorId="0">
      <text>
        <r>
          <rPr>
            <b/>
            <sz val="9"/>
            <rFont val="Tahoma"/>
            <family val="2"/>
          </rPr>
          <t xml:space="preserve">1. Has the program demonstrated adequate progress in achieving its long-term outcome goal(s)?
Purpose of the question: </t>
        </r>
        <r>
          <rPr>
            <sz val="9"/>
            <rFont val="Tahoma"/>
            <family val="2"/>
          </rPr>
          <t>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50"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61"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62"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63"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List>
</comments>
</file>

<file path=xl/sharedStrings.xml><?xml version="1.0" encoding="utf-8"?>
<sst xmlns="http://schemas.openxmlformats.org/spreadsheetml/2006/main" count="161" uniqueCount="109">
  <si>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</si>
  <si>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</si>
  <si>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</si>
  <si>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</si>
  <si>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</si>
  <si>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</si>
  <si>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Does the program use strong financial management practices?</t>
  </si>
  <si>
    <t xml:space="preserve">OMB Program Assessment Rating Tool (PART) </t>
  </si>
  <si>
    <t>Direct Federal Programs</t>
  </si>
  <si>
    <t>Are all funds (Federal and partners’) obligated in a timely manner and spent for the intended purpose?</t>
  </si>
  <si>
    <t xml:space="preserve">Has the program taken meaningful steps to address its management deficiencies?  </t>
  </si>
  <si>
    <t>Has the program taken meaningful steps to address its strategic planning deficiencies?</t>
  </si>
  <si>
    <t xml:space="preserve">Has the program demonstrated adequate progress in achieving its long-term outcome goal(s)?  </t>
  </si>
  <si>
    <t xml:space="preserve">Does the program (including program partners) achieve its annual performance goals?  </t>
  </si>
  <si>
    <r>
      <t xml:space="preserve">Does the program have a limited number of specific, ambitious long-term performance goals that focus on outcomes and meaningfully reflect the purpose of the program? </t>
    </r>
    <r>
      <rPr>
        <b/>
        <i/>
        <sz val="9"/>
        <rFont val="Arial"/>
        <family val="2"/>
      </rPr>
      <t xml:space="preserve"> </t>
    </r>
  </si>
  <si>
    <t>Do independent and quality evaluations of this program indicate that the program is effective and achieving results?</t>
  </si>
  <si>
    <t>Does the performance of this program compare favorably to other programs with similar purpose and goals?</t>
  </si>
  <si>
    <t xml:space="preserve">Performance Target:                                                                           </t>
  </si>
  <si>
    <t>Target:</t>
  </si>
  <si>
    <t>Actual Performance:</t>
  </si>
  <si>
    <t>Weighting</t>
  </si>
  <si>
    <t>Does the agency estimate and budget for the full annual costs of operating the program (including all administrative costs and allocated overhead) so that program performance changes are identified with changes in funding levels?</t>
  </si>
  <si>
    <t xml:space="preserve">Does the program have a limited number of annual performance goals that demonstrate progress toward achieving the long-term goals? </t>
  </si>
  <si>
    <t>Is the program designed to have a significant impact in addressing the interest, problem or need?</t>
  </si>
  <si>
    <t>Do all partners (grantees, sub-grantees, contractors, etc.) support program planning efforts by committing to the annual and/or long-term goals of the program?</t>
  </si>
  <si>
    <t xml:space="preserve">Are Federal managers and program partners (grantees, subgrantees, contractors, etc.) held accountable for cost, schedule and performance results? </t>
  </si>
  <si>
    <t xml:space="preserve">Key Goal I:                                                                                                                          </t>
  </si>
  <si>
    <t xml:space="preserve">Key Goal II:                                                                                                                          </t>
  </si>
  <si>
    <t xml:space="preserve">Key Goal III:                                                                                                                          </t>
  </si>
  <si>
    <t xml:space="preserve">Long-Term Goal I:                                                  </t>
  </si>
  <si>
    <t xml:space="preserve">Long-Term Goal II:                                                  </t>
  </si>
  <si>
    <t xml:space="preserve">Long-Term Goal III:                                                  </t>
  </si>
  <si>
    <t xml:space="preserve">Explanation </t>
  </si>
  <si>
    <t xml:space="preserve">Does the program address a specific interest, problem or need? </t>
  </si>
  <si>
    <t>Is the program optimally designed to address the interest, problem or need?</t>
  </si>
  <si>
    <t>Does the agency regularly collect timely and credible performance information, including information from key program partners, and use it to manage the program and improve performance?</t>
  </si>
  <si>
    <t>Does the program have incentives and procedures (e.g., competitive sourcing/cost comparisons, IT improvements) to measure and achieve efficiencies and cost effectiveness in program execution?</t>
  </si>
  <si>
    <t>Actual Progress achieved toward goal:</t>
  </si>
  <si>
    <t>Does the program demonstrate improved efficiencies and cost effectiveness in achieving program goals each year?</t>
  </si>
  <si>
    <t>Is the program designed to make a unique contribution in addressing the interest, problem or need (i.e., not needlessly redundant of any other Federal, state, local or private efforts)?</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</si>
  <si>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</si>
  <si>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</si>
  <si>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</si>
  <si>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  Strategic Planning   </t>
    </r>
    <r>
      <rPr>
        <b/>
        <sz val="11"/>
        <color indexed="10"/>
        <rFont val="Arial"/>
        <family val="2"/>
      </rPr>
      <t>(Yes,No, N/A)</t>
    </r>
  </si>
  <si>
    <r>
      <t xml:space="preserve">Section III:  Program Management  </t>
    </r>
    <r>
      <rPr>
        <b/>
        <sz val="11"/>
        <color indexed="10"/>
        <rFont val="Arial"/>
        <family val="2"/>
      </rPr>
      <t>(Yes,No, N/A)</t>
    </r>
  </si>
  <si>
    <r>
      <t xml:space="preserve">Section IV:  Program Results  </t>
    </r>
    <r>
      <rPr>
        <b/>
        <sz val="11"/>
        <color indexed="17"/>
        <rFont val="Arial"/>
        <family val="2"/>
      </rPr>
      <t xml:space="preserve"> </t>
    </r>
    <r>
      <rPr>
        <b/>
        <sz val="11"/>
        <color indexed="10"/>
        <rFont val="Arial"/>
        <family val="2"/>
      </rPr>
      <t>(Yes, Large Extent, Small Extent, No)</t>
    </r>
  </si>
  <si>
    <r>
      <t xml:space="preserve">Section I:  Program Purpose &amp; Design  </t>
    </r>
    <r>
      <rPr>
        <b/>
        <sz val="11"/>
        <color indexed="10"/>
        <rFont val="Arial"/>
        <family val="2"/>
      </rPr>
      <t xml:space="preserve"> (Yes,No, N/A)</t>
    </r>
  </si>
  <si>
    <t>Yes</t>
  </si>
  <si>
    <t>The purpose of the program is to provide veterans with burial benefits in recognition for their service to our Nation.</t>
  </si>
  <si>
    <t>No</t>
  </si>
  <si>
    <t>VA does have a limited number of long-term goals that are broad enough to cover all aspects of the program.</t>
  </si>
  <si>
    <t>VA obligates the vast majority of its burial benefits funds by the end of a given fiscal year.</t>
  </si>
  <si>
    <t>VA's budget includes funds for construction, administration, mandatory benefits, and grants.  Under the account restructuring project currently underway, all these expenses will be displayed in one account.</t>
  </si>
  <si>
    <t>VA was free of any material internal control weaknesses in this area.</t>
  </si>
  <si>
    <t>VA increases performance every year and meets annual goals.</t>
  </si>
  <si>
    <t>VA is the largest provider of federal burial benefits.  Other federal agency programs do not compare in size or scope.  No common performance measure exists but VA performance would at least be on par with the rest.</t>
  </si>
  <si>
    <t>Name of Program:  Burial Benefits</t>
  </si>
  <si>
    <t>Small Extent</t>
  </si>
  <si>
    <t>Percent of respondents who rate the quality of service provided by the national cemeteries as excellent.</t>
  </si>
  <si>
    <t xml:space="preserve">92% in FY2001 </t>
  </si>
  <si>
    <t>Percent of respondents who rate national cemetery appearance as excellent.</t>
  </si>
  <si>
    <t>96% in FY2001</t>
  </si>
  <si>
    <t>Cumulative number of kiosks installed at national and state veterans cemeteries.</t>
  </si>
  <si>
    <t>Percent of graves in national cemeteries marked within 60 days of interment.</t>
  </si>
  <si>
    <t>TBD</t>
  </si>
  <si>
    <t>33 in FY2001</t>
  </si>
  <si>
    <t>Several specific studies have been conducted.  Based on the reports generated by these studies, VA has established population thresholds for constructing a new national cemetery and are working on appearance standards for the national cemetery system.</t>
  </si>
  <si>
    <t>VA builds and maintains a national cemetery system and awards grants for the establishment or expansion of state cemeteries.  The private sector has an extensive system of cemeteries and VA offers a monetary benefits for veterans who chose to be buried in a private cemetery. The delivery of veteran benefits will always change to address the needs of veterans.  A federal role will always be critical in honoring veterans.</t>
  </si>
  <si>
    <t>VA is addressing a special interest, which is to honor veterans with a final resting place and provide assistance to defray a veteran's burial expenses.  The benefit is still in demand by an aging veteran population.  The national and state cemetery systems are still in a state of expansion.</t>
  </si>
  <si>
    <t>VA collects performance data from visitors, funeral directors, veterans, and their families through an annual survey.    VA has performance-based contracts.  State veterans cemeteries support program effort to provide burial options for eligible veterans and their families.  VA does have room for improvement in the area of grantees.</t>
  </si>
  <si>
    <t>VA collects data annually from national cemetery system customers (veterans, families, and funeral directors).  VA does have room for improvement in collecting data from grantees and monetary benefit recipients.</t>
  </si>
  <si>
    <t>VA does not have annual output goals associated with the burial option and appearance outcome goals; however, output goals are in development.  The two output measures listed below pertain to the service outcome measure.  It is also not clear if program partners commit and achieve annual goals.</t>
  </si>
  <si>
    <t>VA collects performance and burial data from state veterans cemeteries that have the same standards of eligibility.  Other federal and state veterans cemeteries order 89% of their headstones and markers on-line through VA's systems.  VA works with DoD to provide military funeral honors.  In addition, VA coordinates and shares best practices with Arlington National Cemetery.</t>
  </si>
  <si>
    <t xml:space="preserve">VA is developing annual goals for the National Shrine Commitment and the monetary burial benefits.  Recently, VA has defined the National Shrine Commitment and the population threshold for building new national cemeteries.  </t>
  </si>
  <si>
    <t>VA collects performance data from the annual customer survey and has performance-based contracts; however, it is unclear how the information is used to increase managers' performance.  VA is currently developing a cemetery management accountability system.</t>
  </si>
  <si>
    <t>Evidence / Data</t>
  </si>
  <si>
    <t>VA has not developed an agency-wide accountability system.  There is no evidence that program partners and managers are held accountable for past performance.</t>
  </si>
  <si>
    <t xml:space="preserve">VA is progressive in its use of performance-based contracting and continues to look at new ways to conduct its business.  However, the process is not documented and is still in the early stages. </t>
  </si>
  <si>
    <t>VA surveys its customers, promotes employee inventions, implements performance-based contracting, and is analyzing the effectiveness of increasing outsourcing.</t>
  </si>
  <si>
    <t>VA has taken the first step in this process by developing Standards for Appearance for national cemeteries.  VA is expected to provide annual goals to measure the National Shrine Commitment within the next year.  In addition, performance measures for the monetary burial benefits are expected to be included in the FY2005 budget.</t>
  </si>
  <si>
    <t xml:space="preserve">VA does have a limited number of annual performance goals that demonstrate progress, which focus on national and state cemeteries' service.  However, VA needs to develop annual performance goals for monetary burial benefits, burial options, and the National Shrine Commitment. The National Shrine Commitment, while commanding significant budgetary resources, fails to have any associated annual goals.  </t>
  </si>
  <si>
    <t>VA has several reports in the Congressional Justification that demonstrate its ability to estimate the programs full cost.</t>
  </si>
  <si>
    <t>VA continues to improve its operations to increase efficiency and effectiveness.  VA is creating a cost accounting system, and management accountability system, and new performance measures.</t>
  </si>
  <si>
    <t>VA continues to improve operations; however, the plan and outcomes do not document improved efficiency over the prior year.  For example, employees have created new cemetery equipment to help with improve cemetery maintenance and appearance.</t>
  </si>
  <si>
    <t>A number of reports required by the Millennium Act indicate program effectiveness toward results.</t>
  </si>
  <si>
    <t>VA has constant stakeholder contact and uses it to improve operations.  For example, VA surveys visitors of the national cemetery system and uses the data to improve service and/or appearance.</t>
  </si>
  <si>
    <t>Title 38, USC, established both national cemeteries and the State Cemetery Grants Program (SCGP).  VA's goal to provide 85% (by 2008) of veterans with a burial option within 75 miles of their residence includes both national and state veterans cemeteries.  Unlike private cemeteries, each national cemetery is a national shrine that honors the service and sacrifice of veterans.</t>
  </si>
  <si>
    <t>The Millennium Act required several independent studies, including future burial needs, burial programs, cemetery improvements, and standards of appearance.  These studies have been completed and provide a foundation for subsequent evaluations of VA’s burial programs.  Burial programs are regularly evaluated by site visits, quality reviews, and customer satisfaction survey data.  VA has not initiated an overall program evaluation but intends to conduct one in the next couple years.</t>
  </si>
  <si>
    <t xml:space="preserve">VA has developed a cost accounting system that will identify costs associated with its primary mission activities.  The cost accounting system is being tested and refined to ensure the accuracy of the data that feeds into the model.  Also, the 2004 budget account restructuring, which aligns all burial programs under one appropriation, will better reflect the impact of funding changes on results.  Once these efforts are complete VA will be better prepared to link the budget and program goals.  The current system does not allow for effective program-based budgeting.   </t>
  </si>
  <si>
    <t>The majority of the funding is for employee salaries and mandatory benefits.  The State Cemetery Grant Program obligates differently but as expected.</t>
  </si>
  <si>
    <t xml:space="preserve">VA has developed a cost accounting system that will identify costs associated with its primary mission activities.  However, they are still in the testing and refining stage.  When it is complete they will be able to capture unit costs and report on individual activities such as cemetery burials.  This system will provide a valuable tool for managers in evaluating their operation and understanding its cost structure.  It will be a significant improvement over the current, more limited system.  </t>
  </si>
  <si>
    <t>As stated in VA's Performance Plan.</t>
  </si>
  <si>
    <t>VA provides eligible veterans with burial benefits that complement (not compete with) other entities, such as states and private cemeteries.  VA works closely with the states through the State Cemetery Grants Program to establish, expand and improve state veterans cemeteries that complement VA's system of national cemeteries.  VA provides veterans who chose a private cemetery with monetary benefits as well as a headstone or marker.  This array of benefits gives the veterans and their families flexibility and choice.</t>
  </si>
  <si>
    <t>The mission of the National Cemetery Administration is to honor veterans with a final resting place and lasting memorials that commemorate their service to our Nation, as stated in VA's Mission Statement, VA Strategic Plan, and Title 38.</t>
  </si>
  <si>
    <t>Veteran death rates peak in 2006-2008, as evidenced in VA's Mission statement, Veteran Population 2000 Report, and Burial Benefits 2000 Study.</t>
  </si>
  <si>
    <t>The majority of the discretionary funding (83%) goes towards operating the national cemetery system, which is a permanent expense due to "perpetual care" aspect of cemetery operations.  If funding was decreased, cemeteries could not open or expand, current cemetery maintenance would deteriorate, and state cemeteries would not open.  Thus, veterans would experience a decrease in benefits and service, as evidenced in Veteran Population 2000 Report and President's 2003 Budget.</t>
  </si>
  <si>
    <t xml:space="preserve">VA’s planning strategy is to place national cemeteries in locations with high veteran population densities, and to provide funding for state veterans cemeteries where there are no plans to build a national cemetery.  A veteran population threshold of 170,000 has been established for planning new national cemeteries.  State veterans cemeteries will address needs below this threshold.  This approach provides an appropriate mix of federal and state facilities.  </t>
  </si>
  <si>
    <t>An example of a long-term goal is: Increase the percent of veterans served by a burial option in a national or state veterans cemetery within a reasonable distance (75 miles) of their residence to 84%, as stated in VA's Performance Plan.</t>
  </si>
  <si>
    <t>VA conducts a regularly scheduled survey, which collects performance data from visitors, funeral directors, veterans, and their families.  VA uses this data to improve its performance, as evidenced in VA's Performance Plan and customer surveys.</t>
  </si>
  <si>
    <t>VA awards grants to states to construct or expand state veterans cemeteries.  In addition, VA counts state cemetery burials towards VA's performance measures, as evidenced in VA's Performance Plan.</t>
  </si>
  <si>
    <t>VA uses the findings of its reports and surveys to improve its performance.  For example, VA is currently developing Standards of Appearance for all national cemeteries based on an independent contractor report on private cemetery standards (evidenced in the Millennium Act reports, quality reports, customer survey data, and VA's Performance Plan).</t>
  </si>
  <si>
    <t>This is demonstrated in the Management Controls Process, VA Performance Plan, and IG Audit Report 1999 and 2000.</t>
  </si>
  <si>
    <t>VA does not have performance measures that relate to efficiencies, management improvements, or outsourcing, evidenced in VA's Performance Plan.</t>
  </si>
  <si>
    <t>90% of survey respondents rate the service provide by the National Cemetery System as excellent, evidenced in VA's Performance Plan.</t>
  </si>
  <si>
    <t>75.8% in FY2001</t>
  </si>
  <si>
    <t>Funding for the State Cemetery Grants Program has increased from $1 million in FY 1997 to $32 million in FY 2003, as evidenced in the Millennium Act Reports and the President's 2003 Budget.</t>
  </si>
  <si>
    <t>An example of a annual performance goal is: Increase to 80 the number of kiosks installed at national and state veterans cemeteries to electronically inform visitors where specific grave sites are located, as stated in VA's Performance Plan.</t>
  </si>
  <si>
    <t>It is not known how much money is needed to increase customer satisfaction by 1%, for example.  Furthermore, VA can not accurately predict the impact of policy and legislative changes without a cost-accounting system or program performance-based budgeting.</t>
  </si>
  <si>
    <t>Percent of veterans provided a burial option within a reasonable distance (75 miles) of their residence.</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</si>
</sst>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0.0%"/>
    <numFmt numFmtId="168" formatCode="&quot;Yes&quot;;&quot;Yes&quot;;&quot;No&quot;"/>
    <numFmt numFmtId="169" formatCode="&quot;True&quot;;&quot;True&quot;;&quot;False&quot;"/>
    <numFmt numFmtId="170" formatCode="&quot;On&quot;;&quot;On&quot;;&quot;Off&quot;"/>
    <numFmt numFmtId="171" formatCode="[$€-2]\ #,##0.00_);[Red]\([$€-2]\ #,##0.00\)"/>
  </numFmts>
  <fonts count="32">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i/>
      <sz val="12"/>
      <name val="Arial"/>
      <family val="2"/>
    </font>
    <font>
      <i/>
      <sz val="12"/>
      <name val="Arial"/>
      <family val="2"/>
    </font>
    <font>
      <b/>
      <i/>
      <sz val="9"/>
      <name val="Arial"/>
      <family val="2"/>
    </font>
    <font>
      <i/>
      <sz val="8.5"/>
      <name val="Arial"/>
      <family val="2"/>
    </font>
    <font>
      <b/>
      <sz val="11"/>
      <color indexed="10"/>
      <name val="Arial"/>
      <family val="2"/>
    </font>
    <font>
      <sz val="8.5"/>
      <name val="Arial"/>
      <family val="2"/>
    </font>
    <font>
      <u val="single"/>
      <sz val="10"/>
      <color indexed="12"/>
      <name val="Arial"/>
      <family val="0"/>
    </font>
    <font>
      <u val="single"/>
      <sz val="10"/>
      <color indexed="36"/>
      <name val="Arial"/>
      <family val="0"/>
    </font>
    <font>
      <b/>
      <sz val="11"/>
      <color indexed="17"/>
      <name val="Arial"/>
      <family val="2"/>
    </font>
    <font>
      <sz val="8"/>
      <name val="Tahoma"/>
      <family val="0"/>
    </font>
    <font>
      <b/>
      <sz val="10"/>
      <name val="Tahoma"/>
      <family val="2"/>
    </font>
    <font>
      <sz val="10"/>
      <name val="Tahoma"/>
      <family val="2"/>
    </font>
    <font>
      <b/>
      <sz val="9"/>
      <name val="Tahoma"/>
      <family val="2"/>
    </font>
    <font>
      <sz val="9"/>
      <name val="Tahoma"/>
      <family val="2"/>
    </font>
    <font>
      <sz val="8"/>
      <name val="Arial"/>
      <family val="0"/>
    </font>
    <font>
      <sz val="9"/>
      <color indexed="39"/>
      <name val="Arial"/>
      <family val="0"/>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18" fillId="0" borderId="0" xfId="0" applyFont="1" applyAlignment="1">
      <alignment horizontal="left" vertical="top" wrapText="1"/>
    </xf>
    <xf numFmtId="0" fontId="13" fillId="0" borderId="0" xfId="0" applyFont="1" applyBorder="1" applyAlignment="1" applyProtection="1">
      <alignment horizontal="center" vertical="top"/>
      <protection locked="0"/>
    </xf>
    <xf numFmtId="0" fontId="18" fillId="0" borderId="0" xfId="0" applyFont="1" applyBorder="1" applyAlignment="1">
      <alignment horizontal="left" vertical="top" wrapText="1"/>
    </xf>
    <xf numFmtId="0" fontId="10" fillId="0" borderId="0" xfId="0" applyFont="1" applyBorder="1" applyAlignment="1">
      <alignment horizontal="center" vertical="top"/>
    </xf>
    <xf numFmtId="0" fontId="0" fillId="0" borderId="0" xfId="0" applyBorder="1" applyAlignment="1">
      <alignment/>
    </xf>
    <xf numFmtId="0" fontId="0" fillId="0" borderId="0" xfId="0" applyFont="1" applyAlignment="1">
      <alignment horizontal="center" vertical="top"/>
    </xf>
    <xf numFmtId="0" fontId="20" fillId="0" borderId="1" xfId="0" applyFont="1" applyBorder="1" applyAlignment="1">
      <alignment horizontal="right" vertical="top" wrapText="1"/>
    </xf>
    <xf numFmtId="0" fontId="20" fillId="0" borderId="2" xfId="0" applyFont="1" applyBorder="1" applyAlignment="1">
      <alignment horizontal="right" vertical="top" wrapText="1"/>
    </xf>
    <xf numFmtId="0" fontId="20" fillId="0" borderId="3" xfId="0" applyFont="1" applyBorder="1" applyAlignment="1">
      <alignment horizontal="right" vertical="top" wrapText="1"/>
    </xf>
    <xf numFmtId="0" fontId="0" fillId="0" borderId="0" xfId="0" applyFont="1" applyBorder="1" applyAlignment="1">
      <alignment horizontal="right" vertical="top" wrapText="1"/>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protection/>
    </xf>
    <xf numFmtId="37" fontId="19" fillId="3" borderId="0" xfId="0" applyNumberFormat="1" applyFont="1" applyFill="1" applyBorder="1" applyAlignment="1" applyProtection="1">
      <alignment horizontal="center" wrapText="1"/>
      <protection/>
    </xf>
    <xf numFmtId="37" fontId="3" fillId="3" borderId="0" xfId="0" applyNumberFormat="1" applyFont="1" applyFill="1" applyBorder="1" applyAlignment="1" applyProtection="1">
      <alignment horizontal="left"/>
      <protection/>
    </xf>
    <xf numFmtId="0" fontId="3" fillId="3" borderId="0" xfId="0" applyFont="1" applyFill="1" applyAlignment="1">
      <alignment/>
    </xf>
    <xf numFmtId="9" fontId="3" fillId="3" borderId="0" xfId="21" applyFont="1" applyFill="1" applyAlignment="1">
      <alignment horizontal="center"/>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lignment vertical="top" wrapText="1"/>
    </xf>
    <xf numFmtId="0" fontId="0" fillId="3" borderId="0" xfId="0" applyFill="1" applyAlignment="1">
      <alignment/>
    </xf>
    <xf numFmtId="0" fontId="0" fillId="2" borderId="0" xfId="0" applyFill="1" applyAlignment="1">
      <alignment/>
    </xf>
    <xf numFmtId="0" fontId="3" fillId="2" borderId="0" xfId="0" applyFont="1" applyFill="1" applyAlignment="1">
      <alignment horizontal="center"/>
    </xf>
    <xf numFmtId="0" fontId="12" fillId="0" borderId="0" xfId="0" applyFont="1" applyAlignment="1" applyProtection="1">
      <alignment vertical="top" wrapText="1"/>
      <protection locked="0"/>
    </xf>
    <xf numFmtId="0" fontId="12" fillId="0" borderId="0" xfId="0" applyFont="1" applyAlignment="1">
      <alignment horizontal="left" vertical="top" wrapText="1"/>
    </xf>
    <xf numFmtId="0" fontId="30" fillId="0" borderId="0" xfId="0" applyFont="1" applyAlignment="1">
      <alignment horizontal="left" vertical="top" wrapText="1"/>
    </xf>
    <xf numFmtId="9" fontId="12" fillId="0" borderId="0"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0" xfId="0" applyAlignment="1">
      <alignment vertical="top"/>
    </xf>
    <xf numFmtId="0" fontId="3" fillId="2" borderId="0" xfId="0" applyFont="1" applyFill="1" applyAlignment="1">
      <alignment horizontal="center" wrapText="1"/>
    </xf>
    <xf numFmtId="0" fontId="13" fillId="0" borderId="4" xfId="0" applyFont="1" applyBorder="1" applyAlignment="1" applyProtection="1">
      <alignment horizontal="center" vertical="top"/>
      <protection locked="0"/>
    </xf>
    <xf numFmtId="0" fontId="0" fillId="0" borderId="4" xfId="0" applyBorder="1" applyAlignment="1">
      <alignment vertical="top"/>
    </xf>
    <xf numFmtId="0" fontId="0" fillId="0" borderId="5" xfId="0" applyBorder="1" applyAlignment="1">
      <alignment vertical="top"/>
    </xf>
    <xf numFmtId="0" fontId="12" fillId="0" borderId="4" xfId="0" applyFont="1" applyBorder="1" applyAlignment="1" applyProtection="1">
      <alignment horizontal="center" vertical="top"/>
      <protection locked="0"/>
    </xf>
    <xf numFmtId="0" fontId="0" fillId="0" borderId="6" xfId="0" applyBorder="1" applyAlignment="1">
      <alignment vertical="top"/>
    </xf>
    <xf numFmtId="9" fontId="0" fillId="0" borderId="0" xfId="0" applyNumberFormat="1" applyBorder="1" applyAlignment="1">
      <alignment vertical="top"/>
    </xf>
    <xf numFmtId="9" fontId="0" fillId="0" borderId="0" xfId="0" applyNumberFormat="1" applyAlignment="1">
      <alignment vertical="top"/>
    </xf>
    <xf numFmtId="9" fontId="0" fillId="0" borderId="6" xfId="0" applyNumberFormat="1" applyBorder="1" applyAlignment="1">
      <alignment vertical="top"/>
    </xf>
    <xf numFmtId="0" fontId="20" fillId="0" borderId="4" xfId="0" applyFont="1" applyBorder="1" applyAlignment="1" applyProtection="1">
      <alignment horizontal="left" vertical="top"/>
      <protection locked="0"/>
    </xf>
    <xf numFmtId="0" fontId="20" fillId="0" borderId="4" xfId="0" applyFont="1" applyBorder="1" applyAlignment="1">
      <alignment horizontal="left" vertical="top"/>
    </xf>
    <xf numFmtId="0" fontId="1" fillId="0" borderId="0" xfId="0" applyFont="1" applyAlignment="1">
      <alignment horizontal="center" wrapText="1"/>
    </xf>
    <xf numFmtId="0" fontId="2" fillId="0" borderId="0" xfId="0" applyFont="1" applyAlignment="1">
      <alignment horizontal="center" wrapText="1"/>
    </xf>
    <xf numFmtId="0" fontId="15" fillId="0" borderId="0" xfId="0" applyFont="1" applyAlignment="1">
      <alignment horizontal="center" wrapText="1"/>
    </xf>
    <xf numFmtId="0" fontId="16"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3" fillId="0" borderId="0" xfId="0" applyFont="1" applyBorder="1" applyAlignment="1" applyProtection="1">
      <alignment horizontal="center" vertical="top"/>
      <protection locked="0"/>
    </xf>
    <xf numFmtId="167" fontId="12" fillId="0" borderId="7" xfId="0" applyNumberFormat="1" applyFont="1" applyBorder="1" applyAlignment="1" applyProtection="1">
      <alignment horizontal="center" vertical="top"/>
      <protection locked="0"/>
    </xf>
    <xf numFmtId="167" fontId="0" fillId="0" borderId="7" xfId="0" applyNumberFormat="1" applyBorder="1" applyAlignment="1">
      <alignment vertical="top"/>
    </xf>
    <xf numFmtId="167" fontId="0" fillId="0" borderId="8" xfId="0" applyNumberFormat="1" applyBorder="1" applyAlignment="1">
      <alignment vertical="top"/>
    </xf>
    <xf numFmtId="0" fontId="13"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5"/>
  <sheetViews>
    <sheetView tabSelected="1" zoomScale="75" zoomScaleNormal="75" zoomScaleSheetLayoutView="75" workbookViewId="0" topLeftCell="A1">
      <selection activeCell="A1" sqref="A1:H1"/>
    </sheetView>
  </sheetViews>
  <sheetFormatPr defaultColWidth="9.140625" defaultRowHeight="12.75"/>
  <cols>
    <col min="1" max="1" width="3.140625" style="0" customWidth="1"/>
    <col min="2" max="2" width="26.8515625" style="0" customWidth="1"/>
    <col min="3" max="3" width="13.28125" style="0" customWidth="1"/>
    <col min="4" max="4" width="36.00390625" style="0" customWidth="1"/>
    <col min="5" max="5" width="1.28515625" style="0" customWidth="1"/>
    <col min="6" max="6" width="32.57421875" style="0" customWidth="1"/>
    <col min="7" max="7" width="14.421875" style="0" customWidth="1"/>
    <col min="8" max="8" width="13.8515625" style="0" customWidth="1"/>
    <col min="9" max="9" width="7.00390625" style="0" customWidth="1"/>
    <col min="10" max="10" width="0" style="0" hidden="1" customWidth="1"/>
  </cols>
  <sheetData>
    <row r="1" spans="1:8" ht="15.75">
      <c r="A1" s="69" t="s">
        <v>7</v>
      </c>
      <c r="B1" s="69"/>
      <c r="C1" s="70"/>
      <c r="D1" s="70"/>
      <c r="E1" s="70"/>
      <c r="F1" s="70"/>
      <c r="G1" s="70"/>
      <c r="H1" s="70"/>
    </row>
    <row r="2" spans="1:8" ht="15">
      <c r="A2" s="71" t="s">
        <v>8</v>
      </c>
      <c r="B2" s="71"/>
      <c r="C2" s="72"/>
      <c r="D2" s="72"/>
      <c r="E2" s="72"/>
      <c r="F2" s="72"/>
      <c r="G2" s="72"/>
      <c r="H2" s="72"/>
    </row>
    <row r="3" spans="1:8" ht="15.75">
      <c r="A3" s="73" t="s">
        <v>56</v>
      </c>
      <c r="B3" s="74"/>
      <c r="C3" s="74"/>
      <c r="D3" s="74"/>
      <c r="E3" s="74"/>
      <c r="F3" s="74"/>
      <c r="G3" s="74"/>
      <c r="H3" s="74"/>
    </row>
    <row r="4" spans="1:8" ht="15">
      <c r="A4" s="42" t="s">
        <v>46</v>
      </c>
      <c r="B4" s="29"/>
      <c r="C4" s="30"/>
      <c r="D4" s="31"/>
      <c r="E4" s="49"/>
      <c r="F4" s="49"/>
      <c r="G4" s="32"/>
      <c r="H4" s="32"/>
    </row>
    <row r="5" spans="1:8" ht="30">
      <c r="A5" s="58" t="s">
        <v>1</v>
      </c>
      <c r="B5" s="58"/>
      <c r="C5" s="3" t="s">
        <v>2</v>
      </c>
      <c r="D5" s="3" t="s">
        <v>32</v>
      </c>
      <c r="E5" s="50"/>
      <c r="F5" s="51" t="s">
        <v>75</v>
      </c>
      <c r="G5" s="2" t="s">
        <v>20</v>
      </c>
      <c r="H5" s="2" t="s">
        <v>0</v>
      </c>
    </row>
    <row r="6" spans="1:8" ht="87" customHeight="1">
      <c r="A6" s="4">
        <v>1</v>
      </c>
      <c r="B6" s="5" t="s">
        <v>3</v>
      </c>
      <c r="C6" s="16" t="s">
        <v>47</v>
      </c>
      <c r="D6" s="17" t="s">
        <v>48</v>
      </c>
      <c r="F6" s="17" t="s">
        <v>93</v>
      </c>
      <c r="G6" s="18">
        <v>0.2</v>
      </c>
      <c r="H6" s="6">
        <f>IF(C6="yes",(1*G6),IF(C6="no",(0*G6),""))</f>
        <v>0.2</v>
      </c>
    </row>
    <row r="7" spans="1:8" ht="96">
      <c r="A7" s="4">
        <v>2</v>
      </c>
      <c r="B7" s="5" t="s">
        <v>33</v>
      </c>
      <c r="C7" s="16" t="s">
        <v>47</v>
      </c>
      <c r="D7" s="17" t="s">
        <v>68</v>
      </c>
      <c r="F7" s="17" t="s">
        <v>94</v>
      </c>
      <c r="G7" s="18">
        <v>0.2</v>
      </c>
      <c r="H7" s="6">
        <f>IF(C7="yes",(1*G7),IF(C7="no",(0*G7),""))</f>
        <v>0.2</v>
      </c>
    </row>
    <row r="8" spans="1:8" ht="180">
      <c r="A8" s="4">
        <v>3</v>
      </c>
      <c r="B8" s="5" t="s">
        <v>23</v>
      </c>
      <c r="C8" s="16" t="s">
        <v>47</v>
      </c>
      <c r="D8" s="17" t="s">
        <v>67</v>
      </c>
      <c r="F8" s="17" t="s">
        <v>95</v>
      </c>
      <c r="G8" s="18">
        <v>0.2</v>
      </c>
      <c r="H8" s="6">
        <f>IF(C8="yes",(1*G8),IF(C8="no",(0*G8),""))</f>
        <v>0.2</v>
      </c>
    </row>
    <row r="9" spans="1:8" ht="161.25" customHeight="1">
      <c r="A9" s="4">
        <v>4</v>
      </c>
      <c r="B9" s="5" t="s">
        <v>39</v>
      </c>
      <c r="C9" s="16" t="s">
        <v>47</v>
      </c>
      <c r="D9" s="17" t="s">
        <v>92</v>
      </c>
      <c r="F9" s="53" t="s">
        <v>86</v>
      </c>
      <c r="G9" s="18">
        <v>0.2</v>
      </c>
      <c r="H9" s="6">
        <f>IF(C9="yes",(1*G9),IF(C9="no",(0*G9),""))</f>
        <v>0.2</v>
      </c>
    </row>
    <row r="10" spans="1:8" ht="156">
      <c r="A10" s="4">
        <v>5</v>
      </c>
      <c r="B10" s="5" t="s">
        <v>34</v>
      </c>
      <c r="C10" s="16" t="s">
        <v>47</v>
      </c>
      <c r="D10" s="17" t="s">
        <v>96</v>
      </c>
      <c r="F10" s="17" t="s">
        <v>105</v>
      </c>
      <c r="G10" s="18">
        <v>0.2</v>
      </c>
      <c r="H10" s="6">
        <f>IF(C10="yes",(1*G10),IF(C10="no",(0*G10),""))</f>
        <v>0.2</v>
      </c>
    </row>
    <row r="11" spans="1:8" ht="12.75">
      <c r="A11" s="7"/>
      <c r="B11" s="8"/>
      <c r="C11" s="9"/>
      <c r="D11" s="10"/>
      <c r="G11" s="11"/>
      <c r="H11" s="11"/>
    </row>
    <row r="12" spans="1:8" ht="15">
      <c r="A12" s="43" t="s">
        <v>4</v>
      </c>
      <c r="B12" s="33"/>
      <c r="C12" s="34"/>
      <c r="D12" s="35"/>
      <c r="E12" s="49"/>
      <c r="F12" s="49"/>
      <c r="G12" s="44" t="str">
        <f>IF(SUM(G6:G10)&lt;&gt;100%,"ERROR","100%")</f>
        <v>100%</v>
      </c>
      <c r="H12" s="44">
        <f>SUM(H6:H10)</f>
        <v>1</v>
      </c>
    </row>
    <row r="13" spans="1:8" ht="7.5" customHeight="1">
      <c r="A13" s="12"/>
      <c r="B13" s="13"/>
      <c r="C13" s="1"/>
      <c r="D13" s="14"/>
      <c r="G13" s="12"/>
      <c r="H13" s="12"/>
    </row>
    <row r="14" spans="1:8" ht="15">
      <c r="A14" s="42" t="s">
        <v>43</v>
      </c>
      <c r="B14" s="36"/>
      <c r="C14" s="37"/>
      <c r="D14" s="38"/>
      <c r="E14" s="49"/>
      <c r="F14" s="49"/>
      <c r="G14" s="39"/>
      <c r="H14" s="39"/>
    </row>
    <row r="15" spans="1:8" ht="30">
      <c r="A15" s="58" t="s">
        <v>1</v>
      </c>
      <c r="B15" s="58"/>
      <c r="C15" s="3" t="s">
        <v>2</v>
      </c>
      <c r="D15" s="3" t="s">
        <v>32</v>
      </c>
      <c r="E15" s="50"/>
      <c r="F15" s="51" t="s">
        <v>75</v>
      </c>
      <c r="G15" s="2" t="s">
        <v>20</v>
      </c>
      <c r="H15" s="2" t="s">
        <v>0</v>
      </c>
    </row>
    <row r="16" spans="1:8" ht="84">
      <c r="A16" s="4">
        <v>1</v>
      </c>
      <c r="B16" s="5" t="s">
        <v>14</v>
      </c>
      <c r="C16" s="16" t="s">
        <v>47</v>
      </c>
      <c r="D16" s="17" t="s">
        <v>50</v>
      </c>
      <c r="F16" s="17" t="s">
        <v>97</v>
      </c>
      <c r="G16" s="18">
        <v>0.1428</v>
      </c>
      <c r="H16" s="6">
        <f aca="true" t="shared" si="0" ref="H16:H22">IF(C16="yes",(1*G16),IF(C16="no",(0*G16),""))</f>
        <v>0.1428</v>
      </c>
    </row>
    <row r="17" spans="1:8" ht="132">
      <c r="A17" s="4">
        <v>2</v>
      </c>
      <c r="B17" s="5" t="s">
        <v>22</v>
      </c>
      <c r="C17" s="16" t="s">
        <v>47</v>
      </c>
      <c r="D17" s="17" t="s">
        <v>80</v>
      </c>
      <c r="F17" s="17" t="s">
        <v>106</v>
      </c>
      <c r="G17" s="18">
        <v>0.1428</v>
      </c>
      <c r="H17" s="6">
        <f t="shared" si="0"/>
        <v>0.1428</v>
      </c>
    </row>
    <row r="18" spans="1:8" ht="108">
      <c r="A18" s="4">
        <v>3</v>
      </c>
      <c r="B18" s="5" t="s">
        <v>24</v>
      </c>
      <c r="C18" s="16" t="s">
        <v>47</v>
      </c>
      <c r="D18" s="17" t="s">
        <v>69</v>
      </c>
      <c r="F18" s="53" t="s">
        <v>98</v>
      </c>
      <c r="G18" s="18">
        <v>0.1428</v>
      </c>
      <c r="H18" s="6">
        <f t="shared" si="0"/>
        <v>0.1428</v>
      </c>
    </row>
    <row r="19" spans="1:8" ht="117.75" customHeight="1">
      <c r="A19" s="4">
        <v>4</v>
      </c>
      <c r="B19" s="5" t="s">
        <v>41</v>
      </c>
      <c r="C19" s="16" t="s">
        <v>47</v>
      </c>
      <c r="D19" s="48" t="s">
        <v>72</v>
      </c>
      <c r="F19" s="52" t="s">
        <v>99</v>
      </c>
      <c r="G19" s="18">
        <v>0.143</v>
      </c>
      <c r="H19" s="6">
        <f t="shared" si="0"/>
        <v>0.143</v>
      </c>
    </row>
    <row r="20" spans="1:8" ht="156">
      <c r="A20" s="4">
        <v>5</v>
      </c>
      <c r="B20" s="5" t="s">
        <v>42</v>
      </c>
      <c r="C20" s="16" t="s">
        <v>47</v>
      </c>
      <c r="D20" s="17" t="s">
        <v>87</v>
      </c>
      <c r="F20" s="53" t="s">
        <v>100</v>
      </c>
      <c r="G20" s="18">
        <v>0.1428</v>
      </c>
      <c r="H20" s="6">
        <f t="shared" si="0"/>
        <v>0.1428</v>
      </c>
    </row>
    <row r="21" spans="1:8" ht="170.25" customHeight="1">
      <c r="A21" s="4">
        <v>6</v>
      </c>
      <c r="B21" s="5" t="s">
        <v>5</v>
      </c>
      <c r="C21" s="16" t="s">
        <v>49</v>
      </c>
      <c r="D21" s="17" t="s">
        <v>88</v>
      </c>
      <c r="F21" s="17" t="s">
        <v>107</v>
      </c>
      <c r="G21" s="18">
        <v>0.143</v>
      </c>
      <c r="H21" s="6">
        <f t="shared" si="0"/>
        <v>0</v>
      </c>
    </row>
    <row r="22" spans="1:8" ht="120">
      <c r="A22" s="4">
        <v>7</v>
      </c>
      <c r="B22" s="5" t="s">
        <v>11</v>
      </c>
      <c r="C22" s="16" t="s">
        <v>47</v>
      </c>
      <c r="D22" s="17" t="s">
        <v>73</v>
      </c>
      <c r="F22" s="17" t="s">
        <v>79</v>
      </c>
      <c r="G22" s="18">
        <v>0.1428</v>
      </c>
      <c r="H22" s="6">
        <f t="shared" si="0"/>
        <v>0.1428</v>
      </c>
    </row>
    <row r="23" spans="1:8" ht="12.75">
      <c r="A23" s="11"/>
      <c r="B23" s="15"/>
      <c r="C23" s="9"/>
      <c r="D23" s="10"/>
      <c r="G23" s="11"/>
      <c r="H23" s="11"/>
    </row>
    <row r="24" spans="1:8" ht="15">
      <c r="A24" s="43" t="s">
        <v>4</v>
      </c>
      <c r="B24" s="33"/>
      <c r="C24" s="34"/>
      <c r="D24" s="35"/>
      <c r="E24" s="49"/>
      <c r="F24" s="49"/>
      <c r="G24" s="44" t="str">
        <f>IF(SUM(G16:G22)&lt;&gt;100%,"ERROR","100%")</f>
        <v>100%</v>
      </c>
      <c r="H24" s="44">
        <f>SUM(H16:H22)</f>
        <v>0.8570000000000001</v>
      </c>
    </row>
    <row r="25" spans="1:8" ht="4.5" customHeight="1">
      <c r="A25" s="12"/>
      <c r="B25" s="13"/>
      <c r="C25" s="1"/>
      <c r="D25" s="14"/>
      <c r="G25" s="12"/>
      <c r="H25" s="12"/>
    </row>
    <row r="26" spans="1:8" ht="15">
      <c r="A26" s="42" t="s">
        <v>44</v>
      </c>
      <c r="B26" s="36"/>
      <c r="C26" s="37"/>
      <c r="D26" s="38"/>
      <c r="E26" s="49"/>
      <c r="F26" s="49"/>
      <c r="G26" s="39"/>
      <c r="H26" s="39"/>
    </row>
    <row r="27" spans="1:8" ht="29.25" customHeight="1">
      <c r="A27" s="58" t="s">
        <v>1</v>
      </c>
      <c r="B27" s="58"/>
      <c r="C27" s="3" t="s">
        <v>2</v>
      </c>
      <c r="D27" s="3" t="s">
        <v>32</v>
      </c>
      <c r="E27" s="50"/>
      <c r="F27" s="51" t="s">
        <v>75</v>
      </c>
      <c r="G27" s="2" t="s">
        <v>20</v>
      </c>
      <c r="H27" s="2" t="s">
        <v>0</v>
      </c>
    </row>
    <row r="28" spans="1:8" ht="95.25" customHeight="1">
      <c r="A28" s="4">
        <v>1</v>
      </c>
      <c r="B28" s="5" t="s">
        <v>35</v>
      </c>
      <c r="C28" s="16" t="s">
        <v>47</v>
      </c>
      <c r="D28" s="17" t="s">
        <v>70</v>
      </c>
      <c r="F28" s="17" t="s">
        <v>85</v>
      </c>
      <c r="G28" s="18">
        <v>0.1428</v>
      </c>
      <c r="H28" s="6">
        <f aca="true" t="shared" si="1" ref="H28:H34">IF(C28="yes",(1*G28),IF(C28="no",(0*G28),""))</f>
        <v>0.1428</v>
      </c>
    </row>
    <row r="29" spans="1:8" ht="96.75" customHeight="1">
      <c r="A29" s="4">
        <v>2</v>
      </c>
      <c r="B29" s="5" t="s">
        <v>25</v>
      </c>
      <c r="C29" s="16" t="s">
        <v>49</v>
      </c>
      <c r="D29" s="17" t="s">
        <v>74</v>
      </c>
      <c r="F29" s="17" t="s">
        <v>76</v>
      </c>
      <c r="G29" s="18">
        <v>0.1428</v>
      </c>
      <c r="H29" s="6">
        <f t="shared" si="1"/>
        <v>0</v>
      </c>
    </row>
    <row r="30" spans="1:8" ht="65.25" customHeight="1">
      <c r="A30" s="4">
        <v>3</v>
      </c>
      <c r="B30" s="5" t="s">
        <v>9</v>
      </c>
      <c r="C30" s="16" t="s">
        <v>47</v>
      </c>
      <c r="D30" s="17" t="s">
        <v>51</v>
      </c>
      <c r="F30" s="17" t="s">
        <v>89</v>
      </c>
      <c r="G30" s="18">
        <v>0.143</v>
      </c>
      <c r="H30" s="6">
        <f t="shared" si="1"/>
        <v>0.143</v>
      </c>
    </row>
    <row r="31" spans="1:8" ht="137.25" customHeight="1">
      <c r="A31" s="4">
        <v>4</v>
      </c>
      <c r="B31" s="5" t="s">
        <v>36</v>
      </c>
      <c r="C31" s="16" t="s">
        <v>49</v>
      </c>
      <c r="D31" s="17" t="s">
        <v>90</v>
      </c>
      <c r="F31" s="17" t="s">
        <v>77</v>
      </c>
      <c r="G31" s="18">
        <v>0.1428</v>
      </c>
      <c r="H31" s="6">
        <f t="shared" si="1"/>
        <v>0</v>
      </c>
    </row>
    <row r="32" spans="1:8" ht="103.5" customHeight="1">
      <c r="A32" s="4">
        <v>5</v>
      </c>
      <c r="B32" s="5" t="s">
        <v>21</v>
      </c>
      <c r="C32" s="16" t="s">
        <v>47</v>
      </c>
      <c r="D32" s="17" t="s">
        <v>52</v>
      </c>
      <c r="F32" s="17" t="s">
        <v>81</v>
      </c>
      <c r="G32" s="18">
        <v>0.143</v>
      </c>
      <c r="H32" s="6">
        <f t="shared" si="1"/>
        <v>0.143</v>
      </c>
    </row>
    <row r="33" spans="1:8" ht="48" customHeight="1">
      <c r="A33" s="4">
        <v>6</v>
      </c>
      <c r="B33" s="5" t="s">
        <v>6</v>
      </c>
      <c r="C33" s="16" t="s">
        <v>47</v>
      </c>
      <c r="D33" s="17" t="s">
        <v>53</v>
      </c>
      <c r="F33" s="17" t="s">
        <v>101</v>
      </c>
      <c r="G33" s="18">
        <v>0.1428</v>
      </c>
      <c r="H33" s="6">
        <f t="shared" si="1"/>
        <v>0.1428</v>
      </c>
    </row>
    <row r="34" spans="1:8" ht="67.5" customHeight="1">
      <c r="A34" s="4">
        <v>7</v>
      </c>
      <c r="B34" s="5" t="s">
        <v>10</v>
      </c>
      <c r="C34" s="16" t="s">
        <v>47</v>
      </c>
      <c r="D34" s="17" t="s">
        <v>82</v>
      </c>
      <c r="F34" s="17" t="s">
        <v>78</v>
      </c>
      <c r="G34" s="18">
        <v>0.1428</v>
      </c>
      <c r="H34" s="6">
        <f t="shared" si="1"/>
        <v>0.1428</v>
      </c>
    </row>
    <row r="35" spans="1:8" ht="12.75">
      <c r="A35" s="11"/>
      <c r="B35" s="15"/>
      <c r="C35" s="9"/>
      <c r="D35" s="10"/>
      <c r="G35" s="11"/>
      <c r="H35" s="11"/>
    </row>
    <row r="36" spans="1:8" ht="15">
      <c r="A36" s="43" t="s">
        <v>4</v>
      </c>
      <c r="B36" s="33"/>
      <c r="C36" s="34"/>
      <c r="D36" s="35"/>
      <c r="E36" s="49"/>
      <c r="F36" s="49"/>
      <c r="G36" s="44" t="str">
        <f>IF(SUM(G28:G34)&lt;&gt;100%,"ERROR","100%")</f>
        <v>100%</v>
      </c>
      <c r="H36" s="44">
        <f>SUM(H28:H34)</f>
        <v>0.7144</v>
      </c>
    </row>
    <row r="37" spans="1:8" ht="14.25">
      <c r="A37" s="12"/>
      <c r="B37" s="13"/>
      <c r="C37" s="1"/>
      <c r="D37" s="14"/>
      <c r="G37" s="12"/>
      <c r="H37" s="12"/>
    </row>
    <row r="38" spans="1:8" ht="15">
      <c r="A38" s="42" t="s">
        <v>45</v>
      </c>
      <c r="B38" s="36"/>
      <c r="C38" s="40"/>
      <c r="D38" s="41"/>
      <c r="E38" s="49"/>
      <c r="F38" s="49"/>
      <c r="G38" s="39"/>
      <c r="H38" s="39"/>
    </row>
    <row r="39" spans="1:8" ht="30">
      <c r="A39" s="58" t="s">
        <v>1</v>
      </c>
      <c r="B39" s="58"/>
      <c r="C39" s="3" t="s">
        <v>2</v>
      </c>
      <c r="D39" s="3" t="s">
        <v>32</v>
      </c>
      <c r="E39" s="50"/>
      <c r="F39" s="51" t="s">
        <v>75</v>
      </c>
      <c r="G39" s="2" t="s">
        <v>20</v>
      </c>
      <c r="H39" s="2" t="s">
        <v>0</v>
      </c>
    </row>
    <row r="40" spans="1:8" ht="33.75">
      <c r="A40" s="4">
        <v>1</v>
      </c>
      <c r="B40" s="19" t="s">
        <v>12</v>
      </c>
      <c r="C40" s="16" t="s">
        <v>47</v>
      </c>
      <c r="D40" s="17" t="s">
        <v>54</v>
      </c>
      <c r="F40" s="54" t="s">
        <v>91</v>
      </c>
      <c r="G40" s="18">
        <v>0.2</v>
      </c>
      <c r="H40" s="6">
        <f>IF(C40="yes",(1*G40),IF(C40="no",(0*G40),IF(C40="small extent",(0.33*G40),IF(C40="large extent",(0.67*G40),""))))</f>
        <v>0.2</v>
      </c>
    </row>
    <row r="41" spans="1:8" ht="12.75">
      <c r="A41" s="4"/>
      <c r="B41" s="25" t="s">
        <v>29</v>
      </c>
      <c r="C41" s="62" t="s">
        <v>108</v>
      </c>
      <c r="D41" s="60"/>
      <c r="E41" s="60"/>
      <c r="F41" s="60"/>
      <c r="G41" s="60"/>
      <c r="H41" s="61"/>
    </row>
    <row r="42" spans="1:8" ht="12.75">
      <c r="A42" s="4"/>
      <c r="B42" s="26" t="s">
        <v>18</v>
      </c>
      <c r="C42" s="55">
        <v>0.85</v>
      </c>
      <c r="D42" s="64"/>
      <c r="E42" s="64"/>
      <c r="F42" s="64"/>
      <c r="G42" s="65"/>
      <c r="H42" s="66"/>
    </row>
    <row r="43" spans="1:8" ht="22.5">
      <c r="A43" s="4"/>
      <c r="B43" s="27" t="s">
        <v>37</v>
      </c>
      <c r="C43" s="76" t="s">
        <v>104</v>
      </c>
      <c r="D43" s="77"/>
      <c r="E43" s="77"/>
      <c r="F43" s="77"/>
      <c r="G43" s="77"/>
      <c r="H43" s="78"/>
    </row>
    <row r="44" spans="1:8" ht="12.75">
      <c r="A44" s="4"/>
      <c r="B44" s="25" t="s">
        <v>30</v>
      </c>
      <c r="C44" s="62" t="s">
        <v>58</v>
      </c>
      <c r="D44" s="60"/>
      <c r="E44" s="60"/>
      <c r="F44" s="60"/>
      <c r="G44" s="60"/>
      <c r="H44" s="61"/>
    </row>
    <row r="45" spans="1:8" ht="12.75">
      <c r="A45" s="4"/>
      <c r="B45" s="26" t="s">
        <v>18</v>
      </c>
      <c r="C45" s="55">
        <v>1</v>
      </c>
      <c r="D45" s="56"/>
      <c r="E45" s="56"/>
      <c r="F45" s="56"/>
      <c r="G45" s="57"/>
      <c r="H45" s="63"/>
    </row>
    <row r="46" spans="1:8" ht="22.5">
      <c r="A46" s="4"/>
      <c r="B46" s="27" t="s">
        <v>37</v>
      </c>
      <c r="C46" s="82" t="s">
        <v>59</v>
      </c>
      <c r="D46" s="80"/>
      <c r="E46" s="80"/>
      <c r="F46" s="80"/>
      <c r="G46" s="80"/>
      <c r="H46" s="81"/>
    </row>
    <row r="47" spans="1:8" ht="12.75">
      <c r="A47" s="4"/>
      <c r="B47" s="25" t="s">
        <v>31</v>
      </c>
      <c r="C47" s="62" t="s">
        <v>60</v>
      </c>
      <c r="D47" s="60"/>
      <c r="E47" s="60"/>
      <c r="F47" s="60"/>
      <c r="G47" s="60"/>
      <c r="H47" s="61"/>
    </row>
    <row r="48" spans="1:9" ht="12.75">
      <c r="A48" s="4"/>
      <c r="B48" s="26" t="s">
        <v>18</v>
      </c>
      <c r="C48" s="55">
        <v>1</v>
      </c>
      <c r="D48" s="56"/>
      <c r="E48" s="56"/>
      <c r="F48" s="56"/>
      <c r="G48" s="57"/>
      <c r="H48" s="63"/>
      <c r="I48" s="23"/>
    </row>
    <row r="49" spans="1:8" ht="22.5">
      <c r="A49" s="4"/>
      <c r="B49" s="27" t="s">
        <v>37</v>
      </c>
      <c r="C49" s="82" t="s">
        <v>61</v>
      </c>
      <c r="D49" s="80"/>
      <c r="E49" s="80"/>
      <c r="F49" s="80"/>
      <c r="G49" s="80"/>
      <c r="H49" s="81"/>
    </row>
    <row r="50" spans="1:8" ht="96">
      <c r="A50" s="22">
        <v>2</v>
      </c>
      <c r="B50" s="21" t="s">
        <v>13</v>
      </c>
      <c r="C50" s="16" t="s">
        <v>57</v>
      </c>
      <c r="D50" s="17" t="s">
        <v>71</v>
      </c>
      <c r="F50" s="54" t="s">
        <v>91</v>
      </c>
      <c r="G50" s="18">
        <v>0.2</v>
      </c>
      <c r="H50" s="6">
        <f>IF(C50="yes",(1*G50),IF(C50="no",(0*G50),IF(C50="small extent",(0.33*G50),IF(C50="large extent",(0.67*G50),""))))</f>
        <v>0.066</v>
      </c>
    </row>
    <row r="51" spans="1:8" ht="12.75">
      <c r="A51" s="4"/>
      <c r="B51" s="25" t="s">
        <v>26</v>
      </c>
      <c r="C51" s="59" t="s">
        <v>63</v>
      </c>
      <c r="D51" s="60"/>
      <c r="E51" s="60"/>
      <c r="F51" s="60"/>
      <c r="G51" s="60"/>
      <c r="H51" s="61"/>
    </row>
    <row r="52" spans="1:8" ht="12.75">
      <c r="A52" s="4"/>
      <c r="B52" s="26" t="s">
        <v>17</v>
      </c>
      <c r="C52" s="75" t="s">
        <v>64</v>
      </c>
      <c r="D52" s="56"/>
      <c r="E52" s="56"/>
      <c r="F52" s="56"/>
      <c r="G52" s="56"/>
      <c r="H52" s="63"/>
    </row>
    <row r="53" spans="1:8" ht="12.75">
      <c r="A53" s="4"/>
      <c r="B53" s="27" t="s">
        <v>19</v>
      </c>
      <c r="C53" s="79" t="s">
        <v>64</v>
      </c>
      <c r="D53" s="80"/>
      <c r="E53" s="80"/>
      <c r="F53" s="80"/>
      <c r="G53" s="80"/>
      <c r="H53" s="81"/>
    </row>
    <row r="54" spans="1:8" ht="12.75">
      <c r="A54" s="4"/>
      <c r="B54" s="26" t="s">
        <v>27</v>
      </c>
      <c r="C54" s="75" t="s">
        <v>62</v>
      </c>
      <c r="D54" s="56"/>
      <c r="E54" s="56"/>
      <c r="F54" s="56"/>
      <c r="G54" s="56"/>
      <c r="H54" s="63"/>
    </row>
    <row r="55" spans="1:8" ht="12.75">
      <c r="A55" s="4"/>
      <c r="B55" s="26" t="s">
        <v>17</v>
      </c>
      <c r="C55" s="75">
        <v>80</v>
      </c>
      <c r="D55" s="56"/>
      <c r="E55" s="56"/>
      <c r="F55" s="56"/>
      <c r="G55" s="56"/>
      <c r="H55" s="63"/>
    </row>
    <row r="56" spans="1:8" ht="12.75">
      <c r="A56" s="4"/>
      <c r="B56" s="27" t="s">
        <v>19</v>
      </c>
      <c r="C56" s="79" t="s">
        <v>65</v>
      </c>
      <c r="D56" s="80"/>
      <c r="E56" s="80"/>
      <c r="F56" s="80"/>
      <c r="G56" s="80"/>
      <c r="H56" s="81"/>
    </row>
    <row r="57" spans="1:8" ht="12.75">
      <c r="A57" s="4"/>
      <c r="B57" s="26" t="s">
        <v>28</v>
      </c>
      <c r="C57" s="75"/>
      <c r="D57" s="56"/>
      <c r="E57" s="56"/>
      <c r="F57" s="56"/>
      <c r="G57" s="56"/>
      <c r="H57" s="63"/>
    </row>
    <row r="58" spans="1:8" ht="12.75">
      <c r="A58" s="4"/>
      <c r="B58" s="26" t="s">
        <v>17</v>
      </c>
      <c r="C58" s="75"/>
      <c r="D58" s="56"/>
      <c r="E58" s="56"/>
      <c r="F58" s="56"/>
      <c r="G58" s="56"/>
      <c r="H58" s="63"/>
    </row>
    <row r="59" spans="1:8" ht="12.75">
      <c r="A59" s="4"/>
      <c r="B59" s="27" t="s">
        <v>19</v>
      </c>
      <c r="C59" s="79"/>
      <c r="D59" s="80"/>
      <c r="E59" s="80"/>
      <c r="F59" s="80"/>
      <c r="G59" s="80"/>
      <c r="H59" s="81"/>
    </row>
    <row r="60" spans="1:8" ht="12.75">
      <c r="A60" s="4"/>
      <c r="B60" s="28"/>
      <c r="C60" s="67" t="s">
        <v>40</v>
      </c>
      <c r="D60" s="68"/>
      <c r="E60" s="68"/>
      <c r="F60" s="68"/>
      <c r="G60" s="68"/>
      <c r="H60" s="68"/>
    </row>
    <row r="61" spans="1:8" ht="92.25" customHeight="1">
      <c r="A61" s="4">
        <v>3</v>
      </c>
      <c r="B61" s="5" t="s">
        <v>38</v>
      </c>
      <c r="C61" s="20" t="s">
        <v>57</v>
      </c>
      <c r="D61" s="17" t="s">
        <v>83</v>
      </c>
      <c r="F61" s="17" t="s">
        <v>102</v>
      </c>
      <c r="G61" s="18">
        <v>0.2</v>
      </c>
      <c r="H61" s="6">
        <f>IF(C61="yes",(1*G61),IF(C61="no",(0*G61),IF(C61="small extent",(0.33*G61),IF(C61="large extent",(0.67*G61),""))))</f>
        <v>0.066</v>
      </c>
    </row>
    <row r="62" spans="1:8" ht="79.5" customHeight="1">
      <c r="A62" s="4">
        <v>4</v>
      </c>
      <c r="B62" s="5" t="s">
        <v>16</v>
      </c>
      <c r="C62" s="16" t="s">
        <v>47</v>
      </c>
      <c r="D62" s="17" t="s">
        <v>55</v>
      </c>
      <c r="F62" s="17" t="s">
        <v>103</v>
      </c>
      <c r="G62" s="18">
        <v>0.2</v>
      </c>
      <c r="H62" s="6">
        <f>IF(C62="yes",(1*G62),IF(C62="no",(0*G62),IF(C62="small extent",(0.33*G62),IF(C62="large extent",(0.67*G62),""))))</f>
        <v>0.2</v>
      </c>
    </row>
    <row r="63" spans="1:8" ht="90" customHeight="1">
      <c r="A63" s="24">
        <v>5</v>
      </c>
      <c r="B63" s="5" t="s">
        <v>15</v>
      </c>
      <c r="C63" s="16" t="s">
        <v>47</v>
      </c>
      <c r="D63" s="17" t="s">
        <v>66</v>
      </c>
      <c r="F63" s="54" t="s">
        <v>84</v>
      </c>
      <c r="G63" s="18">
        <v>0.2</v>
      </c>
      <c r="H63" s="6">
        <f>IF(C63="yes",(1*G63),IF(C63="no",(0*G63),IF(C63="small extent",(0.33*G63),IF(C63="large extent",(0.67*G63),""))))</f>
        <v>0.2</v>
      </c>
    </row>
    <row r="64" spans="1:8" ht="12.75">
      <c r="A64" s="11"/>
      <c r="B64" s="5"/>
      <c r="C64" s="9"/>
      <c r="D64" s="10"/>
      <c r="G64" s="11"/>
      <c r="H64" s="11"/>
    </row>
    <row r="65" spans="1:8" ht="15">
      <c r="A65" s="43" t="s">
        <v>4</v>
      </c>
      <c r="B65" s="45"/>
      <c r="C65" s="46"/>
      <c r="D65" s="47"/>
      <c r="E65" s="49"/>
      <c r="F65" s="49"/>
      <c r="G65" s="44" t="str">
        <f>IF(SUM(G40:G63)&lt;&gt;100%,"ERROR","100%")</f>
        <v>100%</v>
      </c>
      <c r="H65" s="44">
        <f>SUM(H40:H63)</f>
        <v>0.732</v>
      </c>
    </row>
  </sheetData>
  <sheetProtection formatCells="0" formatColumns="0" formatRows="0" insertColumns="0" insertRows="0" insertHyperlinks="0" deleteColumns="0" deleteRows="0" sort="0" autoFilter="0" pivotTables="0"/>
  <mergeCells count="26">
    <mergeCell ref="C54:H54"/>
    <mergeCell ref="C45:H45"/>
    <mergeCell ref="C58:H58"/>
    <mergeCell ref="C59:H59"/>
    <mergeCell ref="C57:H57"/>
    <mergeCell ref="C56:H56"/>
    <mergeCell ref="C52:H52"/>
    <mergeCell ref="C53:H53"/>
    <mergeCell ref="C49:H49"/>
    <mergeCell ref="C46:H46"/>
    <mergeCell ref="C60:H60"/>
    <mergeCell ref="A1:H1"/>
    <mergeCell ref="A5:B5"/>
    <mergeCell ref="A15:B15"/>
    <mergeCell ref="A27:B27"/>
    <mergeCell ref="A2:H2"/>
    <mergeCell ref="A3:H3"/>
    <mergeCell ref="C55:H55"/>
    <mergeCell ref="C43:H43"/>
    <mergeCell ref="C44:H44"/>
    <mergeCell ref="A39:B39"/>
    <mergeCell ref="C51:H51"/>
    <mergeCell ref="C47:H47"/>
    <mergeCell ref="C48:H48"/>
    <mergeCell ref="C41:H41"/>
    <mergeCell ref="C42:H42"/>
  </mergeCells>
  <printOptions/>
  <pageMargins left="0.75" right="0.75" top="1" bottom="1" header="0.5" footer="0.5"/>
  <pageSetup fitToHeight="8" horizontalDpi="600" verticalDpi="600" orientation="landscape" scale="85" r:id="rId3"/>
  <headerFooter alignWithMargins="0">
    <oddFooter>&amp;C&amp;P&amp;R&amp;"Arial,Bold"FY  2004 Budget
Fall Review</oddFooter>
  </headerFooter>
  <rowBreaks count="4" manualBreakCount="4">
    <brk id="9" max="255" man="1"/>
    <brk id="13" max="255" man="1"/>
    <brk id="25" max="255" man="1"/>
    <brk id="37"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2002-12-20T13:12:47Z</cp:lastPrinted>
  <dcterms:created xsi:type="dcterms:W3CDTF">2002-04-18T17:14:40Z</dcterms:created>
  <dcterms:modified xsi:type="dcterms:W3CDTF">2003-01-24T23:36:37Z</dcterms:modified>
  <cp:category/>
  <cp:version/>
  <cp:contentType/>
  <cp:contentStatus/>
</cp:coreProperties>
</file>