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8715" tabRatio="676" activeTab="2"/>
  </bookViews>
  <sheets>
    <sheet name="Select City &amp; State" sheetId="1" r:id="rId1"/>
    <sheet name="TDC Limit Calculation" sheetId="2" r:id="rId2"/>
    <sheet name="Maximum Grant Calculation" sheetId="3" r:id="rId3"/>
  </sheets>
  <definedNames>
    <definedName name="CSSrequest">'Maximum Grant Calculation'!$M$18</definedName>
    <definedName name="DemoBdgtRequest">'Maximum Grant Calculation'!$L$23</definedName>
    <definedName name="DemodUnitsNotReplcdOnSite">'Maximum Grant Calculation'!$K$31</definedName>
    <definedName name="ExtraDemoCost">'Maximum Grant Calculation'!$M$39</definedName>
    <definedName name="ExtraSiteCost">'Maximum Grant Calculation'!$M$42</definedName>
    <definedName name="MaxRevitGrant">'Maximum Grant Calculation'!$L$54</definedName>
    <definedName name="MaxTDCLimit">'Maximum Grant Calculation'!$M$15</definedName>
    <definedName name="NewPHUnitsBackOnSite">'Maximum Grant Calculation'!$K$29</definedName>
    <definedName name="OtherPHdevFundsOverTDC">'Maximum Grant Calculation'!#REF!</definedName>
    <definedName name="PcntUnitsNotReplOnSite">'Maximum Grant Calculation'!$K$34</definedName>
    <definedName name="_xlnm.Print_Area" localSheetId="2">'Maximum Grant Calculation'!$B$1:$N$63</definedName>
    <definedName name="_xlnm.Print_Area" localSheetId="0">'Select City &amp; State'!$A$1:$K$84</definedName>
    <definedName name="_xlnm.Print_Area" localSheetId="1">'TDC Limit Calculation'!$B$2:$K$91</definedName>
    <definedName name="UnitsToBeDemolished">'Maximum Grant Calculation'!$K$27</definedName>
  </definedNames>
  <calcPr fullCalcOnLoad="1"/>
  <pivotCaches>
    <pivotCache cacheId="4" r:id="rId4"/>
  </pivotCaches>
</workbook>
</file>

<file path=xl/sharedStrings.xml><?xml version="1.0" encoding="utf-8"?>
<sst xmlns="http://schemas.openxmlformats.org/spreadsheetml/2006/main" count="249" uniqueCount="148">
  <si>
    <t>City</t>
  </si>
  <si>
    <t>Type</t>
  </si>
  <si>
    <t>Data</t>
  </si>
  <si>
    <t>Total</t>
  </si>
  <si>
    <t>Elevator</t>
  </si>
  <si>
    <t>Row House</t>
  </si>
  <si>
    <t>Walkup</t>
  </si>
  <si>
    <t xml:space="preserve">  </t>
  </si>
  <si>
    <t>TDC Limit per Unit</t>
  </si>
  <si>
    <t>1BR</t>
  </si>
  <si>
    <t>2BR</t>
  </si>
  <si>
    <t>3BR</t>
  </si>
  <si>
    <t>4BR</t>
  </si>
  <si>
    <t>5BR</t>
  </si>
  <si>
    <t/>
  </si>
  <si>
    <t>TDC Limit Totals</t>
  </si>
  <si>
    <t>HCC Totals</t>
  </si>
  <si>
    <t xml:space="preserve">Subtotal New Units: </t>
  </si>
  <si>
    <t>Subtotal Rehab Units:</t>
  </si>
  <si>
    <t>COMPLETE THIS WORKSHEET LAST</t>
  </si>
  <si>
    <t>(</t>
  </si>
  <si>
    <t>)</t>
  </si>
  <si>
    <t>Step 1.</t>
  </si>
  <si>
    <t>Step 2.</t>
  </si>
  <si>
    <t>Step 3.</t>
  </si>
  <si>
    <t>Step 4.</t>
  </si>
  <si>
    <t>Step 5.</t>
  </si>
  <si>
    <t>Step 6.</t>
  </si>
  <si>
    <t>Step 7.</t>
  </si>
  <si>
    <t>Step 8.</t>
  </si>
  <si>
    <r>
      <t>NEW UNITS (new construction, and units to be acquired and rehabilitated</t>
    </r>
    <r>
      <rPr>
        <b/>
        <sz val="11"/>
        <rFont val="Arial"/>
        <family val="0"/>
      </rPr>
      <t>)</t>
    </r>
  </si>
  <si>
    <t>FOLLOW THE STEP-BY-STEP INSTRUCTIONS</t>
  </si>
  <si>
    <t>StateName</t>
  </si>
  <si>
    <t>Step 9.</t>
  </si>
  <si>
    <t>Totals for all New and Rehabilitation Units</t>
  </si>
  <si>
    <t>Step 11.</t>
  </si>
  <si>
    <t>Maximum allowable HOPE VI Revitalization Grant</t>
  </si>
  <si>
    <t>Page 1</t>
  </si>
  <si>
    <t>Page 2</t>
  </si>
  <si>
    <t>Step 10.</t>
  </si>
  <si>
    <t>(from Attachment 7, Sources and Uses Budget)</t>
  </si>
  <si>
    <t>(Enter the combined total of the dwelling unit remediation and dwelling unit demolition line items from Attachment 7, Sources and Uses Budget)</t>
  </si>
  <si>
    <t>(Do not include existing public housing units to be rehabilitated)</t>
  </si>
  <si>
    <t>Attachment 9:</t>
  </si>
  <si>
    <t>Bedrooms</t>
  </si>
  <si>
    <t>Detached / Semi-Detached</t>
  </si>
  <si>
    <t>REHABILITATION UNITS (existing pubic housing units to be rehabilitated)*</t>
  </si>
  <si>
    <t xml:space="preserve">Definitions  </t>
  </si>
  <si>
    <t>Building Types</t>
  </si>
  <si>
    <t>Step 12.</t>
  </si>
  <si>
    <t>Number of Units</t>
  </si>
  <si>
    <t>HCC Limit 
per Unit</t>
  </si>
  <si>
    <t>TDC limit, unadjusted (entered automatically from "TDC Limit Calculation")</t>
  </si>
  <si>
    <t>(Note: request for HOPE VI Community and Supportive Services (CSS) funding may not exceed 15% of total grant requested, and amounts above 5% of grant must be matched by other sources.)</t>
  </si>
  <si>
    <t>Subtotal: TDC limit, adjusted (for CSS, abatement/demolition, and extraordinary site costs)</t>
  </si>
  <si>
    <t>Subtotal: Adjusted maximum allowable grant, after accounting for additional capital assistance</t>
  </si>
  <si>
    <t>TDC/Grant Limitations Worksheet</t>
  </si>
  <si>
    <t>Demo/abatement costs attributable to units to be demolished and not replaced on orig. site</t>
  </si>
  <si>
    <t>Select your City from the menu below.</t>
  </si>
  <si>
    <t>Enter HOPE VI request for "extraordinary site costs" (certified by architect or engineer).</t>
  </si>
  <si>
    <t>Enter number of PH units to be built back on the original site.</t>
  </si>
  <si>
    <r>
      <t>Enter number of PH units to be demolished (</t>
    </r>
    <r>
      <rPr>
        <b/>
        <u val="single"/>
        <sz val="11"/>
        <color indexed="10"/>
        <rFont val="Arial"/>
        <family val="2"/>
      </rPr>
      <t>after</t>
    </r>
    <r>
      <rPr>
        <b/>
        <sz val="11"/>
        <color indexed="10"/>
        <rFont val="Arial"/>
        <family val="2"/>
      </rPr>
      <t xml:space="preserve"> date of application only).</t>
    </r>
  </si>
  <si>
    <t>Enter HOPE VI request for CSS funding.</t>
  </si>
  <si>
    <t>Click as indicated to see the lists of cities, scroll through the list, click on your City, and click "OK."</t>
  </si>
  <si>
    <t>Click as indicated to see the lists of states, scroll through the list, click on your State, and click "OK."</t>
  </si>
  <si>
    <t>Repeat Step 1 to select your State from the menu below.</t>
  </si>
  <si>
    <t>BUILDING
TYPE</t>
  </si>
  <si>
    <t>Step 13.</t>
  </si>
  <si>
    <t>(If different than maximum allowable grant request, above)</t>
  </si>
  <si>
    <t>Enter name of PHA:</t>
  </si>
  <si>
    <t>TDC Limit 
per Unit</t>
  </si>
  <si>
    <t>TDC Limit
per Unit</t>
  </si>
  <si>
    <t xml:space="preserve">(a) Enter name(s) of project(s): </t>
  </si>
  <si>
    <t>(b) Enter City (from TDC table):</t>
  </si>
  <si>
    <t>(c) Enter State (from TDC table):</t>
  </si>
  <si>
    <t>Note: If completing Attachment 9 manually, rather than using the Excel workbook, start at Step 4 (page 2).</t>
  </si>
  <si>
    <t>Community Renewal 
Allowance Total</t>
  </si>
  <si>
    <t>Comm Renewal 
Allowance Total</t>
  </si>
  <si>
    <t>TDC Limit per Unit*</t>
  </si>
  <si>
    <r>
      <t xml:space="preserve">* </t>
    </r>
    <r>
      <rPr>
        <sz val="11"/>
        <rFont val="Arial"/>
        <family val="0"/>
      </rPr>
      <t xml:space="preserve">Rehabilitation Units are eligible for 90% of the TDC limit.  If the project unit configuration (number of units or bedrooms) will change due to rehabilitation activities, use the number of units and bedroom sizes </t>
    </r>
    <r>
      <rPr>
        <u val="single"/>
        <sz val="11"/>
        <rFont val="Arial"/>
        <family val="2"/>
      </rPr>
      <t>after</t>
    </r>
    <r>
      <rPr>
        <sz val="11"/>
        <rFont val="Arial"/>
        <family val="0"/>
      </rPr>
      <t xml:space="preserve"> rehabilitation, not the unit configuration before rehabilitation.</t>
    </r>
  </si>
  <si>
    <t>BR's</t>
  </si>
  <si>
    <t>To determine the maximum grant amount that may be requested in this HOPE VI revitalization application, enter the requested information.  If you are using the Excel form, totals are calculated automatically.</t>
  </si>
  <si>
    <t>Enter HOPE VI funds requested for demolition and remediation of dwelling units.</t>
  </si>
  <si>
    <t>Number of PH units to be demolished and not replaced back on original site</t>
  </si>
  <si>
    <t>(Number of units identified in Step 9, minus the number of units identified in Step 10)</t>
  </si>
  <si>
    <t>Percent of original PH units to be demolished and not replaced back on original site</t>
  </si>
  <si>
    <t>10(a)</t>
  </si>
  <si>
    <t>(Number of units identified in 10(a), divided by number of units identified in Step 9)</t>
  </si>
  <si>
    <t>10(b)</t>
  </si>
  <si>
    <t>%</t>
  </si>
  <si>
    <t>Example: Step 9 = 100 units to be demolished.  Step 10 = 40 PH units to be built back on original site. 10(a) = 60 units demolished and not built back on original site.  10(b) = 60/100 = 60%</t>
  </si>
  <si>
    <t>(Dollar amount identified in Step 8, multiplied by percentage identified in 10(b))</t>
  </si>
  <si>
    <t>If you are manually calculating the maximum grant amount that may be requested on this Attachment 9, follow the calculation instructions provided below on this worksheet.</t>
  </si>
  <si>
    <t>10(c)</t>
  </si>
  <si>
    <t>11(a)</t>
  </si>
  <si>
    <t>6(a)</t>
  </si>
  <si>
    <t>6(b)</t>
  </si>
  <si>
    <t xml:space="preserve">In the appropriate BUILDING TYPE and Bedroom (BR) categories below, enter the number of 
NEW UNITS in section 6(a), and/or REHABILITATION UNITS in section 6(b), proposed for funding under this application.  </t>
  </si>
  <si>
    <t xml:space="preserve">The Excel form will calculate totals for each unit type, and worksheet totals in section 6(c), based on City and State selected on page 1. </t>
  </si>
  <si>
    <t>6(d)</t>
  </si>
  <si>
    <t>(To calculate manually, enter the TDC Limit Total for all New and Rehabilitation Units from 6(c), page 2)</t>
  </si>
  <si>
    <t>(Total of amounts above: 6(d) + Step 7 + 10(c) + Step 11)</t>
  </si>
  <si>
    <t>(Total of Subtotal in 11(a), minus amount identified in Step 12)</t>
  </si>
  <si>
    <t>12(a)</t>
  </si>
  <si>
    <t>12(b)</t>
  </si>
  <si>
    <t>12(c)</t>
  </si>
  <si>
    <t>(Include any project funds from the following sources: Public Housing Capital Funds or Mod funds (e.g., CIAP or CGP funds); Public Housing Development grants; previously-awarded HOPE VI demolition-only grants; and any borrowed funds secured by Capital Funds (from Attachment 7, Sources and Uses Budget))</t>
  </si>
  <si>
    <t>(The lesser of 12(a) (adjusted max. possible grant), and 12(b) ($20,000,000))</t>
  </si>
  <si>
    <t>If you have selected a valid City/State combination, a table will be created that extends down to row 82.  The TDC limits for each unit type shown on this table will be transferred automatically to the table on the next worksheet, "TDC Limit Calculation."</t>
  </si>
  <si>
    <t>Detached/Semi-Detached</t>
  </si>
  <si>
    <t>Enter all other HUD PH capital assistance proposed for HOPE VI development.</t>
  </si>
  <si>
    <r>
      <t>NEW UNITS</t>
    </r>
    <r>
      <rPr>
        <sz val="10"/>
        <rFont val="Arial"/>
        <family val="2"/>
      </rPr>
      <t xml:space="preserve"> include all on-site and off-site rental units that will receive public housing operating subsidy.  Also include any homeownership units (including lease-purchase), that will be newly-constructed or acquired (with or without rehabilitation) utilizing any HOPE VI grant funds or other public housing capital assistance for development.</t>
    </r>
  </si>
  <si>
    <r>
      <t>REHABILITATION UNITS</t>
    </r>
    <r>
      <rPr>
        <sz val="10"/>
        <rFont val="Arial"/>
        <family val="2"/>
      </rPr>
      <t xml:space="preserve"> include only existing public housing units that are proposed for rehabilitation utilizing HOPE VI grant funds or other public housing capital assistance.</t>
    </r>
  </si>
  <si>
    <r>
      <t>Detached</t>
    </r>
    <r>
      <rPr>
        <sz val="10"/>
        <rFont val="Arial"/>
        <family val="2"/>
      </rPr>
      <t xml:space="preserve"> buildings are single-family dwellings.</t>
    </r>
  </si>
  <si>
    <r>
      <t>Semi-Detached</t>
    </r>
    <r>
      <rPr>
        <sz val="10"/>
        <rFont val="Arial"/>
        <family val="2"/>
      </rPr>
      <t xml:space="preserve"> buildings, also referred to as "duplex" units, are structures that include only two units.  </t>
    </r>
  </si>
  <si>
    <r>
      <t>Elevator</t>
    </r>
    <r>
      <rPr>
        <sz val="10"/>
        <rFont val="Arial"/>
        <family val="2"/>
      </rPr>
      <t xml:space="preserve"> buildings include only those structures with an elevator and four or more floors above ground.</t>
    </r>
  </si>
  <si>
    <r>
      <t>Walkup</t>
    </r>
    <r>
      <rPr>
        <sz val="10"/>
        <rFont val="Arial"/>
        <family val="2"/>
      </rPr>
      <t xml:space="preserve"> buildings include all structures with three or more units that are not classified as </t>
    </r>
    <r>
      <rPr>
        <u val="single"/>
        <sz val="10"/>
        <rFont val="Arial"/>
        <family val="2"/>
      </rPr>
      <t>Elevator</t>
    </r>
    <r>
      <rPr>
        <sz val="10"/>
        <rFont val="Arial"/>
        <family val="2"/>
      </rPr>
      <t xml:space="preserve"> or </t>
    </r>
    <r>
      <rPr>
        <u val="single"/>
        <sz val="10"/>
        <rFont val="Arial"/>
        <family val="2"/>
      </rPr>
      <t>Row House</t>
    </r>
    <r>
      <rPr>
        <sz val="10"/>
        <rFont val="Arial"/>
        <family val="2"/>
      </rPr>
      <t>.</t>
    </r>
  </si>
  <si>
    <r>
      <t>Row House</t>
    </r>
    <r>
      <rPr>
        <sz val="10"/>
        <rFont val="Arial"/>
        <family val="2"/>
      </rPr>
      <t xml:space="preserve"> refers to any structure with three or more units that has only vertical common walls. 
  If a building with three or more units has upper/lower units (and is not an elevator building), it is classified as a </t>
    </r>
    <r>
      <rPr>
        <u val="single"/>
        <sz val="10"/>
        <rFont val="Arial"/>
        <family val="2"/>
      </rPr>
      <t>Walkup</t>
    </r>
    <r>
      <rPr>
        <sz val="10"/>
        <rFont val="Arial"/>
        <family val="2"/>
      </rPr>
      <t>.</t>
    </r>
  </si>
  <si>
    <t>Note:  If the selected City or State is wrong, return to Page 1, Steps 1 and 2, to correct your selections (click on "Select City &amp; State" tab below).</t>
  </si>
  <si>
    <t>After selecting the appropriate City and State, go to Step 4, page 2.  (If using the Excel file, 
click on the worksheet tab entitled "TDC Limit Calculation" at the bottom of this window.)</t>
  </si>
  <si>
    <t xml:space="preserve"> OMB Approval No. 2577-0208
 (exp. 3/31/2007)</t>
  </si>
  <si>
    <r>
      <t xml:space="preserve">form </t>
    </r>
    <r>
      <rPr>
        <b/>
        <sz val="11"/>
        <rFont val="Arial"/>
        <family val="2"/>
      </rPr>
      <t>HUD-52799</t>
    </r>
    <r>
      <rPr>
        <sz val="11"/>
        <rFont val="Arial"/>
        <family val="2"/>
      </rPr>
      <t xml:space="preserve"> (2/2003)</t>
    </r>
  </si>
  <si>
    <t>(In accordance with provisions of the HOPE VI Revitalization Notice of Funding Availability)</t>
  </si>
  <si>
    <t>Maximum allowable HOPE VI Revitalization grant request</t>
  </si>
  <si>
    <t>Enter the amount of your HOPE VI Revitalization Grant Request</t>
  </si>
  <si>
    <t>&lt;-- Select City or Region from list here</t>
  </si>
  <si>
    <t>&lt;-- Select State from list here</t>
  </si>
  <si>
    <t>Sum of 0 Bedrooms, TDC</t>
  </si>
  <si>
    <t>Sum of 1 Bedrooms, TDC</t>
  </si>
  <si>
    <t>Sum of 2 Bedrooms, TDC</t>
  </si>
  <si>
    <t>Sum of 3 Bedrooms, TDC</t>
  </si>
  <si>
    <t>Sum of 4 Bedrooms, TDC</t>
  </si>
  <si>
    <t>Sum of 5 Bedrooms, TDC</t>
  </si>
  <si>
    <t>Sum of 6 Bedrooms, TDC</t>
  </si>
  <si>
    <t>Sum of 0 Bedrooms, HCC</t>
  </si>
  <si>
    <t>Sum of 1 Bedrooms, HCC</t>
  </si>
  <si>
    <t>Sum of 2 Bedrooms, HCC</t>
  </si>
  <si>
    <t>Sum of 3 Bedrooms, HCC</t>
  </si>
  <si>
    <t>Sum of 4 Bedrooms, HCC</t>
  </si>
  <si>
    <t>Sum of 5 Bedrooms, HCC</t>
  </si>
  <si>
    <t>Sum of 6 Bedrooms, HCC</t>
  </si>
  <si>
    <t>This table includes all Total Development Cost (TDC) dollar limits published in HUD Notice PIH 2005-26 (HA).  If your City is not shown, contact Mr. Satinder Munjal for assistance: HUD Office of Public Housing Investments, (202) 708-0614, extension 4196.</t>
  </si>
  <si>
    <t>ALBUQUERQUE</t>
  </si>
  <si>
    <t>NEW MEXICO</t>
  </si>
  <si>
    <t>Choose Development City</t>
  </si>
  <si>
    <t>Choose Development State</t>
  </si>
  <si>
    <t>Unit Type</t>
  </si>
  <si>
    <t>If you are completing this Attachment 9 manually, use the applicable TDC limits for each unit type found in HUD Notice PIH 2005-26.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</si>
</sst>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_);\(0\)"/>
    <numFmt numFmtId="167" formatCode="_(&quot;$&quot;* #,##0.000_);_(&quot;$&quot;* \(#,##0.000\);_(&quot;$&quot;* &quot;-&quot;??_);_(@_)"/>
    <numFmt numFmtId="168" formatCode="_(&quot;$&quot;* #,##0.0_);_(&quot;$&quot;* \(#,##0.0\);_(&quot;$&quot;* &quot;-&quot;??_);_(@_)"/>
    <numFmt numFmtId="169" formatCode="_(&quot;$&quot;* #,##0_);_(&quot;$&quot;* \(#,##0\);_(&quot;$&quot;* &quot;-&quot;??_);_(@_)"/>
    <numFmt numFmtId="170" formatCode="_(&quot;$&quot;* #,##0.0_);_(&quot;$&quot;* \(#,##0.0\);_(&quot;$&quot;* &quot;-&quot;?_);_(@_)"/>
    <numFmt numFmtId="171" formatCode="0.0%"/>
    <numFmt numFmtId="172" formatCode="_(* #,##0.0_);_(* \(#,##0.0\);_(* &quot;-&quot;??_);_(@_)"/>
    <numFmt numFmtId="173" formatCode="_(* #,##0.0_);_(* \(#,##0.0\);_(* &quot;-&quot;?_);_(@_)"/>
    <numFmt numFmtId="174" formatCode="_(* #,##0.000_);_(* \(#,##0.000\);_(* &quot;-&quot;??_);_(@_)"/>
    <numFmt numFmtId="175" formatCode="0.000%"/>
    <numFmt numFmtId="176" formatCode="_(* #,##0_);_(* \(#,##0\);_(* _);_(@_)"/>
    <numFmt numFmtId="177" formatCode="_(* #,##0.000000000_);_(* \(#,##0.000000000\);_(* &quot;-&quot;?????????_);_(@_)"/>
  </numFmts>
  <fonts count="39">
    <font>
      <sz val="11"/>
      <name val="Arial"/>
      <family val="0"/>
    </font>
    <font>
      <b/>
      <sz val="11"/>
      <name val="Arial"/>
      <family val="0"/>
    </font>
    <font>
      <i/>
      <sz val="11"/>
      <name val="Arial"/>
      <family val="0"/>
    </font>
    <font>
      <b/>
      <i/>
      <sz val="11"/>
      <name val="Arial"/>
      <family val="0"/>
    </font>
    <font>
      <i/>
      <sz val="10"/>
      <name val="Arial"/>
      <family val="0"/>
    </font>
    <font>
      <b/>
      <sz val="10"/>
      <name val="Arial"/>
      <family val="0"/>
    </font>
    <font>
      <sz val="11"/>
      <color indexed="12"/>
      <name val="Arial"/>
      <family val="2"/>
    </font>
    <font>
      <b/>
      <i/>
      <sz val="10"/>
      <name val="Arial"/>
      <family val="0"/>
    </font>
    <font>
      <sz val="8"/>
      <name val="Tahoma"/>
      <family val="2"/>
    </font>
    <font>
      <b/>
      <sz val="10"/>
      <color indexed="10"/>
      <name val="Arial"/>
      <family val="2"/>
    </font>
    <font>
      <sz val="11"/>
      <color indexed="8"/>
      <name val="Arial"/>
      <family val="2"/>
    </font>
    <font>
      <b/>
      <sz val="11"/>
      <color indexed="10"/>
      <name val="Arial"/>
      <family val="2"/>
    </font>
    <font>
      <b/>
      <sz val="11"/>
      <color indexed="8"/>
      <name val="Arial"/>
      <family val="2"/>
    </font>
    <font>
      <b/>
      <u val="single"/>
      <sz val="11"/>
      <color indexed="10"/>
      <name val="Arial"/>
      <family val="2"/>
    </font>
    <font>
      <i/>
      <sz val="10"/>
      <color indexed="8"/>
      <name val="Arial"/>
      <family val="2"/>
    </font>
    <font>
      <b/>
      <sz val="11"/>
      <color indexed="12"/>
      <name val="Arial"/>
      <family val="2"/>
    </font>
    <font>
      <u val="singleAccounting"/>
      <sz val="11"/>
      <color indexed="12"/>
      <name val="Arial"/>
      <family val="2"/>
    </font>
    <font>
      <u val="singleAccounting"/>
      <sz val="11"/>
      <name val="Arial"/>
      <family val="2"/>
    </font>
    <font>
      <u val="doubleAccounting"/>
      <sz val="11"/>
      <name val="Arial"/>
      <family val="2"/>
    </font>
    <font>
      <sz val="10"/>
      <name val="Arial"/>
      <family val="2"/>
    </font>
    <font>
      <sz val="9"/>
      <color indexed="8"/>
      <name val="Arial"/>
      <family val="2"/>
    </font>
    <font>
      <sz val="9"/>
      <name val="Arial"/>
      <family val="2"/>
    </font>
    <font>
      <b/>
      <sz val="14"/>
      <color indexed="10"/>
      <name val="Arial"/>
      <family val="2"/>
    </font>
    <font>
      <b/>
      <sz val="14"/>
      <name val="Times New Roman"/>
      <family val="1"/>
    </font>
    <font>
      <u val="single"/>
      <sz val="11"/>
      <name val="Arial"/>
      <family val="2"/>
    </font>
    <font>
      <u val="doubleAccounting"/>
      <sz val="11"/>
      <color indexed="12"/>
      <name val="Arial"/>
      <family val="2"/>
    </font>
    <font>
      <u val="single"/>
      <sz val="10"/>
      <name val="Arial"/>
      <family val="2"/>
    </font>
    <font>
      <b/>
      <sz val="12"/>
      <name val="Times New Roman"/>
      <family val="1"/>
    </font>
    <font>
      <b/>
      <sz val="10"/>
      <name val="Times New Roman"/>
      <family val="1"/>
    </font>
    <font>
      <sz val="10"/>
      <name val="Times New Roman"/>
      <family val="1"/>
    </font>
    <font>
      <sz val="12"/>
      <name val="Times New Roman"/>
      <family val="1"/>
    </font>
    <font>
      <u val="single"/>
      <sz val="7.5"/>
      <color indexed="36"/>
      <name val="Arial"/>
      <family val="0"/>
    </font>
    <font>
      <u val="single"/>
      <sz val="7.5"/>
      <color indexed="12"/>
      <name val="Arial"/>
      <family val="0"/>
    </font>
    <font>
      <sz val="11"/>
      <color indexed="9"/>
      <name val="Arial"/>
      <family val="0"/>
    </font>
    <font>
      <b/>
      <sz val="12"/>
      <color indexed="12"/>
      <name val="Arial"/>
      <family val="2"/>
    </font>
    <font>
      <sz val="12"/>
      <name val="Arial"/>
      <family val="2"/>
    </font>
    <font>
      <sz val="14"/>
      <name val="Arial"/>
      <family val="0"/>
    </font>
    <font>
      <b/>
      <sz val="14"/>
      <name val="Arial"/>
      <family val="2"/>
    </font>
    <font>
      <b/>
      <sz val="16"/>
      <name val="Times New Roman"/>
      <family val="1"/>
    </font>
  </fonts>
  <fills count="3">
    <fill>
      <patternFill/>
    </fill>
    <fill>
      <patternFill patternType="gray125"/>
    </fill>
    <fill>
      <patternFill patternType="solid">
        <fgColor indexed="9"/>
        <bgColor indexed="64"/>
      </patternFill>
    </fill>
  </fills>
  <borders count="71">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diagonalUp="1" diagonalDown="1">
      <left style="medium"/>
      <right style="medium"/>
      <top style="medium"/>
      <bottom style="medium"/>
      <diagonal style="thin"/>
    </border>
    <border diagonalUp="1" diagonalDown="1">
      <left style="thin"/>
      <right style="thin"/>
      <top style="thin"/>
      <bottom style="thin"/>
      <diagonal style="thin"/>
    </border>
    <border>
      <left>
        <color indexed="63"/>
      </left>
      <right style="thin"/>
      <top style="thin"/>
      <bottom style="thin"/>
    </border>
    <border diagonalUp="1" diagonalDown="1">
      <left style="thin"/>
      <right style="thin"/>
      <top style="thin"/>
      <bottom style="medium"/>
      <diagonal style="thin"/>
    </border>
    <border>
      <left>
        <color indexed="63"/>
      </left>
      <right>
        <color indexed="63"/>
      </right>
      <top style="thin"/>
      <bottom style="thin"/>
    </border>
    <border>
      <left>
        <color indexed="63"/>
      </left>
      <right style="thin"/>
      <top style="thin"/>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style="medium"/>
    </border>
    <border diagonalUp="1" diagonalDown="1">
      <left>
        <color indexed="63"/>
      </left>
      <right style="thin"/>
      <top style="thin"/>
      <bottom style="thin"/>
      <diagonal style="thin"/>
    </border>
    <border diagonalUp="1" diagonalDown="1">
      <left>
        <color indexed="63"/>
      </left>
      <right style="thin"/>
      <top style="thin"/>
      <bottom style="medium"/>
      <diagonal style="thin"/>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style="medium">
        <color indexed="12"/>
      </left>
      <right style="medium">
        <color indexed="12"/>
      </right>
      <top style="thin">
        <color indexed="12"/>
      </top>
      <bottom style="thin">
        <color indexed="12"/>
      </bottom>
    </border>
    <border>
      <left style="medium">
        <color indexed="12"/>
      </left>
      <right style="medium">
        <color indexed="12"/>
      </right>
      <top style="thin">
        <color indexed="12"/>
      </top>
      <bottom style="medium">
        <color indexed="12"/>
      </bottom>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style="thin"/>
      <bottom>
        <color indexed="63"/>
      </bottom>
    </border>
    <border>
      <left style="medium">
        <color indexed="12"/>
      </left>
      <right style="medium">
        <color indexed="12"/>
      </right>
      <top style="medium">
        <color indexed="12"/>
      </top>
      <bottom style="thin">
        <color indexed="12"/>
      </bottom>
    </border>
    <border>
      <left style="thin"/>
      <right style="thin"/>
      <top>
        <color indexed="63"/>
      </top>
      <bottom style="thin"/>
    </border>
    <border>
      <left style="thin"/>
      <right style="thin"/>
      <top style="medium"/>
      <bottom style="thin"/>
    </border>
    <border>
      <left>
        <color indexed="63"/>
      </left>
      <right>
        <color indexed="63"/>
      </right>
      <top style="medium">
        <color indexed="12"/>
      </top>
      <bottom style="thin"/>
    </border>
    <border>
      <left style="medium"/>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style="medium"/>
      <right style="thin"/>
      <top>
        <color indexed="63"/>
      </top>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color indexed="63"/>
      </right>
      <top>
        <color indexed="63"/>
      </top>
      <bottom style="thin"/>
    </border>
    <border>
      <left style="thin">
        <color indexed="8"/>
      </left>
      <right>
        <color indexed="63"/>
      </right>
      <top style="thin"/>
      <bottom>
        <color indexed="63"/>
      </bottom>
    </border>
    <border>
      <left style="thin"/>
      <right style="thin">
        <color indexed="8"/>
      </right>
      <top style="thin"/>
      <bottom style="thin"/>
    </border>
    <border>
      <left style="thin">
        <color indexed="8"/>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color indexed="12"/>
      </bottom>
    </border>
    <border>
      <left>
        <color indexed="63"/>
      </left>
      <right style="medium">
        <color indexed="12"/>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302">
    <xf numFmtId="0" fontId="0" fillId="0" borderId="0" xfId="0" applyAlignment="1">
      <alignment/>
    </xf>
    <xf numFmtId="0" fontId="1" fillId="0" borderId="0" xfId="0" applyFont="1" applyAlignment="1">
      <alignment horizontal="centerContinuous" vertical="center"/>
    </xf>
    <xf numFmtId="0" fontId="0" fillId="0" borderId="0" xfId="0" applyBorder="1" applyAlignment="1">
      <alignment/>
    </xf>
    <xf numFmtId="1" fontId="0" fillId="0" borderId="0" xfId="0" applyNumberFormat="1" applyBorder="1" applyAlignment="1" applyProtection="1">
      <alignment/>
      <protection locked="0"/>
    </xf>
    <xf numFmtId="164" fontId="0" fillId="0" borderId="0" xfId="0" applyNumberFormat="1" applyBorder="1" applyAlignment="1" applyProtection="1">
      <alignment horizontal="left"/>
      <protection locked="0"/>
    </xf>
    <xf numFmtId="164" fontId="0" fillId="0" borderId="0" xfId="0" applyNumberFormat="1" applyBorder="1" applyAlignment="1">
      <alignment horizontal="left"/>
    </xf>
    <xf numFmtId="0" fontId="1" fillId="2" borderId="0" xfId="0" applyNumberFormat="1" applyFont="1" applyFill="1" applyBorder="1" applyAlignment="1">
      <alignment horizontal="centerContinuous"/>
    </xf>
    <xf numFmtId="0" fontId="1" fillId="0" borderId="0" xfId="0" applyFont="1" applyAlignment="1">
      <alignment/>
    </xf>
    <xf numFmtId="0" fontId="0" fillId="0" borderId="0" xfId="0" applyAlignment="1">
      <alignment wrapText="1"/>
    </xf>
    <xf numFmtId="0" fontId="0" fillId="0" borderId="0" xfId="0"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164" fontId="0" fillId="0" borderId="0" xfId="0" applyNumberFormat="1" applyBorder="1" applyAlignment="1" applyProtection="1">
      <alignment horizontal="left"/>
      <protection/>
    </xf>
    <xf numFmtId="0" fontId="2" fillId="0" borderId="0" xfId="0" applyFont="1" applyAlignment="1" applyProtection="1" quotePrefix="1">
      <alignment horizontal="left"/>
      <protection/>
    </xf>
    <xf numFmtId="0" fontId="11" fillId="0" borderId="0" xfId="0" applyFont="1" applyAlignment="1">
      <alignment horizontal="center"/>
    </xf>
    <xf numFmtId="0" fontId="11" fillId="0" borderId="0" xfId="0" applyFont="1" applyAlignment="1" applyProtection="1">
      <alignment horizontal="center"/>
      <protection/>
    </xf>
    <xf numFmtId="0" fontId="0"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left"/>
    </xf>
    <xf numFmtId="0" fontId="11" fillId="0" borderId="0" xfId="0" applyFont="1"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11" fillId="0" borderId="0" xfId="0" applyFont="1" applyFill="1" applyBorder="1" applyAlignment="1" quotePrefix="1">
      <alignment horizontal="center" vertical="center"/>
    </xf>
    <xf numFmtId="0" fontId="0" fillId="0" borderId="2" xfId="0" applyBorder="1" applyAlignment="1">
      <alignment/>
    </xf>
    <xf numFmtId="0" fontId="0" fillId="0" borderId="1" xfId="0" applyFill="1" applyBorder="1" applyAlignment="1">
      <alignment vertical="center" wrapText="1"/>
    </xf>
    <xf numFmtId="0" fontId="0" fillId="0" borderId="0" xfId="0"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pplyProtection="1">
      <alignment vertical="center"/>
      <protection/>
    </xf>
    <xf numFmtId="49" fontId="2" fillId="0" borderId="0" xfId="0" applyNumberFormat="1" applyFont="1" applyFill="1" applyBorder="1" applyAlignment="1" applyProtection="1">
      <alignment horizontal="centerContinuous" vertical="center" wrapText="1"/>
      <protection/>
    </xf>
    <xf numFmtId="49" fontId="0" fillId="0" borderId="0" xfId="0" applyNumberFormat="1" applyFill="1" applyBorder="1" applyAlignment="1" applyProtection="1">
      <alignment horizontal="centerContinuous" vertical="center" wrapText="1"/>
      <protection/>
    </xf>
    <xf numFmtId="49" fontId="0" fillId="0" borderId="0" xfId="0" applyNumberFormat="1" applyFill="1" applyBorder="1" applyAlignment="1">
      <alignment horizontal="centerContinuous" vertical="center" wrapText="1"/>
    </xf>
    <xf numFmtId="49" fontId="0" fillId="0" borderId="1" xfId="0" applyNumberFormat="1" applyFill="1" applyBorder="1" applyAlignment="1">
      <alignment horizontal="centerContinuous" vertical="center" wrapText="1"/>
    </xf>
    <xf numFmtId="49" fontId="2" fillId="0" borderId="0" xfId="0" applyNumberFormat="1" applyFont="1" applyFill="1" applyBorder="1" applyAlignment="1" applyProtection="1">
      <alignment horizontal="left" vertical="center"/>
      <protection/>
    </xf>
    <xf numFmtId="0" fontId="4" fillId="0" borderId="3" xfId="0" applyFont="1" applyFill="1" applyBorder="1" applyAlignment="1" applyProtection="1" quotePrefix="1">
      <alignment horizontal="center" vertical="center" wrapText="1"/>
      <protection/>
    </xf>
    <xf numFmtId="42" fontId="0" fillId="0" borderId="4" xfId="0" applyNumberFormat="1" applyFill="1" applyBorder="1" applyAlignment="1" applyProtection="1">
      <alignment horizontal="left" vertical="center"/>
      <protection/>
    </xf>
    <xf numFmtId="0" fontId="0" fillId="0" borderId="2" xfId="0" applyFill="1" applyBorder="1" applyAlignment="1" applyProtection="1">
      <alignment vertical="center"/>
      <protection/>
    </xf>
    <xf numFmtId="0" fontId="0" fillId="0" borderId="1" xfId="0" applyFill="1" applyBorder="1" applyAlignment="1" applyProtection="1">
      <alignment vertical="center"/>
      <protection/>
    </xf>
    <xf numFmtId="42" fontId="0" fillId="0" borderId="5" xfId="0" applyNumberFormat="1" applyFill="1" applyBorder="1" applyAlignment="1" applyProtection="1">
      <alignment horizontal="left" vertical="center"/>
      <protection/>
    </xf>
    <xf numFmtId="1" fontId="0" fillId="0" borderId="0" xfId="0" applyNumberFormat="1" applyFill="1" applyBorder="1" applyAlignment="1" applyProtection="1">
      <alignment vertical="center"/>
      <protection/>
    </xf>
    <xf numFmtId="164" fontId="0" fillId="0" borderId="0" xfId="0" applyNumberForma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5" fillId="0" borderId="6" xfId="0" applyFont="1" applyFill="1" applyBorder="1" applyAlignment="1" applyProtection="1">
      <alignment horizontal="centerContinuous" vertical="center" wrapText="1"/>
      <protection/>
    </xf>
    <xf numFmtId="0" fontId="0" fillId="0" borderId="7" xfId="0" applyFill="1" applyBorder="1" applyAlignment="1" applyProtection="1" quotePrefix="1">
      <alignment horizontal="centerContinuous" vertical="center"/>
      <protection/>
    </xf>
    <xf numFmtId="37" fontId="1" fillId="0" borderId="8" xfId="0" applyNumberFormat="1" applyFont="1" applyFill="1" applyBorder="1" applyAlignment="1" applyProtection="1">
      <alignment vertical="center"/>
      <protection/>
    </xf>
    <xf numFmtId="164" fontId="0" fillId="0" borderId="1" xfId="0" applyNumberFormat="1" applyFill="1" applyBorder="1" applyAlignment="1" applyProtection="1">
      <alignment horizontal="left" vertical="center"/>
      <protection locked="0"/>
    </xf>
    <xf numFmtId="0" fontId="2" fillId="0" borderId="9" xfId="0" applyFont="1" applyFill="1" applyBorder="1" applyAlignment="1" applyProtection="1" quotePrefix="1">
      <alignment horizontal="left" vertical="center"/>
      <protection/>
    </xf>
    <xf numFmtId="0" fontId="0" fillId="0" borderId="9" xfId="0" applyFill="1" applyBorder="1" applyAlignment="1" applyProtection="1">
      <alignment vertical="center"/>
      <protection/>
    </xf>
    <xf numFmtId="1" fontId="0" fillId="0" borderId="9" xfId="0" applyNumberFormat="1" applyFill="1" applyBorder="1" applyAlignment="1" applyProtection="1">
      <alignment vertical="center"/>
      <protection/>
    </xf>
    <xf numFmtId="164" fontId="0" fillId="0" borderId="9" xfId="0" applyNumberFormat="1" applyFill="1" applyBorder="1" applyAlignment="1" applyProtection="1">
      <alignment horizontal="left" vertical="center"/>
      <protection/>
    </xf>
    <xf numFmtId="164" fontId="0" fillId="0" borderId="10" xfId="0" applyNumberFormat="1" applyFill="1" applyBorder="1" applyAlignment="1" applyProtection="1">
      <alignment horizontal="left" vertical="center"/>
      <protection locked="0"/>
    </xf>
    <xf numFmtId="0" fontId="10" fillId="0" borderId="0" xfId="0" applyFont="1" applyFill="1" applyBorder="1" applyAlignment="1" applyProtection="1">
      <alignment vertical="center"/>
      <protection/>
    </xf>
    <xf numFmtId="0" fontId="10" fillId="0" borderId="2" xfId="0" applyFont="1" applyFill="1" applyBorder="1" applyAlignment="1" applyProtection="1">
      <alignment vertical="center"/>
      <protection/>
    </xf>
    <xf numFmtId="0" fontId="10" fillId="0" borderId="0" xfId="0" applyFont="1" applyFill="1" applyBorder="1" applyAlignment="1">
      <alignment vertical="center"/>
    </xf>
    <xf numFmtId="0" fontId="5" fillId="0" borderId="11" xfId="0" applyFont="1" applyFill="1" applyBorder="1" applyAlignment="1" applyProtection="1">
      <alignment horizontal="left" vertical="center"/>
      <protection/>
    </xf>
    <xf numFmtId="42" fontId="0" fillId="0" borderId="12" xfId="0" applyNumberFormat="1" applyFill="1" applyBorder="1" applyAlignment="1" applyProtection="1">
      <alignment horizontal="left" vertical="center"/>
      <protection/>
    </xf>
    <xf numFmtId="0" fontId="11" fillId="0" borderId="0" xfId="0" applyFont="1" applyFill="1" applyBorder="1" applyAlignment="1">
      <alignment horizontal="center" vertical="center"/>
    </xf>
    <xf numFmtId="0" fontId="4" fillId="0" borderId="13" xfId="0" applyFont="1" applyFill="1" applyBorder="1" applyAlignment="1" applyProtection="1" quotePrefix="1">
      <alignment horizontal="center" vertical="center" wrapText="1"/>
      <protection/>
    </xf>
    <xf numFmtId="42" fontId="0" fillId="0" borderId="13" xfId="0" applyNumberFormat="1" applyFill="1" applyBorder="1" applyAlignment="1" applyProtection="1">
      <alignment horizontal="left" vertical="center"/>
      <protection/>
    </xf>
    <xf numFmtId="0" fontId="7" fillId="0" borderId="4" xfId="0" applyFont="1" applyFill="1" applyBorder="1" applyAlignment="1" applyProtection="1" quotePrefix="1">
      <alignment horizontal="center" vertical="center" wrapText="1"/>
      <protection/>
    </xf>
    <xf numFmtId="42" fontId="0" fillId="0" borderId="14" xfId="0" applyNumberFormat="1" applyFill="1" applyBorder="1" applyAlignment="1" applyProtection="1">
      <alignment horizontal="left" vertical="center"/>
      <protection/>
    </xf>
    <xf numFmtId="0" fontId="0" fillId="0" borderId="15" xfId="0" applyFill="1" applyBorder="1" applyAlignment="1" applyProtection="1">
      <alignment vertical="center"/>
      <protection/>
    </xf>
    <xf numFmtId="42" fontId="0" fillId="0" borderId="16" xfId="0" applyNumberFormat="1" applyFill="1" applyBorder="1" applyAlignment="1" applyProtection="1">
      <alignment horizontal="left" vertical="center"/>
      <protection/>
    </xf>
    <xf numFmtId="42" fontId="1" fillId="0" borderId="17" xfId="0" applyNumberFormat="1" applyFont="1" applyFill="1" applyBorder="1" applyAlignment="1" applyProtection="1">
      <alignment horizontal="left" vertical="center"/>
      <protection/>
    </xf>
    <xf numFmtId="0" fontId="11"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vertical="center"/>
    </xf>
    <xf numFmtId="0" fontId="1" fillId="0" borderId="0" xfId="0" applyFont="1" applyFill="1" applyBorder="1" applyAlignment="1" quotePrefix="1">
      <alignment horizontal="center" vertical="center"/>
    </xf>
    <xf numFmtId="0" fontId="0" fillId="0" borderId="0" xfId="0" applyFont="1" applyFill="1" applyAlignment="1">
      <alignment/>
    </xf>
    <xf numFmtId="42" fontId="0" fillId="0" borderId="0" xfId="0" applyNumberFormat="1" applyFont="1" applyFill="1" applyBorder="1" applyAlignment="1">
      <alignment vertical="center"/>
    </xf>
    <xf numFmtId="0" fontId="1" fillId="0" borderId="18" xfId="0" applyFont="1" applyFill="1" applyBorder="1" applyAlignment="1" quotePrefix="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166" fontId="1" fillId="0" borderId="0" xfId="0" applyNumberFormat="1" applyFont="1" applyFill="1" applyBorder="1" applyAlignment="1">
      <alignment vertical="center"/>
    </xf>
    <xf numFmtId="42" fontId="0" fillId="0" borderId="22" xfId="0" applyNumberFormat="1" applyFill="1" applyBorder="1" applyAlignment="1" applyProtection="1">
      <alignment horizontal="left" vertical="center"/>
      <protection/>
    </xf>
    <xf numFmtId="42" fontId="0" fillId="0" borderId="23" xfId="0" applyNumberFormat="1" applyFill="1" applyBorder="1" applyAlignment="1" applyProtection="1">
      <alignment horizontal="left" vertical="center"/>
      <protection/>
    </xf>
    <xf numFmtId="169" fontId="6" fillId="0" borderId="0" xfId="17" applyNumberFormat="1" applyFont="1" applyFill="1" applyBorder="1" applyAlignment="1" applyProtection="1">
      <alignment vertical="center"/>
      <protection locked="0"/>
    </xf>
    <xf numFmtId="0" fontId="12" fillId="0" borderId="0" xfId="0" applyFont="1" applyFill="1" applyBorder="1" applyAlignment="1">
      <alignment vertical="center"/>
    </xf>
    <xf numFmtId="41" fontId="18" fillId="0" borderId="0" xfId="0" applyNumberFormat="1" applyFont="1" applyFill="1" applyBorder="1" applyAlignment="1">
      <alignment vertical="center"/>
    </xf>
    <xf numFmtId="41" fontId="16" fillId="0" borderId="24" xfId="0" applyNumberFormat="1" applyFont="1" applyFill="1" applyBorder="1" applyAlignment="1" applyProtection="1">
      <alignment vertical="center"/>
      <protection locked="0"/>
    </xf>
    <xf numFmtId="42" fontId="16" fillId="0" borderId="24" xfId="17" applyNumberFormat="1" applyFont="1" applyFill="1" applyBorder="1" applyAlignment="1" applyProtection="1">
      <alignment vertical="center"/>
      <protection locked="0"/>
    </xf>
    <xf numFmtId="169" fontId="0" fillId="0" borderId="0" xfId="0" applyNumberFormat="1" applyFont="1" applyFill="1" applyBorder="1" applyAlignment="1">
      <alignment vertical="center"/>
    </xf>
    <xf numFmtId="169" fontId="1" fillId="0" borderId="0" xfId="0" applyNumberFormat="1" applyFont="1" applyFill="1" applyBorder="1" applyAlignment="1">
      <alignment vertical="center"/>
    </xf>
    <xf numFmtId="0" fontId="21" fillId="0" borderId="0" xfId="0" applyFont="1" applyFill="1" applyBorder="1" applyAlignment="1">
      <alignment vertical="center"/>
    </xf>
    <xf numFmtId="5" fontId="0" fillId="0" borderId="0" xfId="0" applyNumberFormat="1" applyFont="1" applyFill="1" applyBorder="1" applyAlignment="1">
      <alignment vertical="center"/>
    </xf>
    <xf numFmtId="0" fontId="1" fillId="0" borderId="9" xfId="0" applyFont="1" applyFill="1" applyBorder="1" applyAlignment="1" quotePrefix="1">
      <alignment horizontal="center" vertical="center"/>
    </xf>
    <xf numFmtId="0" fontId="1"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horizontal="right" vertical="center"/>
    </xf>
    <xf numFmtId="169" fontId="0" fillId="0" borderId="0" xfId="0" applyNumberFormat="1" applyFont="1" applyFill="1" applyAlignment="1">
      <alignment/>
    </xf>
    <xf numFmtId="0" fontId="0" fillId="0" borderId="0" xfId="0" applyFont="1" applyFill="1" applyAlignment="1" quotePrefix="1">
      <alignment horizontal="right"/>
    </xf>
    <xf numFmtId="0" fontId="12" fillId="0" borderId="0" xfId="0" applyFont="1" applyFill="1" applyBorder="1" applyAlignment="1" quotePrefix="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25" xfId="0" applyFont="1" applyBorder="1" applyAlignment="1">
      <alignment/>
    </xf>
    <xf numFmtId="0" fontId="0" fillId="0" borderId="2" xfId="0" applyFont="1" applyBorder="1" applyAlignment="1">
      <alignment/>
    </xf>
    <xf numFmtId="0" fontId="0" fillId="0" borderId="2" xfId="0" applyFont="1" applyFill="1" applyBorder="1" applyAlignment="1">
      <alignment/>
    </xf>
    <xf numFmtId="0" fontId="0" fillId="0" borderId="0" xfId="0" applyFont="1" applyFill="1" applyBorder="1" applyAlignment="1">
      <alignment horizontal="left" vertical="center"/>
    </xf>
    <xf numFmtId="6" fontId="0" fillId="0" borderId="0" xfId="0" applyNumberFormat="1" applyFill="1" applyBorder="1" applyAlignment="1">
      <alignment vertical="center"/>
    </xf>
    <xf numFmtId="0" fontId="0" fillId="0" borderId="26" xfId="0" applyFont="1" applyBorder="1" applyAlignment="1">
      <alignment/>
    </xf>
    <xf numFmtId="166" fontId="6" fillId="0" borderId="27" xfId="0" applyNumberFormat="1" applyFont="1" applyFill="1" applyBorder="1" applyAlignment="1" applyProtection="1">
      <alignment vertical="center"/>
      <protection locked="0"/>
    </xf>
    <xf numFmtId="166" fontId="6" fillId="0" borderId="28" xfId="0" applyNumberFormat="1" applyFont="1" applyFill="1" applyBorder="1" applyAlignment="1" applyProtection="1">
      <alignment vertical="center"/>
      <protection locked="0"/>
    </xf>
    <xf numFmtId="41" fontId="16" fillId="0" borderId="28" xfId="0" applyNumberFormat="1" applyFont="1" applyFill="1" applyBorder="1" applyAlignment="1" applyProtection="1">
      <alignment vertical="center"/>
      <protection locked="0"/>
    </xf>
    <xf numFmtId="0" fontId="1" fillId="0" borderId="0" xfId="0" applyFont="1" applyFill="1" applyBorder="1" applyAlignment="1">
      <alignment horizontal="right" vertical="center"/>
    </xf>
    <xf numFmtId="0" fontId="0" fillId="0" borderId="18" xfId="0" applyBorder="1" applyAlignment="1">
      <alignment/>
    </xf>
    <xf numFmtId="0" fontId="0" fillId="0" borderId="19" xfId="0" applyBorder="1" applyAlignment="1">
      <alignment/>
    </xf>
    <xf numFmtId="0" fontId="22" fillId="0" borderId="0" xfId="0" applyFont="1" applyFill="1" applyBorder="1" applyAlignment="1">
      <alignment horizontal="left" vertical="center"/>
    </xf>
    <xf numFmtId="0" fontId="11" fillId="0" borderId="25" xfId="0" applyFont="1" applyBorder="1" applyAlignment="1">
      <alignment horizont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1" fillId="0" borderId="0" xfId="0" applyFont="1" applyFill="1" applyBorder="1" applyAlignment="1">
      <alignment horizontal="left" vertical="center" indent="1"/>
    </xf>
    <xf numFmtId="0" fontId="0" fillId="0" borderId="0" xfId="0" applyBorder="1" applyAlignment="1">
      <alignment/>
    </xf>
    <xf numFmtId="41" fontId="16" fillId="0" borderId="0" xfId="0" applyNumberFormat="1" applyFont="1" applyFill="1" applyBorder="1" applyAlignment="1" applyProtection="1">
      <alignment vertical="center"/>
      <protection locked="0"/>
    </xf>
    <xf numFmtId="42" fontId="0" fillId="0" borderId="29" xfId="0" applyNumberFormat="1" applyFill="1" applyBorder="1" applyAlignment="1" applyProtection="1">
      <alignment horizontal="left" vertical="center"/>
      <protection/>
    </xf>
    <xf numFmtId="42" fontId="0" fillId="0" borderId="30" xfId="0" applyNumberFormat="1" applyFill="1" applyBorder="1" applyAlignment="1" applyProtection="1">
      <alignment horizontal="left" vertical="center"/>
      <protection/>
    </xf>
    <xf numFmtId="0" fontId="0" fillId="0" borderId="1" xfId="0" applyBorder="1" applyAlignment="1">
      <alignment/>
    </xf>
    <xf numFmtId="0" fontId="11" fillId="0" borderId="2" xfId="0" applyFont="1" applyBorder="1" applyAlignment="1">
      <alignment horizontal="center"/>
    </xf>
    <xf numFmtId="49" fontId="1" fillId="0" borderId="0" xfId="0" applyNumberFormat="1" applyFont="1" applyFill="1" applyBorder="1" applyAlignment="1" applyProtection="1">
      <alignment horizontal="left" vertical="center" wrapText="1"/>
      <protection/>
    </xf>
    <xf numFmtId="41" fontId="6" fillId="0" borderId="24" xfId="0" applyNumberFormat="1" applyFont="1" applyFill="1" applyBorder="1" applyAlignment="1" applyProtection="1">
      <alignment vertical="center"/>
      <protection locked="0"/>
    </xf>
    <xf numFmtId="10" fontId="17" fillId="0" borderId="0" xfId="22"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42" fontId="6" fillId="0" borderId="24" xfId="17" applyNumberFormat="1" applyFont="1" applyFill="1" applyBorder="1" applyAlignment="1" applyProtection="1">
      <alignment vertical="center"/>
      <protection locked="0"/>
    </xf>
    <xf numFmtId="42" fontId="18" fillId="0" borderId="0" xfId="0" applyNumberFormat="1" applyFont="1" applyFill="1" applyBorder="1" applyAlignment="1">
      <alignment vertical="center"/>
    </xf>
    <xf numFmtId="0" fontId="10" fillId="0" borderId="31"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4" fillId="0" borderId="32" xfId="0" applyFont="1" applyFill="1" applyBorder="1" applyAlignment="1" applyProtection="1" quotePrefix="1">
      <alignment horizontal="center" vertical="center" wrapText="1"/>
      <protection/>
    </xf>
    <xf numFmtId="166" fontId="6" fillId="0" borderId="33" xfId="0" applyNumberFormat="1" applyFont="1" applyFill="1" applyBorder="1" applyAlignment="1" applyProtection="1">
      <alignment vertical="center"/>
      <protection locked="0"/>
    </xf>
    <xf numFmtId="0" fontId="4" fillId="0" borderId="29" xfId="0" applyFont="1" applyFill="1" applyBorder="1" applyAlignment="1" applyProtection="1" quotePrefix="1">
      <alignment horizontal="center" vertical="center" wrapText="1"/>
      <protection/>
    </xf>
    <xf numFmtId="0" fontId="4" fillId="0" borderId="34" xfId="0" applyFont="1" applyFill="1" applyBorder="1" applyAlignment="1" applyProtection="1" quotePrefix="1">
      <alignment horizontal="center" vertical="center" wrapText="1"/>
      <protection/>
    </xf>
    <xf numFmtId="0" fontId="7" fillId="0" borderId="30" xfId="0" applyFont="1" applyFill="1" applyBorder="1" applyAlignment="1" applyProtection="1" quotePrefix="1">
      <alignment horizontal="center" vertical="center" wrapText="1"/>
      <protection/>
    </xf>
    <xf numFmtId="0" fontId="12" fillId="0" borderId="9" xfId="0" applyFont="1" applyFill="1" applyBorder="1" applyAlignment="1" applyProtection="1">
      <alignment horizontal="centerContinuous" vertical="center"/>
      <protection/>
    </xf>
    <xf numFmtId="0" fontId="1" fillId="0" borderId="9" xfId="0" applyFont="1" applyFill="1" applyBorder="1" applyAlignment="1">
      <alignment horizontal="centerContinuous" vertical="center"/>
    </xf>
    <xf numFmtId="0" fontId="1" fillId="0" borderId="9" xfId="0" applyFont="1" applyFill="1" applyBorder="1" applyAlignment="1" applyProtection="1">
      <alignment horizontal="centerContinuous" vertical="center"/>
      <protection/>
    </xf>
    <xf numFmtId="0" fontId="1" fillId="0" borderId="9" xfId="0" applyFont="1" applyFill="1" applyBorder="1" applyAlignment="1" applyProtection="1" quotePrefix="1">
      <alignment horizontal="centerContinuous" vertical="center"/>
      <protection/>
    </xf>
    <xf numFmtId="0" fontId="1" fillId="0" borderId="10" xfId="0" applyFont="1" applyFill="1" applyBorder="1" applyAlignment="1" applyProtection="1">
      <alignment horizontal="centerContinuous" vertical="center"/>
      <protection/>
    </xf>
    <xf numFmtId="0" fontId="14" fillId="0" borderId="35" xfId="0" applyFont="1" applyFill="1" applyBorder="1" applyAlignment="1" applyProtection="1" quotePrefix="1">
      <alignment horizontal="center" vertical="center" wrapText="1"/>
      <protection/>
    </xf>
    <xf numFmtId="0" fontId="0" fillId="0" borderId="0" xfId="0" applyFont="1" applyAlignment="1">
      <alignment horizontal="right"/>
    </xf>
    <xf numFmtId="42" fontId="25" fillId="0" borderId="24" xfId="17" applyNumberFormat="1" applyFont="1" applyFill="1" applyBorder="1" applyAlignment="1" applyProtection="1">
      <alignment vertical="center"/>
      <protection locked="0"/>
    </xf>
    <xf numFmtId="166" fontId="1" fillId="0" borderId="36" xfId="0" applyNumberFormat="1" applyFont="1" applyFill="1" applyBorder="1" applyAlignment="1">
      <alignment vertical="center"/>
    </xf>
    <xf numFmtId="166" fontId="12" fillId="0" borderId="36" xfId="0" applyNumberFormat="1" applyFont="1" applyFill="1" applyBorder="1" applyAlignment="1" applyProtection="1">
      <alignment vertical="center"/>
      <protection locked="0"/>
    </xf>
    <xf numFmtId="0" fontId="0" fillId="0" borderId="0" xfId="0" applyAlignment="1">
      <alignment vertical="center" wrapText="1"/>
    </xf>
    <xf numFmtId="0" fontId="11"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14" fillId="0" borderId="37" xfId="0" applyFont="1" applyFill="1" applyBorder="1" applyAlignment="1" applyProtection="1">
      <alignment horizontal="center" vertical="center" wrapText="1"/>
      <protection/>
    </xf>
    <xf numFmtId="41" fontId="18" fillId="0" borderId="3" xfId="0" applyNumberFormat="1" applyFont="1" applyFill="1" applyBorder="1" applyAlignment="1">
      <alignment vertical="center"/>
    </xf>
    <xf numFmtId="42" fontId="0" fillId="0" borderId="3" xfId="0" applyNumberFormat="1" applyFont="1" applyFill="1" applyBorder="1" applyAlignment="1">
      <alignment vertical="center"/>
    </xf>
    <xf numFmtId="173" fontId="0" fillId="0" borderId="3" xfId="22" applyNumberFormat="1" applyFont="1" applyFill="1" applyBorder="1" applyAlignment="1">
      <alignment vertical="center"/>
    </xf>
    <xf numFmtId="0" fontId="12" fillId="0" borderId="0" xfId="0" applyFont="1" applyFill="1" applyBorder="1" applyAlignment="1">
      <alignment horizontal="center" vertical="center"/>
    </xf>
    <xf numFmtId="0" fontId="12" fillId="0" borderId="2" xfId="0" applyFont="1" applyFill="1" applyBorder="1" applyAlignment="1" applyProtection="1">
      <alignment horizontal="center" vertical="center"/>
      <protection/>
    </xf>
    <xf numFmtId="0" fontId="12" fillId="0" borderId="2" xfId="0" applyFont="1" applyFill="1" applyBorder="1" applyAlignment="1">
      <alignment horizontal="center" vertical="center"/>
    </xf>
    <xf numFmtId="42" fontId="17" fillId="0" borderId="4" xfId="0" applyNumberFormat="1" applyFont="1" applyFill="1" applyBorder="1" applyAlignment="1" applyProtection="1">
      <alignment horizontal="left" vertical="center"/>
      <protection/>
    </xf>
    <xf numFmtId="0" fontId="12" fillId="0" borderId="0" xfId="0" applyFont="1" applyFill="1" applyBorder="1" applyAlignment="1">
      <alignment horizontal="right" vertical="center"/>
    </xf>
    <xf numFmtId="0" fontId="1" fillId="0" borderId="0" xfId="0" applyFont="1" applyFill="1" applyBorder="1" applyAlignment="1" quotePrefix="1">
      <alignment horizontal="right" vertical="center"/>
    </xf>
    <xf numFmtId="42" fontId="18" fillId="0" borderId="3" xfId="0" applyNumberFormat="1" applyFont="1" applyFill="1" applyBorder="1" applyAlignment="1">
      <alignment vertical="center"/>
    </xf>
    <xf numFmtId="41" fontId="17" fillId="0" borderId="31" xfId="0" applyNumberFormat="1" applyFont="1" applyFill="1" applyBorder="1" applyAlignment="1">
      <alignment vertical="center"/>
    </xf>
    <xf numFmtId="42" fontId="16" fillId="0" borderId="0" xfId="17" applyNumberFormat="1" applyFont="1" applyFill="1" applyBorder="1" applyAlignment="1" applyProtection="1">
      <alignment vertical="center"/>
      <protection locked="0"/>
    </xf>
    <xf numFmtId="0" fontId="11" fillId="0" borderId="0" xfId="0" applyFont="1" applyFill="1" applyBorder="1" applyAlignment="1" quotePrefix="1">
      <alignment horizontal="right" vertical="center"/>
    </xf>
    <xf numFmtId="0" fontId="11" fillId="0" borderId="0" xfId="0" applyFont="1" applyFill="1" applyBorder="1" applyAlignment="1">
      <alignment horizontal="right" vertical="center"/>
    </xf>
    <xf numFmtId="0" fontId="11" fillId="0" borderId="2" xfId="0" applyFont="1" applyFill="1" applyBorder="1" applyAlignment="1" quotePrefix="1">
      <alignment horizontal="right" vertical="center"/>
    </xf>
    <xf numFmtId="0" fontId="11" fillId="0" borderId="2" xfId="0" applyFont="1" applyFill="1" applyBorder="1" applyAlignment="1">
      <alignment horizontal="right" vertical="center"/>
    </xf>
    <xf numFmtId="0" fontId="0" fillId="0" borderId="0" xfId="0" applyBorder="1" applyAlignment="1">
      <alignment vertical="center"/>
    </xf>
    <xf numFmtId="0" fontId="0" fillId="0" borderId="38" xfId="0" applyBorder="1" applyAlignment="1">
      <alignment/>
    </xf>
    <xf numFmtId="0" fontId="0" fillId="0" borderId="39" xfId="0" applyBorder="1" applyAlignment="1">
      <alignment/>
    </xf>
    <xf numFmtId="0" fontId="0" fillId="0" borderId="2" xfId="0" applyBorder="1" applyAlignment="1">
      <alignment vertical="center"/>
    </xf>
    <xf numFmtId="0" fontId="0" fillId="0" borderId="1" xfId="0" applyBorder="1" applyAlignment="1">
      <alignment vertical="center"/>
    </xf>
    <xf numFmtId="0" fontId="0" fillId="0" borderId="0" xfId="0" applyFont="1" applyAlignment="1">
      <alignment vertical="center"/>
    </xf>
    <xf numFmtId="0" fontId="0" fillId="0" borderId="3" xfId="0" applyBorder="1" applyAlignment="1">
      <alignment vertical="center"/>
    </xf>
    <xf numFmtId="0" fontId="0" fillId="0" borderId="29" xfId="0" applyBorder="1" applyAlignment="1">
      <alignment horizontal="left" vertical="center" wrapText="1" indent="1"/>
    </xf>
    <xf numFmtId="0" fontId="11" fillId="0" borderId="0" xfId="0" applyFont="1" applyFill="1" applyBorder="1" applyAlignment="1" applyProtection="1">
      <alignment vertical="center" wrapText="1"/>
      <protection/>
    </xf>
    <xf numFmtId="0" fontId="11" fillId="0" borderId="0" xfId="0" applyFont="1" applyBorder="1" applyAlignment="1">
      <alignment vertical="center" wrapText="1"/>
    </xf>
    <xf numFmtId="49" fontId="19" fillId="0" borderId="0" xfId="0" applyNumberFormat="1" applyFont="1" applyFill="1" applyBorder="1" applyAlignment="1" applyProtection="1">
      <alignment horizontal="left" vertical="center" wrapText="1" indent="1"/>
      <protection/>
    </xf>
    <xf numFmtId="0" fontId="19" fillId="0" borderId="0" xfId="0" applyFont="1" applyAlignment="1">
      <alignment/>
    </xf>
    <xf numFmtId="49" fontId="26" fillId="0" borderId="0" xfId="0" applyNumberFormat="1" applyFont="1" applyFill="1" applyBorder="1" applyAlignment="1" applyProtection="1">
      <alignment horizontal="left" vertical="center" wrapText="1" indent="1"/>
      <protection/>
    </xf>
    <xf numFmtId="0" fontId="19" fillId="0" borderId="0" xfId="0" applyFont="1" applyBorder="1" applyAlignment="1">
      <alignment horizontal="left" vertical="center" wrapText="1" indent="1"/>
    </xf>
    <xf numFmtId="0" fontId="26" fillId="0" borderId="0" xfId="0" applyNumberFormat="1" applyFont="1" applyFill="1" applyBorder="1" applyAlignment="1" applyProtection="1">
      <alignment horizontal="left" vertical="center" wrapText="1" indent="1"/>
      <protection/>
    </xf>
    <xf numFmtId="0" fontId="26" fillId="0" borderId="0" xfId="0" applyFont="1" applyBorder="1" applyAlignment="1">
      <alignment horizontal="left" indent="1"/>
    </xf>
    <xf numFmtId="0" fontId="19" fillId="0" borderId="0" xfId="0" applyFont="1" applyAlignment="1">
      <alignment/>
    </xf>
    <xf numFmtId="0" fontId="19" fillId="0" borderId="0" xfId="21">
      <alignment/>
      <protection/>
    </xf>
    <xf numFmtId="0" fontId="19" fillId="0" borderId="1" xfId="21" applyFill="1" applyBorder="1">
      <alignment/>
      <protection/>
    </xf>
    <xf numFmtId="0" fontId="19" fillId="0" borderId="0" xfId="21" applyFill="1" applyBorder="1">
      <alignment/>
      <protection/>
    </xf>
    <xf numFmtId="0" fontId="19" fillId="0" borderId="0" xfId="21" applyBorder="1">
      <alignment/>
      <protection/>
    </xf>
    <xf numFmtId="0" fontId="19" fillId="0" borderId="9" xfId="21" applyFill="1" applyBorder="1">
      <alignment/>
      <protection/>
    </xf>
    <xf numFmtId="0" fontId="19" fillId="0" borderId="10" xfId="21" applyFill="1" applyBorder="1">
      <alignment/>
      <protection/>
    </xf>
    <xf numFmtId="0" fontId="22" fillId="0" borderId="0" xfId="21" applyFont="1" applyFill="1" applyBorder="1" applyAlignment="1">
      <alignment vertical="center"/>
      <protection/>
    </xf>
    <xf numFmtId="0" fontId="19" fillId="0" borderId="0" xfId="21" applyFill="1" applyBorder="1" applyAlignment="1">
      <alignment vertical="center"/>
      <protection/>
    </xf>
    <xf numFmtId="0" fontId="1" fillId="0" borderId="0" xfId="21" applyFont="1" applyFill="1" applyBorder="1" applyAlignment="1">
      <alignment horizontal="right" vertical="center"/>
      <protection/>
    </xf>
    <xf numFmtId="0" fontId="19" fillId="0" borderId="0" xfId="21" applyFill="1">
      <alignment/>
      <protection/>
    </xf>
    <xf numFmtId="0" fontId="11" fillId="0" borderId="0" xfId="21" applyFont="1" applyFill="1" applyBorder="1" applyAlignment="1">
      <alignment vertical="center"/>
      <protection/>
    </xf>
    <xf numFmtId="0" fontId="11" fillId="0" borderId="0" xfId="21" applyFont="1" applyFill="1" applyBorder="1" applyAlignment="1" quotePrefix="1">
      <alignment horizontal="center" vertical="center"/>
      <protection/>
    </xf>
    <xf numFmtId="0" fontId="11" fillId="0" borderId="0" xfId="21" applyFont="1" applyFill="1" applyBorder="1" applyAlignment="1">
      <alignment horizontal="center" vertical="center"/>
      <protection/>
    </xf>
    <xf numFmtId="0" fontId="19" fillId="0" borderId="0" xfId="21" applyFill="1" applyBorder="1" applyAlignment="1">
      <alignment horizontal="center"/>
      <protection/>
    </xf>
    <xf numFmtId="0" fontId="19" fillId="0" borderId="40" xfId="21" applyFill="1" applyBorder="1" applyAlignment="1">
      <alignment horizontal="center" vertical="center" wrapText="1"/>
      <protection/>
    </xf>
    <xf numFmtId="0" fontId="19" fillId="0" borderId="41" xfId="21" applyBorder="1" applyAlignment="1">
      <alignment horizontal="center" vertical="center" wrapText="1"/>
      <protection/>
    </xf>
    <xf numFmtId="0" fontId="19" fillId="0" borderId="42" xfId="21" applyBorder="1" applyAlignment="1">
      <alignment horizontal="center" vertical="center" wrapText="1"/>
      <protection/>
    </xf>
    <xf numFmtId="0" fontId="19" fillId="0" borderId="43" xfId="21" applyBorder="1" applyAlignment="1">
      <alignment horizontal="center" vertical="center" wrapText="1"/>
      <protection/>
    </xf>
    <xf numFmtId="0" fontId="19" fillId="0" borderId="44" xfId="21" applyBorder="1" applyAlignment="1">
      <alignment horizontal="center" vertical="center" wrapText="1"/>
      <protection/>
    </xf>
    <xf numFmtId="0" fontId="1" fillId="0" borderId="0" xfId="0" applyFont="1" applyFill="1" applyBorder="1" applyAlignment="1">
      <alignment horizontal="centerContinuous" vertical="center"/>
    </xf>
    <xf numFmtId="0" fontId="0" fillId="0" borderId="45" xfId="0" applyBorder="1" applyAlignment="1">
      <alignment/>
    </xf>
    <xf numFmtId="0" fontId="0" fillId="0" borderId="46" xfId="0" applyBorder="1" applyAlignment="1">
      <alignment/>
    </xf>
    <xf numFmtId="41" fontId="0" fillId="0" borderId="47" xfId="0" applyNumberFormat="1" applyBorder="1" applyAlignment="1">
      <alignment/>
    </xf>
    <xf numFmtId="41" fontId="0" fillId="0" borderId="48" xfId="0" applyNumberFormat="1" applyBorder="1" applyAlignment="1">
      <alignment/>
    </xf>
    <xf numFmtId="41" fontId="0" fillId="0" borderId="49" xfId="0" applyNumberFormat="1" applyBorder="1" applyAlignment="1">
      <alignment/>
    </xf>
    <xf numFmtId="0" fontId="0" fillId="0" borderId="31" xfId="0" applyBorder="1" applyAlignment="1">
      <alignment horizontal="left" vertical="center" wrapText="1" indent="1"/>
    </xf>
    <xf numFmtId="0" fontId="0" fillId="0" borderId="45" xfId="0" applyBorder="1" applyAlignment="1">
      <alignment/>
    </xf>
    <xf numFmtId="0" fontId="0" fillId="0" borderId="41" xfId="0" applyBorder="1" applyAlignment="1">
      <alignment/>
    </xf>
    <xf numFmtId="0" fontId="0" fillId="0" borderId="50" xfId="0" applyBorder="1" applyAlignment="1">
      <alignment/>
    </xf>
    <xf numFmtId="0" fontId="19" fillId="0" borderId="0" xfId="21" applyFont="1" applyFill="1" applyBorder="1">
      <alignment/>
      <protection/>
    </xf>
    <xf numFmtId="0" fontId="33" fillId="0" borderId="51" xfId="0" applyFont="1" applyBorder="1" applyAlignment="1">
      <alignment/>
    </xf>
    <xf numFmtId="0" fontId="19" fillId="0" borderId="25" xfId="21" applyBorder="1">
      <alignment/>
      <protection/>
    </xf>
    <xf numFmtId="0" fontId="19" fillId="0" borderId="18" xfId="21" applyBorder="1">
      <alignment/>
      <protection/>
    </xf>
    <xf numFmtId="0" fontId="19" fillId="0" borderId="18" xfId="21" applyFill="1" applyBorder="1">
      <alignment/>
      <protection/>
    </xf>
    <xf numFmtId="0" fontId="19" fillId="0" borderId="19" xfId="21" applyBorder="1">
      <alignment/>
      <protection/>
    </xf>
    <xf numFmtId="0" fontId="19" fillId="0" borderId="2" xfId="21" applyBorder="1">
      <alignment/>
      <protection/>
    </xf>
    <xf numFmtId="0" fontId="19" fillId="0" borderId="1" xfId="21" applyBorder="1">
      <alignment/>
      <protection/>
    </xf>
    <xf numFmtId="0" fontId="19" fillId="0" borderId="26" xfId="21" applyBorder="1">
      <alignment/>
      <protection/>
    </xf>
    <xf numFmtId="0" fontId="19" fillId="0" borderId="9" xfId="21" applyBorder="1">
      <alignment/>
      <protection/>
    </xf>
    <xf numFmtId="0" fontId="23" fillId="0" borderId="0" xfId="21" applyFont="1" applyAlignment="1">
      <alignment horizontal="center"/>
      <protection/>
    </xf>
    <xf numFmtId="0" fontId="35" fillId="0" borderId="52" xfId="0" applyFont="1" applyBorder="1" applyAlignment="1">
      <alignment/>
    </xf>
    <xf numFmtId="0" fontId="35" fillId="0" borderId="53" xfId="0" applyFont="1" applyBorder="1" applyAlignment="1">
      <alignment/>
    </xf>
    <xf numFmtId="0" fontId="0" fillId="0" borderId="31" xfId="0" applyBorder="1" applyAlignment="1">
      <alignment horizontal="center"/>
    </xf>
    <xf numFmtId="0" fontId="36" fillId="0" borderId="0" xfId="21" applyFont="1" applyBorder="1">
      <alignment/>
      <protection/>
    </xf>
    <xf numFmtId="0" fontId="0" fillId="0" borderId="44" xfId="0" applyBorder="1" applyAlignment="1">
      <alignment horizontal="left" vertical="center" wrapText="1" indent="1"/>
    </xf>
    <xf numFmtId="0" fontId="37" fillId="0" borderId="0" xfId="21" applyFont="1" applyFill="1" applyBorder="1" applyAlignment="1">
      <alignment horizontal="right" vertical="center"/>
      <protection/>
    </xf>
    <xf numFmtId="0" fontId="36" fillId="0" borderId="0" xfId="21" applyFont="1">
      <alignment/>
      <protection/>
    </xf>
    <xf numFmtId="0" fontId="19" fillId="0" borderId="0" xfId="21" applyBorder="1">
      <alignment/>
      <protection/>
    </xf>
    <xf numFmtId="0" fontId="19" fillId="0" borderId="0" xfId="21" applyFont="1" applyFill="1" applyBorder="1" applyAlignment="1">
      <alignment horizontal="left" vertical="top" wrapText="1" indent="1"/>
      <protection/>
    </xf>
    <xf numFmtId="0" fontId="19" fillId="0" borderId="0" xfId="21" applyBorder="1" applyAlignment="1">
      <alignment horizontal="left" vertical="top" wrapText="1" indent="1"/>
      <protection/>
    </xf>
    <xf numFmtId="0" fontId="10" fillId="0" borderId="0" xfId="21" applyFont="1" applyFill="1" applyBorder="1" applyAlignment="1">
      <alignment horizontal="left" vertical="top" wrapText="1" indent="1"/>
      <protection/>
    </xf>
    <xf numFmtId="0" fontId="19" fillId="0" borderId="0" xfId="21" applyBorder="1" applyAlignment="1">
      <alignment horizontal="left" vertical="center" wrapText="1" indent="1"/>
      <protection/>
    </xf>
    <xf numFmtId="0" fontId="11" fillId="0" borderId="0" xfId="21" applyFont="1" applyFill="1" applyBorder="1" applyAlignment="1">
      <alignment horizontal="left" vertical="center" wrapText="1"/>
      <protection/>
    </xf>
    <xf numFmtId="0" fontId="38" fillId="0" borderId="0" xfId="21" applyFont="1" applyAlignment="1">
      <alignment horizontal="center"/>
      <protection/>
    </xf>
    <xf numFmtId="0" fontId="38" fillId="0" borderId="9" xfId="21" applyFont="1" applyBorder="1" applyAlignment="1">
      <alignment horizontal="center"/>
      <protection/>
    </xf>
    <xf numFmtId="0" fontId="19" fillId="0" borderId="54" xfId="21" applyFill="1" applyBorder="1" applyAlignment="1">
      <alignment horizontal="center" vertical="center" wrapText="1"/>
      <protection/>
    </xf>
    <xf numFmtId="0" fontId="19" fillId="0" borderId="55" xfId="21" applyFill="1" applyBorder="1" applyAlignment="1">
      <alignment horizontal="center" vertical="center" wrapText="1"/>
      <protection/>
    </xf>
    <xf numFmtId="0" fontId="19" fillId="0" borderId="42" xfId="21" applyFill="1" applyBorder="1" applyAlignment="1">
      <alignment horizontal="center" vertical="center" wrapText="1"/>
      <protection/>
    </xf>
    <xf numFmtId="0" fontId="19" fillId="0" borderId="54" xfId="21" applyBorder="1" applyAlignment="1">
      <alignment horizontal="center" vertical="center" wrapText="1"/>
      <protection/>
    </xf>
    <xf numFmtId="0" fontId="19" fillId="0" borderId="55" xfId="21" applyBorder="1" applyAlignment="1">
      <alignment horizontal="center" vertical="center" wrapText="1"/>
      <protection/>
    </xf>
    <xf numFmtId="0" fontId="19" fillId="0" borderId="42" xfId="21" applyBorder="1" applyAlignment="1">
      <alignment horizontal="center" vertical="center" wrapText="1"/>
      <protection/>
    </xf>
    <xf numFmtId="0" fontId="19" fillId="0" borderId="56" xfId="21" applyFill="1" applyBorder="1" applyAlignment="1">
      <alignment horizontal="center" vertical="center" wrapText="1"/>
      <protection/>
    </xf>
    <xf numFmtId="0" fontId="19" fillId="0" borderId="57" xfId="21" applyFill="1" applyBorder="1" applyAlignment="1">
      <alignment horizontal="center" vertical="center" wrapText="1"/>
      <protection/>
    </xf>
    <xf numFmtId="0" fontId="19" fillId="0" borderId="58" xfId="21" applyFill="1" applyBorder="1" applyAlignment="1">
      <alignment horizontal="center" vertical="center" wrapText="1"/>
      <protection/>
    </xf>
    <xf numFmtId="0" fontId="19" fillId="0" borderId="0" xfId="21" applyBorder="1" applyAlignment="1">
      <alignment horizontal="left" vertical="center" wrapText="1"/>
      <protection/>
    </xf>
    <xf numFmtId="0" fontId="34" fillId="0" borderId="0" xfId="21" applyFont="1" applyFill="1" applyBorder="1" applyAlignment="1">
      <alignment horizontal="left"/>
      <protection/>
    </xf>
    <xf numFmtId="0" fontId="34" fillId="0" borderId="59" xfId="21" applyFont="1" applyFill="1" applyBorder="1" applyAlignment="1">
      <alignment horizontal="left"/>
      <protection/>
    </xf>
    <xf numFmtId="165" fontId="9" fillId="0" borderId="60" xfId="15" applyNumberFormat="1" applyFont="1" applyFill="1" applyBorder="1" applyAlignment="1" quotePrefix="1">
      <alignment horizontal="left" wrapText="1"/>
    </xf>
    <xf numFmtId="165" fontId="9" fillId="0" borderId="0" xfId="15" applyNumberFormat="1" applyFont="1" applyFill="1" applyBorder="1" applyAlignment="1" quotePrefix="1">
      <alignment horizontal="left" wrapText="1"/>
    </xf>
    <xf numFmtId="0" fontId="10" fillId="0" borderId="0" xfId="21" applyFont="1" applyBorder="1" applyAlignment="1">
      <alignment horizontal="left" vertical="top" wrapText="1" indent="1"/>
      <protection/>
    </xf>
    <xf numFmtId="0" fontId="1" fillId="0" borderId="0" xfId="0" applyFont="1" applyFill="1" applyBorder="1" applyAlignment="1" applyProtection="1">
      <alignment horizontal="center" wrapText="1"/>
      <protection/>
    </xf>
    <xf numFmtId="0" fontId="0" fillId="0" borderId="31" xfId="0" applyBorder="1" applyAlignment="1">
      <alignment wrapText="1"/>
    </xf>
    <xf numFmtId="0" fontId="1" fillId="0" borderId="45" xfId="0" applyFont="1" applyFill="1" applyBorder="1" applyAlignment="1" applyProtection="1">
      <alignment horizontal="left" vertical="center" wrapText="1" indent="1"/>
      <protection/>
    </xf>
    <xf numFmtId="0" fontId="0" fillId="0" borderId="61" xfId="0" applyBorder="1" applyAlignment="1">
      <alignment horizontal="left" vertical="center" wrapText="1" indent="1"/>
    </xf>
    <xf numFmtId="0" fontId="0" fillId="0" borderId="62" xfId="0" applyBorder="1" applyAlignment="1">
      <alignment horizontal="left" vertical="center" wrapText="1" indent="1"/>
    </xf>
    <xf numFmtId="0" fontId="19" fillId="0" borderId="0" xfId="0" applyFont="1" applyAlignment="1">
      <alignment horizontal="left" vertical="center" wrapText="1" indent="1"/>
    </xf>
    <xf numFmtId="0" fontId="23" fillId="0" borderId="0" xfId="0" applyFont="1" applyAlignment="1">
      <alignment horizont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21" fillId="0" borderId="0" xfId="0" applyFont="1" applyBorder="1" applyAlignment="1">
      <alignment vertical="center" wrapText="1"/>
    </xf>
    <xf numFmtId="0" fontId="11" fillId="0" borderId="0" xfId="0" applyFont="1" applyFill="1" applyBorder="1" applyAlignment="1" applyProtection="1">
      <alignment vertical="center"/>
      <protection/>
    </xf>
    <xf numFmtId="0" fontId="11" fillId="0" borderId="0" xfId="0" applyFont="1" applyAlignment="1">
      <alignment/>
    </xf>
    <xf numFmtId="0" fontId="11" fillId="0" borderId="0" xfId="0" applyFont="1" applyBorder="1" applyAlignment="1">
      <alignment/>
    </xf>
    <xf numFmtId="0" fontId="0" fillId="0" borderId="0" xfId="0" applyAlignment="1">
      <alignment/>
    </xf>
    <xf numFmtId="0" fontId="11" fillId="0" borderId="0" xfId="0" applyFont="1" applyFill="1" applyBorder="1" applyAlignment="1" applyProtection="1">
      <alignment horizontal="left" vertical="center"/>
      <protection/>
    </xf>
    <xf numFmtId="0" fontId="19" fillId="0" borderId="0" xfId="0" applyFont="1" applyAlignment="1">
      <alignment vertical="center" wrapText="1"/>
    </xf>
    <xf numFmtId="0" fontId="1" fillId="0" borderId="32" xfId="0" applyFont="1" applyFill="1" applyBorder="1" applyAlignment="1" applyProtection="1" quotePrefix="1">
      <alignment horizontal="center" vertical="center" wrapText="1"/>
      <protection/>
    </xf>
    <xf numFmtId="0" fontId="0" fillId="0" borderId="66" xfId="0" applyBorder="1" applyAlignment="1">
      <alignment horizontal="center" vertical="center" wrapText="1"/>
    </xf>
    <xf numFmtId="0" fontId="0" fillId="0" borderId="34" xfId="0" applyBorder="1" applyAlignment="1">
      <alignment horizontal="center" vertical="center" wrapText="1"/>
    </xf>
    <xf numFmtId="0" fontId="12" fillId="0" borderId="67" xfId="0" applyFont="1" applyFill="1" applyBorder="1" applyAlignment="1" applyProtection="1" quotePrefix="1">
      <alignment horizontal="center" vertical="center" wrapText="1"/>
      <protection/>
    </xf>
    <xf numFmtId="0" fontId="0" fillId="0" borderId="68" xfId="0" applyBorder="1" applyAlignment="1">
      <alignment horizontal="center" vertical="center" wrapText="1"/>
    </xf>
    <xf numFmtId="0" fontId="0" fillId="0" borderId="30" xfId="0" applyBorder="1" applyAlignment="1">
      <alignment horizontal="center" vertical="center" wrapText="1"/>
    </xf>
    <xf numFmtId="0" fontId="1" fillId="0" borderId="18" xfId="0" applyFont="1" applyFill="1" applyBorder="1" applyAlignment="1">
      <alignment horizontal="right" vertical="center" wrapText="1"/>
    </xf>
    <xf numFmtId="0" fontId="0" fillId="0" borderId="69" xfId="0" applyBorder="1" applyAlignment="1">
      <alignment wrapText="1"/>
    </xf>
    <xf numFmtId="0" fontId="28" fillId="0" borderId="0" xfId="0" applyFont="1" applyAlignment="1">
      <alignment horizontal="right" vertical="top" wrapText="1"/>
    </xf>
    <xf numFmtId="0" fontId="20" fillId="0" borderId="0" xfId="0" applyFont="1" applyFill="1" applyBorder="1" applyAlignment="1">
      <alignment vertical="center" wrapText="1"/>
    </xf>
    <xf numFmtId="0" fontId="0" fillId="0" borderId="0" xfId="0" applyAlignment="1">
      <alignment vertical="center" wrapText="1"/>
    </xf>
    <xf numFmtId="0" fontId="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0" fillId="0" borderId="0" xfId="0" applyBorder="1" applyAlignment="1">
      <alignment vertical="center"/>
    </xf>
    <xf numFmtId="0" fontId="27" fillId="0" borderId="0" xfId="0" applyFont="1" applyAlignment="1">
      <alignment horizontal="center"/>
    </xf>
    <xf numFmtId="0" fontId="11"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quotePrefix="1">
      <alignment horizontal="left" vertical="center" wrapText="1"/>
    </xf>
    <xf numFmtId="0" fontId="10" fillId="0" borderId="0" xfId="0" applyFont="1" applyFill="1" applyBorder="1" applyAlignment="1">
      <alignment vertical="center"/>
    </xf>
    <xf numFmtId="0" fontId="21" fillId="0" borderId="0" xfId="0" applyFont="1" applyFill="1" applyBorder="1" applyAlignment="1">
      <alignment vertical="center" wrapText="1"/>
    </xf>
    <xf numFmtId="0" fontId="11" fillId="0" borderId="0" xfId="0" applyFont="1" applyFill="1" applyBorder="1" applyAlignment="1">
      <alignment vertical="center"/>
    </xf>
    <xf numFmtId="0" fontId="0" fillId="0" borderId="70" xfId="0" applyBorder="1" applyAlignment="1">
      <alignment vertical="center"/>
    </xf>
    <xf numFmtId="0" fontId="21" fillId="0" borderId="0" xfId="0" applyFont="1" applyFill="1" applyBorder="1" applyAlignment="1">
      <alignment vertical="top" wrapText="1"/>
    </xf>
    <xf numFmtId="0" fontId="0" fillId="0" borderId="0" xfId="0" applyFill="1" applyBorder="1" applyAlignment="1">
      <alignment vertical="top" wrapText="1"/>
    </xf>
    <xf numFmtId="0" fontId="0" fillId="0" borderId="70" xfId="0"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TDC Test 2006" xfId="21"/>
    <cellStyle name="Percent" xfId="22"/>
  </cellStyles>
  <dxfs count="10">
    <dxf>
      <alignment horizontal="right"/>
      <border/>
    </dxf>
    <dxf>
      <alignment horizontal="right" readingOrder="2"/>
      <border/>
    </dxf>
    <dxf>
      <alignment horizontal="right" readingOrder="1"/>
      <border/>
    </dxf>
    <dxf>
      <alignment horizontal="right" readingOrder="0"/>
      <border/>
    </dxf>
    <dxf>
      <font>
        <color rgb="FFFFFFFF"/>
      </font>
      <border/>
    </dxf>
    <dxf>
      <alignment horizontal="center" readingOrder="0"/>
      <border/>
    </dxf>
    <dxf>
      <border>
        <left style="medium"/>
        <right style="medium"/>
        <top style="medium"/>
        <bottom style="medium"/>
      </border>
    </dxf>
    <dxf>
      <font>
        <sz val="12"/>
      </font>
      <border/>
    </dxf>
    <dxf>
      <border>
        <left>
          <color rgb="FF000000"/>
        </left>
        <right>
          <color rgb="FF000000"/>
        </right>
        <top>
          <color rgb="FF000000"/>
        </top>
        <bottom>
          <color rgb="FF000000"/>
        </bottom>
      </border>
    </dxf>
    <dxf>
      <border>
        <bottom style="thin"/>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26</xdr:row>
      <xdr:rowOff>9525</xdr:rowOff>
    </xdr:from>
    <xdr:to>
      <xdr:col>7</xdr:col>
      <xdr:colOff>0</xdr:colOff>
      <xdr:row>32</xdr:row>
      <xdr:rowOff>161925</xdr:rowOff>
    </xdr:to>
    <xdr:sp>
      <xdr:nvSpPr>
        <xdr:cNvPr id="1" name="TextBox 20"/>
        <xdr:cNvSpPr txBox="1">
          <a:spLocks noChangeArrowheads="1"/>
        </xdr:cNvSpPr>
      </xdr:nvSpPr>
      <xdr:spPr>
        <a:xfrm>
          <a:off x="4572000" y="4067175"/>
          <a:ext cx="1343025" cy="11811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TDC for One Detached/Semi-Detached unit of the stated Bedroom Size.</a:t>
          </a:r>
        </a:p>
      </xdr:txBody>
    </xdr:sp>
    <xdr:clientData/>
  </xdr:twoCellAnchor>
  <xdr:twoCellAnchor>
    <xdr:from>
      <xdr:col>6</xdr:col>
      <xdr:colOff>28575</xdr:colOff>
      <xdr:row>40</xdr:row>
      <xdr:rowOff>9525</xdr:rowOff>
    </xdr:from>
    <xdr:to>
      <xdr:col>7</xdr:col>
      <xdr:colOff>0</xdr:colOff>
      <xdr:row>46</xdr:row>
      <xdr:rowOff>171450</xdr:rowOff>
    </xdr:to>
    <xdr:sp>
      <xdr:nvSpPr>
        <xdr:cNvPr id="2" name="TextBox 21"/>
        <xdr:cNvSpPr txBox="1">
          <a:spLocks noChangeArrowheads="1"/>
        </xdr:cNvSpPr>
      </xdr:nvSpPr>
      <xdr:spPr>
        <a:xfrm>
          <a:off x="4591050" y="6524625"/>
          <a:ext cx="1323975" cy="12287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TDC for One Elevator unit of the stated Bedroom Size.</a:t>
          </a:r>
        </a:p>
      </xdr:txBody>
    </xdr:sp>
    <xdr:clientData/>
  </xdr:twoCellAnchor>
  <xdr:twoCellAnchor>
    <xdr:from>
      <xdr:col>6</xdr:col>
      <xdr:colOff>19050</xdr:colOff>
      <xdr:row>54</xdr:row>
      <xdr:rowOff>19050</xdr:rowOff>
    </xdr:from>
    <xdr:to>
      <xdr:col>7</xdr:col>
      <xdr:colOff>0</xdr:colOff>
      <xdr:row>61</xdr:row>
      <xdr:rowOff>0</xdr:rowOff>
    </xdr:to>
    <xdr:sp>
      <xdr:nvSpPr>
        <xdr:cNvPr id="3" name="TextBox 22"/>
        <xdr:cNvSpPr txBox="1">
          <a:spLocks noChangeArrowheads="1"/>
        </xdr:cNvSpPr>
      </xdr:nvSpPr>
      <xdr:spPr>
        <a:xfrm>
          <a:off x="4581525" y="9048750"/>
          <a:ext cx="1333500" cy="12382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TDC for One Row House unit of the stated Bedroom Size.</a:t>
          </a:r>
        </a:p>
      </xdr:txBody>
    </xdr:sp>
    <xdr:clientData/>
  </xdr:twoCellAnchor>
  <xdr:twoCellAnchor>
    <xdr:from>
      <xdr:col>6</xdr:col>
      <xdr:colOff>38100</xdr:colOff>
      <xdr:row>68</xdr:row>
      <xdr:rowOff>9525</xdr:rowOff>
    </xdr:from>
    <xdr:to>
      <xdr:col>7</xdr:col>
      <xdr:colOff>0</xdr:colOff>
      <xdr:row>75</xdr:row>
      <xdr:rowOff>0</xdr:rowOff>
    </xdr:to>
    <xdr:sp>
      <xdr:nvSpPr>
        <xdr:cNvPr id="4" name="TextBox 24"/>
        <xdr:cNvSpPr txBox="1">
          <a:spLocks noChangeArrowheads="1"/>
        </xdr:cNvSpPr>
      </xdr:nvSpPr>
      <xdr:spPr>
        <a:xfrm>
          <a:off x="4600575" y="11553825"/>
          <a:ext cx="1314450" cy="12477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TDC for One Walkup unit of the stated Bedroom Size.</a:t>
          </a:r>
        </a:p>
      </xdr:txBody>
    </xdr:sp>
    <xdr:clientData/>
  </xdr:twoCellAnchor>
  <xdr:twoCellAnchor>
    <xdr:from>
      <xdr:col>6</xdr:col>
      <xdr:colOff>19050</xdr:colOff>
      <xdr:row>33</xdr:row>
      <xdr:rowOff>9525</xdr:rowOff>
    </xdr:from>
    <xdr:to>
      <xdr:col>7</xdr:col>
      <xdr:colOff>0</xdr:colOff>
      <xdr:row>39</xdr:row>
      <xdr:rowOff>171450</xdr:rowOff>
    </xdr:to>
    <xdr:sp>
      <xdr:nvSpPr>
        <xdr:cNvPr id="5" name="TextBox 25"/>
        <xdr:cNvSpPr txBox="1">
          <a:spLocks noChangeArrowheads="1"/>
        </xdr:cNvSpPr>
      </xdr:nvSpPr>
      <xdr:spPr>
        <a:xfrm>
          <a:off x="4581525" y="5286375"/>
          <a:ext cx="133350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HCC for One Detached/Semi-Detached unit of the stated Bedroom Size.</a:t>
          </a:r>
        </a:p>
      </xdr:txBody>
    </xdr:sp>
    <xdr:clientData/>
  </xdr:twoCellAnchor>
  <xdr:twoCellAnchor>
    <xdr:from>
      <xdr:col>6</xdr:col>
      <xdr:colOff>9525</xdr:colOff>
      <xdr:row>47</xdr:row>
      <xdr:rowOff>0</xdr:rowOff>
    </xdr:from>
    <xdr:to>
      <xdr:col>7</xdr:col>
      <xdr:colOff>0</xdr:colOff>
      <xdr:row>54</xdr:row>
      <xdr:rowOff>0</xdr:rowOff>
    </xdr:to>
    <xdr:sp>
      <xdr:nvSpPr>
        <xdr:cNvPr id="6" name="TextBox 26"/>
        <xdr:cNvSpPr txBox="1">
          <a:spLocks noChangeArrowheads="1"/>
        </xdr:cNvSpPr>
      </xdr:nvSpPr>
      <xdr:spPr>
        <a:xfrm>
          <a:off x="4572000" y="7772400"/>
          <a:ext cx="13430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HCC for One Elevator unit of the stated Bedroom Size.</a:t>
          </a:r>
        </a:p>
      </xdr:txBody>
    </xdr:sp>
    <xdr:clientData/>
  </xdr:twoCellAnchor>
  <xdr:twoCellAnchor>
    <xdr:from>
      <xdr:col>6</xdr:col>
      <xdr:colOff>9525</xdr:colOff>
      <xdr:row>61</xdr:row>
      <xdr:rowOff>0</xdr:rowOff>
    </xdr:from>
    <xdr:to>
      <xdr:col>7</xdr:col>
      <xdr:colOff>9525</xdr:colOff>
      <xdr:row>68</xdr:row>
      <xdr:rowOff>0</xdr:rowOff>
    </xdr:to>
    <xdr:sp>
      <xdr:nvSpPr>
        <xdr:cNvPr id="7" name="TextBox 27"/>
        <xdr:cNvSpPr txBox="1">
          <a:spLocks noChangeArrowheads="1"/>
        </xdr:cNvSpPr>
      </xdr:nvSpPr>
      <xdr:spPr>
        <a:xfrm>
          <a:off x="4572000" y="10287000"/>
          <a:ext cx="13525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HCC for One Row House unit of the stated Bedroom Size.</a:t>
          </a:r>
        </a:p>
      </xdr:txBody>
    </xdr:sp>
    <xdr:clientData/>
  </xdr:twoCellAnchor>
  <xdr:twoCellAnchor>
    <xdr:from>
      <xdr:col>6</xdr:col>
      <xdr:colOff>0</xdr:colOff>
      <xdr:row>74</xdr:row>
      <xdr:rowOff>180975</xdr:rowOff>
    </xdr:from>
    <xdr:to>
      <xdr:col>7</xdr:col>
      <xdr:colOff>0</xdr:colOff>
      <xdr:row>81</xdr:row>
      <xdr:rowOff>180975</xdr:rowOff>
    </xdr:to>
    <xdr:sp>
      <xdr:nvSpPr>
        <xdr:cNvPr id="8" name="TextBox 28"/>
        <xdr:cNvSpPr txBox="1">
          <a:spLocks noChangeArrowheads="1"/>
        </xdr:cNvSpPr>
      </xdr:nvSpPr>
      <xdr:spPr>
        <a:xfrm>
          <a:off x="4562475" y="12792075"/>
          <a:ext cx="13525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HCC for One Walkup unit of the stated Bedroom Size.</a:t>
          </a:r>
        </a:p>
      </xdr:txBody>
    </xdr:sp>
    <xdr:clientData/>
  </xdr:twoCellAnchor>
  <xdr:twoCellAnchor>
    <xdr:from>
      <xdr:col>4</xdr:col>
      <xdr:colOff>885825</xdr:colOff>
      <xdr:row>25</xdr:row>
      <xdr:rowOff>9525</xdr:rowOff>
    </xdr:from>
    <xdr:to>
      <xdr:col>8</xdr:col>
      <xdr:colOff>19050</xdr:colOff>
      <xdr:row>25</xdr:row>
      <xdr:rowOff>171450</xdr:rowOff>
    </xdr:to>
    <xdr:sp>
      <xdr:nvSpPr>
        <xdr:cNvPr id="9" name="TextBox 29"/>
        <xdr:cNvSpPr txBox="1">
          <a:spLocks noChangeArrowheads="1"/>
        </xdr:cNvSpPr>
      </xdr:nvSpPr>
      <xdr:spPr>
        <a:xfrm>
          <a:off x="4552950" y="3876675"/>
          <a:ext cx="2247900" cy="161925"/>
        </a:xfrm>
        <a:prstGeom prst="rect">
          <a:avLst/>
        </a:prstGeom>
        <a:solidFill>
          <a:srgbClr val="FFFFFF"/>
        </a:solidFill>
        <a:ln w="9525" cmpd="sng">
          <a:noFill/>
        </a:ln>
      </xdr:spPr>
      <xdr:txBody>
        <a:bodyPr vertOverflow="clip" wrap="square"/>
        <a:p>
          <a:pPr algn="r">
            <a:defRPr/>
          </a:pPr>
          <a:r>
            <a:rPr lang="en-US" cap="none" sz="1100" b="0" i="0" u="none" baseline="0">
              <a:latin typeface="Arial"/>
              <a:ea typeface="Arial"/>
              <a:cs typeface="Arial"/>
            </a:rPr>
            <a:t>Per Unit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95250</xdr:rowOff>
    </xdr:from>
    <xdr:ext cx="9486900" cy="695325"/>
    <xdr:sp>
      <xdr:nvSpPr>
        <xdr:cNvPr id="1" name="Text 2"/>
        <xdr:cNvSpPr txBox="1">
          <a:spLocks noChangeArrowheads="1"/>
        </xdr:cNvSpPr>
      </xdr:nvSpPr>
      <xdr:spPr>
        <a:xfrm>
          <a:off x="200025" y="466725"/>
          <a:ext cx="9486900" cy="69532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Public Reporting Burden for this collection of information is estimated to average one hour per response, including the time for reviewing instructions, searching existing data sources, gathering and maintaining the data needed, and completing and reviewing the collection of information.  Response to this collection of information is mandatory to obtain a benefit.  The information requested does not lend itself to confidentiality.  HUD may not conduct or sponsor, and an applicant is not required to respond to a collection of information unless it displays a currently valid OMB control number.</a:t>
          </a:r>
          <a:r>
            <a:rPr lang="en-US" cap="none" sz="1200" b="0" i="0" u="none" baseline="0">
              <a:latin typeface="Times New Roman"/>
              <a:ea typeface="Times New Roman"/>
              <a:cs typeface="Times New Roman"/>
            </a:rPr>
            <a:t>
</a:t>
          </a:r>
          <a:r>
            <a:rPr lang="en-US" cap="none" sz="1000" b="0" i="0" u="none" baseline="0">
              <a:latin typeface="Arial"/>
              <a:ea typeface="Arial"/>
              <a:cs typeface="Arial"/>
            </a:rPr>
            <a:t>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emiMixedTypes="0" containsString="0" containsMixedTypes="0" containsNumber="1" containsInteger="1" count="10">
        <n v="1"/>
        <n v="2"/>
        <n v="3"/>
        <n v="4"/>
        <n v="5"/>
        <n v="6"/>
        <n v="7"/>
        <n v="8"/>
        <n v="9"/>
        <n v="10"/>
      </sharedItems>
    </cacheField>
    <cacheField name="RegionLabel">
      <sharedItems containsMixedTypes="0" count="10">
        <s v="Region I - Northeast"/>
        <s v="Region II - Northeast"/>
        <s v="Region III -"/>
        <s v="Region IV - Southeast"/>
        <s v="Region V - Midwest"/>
        <s v="Region VI - Midsouth"/>
        <s v="Region VII - Midwest"/>
        <s v="Region VIII -"/>
        <s v="Region IX - West"/>
        <s v="Region X - Northwest"/>
      </sharedItems>
    </cacheField>
    <cacheField name="StateName">
      <sharedItems containsMixedTypes="0" count="53">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MixedTypes="0" count="379">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ount="2488">
        <n v="65943.954"/>
        <n v="58616.57475"/>
        <n v="48756.441000000006"/>
        <n v="54906.33349999999"/>
        <n v="65087.397"/>
        <n v="57864.286125"/>
        <n v="47949.1845"/>
        <n v="53954.325749999996"/>
        <n v="63806.225999999995"/>
        <n v="56799.282750000006"/>
        <n v="47840.701"/>
        <n v="53761.8935"/>
        <n v="63484.100999999995"/>
        <n v="56501.317125"/>
        <n v="46850.296500000004"/>
        <n v="52580.997749999995"/>
        <n v="63271.794"/>
        <n v="56344.95975000001"/>
        <n v="47474.405"/>
        <n v="53304.11749999999"/>
        <n v="68938.239"/>
        <n v="61186.155375"/>
        <n v="50479.4375"/>
        <n v="57002.78125"/>
        <n v="53457.975"/>
        <n v="47447.296875"/>
        <n v="39530.0895"/>
        <n v="44683.44325"/>
        <n v="54958.78199999999"/>
        <n v="48795.51675"/>
        <n v="40669.823000000004"/>
        <n v="45937.250499999995"/>
        <n v="56137.464"/>
        <n v="49845.77100000001"/>
        <n v="41551.744000000006"/>
        <n v="46925.71399999999"/>
        <n v="56404.68"/>
        <n v="50072.932499999995"/>
        <n v="41918.04"/>
        <n v="47383.49"/>
        <n v="50346.543"/>
        <n v="44609.248875000005"/>
        <n v="37467.5895"/>
        <n v="42560.69325"/>
        <n v="72269.307"/>
        <n v="64307.41987499999"/>
        <n v="53023.7435"/>
        <n v="59500.242249999996"/>
        <n v="66163.59"/>
        <n v="58899.79125"/>
        <n v="48871.95100000001"/>
        <n v="54823.268500000006"/>
        <n v="64882.419"/>
        <n v="57834.78787500001"/>
        <n v="47664.57950000001"/>
        <n v="53257.50825"/>
        <n v="53355.48599999999"/>
        <n v="47432.54775"/>
        <n v="39937.231"/>
        <n v="45021.6985"/>
        <n v="51572.80499999999"/>
        <n v="45603.448124999995"/>
        <n v="38050.8525"/>
        <n v="43403.33375"/>
        <n v="48900.645"/>
        <n v="43331.833125000005"/>
        <n v="36402.5205"/>
        <n v="41343.34174999999"/>
        <n v="56247.28199999999"/>
        <n v="49987.37925"/>
        <n v="41884.221000000005"/>
        <n v="47227.5135"/>
        <n v="59186.657999999996"/>
        <n v="52486.15575"/>
        <n v="43715.701"/>
        <n v="49516.3935"/>
        <n v="55116.18"/>
        <n v="48881.07"/>
        <n v="40886.79"/>
        <n v="46322.115"/>
        <n v="66053.772"/>
        <n v="58758.183000000005"/>
        <n v="48722.622"/>
        <n v="54750.357"/>
        <n v="50291.63399999999"/>
        <n v="44538.444749999995"/>
        <n v="37209.777"/>
        <n v="42295.3495"/>
        <n v="50613.75899999999"/>
        <n v="44836.410375"/>
        <n v="53293.248"/>
        <n v="47234.8845"/>
        <n v="39122.948000000004"/>
        <n v="44345.187999999995"/>
        <n v="53937.498"/>
        <n v="47830.81575"/>
        <n v="39455.425"/>
        <n v="44646.987499999996"/>
        <n v="53348.15699999999"/>
        <n v="47305.688625"/>
        <n v="39197.6125"/>
        <n v="44381.643749999996"/>
        <n v="66006.192"/>
        <n v="58814.23800000001"/>
        <n v="49387.57600000001"/>
        <n v="55353.956000000006"/>
        <n v="69802.125"/>
        <n v="62065.303125000006"/>
        <n v="51293.720499999996"/>
        <n v="57679.29174999999"/>
        <n v="66752.931"/>
        <n v="59424.91837500001"/>
        <n v="50045.503500000006"/>
        <n v="56233.05225"/>
        <n v="49604.543000000005"/>
        <n v="55738.8205"/>
        <n v="65307.032999999996"/>
        <n v="58147.502625"/>
        <n v="48614.13850000001"/>
        <n v="54557.924750000006"/>
        <n v="70816.08"/>
        <n v="62903.145000000004"/>
        <n v="52134.796"/>
        <n v="58787.276"/>
        <n v="58926.771"/>
        <n v="52385.853375000006"/>
        <n v="43722.7275"/>
        <n v="49240.89625"/>
        <n v="57158.748"/>
        <n v="50810.47200000001"/>
        <n v="42399.846000000005"/>
        <n v="47758.201"/>
        <n v="65142.306"/>
        <n v="57935.09025"/>
        <n v="48573.293"/>
        <n v="54677.445499999994"/>
        <n v="55013.691"/>
        <n v="48866.320875000005"/>
        <n v="40744.4875"/>
        <n v="45973.706249999996"/>
        <n v="77079.195"/>
        <n v="68396.326875"/>
        <n v="56137.2595"/>
        <n v="63391.33824999999"/>
        <n v="82822.536"/>
        <n v="73688.90400000001"/>
        <n v="60703.22"/>
        <n v="68131.07"/>
        <n v="79388.97899999999"/>
        <n v="70552.890375"/>
        <n v="58016.6115"/>
        <n v="65285.200249999994"/>
        <n v="70870.989"/>
        <n v="62973.949125"/>
        <n v="52026.3125"/>
        <n v="58594.84374999999"/>
        <n v="56624.316"/>
        <n v="50356.149000000005"/>
        <n v="42033.55"/>
        <n v="47300.424999999996"/>
        <n v="66211.17"/>
        <n v="58843.73625"/>
        <n v="60427.577999999994"/>
        <n v="53734.07325"/>
        <n v="45228.757000000005"/>
        <n v="50952.4795"/>
        <n v="71939.853"/>
        <n v="63882.59512500001"/>
        <n v="52209.4605"/>
        <n v="58823.73174999999"/>
        <n v="77401.32"/>
        <n v="68694.29250000001"/>
        <n v="56395.072"/>
        <n v="63656.68199999999"/>
        <n v="58714.464"/>
        <n v="52229.49600000001"/>
        <n v="43797.39200000001"/>
        <n v="49277.352"/>
        <n v="72851.31899999999"/>
        <n v="64705.687875"/>
        <n v="52908.2335"/>
        <n v="59583.30724999999"/>
        <n v="49771.86"/>
        <n v="44337.84"/>
        <n v="36857.534"/>
        <n v="41286.579"/>
        <n v="63326.702999999994"/>
        <n v="56415.763875000004"/>
        <n v="46633.32950000001"/>
        <n v="52196.13325"/>
        <n v="64505.385"/>
        <n v="57466.018125"/>
        <n v="48064.69450000001"/>
        <n v="53871.26075"/>
        <n v="61071.827999999994"/>
        <n v="54330.0045"/>
        <n v="45194.938"/>
        <n v="50796.503"/>
        <n v="62195.600999999995"/>
        <n v="55309.454625000006"/>
        <n v="45819.046500000004"/>
        <n v="51519.622749999995"/>
        <n v="57213.65699999999"/>
        <n v="50881.276125000004"/>
        <n v="43207.1025"/>
        <n v="48710.20875"/>
        <n v="56459.589"/>
        <n v="50143.736625000005"/>
        <n v="42175.8525"/>
        <n v="47648.83375"/>
        <n v="53567.793"/>
        <n v="47588.905125000005"/>
        <n v="39679.4185"/>
        <n v="44756.35475"/>
        <n v="37284.4415"/>
        <n v="42331.80525"/>
        <n v="54047.316"/>
        <n v="47972.424"/>
        <n v="40703.64200000001"/>
        <n v="46093.227"/>
        <n v="62730.032999999996"/>
        <n v="55763.777625"/>
        <n v="46917.9345"/>
        <n v="52892.950749999996"/>
        <n v="56726.80499999999"/>
        <n v="50370.898125"/>
        <n v="42542.148499999996"/>
        <n v="48106.60975"/>
        <n v="42216.698000000004"/>
        <n v="47529.312999999995"/>
        <n v="59303.80499999999"/>
        <n v="52754.623125"/>
        <n v="44055.20450000001"/>
        <n v="49542.69575"/>
        <n v="57001.35"/>
        <n v="50724.91875"/>
        <n v="42732.323000000004"/>
        <n v="48060.000499999995"/>
        <n v="56514.498"/>
        <n v="50214.54075"/>
        <n v="42067.369000000006"/>
        <n v="47456.40149999999"/>
        <n v="56569.40699999999"/>
        <n v="50285.344875"/>
        <n v="42325.181500000006"/>
        <n v="47721.74524999999"/>
        <n v="69322.602"/>
        <n v="61681.78425"/>
        <n v="51551.532999999996"/>
        <n v="57944.63549999999"/>
        <n v="60215.271"/>
        <n v="53577.715875"/>
        <n v="44937.1255"/>
        <n v="50531.15925"/>
        <n v="60050.544"/>
        <n v="53365.30350000001"/>
        <n v="45079.428"/>
        <n v="50879.568"/>
        <n v="57590.691"/>
        <n v="51250.045875"/>
        <n v="42806.9875"/>
        <n v="48096.456249999996"/>
        <n v="55335.816"/>
        <n v="49164.2865"/>
        <n v="41002.3"/>
        <n v="46239.05"/>
        <n v="41368.596000000005"/>
        <n v="46696.826"/>
        <n v="47509.656"/>
        <n v="42125.2215"/>
        <n v="35228.968"/>
        <n v="39933.558"/>
        <n v="45899.031"/>
        <n v="40635.393375"/>
        <n v="33939.9055"/>
        <n v="38606.83925"/>
        <n v="50833.395"/>
        <n v="45119.626875"/>
        <n v="37766.2475"/>
        <n v="42706.51625"/>
        <n v="51210.429"/>
        <n v="45488.396625"/>
        <n v="38465.0205"/>
        <n v="43466.09174999999"/>
        <n v="48845.73599999999"/>
        <n v="43261.028999999995"/>
        <n v="35961.56"/>
        <n v="40849.11"/>
        <n v="52012.077"/>
        <n v="46169.881125"/>
        <n v="56671.896"/>
        <n v="50300.094"/>
        <n v="41185.448000000004"/>
        <n v="46467.937999999995"/>
        <n v="59838.237"/>
        <n v="53208.946125"/>
        <n v="43688.908500000005"/>
        <n v="49084.91975"/>
        <n v="41592.5895"/>
        <n v="46806.19325"/>
        <n v="59248.896"/>
        <n v="52683.819"/>
        <n v="43247.948000000004"/>
        <n v="48590.687999999995"/>
        <n v="54848.964"/>
        <n v="48653.908500000005"/>
        <n v="40337.346000000005"/>
        <n v="45635.451"/>
        <n v="41775.7375"/>
        <n v="47035.081249999996"/>
        <n v="58227.612"/>
        <n v="51719.118"/>
        <n v="43132.438"/>
        <n v="48673.753"/>
        <n v="52608.746999999996"/>
        <n v="46633.589375"/>
        <n v="39158.295"/>
        <n v="44162.79824999999"/>
        <n v="47407.167"/>
        <n v="41932.426875000005"/>
        <n v="35345.035"/>
        <n v="40072.09725"/>
        <n v="47516.985"/>
        <n v="42078.128125"/>
        <n v="35860.66"/>
        <n v="40602.78475"/>
        <n v="51107.94"/>
        <n v="45289.4625"/>
        <n v="37845.225000000006"/>
        <n v="42686.83499999999"/>
        <n v="49552.223999999995"/>
        <n v="43872.485"/>
        <n v="36634.0975"/>
        <n v="41398.816"/>
        <n v="49332.588"/>
        <n v="43581.082500000004"/>
        <n v="36142.48"/>
        <n v="41017.373"/>
        <n v="46228.485"/>
        <n v="40886.265625"/>
        <n v="35189.165"/>
        <n v="39994.69775"/>
        <n v="50298.963"/>
        <n v="44665.303875"/>
        <n v="37216.8035"/>
        <n v="42019.852249999996"/>
        <n v="54794.05499999999"/>
        <n v="48583.104374999995"/>
        <n v="40445.82950000001"/>
        <n v="45827.88325"/>
        <n v="50785.815"/>
        <n v="45175.681875"/>
        <n v="37332.313500000004"/>
        <n v="41936.787249999994"/>
        <n v="46071.087"/>
        <n v="40974.664875"/>
        <n v="34354.0735"/>
        <n v="38669.59724999999"/>
        <n v="53410.395"/>
        <n v="47503.35187500001"/>
        <n v="40011.8955"/>
        <n v="45058.15424999999"/>
        <n v="42110.472375"/>
        <n v="35636.109500000006"/>
        <n v="40271.81325"/>
        <n v="54589.077"/>
        <n v="48553.606125000006"/>
        <n v="40527.5205"/>
        <n v="45588.84174999999"/>
        <n v="47462.076"/>
        <n v="42181.27650000001"/>
        <n v="35893.922000000006"/>
        <n v="40537.157"/>
        <n v="48962.883"/>
        <n v="43529.496375"/>
        <n v="35934.7675"/>
        <n v="40417.636249999996"/>
        <n v="49017.792"/>
        <n v="43600.3005"/>
        <n v="36925.172000000006"/>
        <n v="41598.532"/>
        <n v="48907.973999999995"/>
        <n v="43458.69225000001"/>
        <n v="36592.69500000001"/>
        <n v="41296.7325"/>
        <n v="52985.781"/>
        <n v="47190.637125"/>
        <n v="39978.0765"/>
        <n v="44902.17775"/>
        <n v="45584.235"/>
        <n v="40464.286875000005"/>
        <n v="33505.9715"/>
        <n v="37837.11025"/>
        <n v="50520.26875"/>
        <n v="42402.0025"/>
        <n v="47833.356499999994"/>
        <n v="56679.225"/>
        <n v="50222.303125000006"/>
        <n v="41604.557499999995"/>
        <n v="46888.080749999994"/>
        <n v="56412.00899999999"/>
        <n v="49997.188125"/>
        <n v="41784.435"/>
        <n v="47114.724749999994"/>
        <n v="52978.452"/>
        <n v="46865.2675"/>
        <n v="39104.3675"/>
        <n v="44273.34299999999"/>
        <n v="52066.98599999999"/>
        <n v="46044.22125"/>
        <n v="38588.7425"/>
        <n v="43742.65549999999"/>
        <n v="55123.50899999999"/>
        <n v="48805.325625"/>
        <n v="40393.43"/>
        <n v="45600.06174999999"/>
        <n v="43329.36"/>
        <n v="38204.575"/>
        <n v="31609.71"/>
        <n v="36020.09599999999"/>
        <n v="44885.076"/>
        <n v="39621.552500000005"/>
        <n v="33180.5925"/>
        <n v="37761.40299999999"/>
        <n v="43117.053"/>
        <n v="38052.310625"/>
        <n v="31507.7675"/>
        <n v="35832.15175"/>
        <n v="47941.598999999995"/>
        <n v="42382.656875"/>
        <n v="34985.28"/>
        <n v="39618.80924999999"/>
        <n v="42685.11"/>
        <n v="37608.64375"/>
        <n v="31273.9625"/>
        <n v="35716.0525"/>
        <n v="46762.917"/>
        <n v="41336.495624999996"/>
        <n v="34109.9"/>
        <n v="38634.83375"/>
        <n v="47776.871999999996"/>
        <n v="42352.383"/>
        <n v="35778.412"/>
        <n v="40620.221999999994"/>
        <n v="48688.338"/>
        <n v="43175.47575"/>
        <n v="35927.741"/>
        <n v="40693.133499999996"/>
        <n v="47564.565"/>
        <n v="42196.025625"/>
        <n v="35486.7805"/>
        <n v="40198.90175"/>
        <n v="42897.417"/>
        <n v="37938.953625"/>
        <n v="31843.586500000005"/>
        <n v="36328.11275"/>
        <n v="46653.098999999995"/>
        <n v="41372.932875"/>
        <n v="34604.859500000006"/>
        <n v="39210.43825"/>
        <n v="48366.213"/>
        <n v="42877.510125"/>
        <n v="38378.5275"/>
        <n v="32067.58"/>
        <n v="36437.48"/>
        <n v="47886.69"/>
        <n v="42493.99125000001"/>
        <n v="35744.593"/>
        <n v="40464.2455"/>
        <n v="47242.44"/>
        <n v="41898.06"/>
        <n v="34862.672000000006"/>
        <n v="39475.782"/>
        <n v="41514.541125"/>
        <n v="34937.336500000005"/>
        <n v="39512.23775"/>
        <n v="50251.383"/>
        <n v="44721.358875000005"/>
        <n v="37149.1655"/>
        <n v="41707.89925"/>
        <n v="45851.451"/>
        <n v="40691.44837500001"/>
        <n v="33872.2675"/>
        <n v="38294.886249999996"/>
        <n v="45097.383"/>
        <n v="39953.90887500001"/>
        <n v="33024.1655"/>
        <n v="37462.39925"/>
        <n v="46708.008"/>
        <n v="41443.737"/>
        <n v="34313.228"/>
        <n v="38789.118"/>
        <n v="47030.133"/>
        <n v="41741.702625000005"/>
        <n v="34571.0405"/>
        <n v="39054.46175"/>
        <n v="44508.042"/>
        <n v="39428.78175"/>
        <n v="33132.649000000005"/>
        <n v="37654.8315"/>
        <n v="46330.973999999995"/>
        <n v="41074.96725"/>
        <n v="33980.751000000004"/>
        <n v="38487.318499999994"/>
        <n v="45576.906"/>
        <n v="40337.42775"/>
        <n v="33315.797000000006"/>
        <n v="37883.7195"/>
        <n v="44720.348999999995"/>
        <n v="39585.139125"/>
        <n v="32508.540500000003"/>
        <n v="36931.71175"/>
        <n v="48853.065"/>
        <n v="43203.703125"/>
        <n v="36040.537500000006"/>
        <n v="40829.42874999999"/>
        <n v="52231.713"/>
        <n v="46262.77312500001"/>
        <n v="38642.67"/>
        <n v="43632.11074999999"/>
        <n v="41263.645000000004"/>
        <n v="34751.475000000006"/>
        <n v="39502.71"/>
        <n v="47454.746999999996"/>
        <n v="41866.139375"/>
        <n v="34493.662500000006"/>
        <n v="39237.36624999999"/>
        <n v="46975.223999999995"/>
        <n v="41488.76"/>
        <n v="34391.72"/>
        <n v="39049.422"/>
        <n v="48311.304"/>
        <n v="42614.335"/>
        <n v="35650.8625"/>
        <n v="40635.93"/>
        <n v="49010.463"/>
        <n v="43283.11687500001"/>
        <n v="36424.3"/>
        <n v="41431.96124999999"/>
        <n v="60907.100999999995"/>
        <n v="53890.430625"/>
        <n v="45333.97"/>
        <n v="51349.11575"/>
        <n v="69110.295"/>
        <n v="61279.846875"/>
        <n v="51593.49249999999"/>
        <n v="58165.09924999999"/>
        <n v="61174.316999999995"/>
        <n v="54115.545625"/>
        <n v="45154.092500000006"/>
        <n v="51122.47175"/>
        <n v="60592.30499999999"/>
        <n v="53731.603125"/>
        <n v="45106.0775"/>
        <n v="50823.982749999996"/>
        <n v="59625.93"/>
        <n v="52837.70625"/>
        <n v="44332.64"/>
        <n v="50027.951499999996"/>
        <n v="57802.998"/>
        <n v="51195.613750000004"/>
        <n v="42941.63500000001"/>
        <n v="48513.288499999995"/>
        <n v="49778.636249999996"/>
        <n v="41550.63"/>
        <n v="46998.625499999995"/>
        <n v="56034.975"/>
        <n v="49626.371875"/>
        <n v="41808.442500000005"/>
        <n v="47263.969249999995"/>
        <n v="63476.772"/>
        <n v="56135.0175"/>
        <n v="47006.795"/>
        <n v="53278.367"/>
        <n v="58447.248"/>
        <n v="51791.545"/>
        <n v="43457.26"/>
        <n v="49043.975999999995"/>
        <n v="55500.543"/>
        <n v="49176.141875"/>
        <n v="41628.565"/>
        <n v="47037.325249999994"/>
        <n v="57905.487"/>
        <n v="51202.176875000005"/>
        <n v="42887.707500000004"/>
        <n v="48623.833249999996"/>
        <n v="63107.066999999995"/>
        <n v="55903.33937500001"/>
        <n v="46700.967500000006"/>
        <n v="52714.53425"/>
        <n v="58015.30499999999"/>
        <n v="51347.878125"/>
        <n v="42863.7"/>
        <n v="48474.588749999995"/>
        <n v="57693.18"/>
        <n v="51049.912500000006"/>
        <n v="42605.8875"/>
        <n v="48209.244999999995"/>
        <n v="66430.806"/>
        <n v="58889.55875"/>
        <n v="48865.41"/>
        <n v="55025.2285"/>
        <n v="60372.669"/>
        <n v="53440.200625"/>
        <n v="44974.215000000004"/>
        <n v="50895.82775"/>
        <n v="47242.646875"/>
        <n v="39386.1875"/>
        <n v="44687.931249999994"/>
        <n v="58337.43"/>
        <n v="51645.84375"/>
        <n v="42761.75750000001"/>
        <n v="48286.644499999995"/>
        <n v="57912.816"/>
        <n v="51341.315"/>
        <n v="55712.85"/>
        <n v="49328.40625"/>
        <n v="41010.9975"/>
        <n v="46318.693499999994"/>
        <n v="58070.214"/>
        <n v="51420.72875"/>
        <n v="40573.307499999995"/>
        <n v="45826.705749999994"/>
        <n v="45971.370625"/>
        <n v="38690.685"/>
        <n v="43930.599749999994"/>
        <n v="63374.282999999996"/>
        <n v="56128.454375"/>
        <n v="65094.725999999995"/>
        <n v="57763.98375"/>
        <n v="48325.77750000001"/>
        <n v="54345.2965"/>
        <n v="61606.26"/>
        <n v="54559.2125"/>
        <n v="45208.02"/>
        <n v="51011.926999999996"/>
        <n v="69007.806"/>
        <n v="61273.28375"/>
        <n v="51287.665"/>
        <n v="57601.2665"/>
        <n v="62627.544"/>
        <n v="55525.96"/>
        <n v="46599.025"/>
        <n v="52526.59"/>
        <n v="56194.74187500001"/>
        <n v="46832.83"/>
        <n v="52642.689249999996"/>
        <n v="53360.786875000005"/>
        <n v="44410.575"/>
        <n v="50066.651249999995"/>
        <n v="42737.75"/>
        <n v="48137.4"/>
        <n v="61983.294"/>
        <n v="54930.028750000005"/>
        <n v="45903.52250000001"/>
        <n v="51769.258499999996"/>
        <n v="57378.38399999999"/>
        <n v="50891.085"/>
        <n v="56089.88399999999"/>
        <n v="49699.2225"/>
        <n v="41166.8675"/>
        <n v="46396.09299999999"/>
        <n v="61393.952999999994"/>
        <n v="54406.948125"/>
        <n v="45645.71"/>
        <n v="51503.914749999996"/>
        <n v="61126.737"/>
        <n v="54181.833125000005"/>
        <n v="45285.955"/>
        <n v="51050.626749999996"/>
        <n v="56789.043"/>
        <n v="50368.004375000004"/>
        <n v="42659.815"/>
        <n v="48098.700249999994"/>
        <n v="43996.8925"/>
        <n v="49723.907999999996"/>
        <n v="61229.225999999995"/>
        <n v="54188.396250000005"/>
        <n v="44872.27250000001"/>
        <n v="50707.883499999996"/>
        <n v="60859.521"/>
        <n v="53956.718125"/>
        <n v="44566.44500000001"/>
        <n v="50144.050749999995"/>
        <n v="60482.487"/>
        <n v="53585.901875"/>
        <n v="44950.207500000004"/>
        <n v="50746.583249999996"/>
        <n v="62949.669"/>
        <n v="55823.925625"/>
        <n v="46856.8375"/>
        <n v="52791.93375"/>
        <n v="52989.970625"/>
        <n v="44434.582500000004"/>
        <n v="50215.895749999996"/>
        <n v="58659.55499999999"/>
        <n v="51943.809375"/>
        <n v="43199.44750000001"/>
        <n v="48778.632249999995"/>
        <n v="46221.156"/>
        <n v="40747.1275"/>
        <n v="33540.3475"/>
        <n v="38214.691"/>
        <n v="47194.86"/>
        <n v="41780.162500000006"/>
        <n v="35063.215"/>
        <n v="39657.509"/>
        <n v="45426.837"/>
        <n v="40210.920625"/>
        <n v="33390.39"/>
        <n v="37728.25775"/>
        <n v="49874.348999999995"/>
        <n v="44170.450625"/>
        <n v="37071.787500000006"/>
        <n v="41890.80374999999"/>
        <n v="44727.678"/>
        <n v="39542.13875"/>
        <n v="33516.34"/>
        <n v="38065.4465"/>
        <n v="41561.610625"/>
        <n v="34829.41"/>
        <n v="39541.40975"/>
        <n v="49175.19"/>
        <n v="43501.668750000004"/>
        <n v="35758.7175"/>
        <n v="40414.84049999999"/>
        <n v="51964.496999999996"/>
        <n v="46037.658125"/>
        <n v="38282.915"/>
        <n v="43178.82275"/>
        <n v="48428.451"/>
        <n v="42899.174375"/>
        <n v="35656.775"/>
        <n v="40226.89625"/>
        <n v="34289.7775"/>
        <n v="38861.47775"/>
        <n v="35938.595"/>
        <n v="40641.4845"/>
        <n v="53033.36099999999"/>
        <n v="46545.190124999994"/>
        <n v="38711.3505"/>
        <n v="43881.194749999995"/>
        <n v="49826.769"/>
        <n v="43892.926125"/>
        <n v="37136.60475"/>
        <n v="41881.79075"/>
        <n v="53835.00899999999"/>
        <n v="47208.256125"/>
        <n v="39061.293999999994"/>
        <n v="44325.50675"/>
        <n v="44623.126875"/>
        <n v="37145.895000000004"/>
        <n v="42017.57124999999"/>
        <n v="56774.385"/>
        <n v="49639.498125"/>
        <n v="40636.039749999996"/>
        <n v="46324.910749999995"/>
        <n v="50888.304"/>
        <n v="44998.06"/>
        <n v="37533.485"/>
        <n v="42532.03599999999"/>
        <n v="49709.621999999996"/>
        <n v="43951.89875000001"/>
        <n v="36478.2275"/>
        <n v="41321.4165"/>
        <n v="47894.019"/>
        <n v="42448.944375"/>
        <n v="36016.53"/>
        <n v="40680.18424999999"/>
        <n v="48318.633"/>
        <n v="42753.473125000004"/>
        <n v="35500.905"/>
        <n v="40149.49674999999"/>
        <n v="39773.816875000004"/>
        <n v="32922.78"/>
        <n v="37496.05924999999"/>
        <n v="49072.701"/>
        <n v="43495.105625000004"/>
        <n v="36532.155"/>
        <n v="41210.87174999999"/>
        <n v="48955.554"/>
        <n v="43210.26625"/>
        <n v="35986.61"/>
        <n v="40939.97349999999"/>
        <n v="49599.804"/>
        <n v="43806.1975"/>
        <n v="36502.235"/>
        <n v="41470.66099999999"/>
        <n v="43349.404375"/>
        <n v="36556.162500000006"/>
        <n v="41360.11624999999"/>
        <n v="47996.508"/>
        <n v="42455.50750000001"/>
        <n v="35243.0925"/>
        <n v="39884.15299999999"/>
        <n v="34805.4025"/>
        <n v="39392.16525"/>
        <n v="43276.55375000001"/>
        <n v="36298.35"/>
        <n v="41094.77249999999"/>
        <n v="49929.258"/>
        <n v="44243.301250000004"/>
        <n v="36610.09"/>
        <n v="41249.5715"/>
        <n v="46817.826"/>
        <n v="41409.34625"/>
        <n v="34727.4675"/>
        <n v="39353.46549999999"/>
        <n v="46982.553"/>
        <n v="41627.89812500001"/>
        <n v="35321.0275"/>
        <n v="39922.85275"/>
        <n v="43973.61"/>
        <n v="38800.506250000006"/>
        <n v="32125.335"/>
        <n v="36550.78349999999"/>
        <n v="33210.5125"/>
        <n v="37501.61375"/>
        <n v="46063.758"/>
        <n v="40667.71375"/>
        <n v="34055.9725"/>
        <n v="38745.3785"/>
        <n v="48208.815"/>
        <n v="42607.771875000006"/>
        <n v="44991.496875"/>
        <n v="37407.535"/>
        <n v="42194.84725"/>
        <n v="50895.633"/>
        <n v="45137.198125"/>
        <n v="37923.16"/>
        <n v="42725.53475"/>
        <n v="44617.86"/>
        <n v="39396.4375"/>
        <n v="32640.96"/>
        <n v="37081.47099999999"/>
        <n v="42005.277500000004"/>
        <n v="34031.965"/>
        <n v="38596.134"/>
        <n v="46660.428"/>
        <n v="41329.9325"/>
        <n v="34343.705"/>
        <n v="38750.933"/>
        <n v="46440.792"/>
        <n v="41038.53"/>
        <n v="33672.21"/>
        <n v="38142.84599999999"/>
        <n v="48483.36"/>
        <n v="42972.025"/>
        <n v="35734.71"/>
        <n v="40265.59599999999"/>
        <n v="37563.405"/>
        <n v="42272.24674999999"/>
        <n v="47352.258"/>
        <n v="41859.57625"/>
        <n v="34547.59"/>
        <n v="39126.8215"/>
        <n v="46016.178"/>
        <n v="40734.00125"/>
        <n v="33468.325"/>
        <n v="37766.9575"/>
        <n v="47784.201"/>
        <n v="42303.24312500001"/>
        <n v="35141.15"/>
        <n v="39696.20875"/>
        <n v="49230.098999999995"/>
        <n v="43574.519375"/>
        <n v="36376.285"/>
        <n v="41133.47225"/>
        <n v="53513.051250000004"/>
        <n v="44512.5175"/>
        <n v="50254.595499999996"/>
        <n v="58282.521"/>
        <n v="51572.99312500001"/>
        <n v="42503.94500000001"/>
        <n v="48021.300749999995"/>
        <n v="51477.645"/>
        <n v="45521.140625"/>
        <n v="38510.807499999995"/>
        <n v="43703.955749999994"/>
        <n v="56891.53199999999"/>
        <n v="50374.567500000005"/>
        <n v="41706.5"/>
        <n v="47076.024999999994"/>
        <n v="56986.691999999995"/>
        <n v="50241.99250000001"/>
        <n v="41083.02"/>
        <n v="46766.426999999996"/>
        <n v="53395.737"/>
        <n v="47030.658125"/>
        <n v="38378.94500000001"/>
        <n v="43775.800749999995"/>
        <n v="53622.702"/>
        <n v="47461.19875"/>
        <n v="39799.87"/>
        <n v="45030.674499999994"/>
        <n v="53560.464"/>
        <n v="47249.21"/>
        <n v="38972.505000000005"/>
        <n v="47297.348999999995"/>
        <n v="41786.725625"/>
        <n v="34469.655"/>
        <n v="39088.12174999999"/>
        <n v="59995.635"/>
        <n v="53069.384375"/>
        <n v="44098.83500000001"/>
        <n v="49911.852249999996"/>
        <n v="51697.281"/>
        <n v="45812.543125000004"/>
        <n v="38103.037500000006"/>
        <n v="42952.17874999999"/>
        <n v="48098.996999999996"/>
        <n v="42462.070625"/>
        <n v="35548.92"/>
        <n v="40447.98574999999"/>
        <n v="51902.25899999999"/>
        <n v="45825.669375"/>
        <n v="38534.815"/>
        <n v="43853.200249999994"/>
        <n v="50408.781"/>
        <n v="44620.68062500001"/>
        <n v="37251.665"/>
        <n v="42117.44775"/>
        <n v="52553.838"/>
        <n v="46560.738750000004"/>
        <n v="39080.36"/>
        <n v="44124.09849999999"/>
        <n v="54746.475"/>
        <n v="48434.509375"/>
        <n v="40597.315"/>
        <n v="45975.950249999994"/>
        <n v="49662.042"/>
        <n v="44018.18625"/>
        <n v="36969.845"/>
        <n v="41702.8595"/>
        <n v="62250.51"/>
        <n v="55155.14375"/>
        <n v="52491.6"/>
        <n v="46348.75"/>
        <n v="38792.6275"/>
        <n v="44118.543999999994"/>
        <n v="51862.008"/>
        <n v="46031.095"/>
        <n v="38876.475000000006"/>
        <n v="43748.21"/>
        <n v="47613.463124999995"/>
        <n v="39542.057499999995"/>
        <n v="44765.330749999994"/>
        <n v="52176.804"/>
        <n v="46189.9225"/>
        <n v="38924.49"/>
        <n v="44046.69899999999"/>
        <n v="62462.816999999995"/>
        <n v="55307.408125"/>
        <n v="46185.342500000006"/>
        <n v="52183.84675"/>
        <n v="50244.054"/>
        <n v="44402.12875"/>
        <n v="37377.615000000005"/>
        <n v="42454.63649999999"/>
        <n v="54321.86099999999"/>
        <n v="48129.980625"/>
        <n v="49654.713"/>
        <n v="43879.048125"/>
        <n v="36400.2925"/>
        <n v="41282.71675"/>
        <n v="49544.895"/>
        <n v="43733.346875"/>
        <n v="36064.545"/>
        <n v="40978.67324999999"/>
        <n v="46323.645"/>
        <n v="40753.690625"/>
        <n v="33486.42"/>
        <n v="38325.23574999999"/>
        <n v="63359.625"/>
        <n v="55338.553125000006"/>
        <n v="46547.91825"/>
        <n v="53335.092749999996"/>
        <n v="58981.68"/>
        <n v="51812.01"/>
        <n v="42772.09025"/>
        <n v="48355.068"/>
        <n v="55343.145"/>
        <n v="48707.893125"/>
        <n v="40598.87875"/>
        <n v="45781.78874999999"/>
        <n v="53999.73599999999"/>
        <n v="47439.087"/>
        <n v="39309.81625"/>
        <n v="44455.07"/>
        <n v="47958.074625"/>
        <n v="40092.543999999994"/>
        <n v="45386.88175"/>
        <n v="53198.088"/>
        <n v="46776.021"/>
        <n v="38609.92925"/>
        <n v="43566.445999999996"/>
        <n v="51587.463"/>
        <n v="45286.192875"/>
        <n v="38195.7255"/>
        <n v="43350.507249999995"/>
        <n v="51957.168"/>
        <n v="45898.52"/>
        <n v="38252.994999999995"/>
        <n v="43438.611999999994"/>
        <n v="50990.793"/>
        <n v="45004.623125000006"/>
        <n v="37479.557499999995"/>
        <n v="42642.580749999994"/>
        <n v="52758.816"/>
        <n v="46573.865000000005"/>
        <n v="49867.02"/>
        <n v="44031.3125"/>
        <n v="36682.1125"/>
        <n v="41697.30499999999"/>
        <n v="36760.0475"/>
        <n v="41736.00474999999"/>
        <n v="48044.088"/>
        <n v="42008.570999999996"/>
        <n v="35184.81625"/>
        <n v="40209.57"/>
        <n v="52121.895"/>
        <n v="45728.236875"/>
        <n v="38545.668999999994"/>
        <n v="43794.81925"/>
        <n v="52389.11099999999"/>
        <n v="45949.258875"/>
        <n v="51203.1"/>
        <n v="44747.5875"/>
        <n v="36566.00975"/>
        <n v="41715.257"/>
        <n v="49812.11099999999"/>
        <n v="43565.533874999994"/>
        <n v="35958.25375"/>
        <n v="41005.60124999999"/>
        <n v="47399.838"/>
        <n v="41412.63975"/>
        <n v="34494.2195"/>
        <n v="39456.72649999999"/>
        <n v="46920.099375000005"/>
        <n v="39226.9755"/>
        <n v="44411.882249999995"/>
        <n v="54102.225"/>
        <n v="47429.278125"/>
        <n v="40111.124500000005"/>
        <n v="45658.44275"/>
        <n v="52279.293"/>
        <n v="45795.371625"/>
        <n v="38379.9875"/>
        <n v="43708.44374999999"/>
        <n v="54479.25899999999"/>
        <n v="47804.187375"/>
        <n v="40101.83425"/>
        <n v="45522.662249999994"/>
        <n v="46468.2465"/>
        <n v="38803.481499999994"/>
        <n v="44060.163"/>
        <n v="54212.043"/>
        <n v="47583.165375000004"/>
        <n v="39751.890750000006"/>
        <n v="45078.350249999996"/>
        <n v="62894.76"/>
        <n v="55300.845"/>
        <n v="46234.36425"/>
        <n v="52255.066"/>
        <n v="64230.84"/>
        <n v="56405.955"/>
        <n v="46759.279500000004"/>
        <n v="52921.534"/>
        <n v="62784.941999999995"/>
        <n v="55146.95775"/>
        <n v="45893.711"/>
        <n v="51946.534499999994"/>
        <n v="63853.806"/>
        <n v="56031.045750000005"/>
        <n v="46593.598"/>
        <n v="52835.15849999999"/>
        <n v="63696.407999999996"/>
        <n v="55963.91099999999"/>
        <n v="46934.25125"/>
        <n v="53143.69"/>
        <n v="67711.977"/>
        <n v="59442.937125000004"/>
        <n v="49098.1725"/>
        <n v="55581.18875"/>
        <n v="58414.770749999996"/>
        <n v="48481.12625"/>
        <n v="54735.752499999995"/>
        <n v="64552.965"/>
        <n v="56703.920625"/>
        <n v="47017.092000000004"/>
        <n v="53186.87775"/>
        <n v="64820.181"/>
        <n v="56924.942624999996"/>
        <n v="57222.90825"/>
        <n v="47274.904500000004"/>
        <n v="53452.2215"/>
        <n v="63381.612"/>
        <n v="55829.641500000005"/>
        <n v="46740.69900000001"/>
        <n v="52649.973"/>
        <n v="46243.654500000004"/>
        <n v="52390.8465"/>
        <n v="71947.182"/>
        <n v="63229.73775"/>
        <n v="52643.28725"/>
        <n v="59524.37449999999"/>
        <n v="64929.998999999996"/>
        <n v="57078.829875"/>
        <n v="47182.7735"/>
        <n v="53273.253249999994"/>
        <n v="64128.350999999995"/>
        <n v="47007.80175"/>
        <n v="53051.09725"/>
        <n v="67020.147"/>
        <n v="58933.758375000005"/>
        <n v="49263.85400000001"/>
        <n v="55667.564249999996"/>
        <n v="66698.022"/>
        <n v="58635.79275"/>
        <n v="49181.01325"/>
        <n v="55624.3765"/>
        <n v="66485.715"/>
        <n v="58491.71437500001"/>
        <n v="74784.06899999999"/>
        <n v="65670.788625"/>
        <n v="54816.49875"/>
        <n v="62097.65375"/>
        <n v="73550.478"/>
        <n v="64555.86975"/>
        <n v="53518.146"/>
        <n v="60635.1545"/>
        <n v="65032.488"/>
        <n v="57069.02099999999"/>
        <n v="47109.223"/>
        <n v="53365.84599999999"/>
        <n v="65731.647"/>
        <n v="57741.895875"/>
        <n v="47532.717000000004"/>
        <n v="53717.56525"/>
        <n v="68253.738"/>
        <n v="60048.67724999999"/>
        <n v="50037.2915"/>
        <n v="56463.59549999999"/>
        <n v="48057.632249999995"/>
        <n v="54384.03324999999"/>
        <n v="67986.522"/>
        <n v="59827.655249999996"/>
        <n v="50212.263249999996"/>
        <n v="56685.75149999999"/>
        <n v="66218.499"/>
        <n v="58270.692375000006"/>
        <n v="48913.9105"/>
        <n v="55223.25225"/>
        <n v="47357.74524999999"/>
        <n v="53495.40925"/>
        <n v="63052.157999999996"/>
        <n v="55367.97975"/>
        <n v="66375.897"/>
        <n v="58337.827125"/>
        <n v="48923.20075"/>
        <n v="55359.03275"/>
        <n v="84517.386"/>
        <n v="75014.09325"/>
        <n v="63112.1785"/>
        <n v="70088.71949999999"/>
        <n v="77243.92199999999"/>
        <n v="67736.93025"/>
        <n v="56124.141749999995"/>
        <n v="63695.9335"/>
        <n v="77833.26299999999"/>
        <n v="68255.917875"/>
        <n v="56032.01075"/>
        <n v="63516.965249999994"/>
        <n v="78045.57"/>
        <n v="68399.99625"/>
        <n v="56299.1135"/>
        <n v="63918.08949999999"/>
        <n v="77511.13799999999"/>
        <n v="67957.95225"/>
        <n v="55774.19825"/>
        <n v="63251.621499999994"/>
        <n v="77778.35399999999"/>
        <n v="68178.97425"/>
        <n v="62407.907999999996"/>
        <n v="54772.0485"/>
        <n v="45553.05774999999"/>
        <n v="51638.003"/>
        <n v="52994.063625"/>
        <n v="44254.705"/>
        <n v="50175.503749999996"/>
        <n v="74791.398"/>
        <n v="65834.48475"/>
        <n v="54530.815500000004"/>
        <n v="61424.968499999995"/>
        <n v="77306.16"/>
        <n v="67977.57"/>
        <n v="56446.2145"/>
        <n v="63732.903999999995"/>
        <n v="77730.774"/>
        <n v="68265.72675"/>
        <n v="56630.4765"/>
        <n v="64090.84049999999"/>
        <n v="77251.25099999999"/>
        <n v="67900.626375"/>
        <n v="56888.289"/>
        <n v="64356.18424999999"/>
        <n v="77196.342"/>
        <n v="67823.68275"/>
        <n v="56105.56125"/>
        <n v="63424.3725"/>
        <n v="55657.941"/>
        <n v="48842.162625"/>
        <n v="40617.45925"/>
        <n v="46053.349749999994"/>
        <n v="39153.425"/>
        <n v="44504.47499999999"/>
        <n v="50181.816"/>
        <n v="43776.747"/>
        <n v="35534.75975"/>
        <n v="40653.882"/>
        <n v="54483.89175000001"/>
        <n v="45018.852249999996"/>
        <n v="50835.754499999995"/>
        <n v="61181.646"/>
        <n v="53820.82575"/>
        <n v="44668.90875"/>
        <n v="50391.4425"/>
        <n v="53522.86012500001"/>
        <n v="44761.039749999996"/>
        <n v="50570.410749999995"/>
        <n v="54704.91375000001"/>
        <n v="45368.795750000005"/>
        <n v="51280.0665"/>
        <n v="45378.086"/>
        <n v="51415.846999999994"/>
        <n v="61770.987"/>
        <n v="54339.813375000005"/>
        <n v="45101.693"/>
        <n v="50878.94224999999"/>
        <n v="59735.748"/>
        <n v="52561.8285"/>
        <n v="44328.2555"/>
        <n v="50082.91099999999"/>
        <n v="52552.019625"/>
        <n v="43379.84625"/>
        <n v="49064.72375"/>
        <n v="52109.975625"/>
        <n v="43554.818"/>
        <n v="49286.87974999999"/>
        <n v="62675.123999999996"/>
        <n v="54993.0705"/>
        <n v="45028.1425"/>
        <n v="50971.534999999996"/>
        <n v="62997.248999999996"/>
        <n v="55291.036125"/>
        <n v="45985.842000000004"/>
        <n v="52125.50275"/>
        <n v="59193.987"/>
        <n v="51956.08837500001"/>
        <n v="42864.22125"/>
        <n v="48534.03625"/>
        <n v="29499.96125"/>
        <n v="29861.16875"/>
        <n v="30079.906250000004"/>
        <n v="30347.86875"/>
        <n v="30473.36125"/>
        <n v="30510.222500000003"/>
        <n v="30591.21875"/>
        <n v="30641.65875"/>
        <n v="30672.215"/>
        <n v="30800.86"/>
        <n v="31044.21"/>
        <n v="31077.918749999997"/>
        <n v="31203.41125"/>
        <n v="31401.903749999998"/>
        <n v="31402.265"/>
        <n v="31446.76125"/>
        <n v="31482.9"/>
        <n v="31681.015"/>
        <n v="31690.11125"/>
        <n v="31726.25"/>
        <n v="31727.333749999998"/>
        <n v="31774.26"/>
        <n v="31783.35625"/>
        <n v="31807.6075"/>
        <n v="31858.408750000002"/>
        <n v="31970.322500000002"/>
        <n v="32008.51375"/>
        <n v="32176.811250000002"/>
        <n v="32251.863749999997"/>
        <n v="32294.668749999997"/>
        <n v="32295.03"/>
        <n v="32375.665"/>
        <n v="32420.16125"/>
        <n v="32456.661249999997"/>
        <n v="32579.3625"/>
        <n v="32599.512499999997"/>
        <n v="32619.015"/>
        <n v="32683.956249999996"/>
        <n v="32738.56375"/>
        <n v="32862.365000000005"/>
        <n v="32862.72625"/>
        <n v="32915.957500000004"/>
        <n v="32943.7225"/>
        <n v="32981.91375"/>
        <n v="33025.08"/>
        <n v="33074.35"/>
        <n v="33093.35125"/>
        <n v="33106.07625"/>
        <n v="33187.0725"/>
        <n v="33188.15625"/>
        <n v="33225.26375"/>
        <n v="33268.06875"/>
        <n v="33268.43"/>
        <n v="33273.524999999994"/>
        <n v="33300.316249999996"/>
        <n v="33311.76874999999"/>
        <n v="33350.0125"/>
        <n v="33511.418750000004"/>
        <n v="33512.5025"/>
        <n v="33592.41499999999"/>
        <n v="33592.77625"/>
        <n v="33618.71875"/>
        <n v="33633.63124999999"/>
        <n v="33673.77250000001"/>
        <n v="33674.13375"/>
        <n v="33710.118749999994"/>
        <n v="33739.2525"/>
        <n v="33754.768749999996"/>
        <n v="33755.13"/>
        <n v="33786.60625"/>
        <n v="33835.765"/>
        <n v="33836.12625"/>
        <n v="33852.9725"/>
        <n v="33880.26125"/>
        <n v="33889.3575"/>
        <n v="33909.29375"/>
        <n v="33917.1225"/>
        <n v="33917.48375"/>
        <n v="33939.581249999996"/>
        <n v="33977.825"/>
        <n v="34062.268749999996"/>
        <n v="34079.47625"/>
        <n v="34079.8375"/>
        <n v="34114.515"/>
        <n v="34146.712499999994"/>
        <n v="34176.957500000004"/>
        <n v="34215.243749999994"/>
        <n v="34241.46875"/>
        <n v="34241.83"/>
        <n v="34242.5525"/>
        <n v="34322.82625"/>
        <n v="34323.54875"/>
        <n v="34339.6725"/>
        <n v="34345.8875"/>
        <n v="34366.96125"/>
        <n v="34376.174999999996"/>
        <n v="34404.18375"/>
        <n v="34429.042499999996"/>
        <n v="34485.18"/>
        <n v="34485.54125"/>
        <n v="34566.17625"/>
        <n v="34581.085"/>
        <n v="34583.0225"/>
        <n v="34583.306249999994"/>
        <n v="34698.03749999999"/>
        <n v="34728.53"/>
        <n v="34736.28124999999"/>
        <n v="34760.416249999995"/>
        <n v="34820.72499999999"/>
        <n v="34858.96875"/>
        <n v="34897.212499999994"/>
        <n v="34919.61749999999"/>
        <n v="34943.41249999999"/>
        <n v="34972.6025"/>
        <n v="34973.7"/>
        <n v="35011.94374999999"/>
        <n v="35050.1875"/>
        <n v="35051.53"/>
        <n v="35086.647"/>
        <n v="35096.3875"/>
        <n v="35133.8725"/>
        <n v="35134.23375"/>
        <n v="35215.59125"/>
        <n v="35219.075"/>
        <n v="35232.93"/>
        <n v="35249.362499999996"/>
        <n v="35295.536250000005"/>
        <n v="35295.56249999999"/>
        <n v="35377.58375"/>
        <n v="35378.667499999996"/>
        <n v="35389.34"/>
        <n v="35456.493749999994"/>
        <n v="35458.58"/>
        <n v="35459.66375000001"/>
        <n v="35485.015"/>
        <n v="35486.78125"/>
        <n v="35532.98125"/>
        <n v="35540.29875"/>
        <n v="35574.615"/>
        <n v="35609.46875"/>
        <n v="35621.295"/>
        <n v="35647.712499999994"/>
        <n v="35702.291249999995"/>
        <n v="35732.15624999999"/>
        <n v="35783.2875"/>
        <n v="35808.643749999996"/>
        <n v="35808.86875"/>
        <n v="35838.220625"/>
        <n v="35838.931249999994"/>
        <n v="35846.8875"/>
        <n v="35863.9225"/>
        <n v="35864.645"/>
        <n v="35865.00625"/>
        <n v="35885.13124999999"/>
        <n v="35923.37499999999"/>
        <n v="35931.33124999999"/>
        <n v="35945.64125"/>
        <n v="35958.97375"/>
        <n v="35984.810874999996"/>
        <n v="36026.6375"/>
        <n v="36026.99875"/>
        <n v="36043.1225"/>
        <n v="36046.0625"/>
        <n v="36071.20775"/>
        <n v="36107.995"/>
        <n v="36108.35625"/>
        <n v="36113.176875000005"/>
        <n v="36119.39"/>
        <n v="36127.27125"/>
        <n v="36160.79375"/>
        <n v="36168.75"/>
        <n v="36188.99125"/>
        <n v="36199.03749999999"/>
        <n v="36206.33"/>
        <n v="36241.54287500001"/>
        <n v="36253.19374999999"/>
        <n v="36269.9875"/>
        <n v="36286.4725"/>
        <n v="36321.72499999999"/>
        <n v="36351.70625"/>
        <n v="36359.96874999999"/>
        <n v="36398.212499999994"/>
        <n v="36406.16875"/>
        <n v="36406.357375"/>
        <n v="36432.34125"/>
        <n v="36433.06375"/>
        <n v="36436.45624999999"/>
        <n v="36461.42825"/>
        <n v="36482.65625"/>
        <n v="36512.94374999999"/>
        <n v="36520.9"/>
        <n v="36527.885"/>
        <n v="36528.85625"/>
        <n v="36532.2525"/>
        <n v="36545.867249999996"/>
        <n v="36559.143749999996"/>
        <n v="36567.1"/>
        <n v="36594.695"/>
        <n v="36595.06450000001"/>
        <n v="36595.77875"/>
        <n v="36597.38749999999"/>
        <n v="36604.875"/>
        <n v="36606.09"/>
        <n v="36621.12025"/>
        <n v="36689.02375"/>
        <n v="36720.075"/>
        <n v="36745.5705"/>
        <n v="36796.56249999999"/>
        <n v="36834.806249999994"/>
        <n v="36873.05"/>
        <n v="36919.25"/>
        <n v="36941.47"/>
        <n v="36956.269875000005"/>
        <n v="36957.493749999994"/>
        <n v="36965.45"/>
        <n v="36995.73749999999"/>
        <n v="37010.2175"/>
        <n v="37020.526750000005"/>
        <n v="37033.98125"/>
        <n v="37092.79"/>
        <n v="37094.1235"/>
        <n v="37098.11774999999"/>
        <n v="37162.7525"/>
        <n v="37194.91249999999"/>
        <n v="37233.15624999999"/>
        <n v="37241.112499999996"/>
        <n v="37271.4"/>
        <n v="37279.35625"/>
        <n v="37295.48300000001"/>
        <n v="37317.6"/>
        <n v="37325.556249999994"/>
        <n v="37355.84374999999"/>
        <n v="37419.93325"/>
        <n v="37428.17"/>
        <n v="37432.33124999999"/>
        <n v="37470.575"/>
        <n v="37486.737499999996"/>
        <n v="37528.72549999999"/>
        <n v="37568.817500000005"/>
        <n v="37579.49"/>
        <n v="37634.548375"/>
        <n v="37649.81375"/>
        <n v="37662.0625"/>
        <n v="37731.5325"/>
        <n v="37737.47625"/>
        <n v="37770.1425"/>
        <n v="37784.48125"/>
        <n v="37796.19825"/>
        <n v="37800.393749999996"/>
        <n v="37811.80625"/>
        <n v="37836.2095"/>
        <n v="37845.3955"/>
        <n v="37887.58125"/>
        <n v="37891.280375"/>
        <n v="37905.412500000006"/>
        <n v="37907.16875"/>
        <n v="37909.504625"/>
        <n v="37920.648499999996"/>
        <n v="37953.368749999994"/>
        <n v="37969.84575000001"/>
        <n v="37991.61249999999"/>
        <n v="38037.8125"/>
        <n v="38055.5175"/>
        <n v="38055.87875"/>
        <n v="38061.8225"/>
        <n v="38064.975000000006"/>
        <n v="38068.1"/>
        <n v="38084.03399999999"/>
        <n v="38088.02824999999"/>
        <n v="38120.35175"/>
        <n v="38137.23625"/>
        <n v="38144.587499999994"/>
        <n v="38149.12375"/>
        <n v="38182.831249999996"/>
        <n v="38184.460875000004"/>
        <n v="38190.78749999999"/>
        <n v="38195.60475"/>
        <n v="38217.871250000004"/>
        <n v="38276.378375"/>
        <n v="38294.602625"/>
        <n v="38296.4375"/>
        <n v="38299.228749999995"/>
        <n v="38379.863750000004"/>
        <n v="38386.122"/>
        <n v="38397.92949999999"/>
        <n v="38441.19287500001"/>
        <n v="38459.41712500001"/>
        <n v="38466.45"/>
        <n v="38467.52625"/>
        <n v="38496.26375"/>
        <n v="38496.73749999999"/>
        <n v="38504.69374999999"/>
        <n v="38512.65"/>
        <n v="38542.93749999999"/>
        <n v="38550.89374999999"/>
        <n v="38581.181249999994"/>
        <n v="38623.213749999995"/>
        <n v="38635.823749999996"/>
        <n v="38644.2085"/>
        <n v="38670.26425000001"/>
        <n v="38704.21"/>
        <n v="38716.149125"/>
        <n v="38742.112499999996"/>
        <n v="38758.024999999994"/>
        <n v="38780.35625"/>
        <n v="38785.5675"/>
        <n v="38789.44425"/>
        <n v="38791.8725"/>
        <n v="38794.7145"/>
        <n v="38795.024999999994"/>
        <n v="38818.6"/>
        <n v="38860.98125"/>
        <n v="38864.8"/>
        <n v="38865.71"/>
        <n v="38866.925"/>
        <n v="38870.0775"/>
        <n v="38936.0345"/>
        <n v="38941.28749999999"/>
        <n v="38945.2205"/>
        <n v="38947.56"/>
        <n v="38948.2825"/>
        <n v="38979.53125"/>
        <n v="38991.10537500001"/>
        <n v="38994.41775000001"/>
        <n v="39017.774999999994"/>
        <n v="39029.27875"/>
        <n v="39033.708999999995"/>
        <n v="39056.01874999999"/>
        <n v="39102.21874999999"/>
        <n v="39109.91375"/>
        <n v="39110.18574999999"/>
        <n v="39113.4275"/>
        <n v="39122.52375"/>
        <n v="39128.172"/>
        <n v="39174.542250000006"/>
        <n v="39191.27125"/>
        <n v="39197.03525"/>
        <n v="39197.57625"/>
        <n v="39255.19374999999"/>
        <n v="39266.061625"/>
        <n v="39269.374"/>
        <n v="39281.725"/>
        <n v="39284.285875"/>
        <n v="39295.42975"/>
        <n v="39311.363249999995"/>
        <n v="39339.6375"/>
        <n v="39394.42762500001"/>
        <n v="39412.651875"/>
        <n v="39424.08124999999"/>
        <n v="39428.07549999999"/>
        <n v="39454.368749999994"/>
        <n v="39462.325"/>
        <n v="39469.07725"/>
        <n v="39500.56874999999"/>
        <n v="39515.97875"/>
        <n v="39541.017875000005"/>
        <n v="39585.02325"/>
        <n v="39596.08875000001"/>
        <n v="39596.975"/>
        <n v="39629.97"/>
        <n v="39632.935375"/>
        <n v="39669.38387500001"/>
        <n v="39675.18"/>
        <n v="39687.608125"/>
        <n v="39699.743749999994"/>
        <n v="39716.37287500001"/>
        <n v="39750.2325"/>
        <n v="39758.9675"/>
        <n v="39759.32875"/>
        <n v="39825.285"/>
        <n v="39839.96375"/>
        <n v="39868.48375"/>
        <n v="39904.681875"/>
        <n v="39944.340125"/>
        <n v="39954.93"/>
        <n v="39962.564375"/>
        <n v="39999.41100000001"/>
        <n v="40002.67875"/>
        <n v="40017.63525000001"/>
        <n v="40019.62525"/>
        <n v="40035.8595"/>
        <n v="40045.04550000001"/>
        <n v="40059.86074999999"/>
        <n v="40072.70612500001"/>
        <n v="40083.675"/>
        <n v="40084.3975"/>
        <n v="40084.914000000004"/>
        <n v="40090.1375"/>
        <n v="40090.930375"/>
        <n v="40098.09374999999"/>
        <n v="40136.337499999994"/>
        <n v="40146.00125"/>
        <n v="40146.354250000004"/>
        <n v="40161.88"/>
        <n v="40165.0325"/>
        <n v="40169.49575"/>
        <n v="40192.63725"/>
        <n v="40219.296375000005"/>
        <n v="40220.78124999999"/>
        <n v="40237.520625000005"/>
        <n v="40243.11249999999"/>
        <n v="40246.39"/>
        <n v="40251.06874999999"/>
        <n v="40252.18"/>
        <n v="40321.442500000005"/>
        <n v="40365.886625"/>
        <n v="40377.94125"/>
        <n v="40396.13374999999"/>
        <n v="40419.446"/>
        <n v="40480.2825"/>
        <n v="40494.25262500001"/>
        <n v="40512.148"/>
        <n v="40534.698249999994"/>
        <n v="40560.425"/>
        <n v="40567.54775"/>
        <n v="40570.375"/>
        <n v="40574.93375"/>
        <n v="40584.56525"/>
        <n v="40594.958"/>
        <n v="40614.422"/>
        <n v="40649.41875"/>
        <n v="40651.7325"/>
        <n v="40687.66249999999"/>
        <n v="40695.91375000001"/>
        <n v="40725.90624999999"/>
        <n v="40729.9375"/>
        <n v="40732.72875"/>
        <n v="40764.15"/>
        <n v="40769.208875000004"/>
        <n v="40789.588749999995"/>
        <n v="40812.35249999999"/>
        <n v="40824.27975"/>
        <n v="40895.082500000004"/>
        <n v="40942.253000000004"/>
        <n v="40948.954"/>
        <n v="40971.28124999999"/>
        <n v="40973.287500000006"/>
        <n v="41013.946"/>
        <n v="41017.50600000001"/>
        <n v="41044.165125"/>
        <n v="41051.228"/>
        <n v="41055.86"/>
        <n v="41106.648"/>
        <n v="41118.814750000005"/>
        <n v="41124.25624999999"/>
        <n v="41126.24799999999"/>
        <n v="41138.79375"/>
        <n v="41181.212"/>
        <n v="41194.06775"/>
        <n v="41201.23625"/>
        <n v="41216.6375"/>
        <n v="41219.79"/>
        <n v="41246.94374999999"/>
        <n v="41279.46312500001"/>
        <n v="41301.14750000001"/>
        <n v="41318.518"/>
        <n v="41323.431249999994"/>
        <n v="41382.14375"/>
        <n v="41392.41650000001"/>
        <n v="41399.91875"/>
        <n v="41407.875"/>
        <n v="41453.682499999995"/>
        <n v="41463.14"/>
        <n v="41471.875"/>
        <n v="41478.462"/>
        <n v="41486.644875"/>
        <n v="41520.7825"/>
        <n v="41522.60625"/>
        <n v="41544.4975"/>
        <n v="41560.85"/>
        <n v="41568.806249999994"/>
        <n v="41597.09125"/>
        <n v="41630.924250000004"/>
        <n v="41637.337499999994"/>
        <n v="41645.29375"/>
        <n v="41675.58124999999"/>
        <n v="41706.49"/>
        <n v="41706.85125"/>
        <n v="41772.085"/>
        <n v="41775.712"/>
        <n v="41781.181249999994"/>
        <n v="41836.5125"/>
        <n v="41838.50424999999"/>
        <n v="41850.809625"/>
        <n v="41865.51625"/>
        <n v="41868.414000000004"/>
        <n v="41869.56625"/>
        <n v="41882.712499999994"/>
        <n v="41913"/>
        <n v="41925.45925"/>
        <n v="41942.978"/>
        <n v="41943.6835"/>
        <n v="41959.2"/>
        <n v="41997.44374999999"/>
        <n v="42015.435"/>
        <n v="42018.9365"/>
        <n v="42035.68749999999"/>
        <n v="42070.69500000001"/>
        <n v="42099.58375"/>
        <n v="42100.672"/>
        <n v="42112.164249999994"/>
        <n v="42112.17499999999"/>
        <n v="42112.19375"/>
        <n v="42125.765875000005"/>
        <n v="42158.37499999999"/>
        <n v="42162.6125"/>
        <n v="42165.664000000004"/>
        <n v="42190.97912500001"/>
        <n v="42193.19"/>
        <n v="42193.551250000004"/>
        <n v="42199.061"/>
        <n v="42202.946"/>
        <n v="42232.87074999999"/>
        <n v="42234.86249999999"/>
        <n v="42267.88125"/>
        <n v="42267.938"/>
        <n v="42272.356125000006"/>
        <n v="42272.61"/>
        <n v="42273.10625"/>
        <n v="42274.5475"/>
        <n v="42290.580375000005"/>
        <n v="42305.22"/>
        <n v="42324.74125"/>
        <n v="42337.712499999994"/>
        <n v="42343.09"/>
        <n v="42355.905"/>
        <n v="42370.212"/>
        <n v="42395.79375"/>
        <n v="42400.722125"/>
        <n v="42408.89"/>
        <n v="42433.3875"/>
        <n v="42435.204"/>
        <n v="42437.62375"/>
        <n v="42462.914000000004"/>
        <n v="42467.540250000005"/>
        <n v="42474.017250000004"/>
        <n v="42510.524999999994"/>
        <n v="42518.25875"/>
        <n v="42518.48125"/>
        <n v="42529.08812500001"/>
        <n v="42537.478"/>
        <n v="42547.31237500001"/>
        <n v="42594.96875"/>
        <n v="42602.38325"/>
        <n v="42620.607500000006"/>
        <n v="42633.212499999994"/>
        <n v="42667.462"/>
        <n v="42671.45624999999"/>
        <n v="42680.25125"/>
        <n v="42680.973750000005"/>
        <n v="42695.172"/>
        <n v="42704.744000000006"/>
        <n v="42709.7"/>
        <n v="42720.0025"/>
        <n v="42732.454"/>
        <n v="42750.328"/>
        <n v="42759.31"/>
        <n v="42760.164000000004"/>
        <n v="42761.2475"/>
        <n v="42784.21525000001"/>
        <n v="42786.18749999999"/>
        <n v="42791.693750000006"/>
        <n v="42797.446"/>
        <n v="42824.431249999994"/>
        <n v="42843.3275"/>
        <n v="42899.72"/>
        <n v="42908.87499999999"/>
        <n v="42920.0875"/>
        <n v="42923.60125"/>
        <n v="42932.41037500001"/>
        <n v="42938.637"/>
        <n v="42970.6425"/>
        <n v="42979.738750000004"/>
        <n v="42997.93125"/>
        <n v="43023.92975000001"/>
        <n v="43079.000625"/>
        <n v="43094.696"/>
        <n v="43102.495125"/>
        <n v="43134.071500000005"/>
        <n v="43141.903000000006"/>
        <n v="43148.036250000005"/>
        <n v="43154.7025"/>
        <n v="43159.688"/>
        <n v="43184.53749999999"/>
        <n v="43261.962"/>
        <n v="43268.98125"/>
        <n v="43289.672"/>
        <n v="43299.244000000006"/>
        <n v="43307.2375"/>
        <n v="43341.606250000004"/>
        <n v="43345.468749999985"/>
        <n v="43391.946"/>
        <n v="43406.787500000006"/>
        <n v="43416.85925000001"/>
        <n v="43429.228"/>
        <n v="43429.91249999999"/>
        <n v="43442.91500000001"/>
        <n v="43476.25750000001"/>
        <n v="43484.99250000001"/>
        <n v="43500.547125000005"/>
        <n v="43506.4"/>
        <n v="43544.64374999999"/>
        <n v="43558.83"/>
        <n v="43559.212"/>
        <n v="43563.1975"/>
        <n v="43573.3775"/>
        <n v="43575.19675"/>
        <n v="43590.50675"/>
        <n v="43590.84375"/>
        <n v="43592.0665"/>
        <n v="43616.5625"/>
        <n v="43628.91312500001"/>
        <n v="43645.77"/>
        <n v="43651.914000000004"/>
        <n v="43652.40762500001"/>
        <n v="43653.388999999996"/>
        <n v="43659.37499999999"/>
        <n v="43661.486000000004"/>
        <n v="43689.196"/>
        <n v="43691.59625"/>
        <n v="43716.906"/>
        <n v="43734.64750000001"/>
        <n v="43743.81874999999"/>
        <n v="43803.03375"/>
        <n v="43806.5475"/>
        <n v="43806.829375"/>
        <n v="43816.7275"/>
        <n v="43819.18"/>
        <n v="43820.306249999994"/>
        <n v="43830.574250000005"/>
        <n v="43850.153000000006"/>
        <n v="43856.462"/>
        <n v="43858.55"/>
        <n v="43921.454"/>
        <n v="43958.736000000004"/>
        <n v="43971.27874999999"/>
        <n v="43986.446"/>
        <n v="43989.913250000005"/>
        <n v="44004.57475"/>
        <n v="44007.52"/>
        <n v="44045.53"/>
        <n v="44057.72499999999"/>
        <n v="44059.355"/>
        <n v="44081.785625000004"/>
        <n v="44088.72"/>
        <n v="44103.924999999996"/>
        <n v="44105.53050000001"/>
        <n v="44116.43"/>
        <n v="44128.10250000001"/>
        <n v="44142.16874999999"/>
        <n v="44153.712"/>
        <n v="44190.994000000006"/>
        <n v="44192.530750000005"/>
        <n v="44196.488750000004"/>
        <n v="44202.320125"/>
        <n v="44208.697499999995"/>
        <n v="44210.675"/>
        <n v="44228.276"/>
        <n v="44248.93299999999"/>
        <n v="44252.12075"/>
        <n v="44271.54125"/>
        <n v="44288.88"/>
        <n v="44290.92525"/>
        <n v="44349.3"/>
        <n v="44413.68"/>
        <n v="44417.83124999999"/>
        <n v="44421.646250000005"/>
        <n v="44446.11624999999"/>
        <n v="44450.962"/>
        <n v="44453.78187500001"/>
        <n v="44456.075"/>
        <n v="44458.3925"/>
        <n v="44466.1425"/>
        <n v="44478.672"/>
        <n v="44490.628500000006"/>
        <n v="44515.954"/>
        <n v="44545.69374999999"/>
        <n v="44553.236000000004"/>
        <n v="44554.487250000006"/>
        <n v="44580.946"/>
        <n v="44597.810875"/>
        <n v="44610.435000000005"/>
        <n v="44617.00624999999"/>
        <n v="44618.228"/>
        <n v="44655.25"/>
        <n v="44655.51"/>
        <n v="44663.206249999996"/>
        <n v="44683.22"/>
        <n v="44693.493749999994"/>
        <n v="44710.93"/>
        <n v="44748.212"/>
        <n v="44775.58"/>
        <n v="44775.922"/>
        <n v="44821.45375"/>
        <n v="44840.837750000006"/>
        <n v="44846.46874999999"/>
        <n v="44854.42499999999"/>
        <n v="44878.196"/>
        <n v="44900.756250000006"/>
        <n v="44915.478"/>
        <n v="44930.91249999999"/>
        <n v="44940.725000000006"/>
        <n v="44977.11249999999"/>
        <n v="44991.34375"/>
        <n v="45018.93"/>
        <n v="45045.462"/>
        <n v="45053.6"/>
        <n v="45055.034"/>
        <n v="45076.9895"/>
        <n v="45091.84374999999"/>
        <n v="45092.7675"/>
        <n v="45101.5025"/>
        <n v="45110.454"/>
        <n v="45151.69625"/>
        <n v="45187.131250000006"/>
        <n v="45191.047000000006"/>
        <n v="45224.93425"/>
        <n v="45262.28"/>
        <n v="45266.3"/>
        <n v="45277.72"/>
        <n v="45278.65062500001"/>
        <n v="45315.49725"/>
        <n v="45340.485"/>
        <n v="45342.712"/>
        <n v="45354.905125000005"/>
        <n v="45358.185"/>
        <n v="45367.50624999999"/>
        <n v="45370.568125000005"/>
        <n v="45375.462499999994"/>
        <n v="45388.792375000005"/>
        <n v="45405.75"/>
        <n v="45407.016625000004"/>
        <n v="45423.05750000001"/>
        <n v="45436.02674999999"/>
        <n v="45444.986000000004"/>
        <n v="45451.90625"/>
        <n v="45470.098750000005"/>
        <n v="45490.19374999999"/>
        <n v="45528.4375"/>
        <n v="45553.606875000005"/>
        <n v="45566.681249999994"/>
        <n v="45583.83500000001"/>
        <n v="45633.21"/>
        <n v="45639.962"/>
        <n v="45663.74862500001"/>
        <n v="45665.70650000001"/>
        <n v="45727.612499999996"/>
        <n v="45737.043750000004"/>
        <n v="45765.85625"/>
        <n v="45790.15675000001"/>
        <n v="45816.2125"/>
        <n v="45822.177500000005"/>
        <n v="45839.35400000001"/>
        <n v="45842.34374999999"/>
        <n v="45881.792"/>
        <n v="45905.39"/>
        <n v="45910.86425"/>
        <n v="45926.78749999999"/>
        <n v="45943.11124999999"/>
        <n v="45946.784"/>
        <n v="45974.494000000006"/>
        <n v="46002.204"/>
        <n v="46003.274999999994"/>
        <n v="46011.23124999999"/>
        <n v="46015.91575"/>
        <n v="46039.486000000004"/>
        <n v="46041.51874999999"/>
        <n v="46065.11300000001"/>
        <n v="46085.295125000004"/>
        <n v="46108.04749999999"/>
        <n v="46125.096249999995"/>
        <n v="46140.36600000001"/>
        <n v="46158.59025"/>
        <n v="46166.42175000001"/>
        <n v="46169.47"/>
        <n v="46206.752"/>
        <n v="46215.619000000006"/>
        <n v="46240.69374999999"/>
        <n v="46248.65"/>
        <n v="46286.893749999996"/>
        <n v="46290.872"/>
        <n v="46360.25137500001"/>
        <n v="46366.125"/>
        <n v="46374.018"/>
        <n v="46387.006250000006"/>
        <n v="46447.82499999999"/>
        <n v="46554.6"/>
        <n v="46561.912500000006"/>
        <n v="46568.994000000006"/>
        <n v="46578.89074999999"/>
        <n v="46582.884999999995"/>
        <n v="46615.0255"/>
        <n v="46631.072499999995"/>
        <n v="46739.83275"/>
        <n v="46761.901249999995"/>
        <n v="46763.97"/>
        <n v="46776.68625"/>
        <n v="46799.97499999999"/>
        <n v="46866.244000000006"/>
        <n v="46876.462499999994"/>
        <n v="46896.78049999999"/>
        <n v="46910.163875"/>
        <n v="46922.66249999999"/>
        <n v="46931.236000000004"/>
        <n v="46937.015999999996"/>
        <n v="46939.179000000004"/>
        <n v="46956.994999999995"/>
        <n v="46958.946"/>
        <n v="46961.27449999999"/>
        <n v="46965.23475"/>
        <n v="46973.257249999995"/>
        <n v="46978.09"/>
        <n v="46980.2775"/>
        <n v="46983.459"/>
        <n v="46991.19374999999"/>
        <n v="46996.228"/>
        <n v="47005.8"/>
        <n v="47013.49274999999"/>
        <n v="47075.6375"/>
        <n v="47093.600750000005"/>
        <n v="47111.825"/>
        <n v="47134.19924999999"/>
        <n v="47160.08124999999"/>
        <n v="47163.494000000006"/>
        <n v="47202.388000000006"/>
        <n v="47228.486000000004"/>
        <n v="47293.478"/>
        <n v="47330.76"/>
        <n v="47354.6425"/>
        <n v="47358.47"/>
        <n v="47389.54375"/>
        <n v="47389.61"/>
        <n v="47395.752"/>
        <n v="47397.5"/>
        <n v="47427.78749999999"/>
        <n v="47439.894250000005"/>
        <n v="47441.852125000005"/>
        <n v="47482.854999999996"/>
        <n v="47488.33025"/>
        <n v="47496.70375"/>
        <n v="47498.026"/>
        <n v="47511.2315"/>
        <n v="47515.14725"/>
        <n v="47528.565749999994"/>
        <n v="47568.80125"/>
        <n v="47625.289000000004"/>
        <n v="47630.05374999999"/>
        <n v="47639.5975"/>
        <n v="47642.056249999994"/>
        <n v="47662.73900000001"/>
        <n v="47675.08962500001"/>
        <n v="47688.79475000001"/>
        <n v="47689.50775"/>
        <n v="47725.748999999996"/>
        <n v="47741.69374999999"/>
        <n v="47757.60625"/>
        <n v="47795.276"/>
        <n v="47801.2575"/>
        <n v="47822.986000000004"/>
        <n v="47888.49800000001"/>
        <n v="47897.55"/>
        <n v="47925.26"/>
        <n v="47987.06875"/>
        <n v="48027.534"/>
        <n v="48039.004"/>
        <n v="48061.144"/>
        <n v="48065.05975"/>
        <n v="48120.11549999999"/>
        <n v="48148"/>
        <n v="48163.45425000001"/>
        <n v="48193.42575000001"/>
        <n v="48194.2"/>
        <n v="48200.177500000005"/>
        <n v="48200.58649999999"/>
        <n v="48246.3925"/>
        <n v="48259.792"/>
        <n v="48266.720875"/>
        <n v="48281.057499999995"/>
        <n v="48325.69500000001"/>
        <n v="48352.494000000006"/>
        <n v="48380.204"/>
        <n v="48438.005249999995"/>
        <n v="48468.382000000005"/>
        <n v="48469.86249999999"/>
        <n v="48478.24075"/>
        <n v="48492.05"/>
        <n v="48519.76"/>
        <n v="48557.042"/>
        <n v="48564.77"/>
        <n v="48577.169250000006"/>
        <n v="48596.74800000001"/>
        <n v="48606.401249999995"/>
        <n v="48675.424"/>
        <n v="48711.66524999999"/>
        <n v="48725.114"/>
        <n v="48743.33825"/>
        <n v="48752.018"/>
        <n v="48789.3"/>
        <n v="48798.409125000006"/>
        <n v="48816.633375000005"/>
        <n v="48826.581999999995"/>
        <n v="48832.37174999999"/>
        <n v="48852.12550000001"/>
        <n v="48871.70425000001"/>
        <n v="48872.607249999994"/>
        <n v="48913.07"/>
        <n v="48982.94374999999"/>
        <n v="49049.268"/>
        <n v="49069.79049999999"/>
        <n v="49073.36537500001"/>
        <n v="49138.1425"/>
        <n v="49138.829000000005"/>
        <n v="49177.20875"/>
        <n v="49179.252"/>
        <n v="49182.118749999994"/>
        <n v="49200.901249999995"/>
        <n v="49275.02650000001"/>
        <n v="49289.33500000001"/>
        <n v="49291.098"/>
        <n v="49326.41875"/>
        <n v="49346.518"/>
        <n v="49387.0235"/>
        <n v="49411.51"/>
        <n v="49435.3925"/>
        <n v="49464.15699999999"/>
        <n v="49551.066000000006"/>
        <n v="49560.91"/>
        <n v="49568.20700000001"/>
        <n v="49580.46874999999"/>
        <n v="49613.48850000001"/>
        <n v="49623.66875"/>
        <n v="49639.544250000006"/>
        <n v="49696.573000000004"/>
        <n v="49737.93875"/>
        <n v="49795.401249999995"/>
        <n v="49824.93900000001"/>
        <n v="49825.84374999999"/>
        <n v="49884.176"/>
        <n v="49898.234125"/>
        <n v="50008.375875000005"/>
        <n v="50026.60012500001"/>
        <n v="50029.161375"/>
        <n v="50044.824375000004"/>
        <n v="50071.002"/>
        <n v="50081.671"/>
        <n v="50131.79374999999"/>
        <n v="50145.566000000006"/>
        <n v="50155.41"/>
        <n v="50173.190375000006"/>
        <n v="50183.583125000005"/>
        <n v="50246.48550000001"/>
        <n v="50264.38375"/>
        <n v="50275.55"/>
        <n v="50283.332125"/>
        <n v="50293.12549999999"/>
        <n v="50303.26"/>
        <n v="50337.048500000004"/>
        <n v="50424.65212500001"/>
        <n v="50438.35725000001"/>
        <n v="50461.49875"/>
        <n v="50470.526"/>
        <n v="50483.94374999999"/>
        <n v="50507.808000000005"/>
        <n v="50513.61025000001"/>
        <n v="50545.09"/>
        <n v="50570.77974999999"/>
        <n v="50572.8"/>
        <n v="50579.073875"/>
        <n v="50600.51"/>
        <n v="50612.00475000001"/>
        <n v="50675.07400000001"/>
        <n v="50713.31350000001"/>
        <n v="50805.058000000005"/>
        <n v="50870.05"/>
        <n v="50921.6425"/>
        <n v="50928.493749999994"/>
        <n v="50931.24100000001"/>
        <n v="50967.8575"/>
        <n v="51037.316000000006"/>
        <n v="51063.522750000004"/>
        <n v="51167.3"/>
        <n v="51204.581999999995"/>
        <n v="51232.292"/>
        <n v="51248.56375"/>
        <n v="51249.520875"/>
        <n v="51297.284"/>
        <n v="51306.856"/>
        <n v="51309.86200000001"/>
        <n v="51311.09"/>
        <n v="51324.192500000005"/>
        <n v="51334.566000000006"/>
        <n v="51336.168125000004"/>
        <n v="51346.31050000001"/>
        <n v="51361.620500000005"/>
        <n v="51370.05537500001"/>
        <n v="51383.157125000005"/>
        <n v="51393.662500000006"/>
        <n v="51399.558000000005"/>
        <n v="51403.33124999999"/>
        <n v="51486.07075"/>
        <n v="51501.831999999995"/>
        <n v="51529.542"/>
        <n v="51533.9135"/>
        <n v="51566.82400000001"/>
        <n v="51611.124375"/>
        <n v="51631.816000000006"/>
        <n v="51696.808000000005"/>
        <n v="51722.2225"/>
        <n v="51756.10975"/>
        <n v="51761.8"/>
        <n v="51763.437499999985"/>
        <n v="51842.757000000005"/>
        <n v="51847.88124999999"/>
        <n v="51859.6075"/>
        <n v="51862.33575000001"/>
        <n v="51951.293875"/>
        <n v="51962.61249999999"/>
        <n v="51963.29150000001"/>
        <n v="52012.84175000001"/>
        <n v="52040.502375000004"/>
        <n v="52096.331999999995"/>
        <n v="52124.042"/>
        <n v="52161.78749999999"/>
        <n v="52189.034"/>
        <n v="52226.316000000006"/>
        <n v="52238.24775"/>
        <n v="52244.474375000005"/>
        <n v="52304.37375"/>
        <n v="52310.93950000001"/>
        <n v="52336.99525000001"/>
        <n v="52356.3"/>
        <n v="52384.5325"/>
        <n v="52391.462750000006"/>
        <n v="52393.581999999995"/>
        <n v="52495.856"/>
        <n v="52527.84"/>
        <n v="52542.61224999999"/>
        <n v="52633.73850000001"/>
        <n v="52667.62575000001"/>
        <n v="52736.401750000005"/>
        <n v="52744.83662500001"/>
        <n v="52755.82400000001"/>
        <n v="52791.073749999996"/>
        <n v="52820.816000000006"/>
        <n v="52849.395000000004"/>
        <n v="52865.371125000005"/>
        <n v="52942.58200000001"/>
        <n v="52985.90562500001"/>
        <n v="52988.081999999995"/>
        <n v="53025.364"/>
        <n v="53135.80825"/>
        <n v="53170.95"/>
        <n v="53220.34"/>
        <n v="53226.974625"/>
        <n v="53266.55500000001"/>
        <n v="53322.614"/>
        <n v="53331.72749999999"/>
        <n v="53338.07275000001"/>
        <n v="53359.896"/>
        <n v="53361.9225"/>
        <n v="53414.3"/>
        <n v="53415.316000000006"/>
        <n v="53492.505"/>
        <n v="53517.59"/>
        <n v="53535.818125000005"/>
        <n v="53548.056249999994"/>
        <n v="53554.872"/>
        <n v="53564.58287500001"/>
        <n v="53582.581999999995"/>
        <n v="53647.57400000001"/>
        <n v="53653.2825"/>
        <n v="53684.856"/>
        <n v="53798.29625"/>
        <n v="53852.122"/>
        <n v="53879.831999999995"/>
        <n v="54033.015750000006"/>
        <n v="54047.098"/>
        <n v="54112.09"/>
        <n v="54177.081999999995"/>
        <n v="54206.265125"/>
        <n v="54214.364"/>
        <n v="54242.07400000001"/>
        <n v="54279.356"/>
        <n v="54334.02775000001"/>
        <n v="54344.348"/>
        <n v="54576.606"/>
        <n v="54653.725000000006"/>
        <n v="54678.88"/>
        <n v="54713.622500000005"/>
        <n v="54752.80500000001"/>
        <n v="54755.92725000001"/>
        <n v="54808.864"/>
        <n v="54834.743"/>
        <n v="54873.856"/>
        <n v="54953.922999999995"/>
        <n v="55003.84"/>
        <n v="55050.05500000001"/>
        <n v="55068.831999999995"/>
        <n v="55194.45399999999"/>
        <n v="55236.098"/>
        <n v="55366.081999999995"/>
        <n v="55403.364"/>
        <n v="55433.852750000005"/>
        <n v="55468.356"/>
        <n v="55544.59074999999"/>
        <n v="55570.63"/>
        <n v="55584.82624999999"/>
        <n v="55598.34"/>
        <n v="55635.622"/>
        <n v="55672.903999999995"/>
        <n v="55737.896"/>
        <n v="55765.606"/>
        <n v="55830.598"/>
        <n v="55970.153999999995"/>
        <n v="56001.14750000001"/>
        <n v="56020.964875"/>
        <n v="56067.652249999985"/>
        <n v="56082.159750000006"/>
        <n v="56267.403999999995"/>
        <n v="56295.114"/>
        <n v="56301.81375"/>
        <n v="56331.485"/>
        <n v="56360.106"/>
        <n v="56427.33125"/>
        <n v="56434.67"/>
        <n v="56507.622"/>
        <n v="56564.653999999995"/>
        <n v="56592.364"/>
        <n v="56731.68449999999"/>
        <n v="56733.631375"/>
        <n v="56770.79625"/>
        <n v="56896.31375"/>
        <n v="56954.60600000001"/>
        <n v="57019.598000000005"/>
        <n v="57094.162"/>
        <n v="57125.25"/>
        <n v="57126.05099999999"/>
        <n v="57159.153999999995"/>
        <n v="57256.32250000001"/>
        <n v="57306.435"/>
        <n v="57391.412"/>
        <n v="57520.41749999999"/>
        <n v="57558.678"/>
        <n v="57600.087499999994"/>
        <n v="57662.54625000001"/>
        <n v="57716.372"/>
        <n v="57717.60074999999"/>
        <n v="57757.836249999986"/>
        <n v="57834.278750000005"/>
        <n v="57880.493749999994"/>
        <n v="57883.638000000006"/>
        <n v="57914.78399999999"/>
        <n v="57976.34"/>
        <n v="58013.622"/>
        <n v="58111.96724999999"/>
        <n v="58113.16874999999"/>
        <n v="58114.985"/>
        <n v="58148.0725"/>
        <n v="58177.743749999994"/>
        <n v="58194.287500000006"/>
        <n v="58320.444"/>
        <n v="58366.02"/>
        <n v="58413.14600000001"/>
        <n v="58450.428"/>
        <n v="58537.7525"/>
        <n v="58600.51125"/>
        <n v="58681.216250000005"/>
        <n v="58835.0025"/>
        <n v="58877.662000000004"/>
        <n v="58985.16549999999"/>
        <n v="59257.77"/>
        <n v="59303.985"/>
        <n v="59320.52875"/>
        <n v="59342.178"/>
        <n v="59461.19374999999"/>
        <n v="59492.261249999996"/>
        <n v="59555.02"/>
        <n v="59574.436"/>
        <n v="59663.99375"/>
        <n v="59767.586500000005"/>
        <n v="60007.458750000005"/>
        <n v="60024.0025"/>
        <n v="60230.85175"/>
        <n v="60240.28812500001"/>
        <n v="60258.493749999994"/>
        <n v="60475.758"/>
        <n v="60735.726"/>
        <n v="60791.146"/>
        <n v="61024.72625"/>
        <n v="61166.818625"/>
        <n v="61227.952000000005"/>
        <n v="61735.603875"/>
        <n v="61853.7175"/>
        <n v="61924.725999999995"/>
        <n v="62131.094625"/>
        <n v="62252.733250000005"/>
        <n v="62286.968"/>
        <n v="62526.585375"/>
        <n v="62723.774000000005"/>
        <n v="62802.64575"/>
        <n v="63151.008"/>
        <n v="63317.566875000004"/>
        <n v="63427.811250000006"/>
        <n v="63462.55225000001"/>
        <n v="63515.31225"/>
        <n v="63592.52312500001"/>
        <n v="63713.057625"/>
        <n v="63964.13875"/>
        <n v="64080.04"/>
        <n v="64927.04275000001"/>
        <n v="65566.29"/>
        <n v="67389.0775"/>
        <n v="67765.63"/>
        <n v="67920.81875"/>
        <n v="68673.92375"/>
        <n v="69578.80125"/>
        <n v="69607.378"/>
        <n v="70047.78375"/>
        <n v="70201.878"/>
        <n v="70516.76625"/>
        <n v="70861.37"/>
        <n v="71425.06"/>
        <n v="71454.73125000001"/>
        <n v="71689.2225"/>
        <n v="71751.98125000001"/>
        <n v="71923.71375"/>
        <n v="72514.886"/>
      </sharedItems>
    </cacheField>
    <cacheField name="0 Bedrooms, TDC">
      <sharedItems containsSemiMixedTypes="0" containsString="0" containsMixedTypes="0" containsNumber="1" count="2489">
        <n v="115401.91949999999"/>
        <n v="102579.0058125"/>
        <n v="85323.77175000001"/>
        <n v="87850.13359999999"/>
        <n v="113902.94475"/>
        <n v="101262.50071875"/>
        <n v="83911.072875"/>
        <n v="86326.92119999998"/>
        <n v="111660.8955"/>
        <n v="99398.74481250002"/>
        <n v="83721.22675"/>
        <n v="86019.02960000001"/>
        <n v="111097.17675"/>
        <n v="98877.30496875002"/>
        <n v="81988.01887500001"/>
        <n v="84129.5964"/>
        <n v="110725.63949999999"/>
        <n v="98603.67956250001"/>
        <n v="83080.20875"/>
        <n v="85286.58799999999"/>
        <n v="120641.91824999999"/>
        <n v="107075.77190625001"/>
        <n v="88339.015625"/>
        <n v="91204.45"/>
        <n v="93551.45624999999"/>
        <n v="83032.76953125"/>
        <n v="69177.656625"/>
        <n v="71493.5092"/>
        <n v="96177.8685"/>
        <n v="85392.1543125"/>
        <n v="71172.19025"/>
        <n v="73499.6008"/>
        <n v="98240.562"/>
        <n v="87230.09925"/>
        <n v="72715.552"/>
        <n v="75081.1424"/>
        <n v="98708.19"/>
        <n v="87627.631875"/>
        <n v="73356.57"/>
        <n v="75813.584"/>
        <n v="88106.45025"/>
        <n v="78066.18553125"/>
        <n v="65568.281625"/>
        <n v="68097.10919999999"/>
        <n v="126471.28725"/>
        <n v="112537.98478125001"/>
        <n v="92791.551125"/>
        <n v="95200.38759999999"/>
        <n v="115786.2825"/>
        <n v="103074.63468750002"/>
        <n v="85525.91425"/>
        <n v="87717.2296"/>
        <n v="113544.23325"/>
        <n v="101210.87878125001"/>
        <n v="83413.01412500002"/>
        <n v="85212.0132"/>
        <n v="93372.1005"/>
        <n v="83006.95856249999"/>
        <n v="69890.15424999999"/>
        <n v="72034.7176"/>
        <n v="90252.40875"/>
        <n v="79806.03421874999"/>
        <n v="66588.991875"/>
        <n v="69445.334"/>
        <n v="85576.12875"/>
        <n v="75830.70796875001"/>
        <n v="63704.410875"/>
        <n v="66149.34679999998"/>
        <n v="98432.7435"/>
        <n v="87477.9136875"/>
        <n v="73297.38675"/>
        <n v="75564.0216"/>
        <n v="103576.65149999999"/>
        <n v="91850.7725625"/>
        <n v="76502.47675"/>
        <n v="79226.22959999999"/>
        <n v="96453.315"/>
        <n v="85541.8725"/>
        <n v="71551.8825"/>
        <n v="74115.38399999999"/>
        <n v="115594.101"/>
        <n v="102826.82024999999"/>
        <n v="85264.5885"/>
        <n v="87600.57119999999"/>
        <n v="88010.35949999999"/>
        <n v="77942.27831250001"/>
        <n v="65117.10975"/>
        <n v="67672.55919999999"/>
        <n v="88574.07824999999"/>
        <n v="78463.71815625"/>
        <n v="93263.184"/>
        <n v="82661.047875"/>
        <n v="68465.159"/>
        <n v="70952.3008"/>
        <n v="94390.6215"/>
        <n v="83703.9275625"/>
        <n v="69046.99375"/>
        <n v="71435.18"/>
        <n v="93359.27475"/>
        <n v="82784.95509375"/>
        <n v="68595.821875"/>
        <n v="71010.63"/>
        <n v="115510.83600000001"/>
        <n v="102924.9165"/>
        <n v="86428.258"/>
        <n v="88566.3296"/>
        <n v="122153.71874999999"/>
        <n v="108614.28046875"/>
        <n v="89764.01087499999"/>
        <n v="92286.86679999999"/>
        <n v="116817.62925"/>
        <n v="103993.60715625001"/>
        <n v="87579.63112500001"/>
        <n v="89972.88359999999"/>
        <n v="86807.95025000001"/>
        <n v="89182.1128"/>
        <n v="114287.30775"/>
        <n v="101758.12959375"/>
        <n v="85074.742375"/>
        <n v="87292.6796"/>
        <n v="123928.14"/>
        <n v="110080.50375"/>
        <n v="91235.89300000001"/>
        <n v="94059.6416"/>
        <n v="103121.84925"/>
        <n v="91675.24340625001"/>
        <n v="76514.773125"/>
        <n v="78785.43400000001"/>
        <n v="100027.809"/>
        <n v="88918.326"/>
        <n v="74199.7305"/>
        <n v="76413.12159999998"/>
        <n v="113999.0355"/>
        <n v="101386.40793750001"/>
        <n v="85003.26275"/>
        <n v="87483.91279999999"/>
        <n v="96273.95924999999"/>
        <n v="85516.06153124999"/>
        <n v="71302.853125"/>
        <n v="73557.93"/>
        <n v="134888.59125"/>
        <n v="119693.57203124999"/>
        <n v="98240.20412499999"/>
        <n v="101426.14119999998"/>
        <n v="144939.438"/>
        <n v="128955.58200000001"/>
        <n v="106230.63500000001"/>
        <n v="109009.71199999998"/>
        <n v="138930.71324999997"/>
        <n v="123467.55815624999"/>
        <n v="101529.070125"/>
        <n v="104456.3204"/>
        <n v="124024.23074999999"/>
        <n v="110204.41096875"/>
        <n v="91046.046875"/>
        <n v="93751.75"/>
        <n v="99092.55299999999"/>
        <n v="88123.26075"/>
        <n v="73558.7125"/>
        <n v="75680.68"/>
        <n v="115869.54749999999"/>
        <n v="102976.53843750001"/>
        <n v="105748.2615"/>
        <n v="94034.6281875"/>
        <n v="79150.32475"/>
        <n v="81523.96719999998"/>
        <n v="125894.74275"/>
        <n v="111794.54146875002"/>
        <n v="91366.55587499999"/>
        <n v="94117.97079999998"/>
        <n v="135452.31"/>
        <n v="120215.011875"/>
        <n v="98691.37599999999"/>
        <n v="101850.69119999999"/>
        <n v="102750.312"/>
        <n v="91401.618"/>
        <n v="76645.436"/>
        <n v="78843.76319999999"/>
        <n v="127489.80824999999"/>
        <n v="113234.95378124999"/>
        <n v="92589.408625"/>
        <n v="95333.2916"/>
        <n v="87100.755"/>
        <n v="77591.22"/>
        <n v="64500.6845"/>
        <n v="66058.52639999999"/>
        <n v="110821.73025"/>
        <n v="98727.58678125002"/>
        <n v="81608.326625"/>
        <n v="83513.8132"/>
        <n v="112884.42375000002"/>
        <n v="100565.53171875"/>
        <n v="84113.215375"/>
        <n v="86194.0172"/>
        <n v="106875.699"/>
        <n v="95077.50787500001"/>
        <n v="79091.1415"/>
        <n v="81274.40479999999"/>
        <n v="108842.30175"/>
        <n v="96791.54559375001"/>
        <n v="80183.33137500001"/>
        <n v="82431.3964"/>
        <n v="100123.89975"/>
        <n v="89042.23321875001"/>
        <n v="75612.429375"/>
        <n v="77936.334"/>
        <n v="98804.28075"/>
        <n v="87751.53909375"/>
        <n v="73807.741875"/>
        <n v="76238.13399999999"/>
        <n v="93743.63775"/>
        <n v="83280.58396875"/>
        <n v="69438.98237499999"/>
        <n v="71610.16759999999"/>
        <n v="65247.772625"/>
        <n v="67730.8884"/>
        <n v="94582.80299999999"/>
        <n v="83951.742"/>
        <n v="71231.3735"/>
        <n v="73749.1632"/>
        <n v="109777.55774999999"/>
        <n v="97586.61084375001"/>
        <n v="82106.385375"/>
        <n v="84628.7212"/>
        <n v="99271.90875"/>
        <n v="88149.07171875"/>
        <n v="74448.759875"/>
        <n v="76970.57559999998"/>
        <n v="73879.2215"/>
        <n v="76046.9008"/>
        <n v="103781.65875"/>
        <n v="92320.59046875"/>
        <n v="77096.607875"/>
        <n v="79268.3132"/>
        <n v="99752.36249999999"/>
        <n v="88768.6078125"/>
        <n v="74781.56525"/>
        <n v="76896.0008"/>
        <n v="98900.3715"/>
        <n v="87875.4463125"/>
        <n v="73617.89575"/>
        <n v="75930.24239999999"/>
        <n v="98996.46225"/>
        <n v="87999.35353125"/>
        <n v="74069.067625"/>
        <n v="76354.7924"/>
        <n v="121314.55349999998"/>
        <n v="107943.1224375"/>
        <n v="90215.18274999999"/>
        <n v="92711.41679999998"/>
        <n v="105376.72425"/>
        <n v="93761.00278125002"/>
        <n v="78639.969625"/>
        <n v="80849.85479999999"/>
        <n v="105088.45199999999"/>
        <n v="93389.28112500001"/>
        <n v="78888.99900000001"/>
        <n v="81407.3088"/>
        <n v="100783.70924999999"/>
        <n v="89687.58028125"/>
        <n v="74912.228125"/>
        <n v="76954.33"/>
        <n v="96837.67799999999"/>
        <n v="86037.50137499999"/>
        <n v="71754.025"/>
        <n v="73982.48"/>
        <n v="72395.043"/>
        <n v="74714.9216"/>
        <n v="83141.898"/>
        <n v="73719.137625"/>
        <n v="61650.694"/>
        <n v="63893.6928"/>
        <n v="80323.30425"/>
        <n v="71111.93840625"/>
        <n v="59394.834625"/>
        <n v="61770.942800000004"/>
        <n v="88958.44125"/>
        <n v="78959.34703125001"/>
        <n v="66090.93312500001"/>
        <n v="68330.42599999999"/>
        <n v="89618.25074999999"/>
        <n v="79604.69409375"/>
        <n v="67313.785875"/>
        <n v="69545.7468"/>
        <n v="85480.038"/>
        <n v="75706.80075"/>
        <n v="62932.73"/>
        <n v="65358.57599999999"/>
        <n v="91021.13475"/>
        <n v="80797.29196875001"/>
        <n v="99175.818"/>
        <n v="88025.16450000001"/>
        <n v="72074.534"/>
        <n v="74348.70079999999"/>
        <n v="104716.91475"/>
        <n v="93115.65571875"/>
        <n v="76455.589875"/>
        <n v="78535.87159999998"/>
        <n v="72787.031625"/>
        <n v="74889.9092"/>
        <n v="103685.568"/>
        <n v="92196.68325"/>
        <n v="75683.909"/>
        <n v="77745.10079999999"/>
        <n v="95985.687"/>
        <n v="85144.339875"/>
        <n v="70590.3555"/>
        <n v="73016.72159999999"/>
        <n v="73107.540625"/>
        <n v="75256.13"/>
        <n v="101898.321"/>
        <n v="90508.4565"/>
        <n v="75481.7665"/>
        <n v="77878.0048"/>
        <n v="92065.30725"/>
        <n v="81608.78140625"/>
        <n v="68527.01625"/>
        <n v="70660.4772"/>
        <n v="82962.54225"/>
        <n v="73381.74703125001"/>
        <n v="61853.81125"/>
        <n v="64115.355599999995"/>
        <n v="83154.72375"/>
        <n v="73636.72421875001"/>
        <n v="62756.155"/>
        <n v="64964.4556"/>
        <n v="89438.89499999999"/>
        <n v="79256.55937500001"/>
        <n v="66229.14375"/>
        <n v="68298.93599999999"/>
        <n v="86716.39199999999"/>
        <n v="76776.84875"/>
        <n v="64109.670625"/>
        <n v="66238.1056"/>
        <n v="86332.029"/>
        <n v="76266.894375"/>
        <n v="63249.34"/>
        <n v="65627.7968"/>
        <n v="80899.84875"/>
        <n v="71550.96484375"/>
        <n v="61581.03875000001"/>
        <n v="63991.51639999999"/>
        <n v="88023.18525"/>
        <n v="78164.28178125"/>
        <n v="65129.40612500001"/>
        <n v="67231.7636"/>
        <n v="95889.59625"/>
        <n v="85020.43265624999"/>
        <n v="70780.201625"/>
        <n v="73324.61319999999"/>
        <n v="88875.17624999999"/>
        <n v="79057.44328125"/>
        <n v="65331.548625"/>
        <n v="67098.8596"/>
        <n v="80624.40225"/>
        <n v="71705.66353125"/>
        <n v="60119.628625"/>
        <n v="61871.355599999995"/>
        <n v="93468.19125"/>
        <n v="83130.86578125"/>
        <n v="70020.817125"/>
        <n v="72093.04679999998"/>
        <n v="73693.32665625"/>
        <n v="62363.19162500001"/>
        <n v="64434.90119999999"/>
        <n v="95530.88475"/>
        <n v="84968.81071875"/>
        <n v="70923.160875"/>
        <n v="72942.14679999999"/>
        <n v="83058.633"/>
        <n v="73817.233875"/>
        <n v="62814.36350000001"/>
        <n v="64859.451199999996"/>
        <n v="85685.04525"/>
        <n v="76176.61865625001"/>
        <n v="62885.843125"/>
        <n v="64668.218"/>
        <n v="85781.136"/>
        <n v="76300.525875"/>
        <n v="64619.05100000001"/>
        <n v="66557.6512"/>
        <n v="85588.95449999999"/>
        <n v="76052.7114375"/>
        <n v="64037.21625"/>
        <n v="66074.772"/>
        <n v="92725.11675"/>
        <n v="82583.61496875001"/>
        <n v="69961.633875"/>
        <n v="71843.48439999999"/>
        <n v="79772.41125"/>
        <n v="70812.50203125"/>
        <n v="58635.450125"/>
        <n v="60539.376399999994"/>
        <n v="88410.4703125"/>
        <n v="74203.504375"/>
        <n v="76533.37039999999"/>
        <n v="99188.64374999999"/>
        <n v="87889.03046875"/>
        <n v="72807.97562499999"/>
        <n v="75020.92919999998"/>
        <n v="98721.01574999999"/>
        <n v="87495.07921875"/>
        <n v="73122.76125000001"/>
        <n v="75383.5596"/>
        <n v="92712.291"/>
        <n v="82014.21812500001"/>
        <n v="68432.643125"/>
        <n v="70837.34879999998"/>
        <n v="91117.2255"/>
        <n v="80577.38718749999"/>
        <n v="67530.299375"/>
        <n v="69988.24879999999"/>
        <n v="96466.14074999999"/>
        <n v="85409.31984375001"/>
        <n v="70688.5025"/>
        <n v="72960.09879999998"/>
        <n v="75826.38"/>
        <n v="66858.00625"/>
        <n v="55316.9925"/>
        <n v="57632.15359999999"/>
        <n v="78548.883"/>
        <n v="69337.71687500001"/>
        <n v="58066.036875000005"/>
        <n v="60418.24479999999"/>
        <n v="75454.84275"/>
        <n v="66591.54359375"/>
        <n v="55138.593125"/>
        <n v="57331.44279999999"/>
        <n v="83897.79824999999"/>
        <n v="74169.64953125"/>
        <n v="61224.24"/>
        <n v="63390.09479999999"/>
        <n v="74698.9425"/>
        <n v="65815.12656250001"/>
        <n v="54729.434375"/>
        <n v="57145.683999999994"/>
        <n v="81835.10475"/>
        <n v="72338.86734375"/>
        <n v="59692.325"/>
        <n v="61815.734"/>
        <n v="83609.526"/>
        <n v="74116.67025"/>
        <n v="62612.221000000005"/>
        <n v="64992.35519999999"/>
        <n v="85204.5915"/>
        <n v="75557.0825625"/>
        <n v="62873.54675000001"/>
        <n v="65109.01359999999"/>
        <n v="83237.98874999999"/>
        <n v="73843.04484375"/>
        <n v="62101.865875"/>
        <n v="64318.24279999999"/>
        <n v="75070.47975"/>
        <n v="66393.16884375"/>
        <n v="55726.276375"/>
        <n v="58124.98039999999"/>
        <n v="81642.92324999999"/>
        <n v="72402.63253125"/>
        <n v="60558.50412500001"/>
        <n v="62736.701199999996"/>
        <n v="84640.87275"/>
        <n v="75035.64271875"/>
        <n v="67162.423125"/>
        <n v="56118.265"/>
        <n v="58299.96799999999"/>
        <n v="83801.70749999999"/>
        <n v="74364.48468750001"/>
        <n v="62553.03775"/>
        <n v="64742.792799999996"/>
        <n v="82674.27"/>
        <n v="73321.60500000001"/>
        <n v="61009.67600000001"/>
        <n v="63161.25119999999"/>
        <n v="72650.44696875001"/>
        <n v="61140.338875"/>
        <n v="63219.58039999999"/>
        <n v="87939.92025"/>
        <n v="78262.37803125"/>
        <n v="65011.039625000005"/>
        <n v="66732.6388"/>
        <n v="80240.03925"/>
        <n v="71210.03465625"/>
        <n v="59276.468125"/>
        <n v="61271.818"/>
        <n v="78920.42025"/>
        <n v="69919.34053125"/>
        <n v="57792.289625000005"/>
        <n v="59939.8388"/>
        <n v="81739.014"/>
        <n v="72526.53975"/>
        <n v="60048.149000000005"/>
        <n v="62062.5888"/>
        <n v="82302.73275"/>
        <n v="73047.97959375"/>
        <n v="60499.320875000005"/>
        <n v="62487.13879999999"/>
        <n v="77889.0735"/>
        <n v="69000.3680625"/>
        <n v="57982.13575"/>
        <n v="60247.7304"/>
        <n v="81079.20449999999"/>
        <n v="71881.1926875"/>
        <n v="59466.314249999996"/>
        <n v="61579.70959999999"/>
        <n v="79759.5855"/>
        <n v="70590.4985625"/>
        <n v="58302.64475000001"/>
        <n v="60613.951199999996"/>
        <n v="78260.61074999999"/>
        <n v="69273.99346875"/>
        <n v="56889.945875000005"/>
        <n v="59090.73879999999"/>
        <n v="85492.86374999999"/>
        <n v="75606.48046875"/>
        <n v="63070.940625"/>
        <n v="65327.085999999996"/>
        <n v="91405.49775"/>
        <n v="80959.85296875"/>
        <n v="67624.6725"/>
        <n v="69811.37719999999"/>
        <n v="72211.37875"/>
        <n v="60815.08125"/>
        <n v="63204.335999999996"/>
        <n v="83045.80725"/>
        <n v="73265.74390625"/>
        <n v="60363.909375"/>
        <n v="62779.78599999999"/>
        <n v="82206.64199999999"/>
        <n v="72605.33"/>
        <n v="60185.51"/>
        <n v="62479.07519999999"/>
        <n v="84544.78199999999"/>
        <n v="74575.08625"/>
        <n v="62389.009375"/>
        <n v="65017.48799999999"/>
        <n v="85768.31025"/>
        <n v="75745.45453125"/>
        <n v="63742.525"/>
        <n v="66291.13799999999"/>
        <n v="106587.42675"/>
        <n v="94308.25359375"/>
        <n v="79334.44750000001"/>
        <n v="82158.58519999999"/>
        <n v="120943.01624999999"/>
        <n v="107239.73203125"/>
        <n v="90288.611875"/>
        <n v="93064.15879999998"/>
        <n v="107055.05475"/>
        <n v="94702.20484375"/>
        <n v="79019.661875"/>
        <n v="81795.95479999999"/>
        <n v="106036.53375"/>
        <n v="94030.30546875001"/>
        <n v="78935.635625"/>
        <n v="81318.3724"/>
        <n v="104345.3775"/>
        <n v="92465.9859375"/>
        <n v="77582.12"/>
        <n v="80044.7224"/>
        <n v="101155.2465"/>
        <n v="89592.3240625"/>
        <n v="75147.86125"/>
        <n v="77621.2616"/>
        <n v="87112.6134375"/>
        <n v="72713.60250000001"/>
        <n v="75197.8008"/>
        <n v="98061.20624999999"/>
        <n v="86846.15078125"/>
        <n v="73164.77437500001"/>
        <n v="75622.3508"/>
        <n v="111084.351"/>
        <n v="98236.280625"/>
        <n v="82261.89125"/>
        <n v="85245.3872"/>
        <n v="102282.684"/>
        <n v="90635.20375"/>
        <n v="76050.205"/>
        <n v="78470.36159999999"/>
        <n v="97125.95025"/>
        <n v="86058.24828125001"/>
        <n v="72849.98875"/>
        <n v="75259.72039999999"/>
        <n v="101334.60225"/>
        <n v="89603.80953125001"/>
        <n v="75053.488125"/>
        <n v="77798.1332"/>
        <n v="110437.36725"/>
        <n v="97830.84390625001"/>
        <n v="81726.693125"/>
        <n v="84343.2548"/>
        <n v="101526.78375"/>
        <n v="89858.78671875001"/>
        <n v="75011.475"/>
        <n v="77559.342"/>
        <n v="100963.065"/>
        <n v="89337.34687500002"/>
        <n v="74560.303125"/>
        <n v="77134.79199999999"/>
        <n v="116253.9105"/>
        <n v="103056.7278125"/>
        <n v="85514.4675"/>
        <n v="88040.36559999999"/>
        <n v="105652.17074999999"/>
        <n v="93520.35109375001"/>
        <n v="78704.87625"/>
        <n v="81433.32439999998"/>
        <n v="82674.63203124999"/>
        <n v="68925.828125"/>
        <n v="71500.69"/>
        <n v="102090.5025"/>
        <n v="90380.2265625"/>
        <n v="74833.075625"/>
        <n v="77258.6312"/>
        <n v="101347.42799999999"/>
        <n v="89847.30124999999"/>
        <n v="97497.48749999999"/>
        <n v="86324.7109375"/>
        <n v="71769.24562500001"/>
        <n v="74109.90959999998"/>
        <n v="101622.8745"/>
        <n v="89986.2753125"/>
        <n v="71003.28812499999"/>
        <n v="73322.72919999999"/>
        <n v="80449.89859375001"/>
        <n v="67708.69875000001"/>
        <n v="70288.9596"/>
        <n v="110904.99524999999"/>
        <n v="98224.79515625001"/>
        <n v="113915.77050000001"/>
        <n v="101086.97156250002"/>
        <n v="84570.11062500002"/>
        <n v="86952.4744"/>
        <n v="107810.955"/>
        <n v="95478.62187500001"/>
        <n v="79114.035"/>
        <n v="81619.0832"/>
        <n v="120763.6605"/>
        <n v="107228.24656249999"/>
        <n v="89753.41375"/>
        <n v="92162.02639999999"/>
        <n v="109598.20199999999"/>
        <n v="97170.43"/>
        <n v="81548.29375000001"/>
        <n v="84042.544"/>
        <n v="98340.79828125001"/>
        <n v="81957.45250000001"/>
        <n v="84228.3028"/>
        <n v="93381.37703125001"/>
        <n v="77718.50625"/>
        <n v="80106.64199999999"/>
        <n v="74791.0625"/>
        <n v="77019.84"/>
        <n v="108470.76449999999"/>
        <n v="96127.55031250001"/>
        <n v="80331.16437500001"/>
        <n v="82830.8136"/>
        <n v="100412.17199999999"/>
        <n v="89059.39875000001"/>
        <n v="98157.29699999999"/>
        <n v="86973.63937500001"/>
        <n v="72042.018125"/>
        <n v="74233.74879999999"/>
        <n v="107439.41775"/>
        <n v="95212.15921875"/>
        <n v="79879.99250000001"/>
        <n v="82406.2636"/>
        <n v="106971.78975"/>
        <n v="94818.20796875001"/>
        <n v="79250.42125000001"/>
        <n v="81681.00279999999"/>
        <n v="99380.82525"/>
        <n v="88144.00765625"/>
        <n v="74654.67625"/>
        <n v="76957.9204"/>
        <n v="76994.56187500001"/>
        <n v="79558.25279999999"/>
        <n v="107151.1455"/>
        <n v="94829.69343750001"/>
        <n v="78526.47687500001"/>
        <n v="81132.6136"/>
        <n v="106504.16175"/>
        <n v="94424.25671875001"/>
        <n v="77991.27875"/>
        <n v="80230.48120000001"/>
        <n v="105844.35225"/>
        <n v="93775.32828125"/>
        <n v="78662.863125"/>
        <n v="81194.53319999999"/>
        <n v="110161.92074999999"/>
        <n v="97691.86984375"/>
        <n v="81999.46562500001"/>
        <n v="84467.094"/>
        <n v="92732.44859375"/>
        <n v="77760.519375"/>
        <n v="80345.4332"/>
        <n v="102654.22125"/>
        <n v="90901.66640625"/>
        <n v="75599.033125"/>
        <n v="78045.81159999999"/>
        <n v="80887.023"/>
        <n v="71307.473125"/>
        <n v="58695.608125000006"/>
        <n v="61143.5056"/>
        <n v="82591.005"/>
        <n v="73115.284375"/>
        <n v="61360.62625"/>
        <n v="63452.01439999999"/>
        <n v="79496.96475"/>
        <n v="70369.11109374999"/>
        <n v="58433.1825"/>
        <n v="60365.21239999999"/>
        <n v="87280.11074999999"/>
        <n v="77298.28859375001"/>
        <n v="64875.628125"/>
        <n v="67025.286"/>
        <n v="78273.4365"/>
        <n v="69198.7428125"/>
        <n v="58653.595"/>
        <n v="60904.71439999999"/>
        <n v="72732.81859375"/>
        <n v="60951.4675"/>
        <n v="63266.25559999999"/>
        <n v="86056.58249999999"/>
        <n v="76127.9203125"/>
        <n v="62577.755625000005"/>
        <n v="64663.74479999999"/>
        <n v="90937.86975"/>
        <n v="80565.90171875001"/>
        <n v="66995.10125"/>
        <n v="69086.1164"/>
        <n v="84749.78925"/>
        <n v="75073.55515625"/>
        <n v="62399.35625"/>
        <n v="64363.034"/>
        <n v="60007.110625"/>
        <n v="62178.36439999999"/>
        <n v="62892.54125"/>
        <n v="65026.375199999995"/>
        <n v="92808.38175"/>
        <n v="81454.08271875"/>
        <n v="67744.863375"/>
        <n v="70209.91159999999"/>
        <n v="87196.84575"/>
        <n v="76812.62071875"/>
        <n v="64989.058312500005"/>
        <n v="67010.8652"/>
        <n v="94211.26574999999"/>
        <n v="82614.44821875001"/>
        <n v="68357.2645"/>
        <n v="70920.81079999999"/>
        <n v="78090.47203125"/>
        <n v="65005.31625"/>
        <n v="67228.114"/>
        <n v="99355.17375"/>
        <n v="86869.12171875"/>
        <n v="71113.06956250001"/>
        <n v="74119.8572"/>
        <n v="89054.53199999999"/>
        <n v="78746.605"/>
        <n v="65683.59875"/>
        <n v="68051.2576"/>
        <n v="86991.8385"/>
        <n v="76915.8228125"/>
        <n v="63836.89812500001"/>
        <n v="66114.2664"/>
        <n v="83814.53325"/>
        <n v="74285.65265625"/>
        <n v="63028.927500000005"/>
        <n v="65088.294799999996"/>
        <n v="84557.60775"/>
        <n v="74818.57796875"/>
        <n v="62126.583750000005"/>
        <n v="64239.1948"/>
        <n v="69604.17953125"/>
        <n v="57614.865000000005"/>
        <n v="59993.6948"/>
        <n v="85877.22675"/>
        <n v="76116.43484375"/>
        <n v="63931.271250000005"/>
        <n v="65937.3948"/>
        <n v="85672.21949999999"/>
        <n v="75617.9659375"/>
        <n v="62976.567500000005"/>
        <n v="65503.957599999994"/>
        <n v="86799.65699999999"/>
        <n v="76660.84562499999"/>
        <n v="63878.911250000005"/>
        <n v="66353.0576"/>
        <n v="75861.45765625"/>
        <n v="63973.284375"/>
        <n v="66176.186"/>
        <n v="83993.889"/>
        <n v="74297.138125"/>
        <n v="61675.411875000005"/>
        <n v="63814.644799999995"/>
        <n v="60909.454375"/>
        <n v="63027.4644"/>
        <n v="75733.96906250001"/>
        <n v="63522.1125"/>
        <n v="65751.636"/>
        <n v="87376.2015"/>
        <n v="77425.7771875"/>
        <n v="64067.6575"/>
        <n v="65999.31439999999"/>
        <n v="81931.1955"/>
        <n v="72466.3559375"/>
        <n v="60773.068125000005"/>
        <n v="62965.54479999999"/>
        <n v="82219.46775"/>
        <n v="72848.82171875"/>
        <n v="61811.798125"/>
        <n v="63876.564399999996"/>
        <n v="76953.8175"/>
        <n v="67900.8859375"/>
        <n v="56219.33625"/>
        <n v="58481.2536"/>
        <n v="58118.396875000006"/>
        <n v="60002.581999999995"/>
        <n v="80611.5765"/>
        <n v="71168.49906249999"/>
        <n v="59597.951875"/>
        <n v="61992.605599999995"/>
        <n v="84365.42624999999"/>
        <n v="74563.60078125"/>
        <n v="78735.11953125"/>
        <n v="65463.18625"/>
        <n v="67511.7556"/>
        <n v="89067.35775"/>
        <n v="78990.09671874999"/>
        <n v="66365.53"/>
        <n v="68360.8556"/>
        <n v="78081.255"/>
        <n v="68943.765625"/>
        <n v="57121.68"/>
        <n v="59330.353599999995"/>
        <n v="73509.235625"/>
        <n v="59555.93875"/>
        <n v="61753.81439999999"/>
        <n v="81655.749"/>
        <n v="72327.38187499999"/>
        <n v="60101.48375"/>
        <n v="62001.49279999999"/>
        <n v="81271.386"/>
        <n v="71817.42749999999"/>
        <n v="58926.3675"/>
        <n v="61028.55359999999"/>
        <n v="84845.88"/>
        <n v="75201.04375000001"/>
        <n v="62535.7425"/>
        <n v="64424.95359999999"/>
        <n v="65735.95875"/>
        <n v="67635.59479999999"/>
        <n v="82866.4515"/>
        <n v="73254.2584375"/>
        <n v="60458.2825"/>
        <n v="62602.914399999994"/>
        <n v="80528.3115"/>
        <n v="71284.50218750001"/>
        <n v="58569.568750000006"/>
        <n v="60427.132"/>
        <n v="83622.35175"/>
        <n v="74030.67546875"/>
        <n v="61497.0125"/>
        <n v="63513.933999999994"/>
        <n v="86152.67324999999"/>
        <n v="76255.40890625"/>
        <n v="63658.49875"/>
        <n v="65813.55559999999"/>
        <n v="93647.8396875"/>
        <n v="77896.90562500001"/>
        <n v="80407.3528"/>
        <n v="101994.41175"/>
        <n v="90252.73796875"/>
        <n v="74381.90375"/>
        <n v="76834.0812"/>
        <n v="90085.87875"/>
        <n v="79661.99609375"/>
        <n v="67393.91312499999"/>
        <n v="69926.3292"/>
        <n v="99560.181"/>
        <n v="88155.49312500001"/>
        <n v="72986.375"/>
        <n v="75321.64"/>
        <n v="99726.711"/>
        <n v="87923.486875"/>
        <n v="71895.285"/>
        <n v="74826.28319999999"/>
        <n v="93442.53975"/>
        <n v="82303.65171875001"/>
        <n v="67163.15375"/>
        <n v="70041.2812"/>
        <n v="93839.7285"/>
        <n v="83057.0978125"/>
        <n v="69649.77249999999"/>
        <n v="72049.0792"/>
        <n v="93730.812"/>
        <n v="82686.11750000001"/>
        <n v="68201.88375000001"/>
        <n v="82770.36074999999"/>
        <n v="73126.76984375"/>
        <n v="60321.896250000005"/>
        <n v="62540.994799999986"/>
        <n v="104992.36125"/>
        <n v="92871.42265625001"/>
        <n v="77172.96125000001"/>
        <n v="79858.96359999999"/>
        <n v="90470.24175"/>
        <n v="80171.95046875"/>
        <n v="66680.315625"/>
        <n v="68723.48599999999"/>
        <n v="84173.24475"/>
        <n v="74308.62359375"/>
        <n v="62210.61"/>
        <n v="64716.7772"/>
        <n v="90828.95324999999"/>
        <n v="80194.92140625001"/>
        <n v="67435.92625"/>
        <n v="70165.1204"/>
        <n v="88215.36675"/>
        <n v="78086.19109375"/>
        <n v="65190.41375000001"/>
        <n v="67387.9164"/>
        <n v="91969.2165"/>
        <n v="81481.2928125"/>
        <n v="68390.63"/>
        <n v="70598.5576"/>
        <n v="95806.33124999999"/>
        <n v="84760.39140625"/>
        <n v="71045.30125"/>
        <n v="73561.5204"/>
        <n v="86908.5735"/>
        <n v="77031.82593749999"/>
        <n v="64697.22875"/>
        <n v="66724.57519999999"/>
        <n v="108938.3925"/>
        <n v="96521.50156250001"/>
        <n v="91860.3"/>
        <n v="81110.3125"/>
        <n v="67887.098125"/>
        <n v="70589.6704"/>
        <n v="90758.514"/>
        <n v="80554.41625000001"/>
        <n v="68033.83125"/>
        <n v="69997.136"/>
        <n v="83323.56046875002"/>
        <n v="69198.60062499999"/>
        <n v="71624.52919999999"/>
        <n v="91309.40699999999"/>
        <n v="80832.364375"/>
        <n v="68117.8575"/>
        <n v="70474.71839999998"/>
        <n v="109309.92975"/>
        <n v="96787.96421875001"/>
        <n v="80824.349375"/>
        <n v="83494.15479999999"/>
        <n v="87927.09449999999"/>
        <n v="77703.7253125"/>
        <n v="65410.82625"/>
        <n v="67927.4184"/>
        <n v="95063.25675"/>
        <n v="84227.46609375"/>
        <n v="86895.74775"/>
        <n v="76788.33421875001"/>
        <n v="63700.511875000004"/>
        <n v="66052.3468"/>
        <n v="86703.56625"/>
        <n v="76533.35703125"/>
        <n v="63112.95375"/>
        <n v="65565.87719999999"/>
        <n v="81066.37875"/>
        <n v="71318.95859375"/>
        <n v="58601.235"/>
        <n v="61320.377199999995"/>
        <n v="110879.34375"/>
        <n v="96842.46796875"/>
        <n v="81458.85693750001"/>
        <n v="85336.14839999999"/>
        <n v="103217.94"/>
        <n v="90671.0175"/>
        <n v="74851.1579375"/>
        <n v="77368.10879999999"/>
        <n v="96850.50375"/>
        <n v="85238.81296875"/>
        <n v="71048.0378125"/>
        <n v="73250.862"/>
        <n v="94499.538"/>
        <n v="83018.40225"/>
        <n v="68792.1784375"/>
        <n v="71128.112"/>
        <n v="83926.63059375001"/>
        <n v="70161.952"/>
        <n v="72619.01079999999"/>
        <n v="93096.654"/>
        <n v="81858.03675"/>
        <n v="67567.3761875"/>
        <n v="69706.3136"/>
        <n v="90278.06025"/>
        <n v="79250.83753125"/>
        <n v="66842.519625"/>
        <n v="69360.81159999999"/>
        <n v="90925.044"/>
        <n v="80322.41"/>
        <n v="66942.74124999999"/>
        <n v="69501.77919999999"/>
        <n v="89233.88775"/>
        <n v="78758.09046875002"/>
        <n v="65589.22562499999"/>
        <n v="68228.1292"/>
        <n v="92327.92799999999"/>
        <n v="81504.26375"/>
        <n v="87267.285"/>
        <n v="77054.796875"/>
        <n v="64193.696875"/>
        <n v="66715.688"/>
        <n v="64330.083125000005"/>
        <n v="66777.6076"/>
        <n v="84077.154"/>
        <n v="73514.99925"/>
        <n v="61573.4284375"/>
        <n v="64335.31199999998"/>
        <n v="91213.31625"/>
        <n v="80024.41453124999"/>
        <n v="67454.92075"/>
        <n v="70071.7108"/>
        <n v="91680.94425"/>
        <n v="80411.20303124998"/>
        <n v="89605.42499999999"/>
        <n v="78308.27812500001"/>
        <n v="63990.5170625"/>
        <n v="66744.41119999999"/>
        <n v="87171.19425"/>
        <n v="76239.68428125"/>
        <n v="62926.9440625"/>
        <n v="65608.96199999998"/>
        <n v="82949.7165"/>
        <n v="72472.11956250001"/>
        <n v="60364.884125"/>
        <n v="63130.76239999999"/>
        <n v="82110.17390625"/>
        <n v="68647.207125"/>
        <n v="71059.0116"/>
        <n v="94678.89374999999"/>
        <n v="83001.23671875"/>
        <n v="70194.467875"/>
        <n v="73053.50839999999"/>
        <n v="91488.76275"/>
        <n v="80141.90034375"/>
        <n v="67164.978125"/>
        <n v="69933.51"/>
        <n v="95338.70324999999"/>
        <n v="83657.32790625"/>
        <n v="70178.20993750001"/>
        <n v="72836.25959999999"/>
        <n v="81319.43137500001"/>
        <n v="67906.092625"/>
        <n v="70496.26079999999"/>
        <n v="94871.07525"/>
        <n v="83270.53940625"/>
        <n v="69565.8088125"/>
        <n v="72125.36039999999"/>
        <n v="110065.83"/>
        <n v="96776.47875000001"/>
        <n v="80910.1374375"/>
        <n v="83608.10560000001"/>
        <n v="112403.97"/>
        <n v="98710.42125000001"/>
        <n v="81828.739125"/>
        <n v="84674.45439999999"/>
        <n v="109873.6485"/>
        <n v="96507.17606250002"/>
        <n v="80313.99425"/>
        <n v="83114.4552"/>
        <n v="111744.1605"/>
        <n v="98054.3300625"/>
        <n v="81538.7965"/>
        <n v="84536.2536"/>
        <n v="111468.71399999999"/>
        <n v="97936.84425"/>
        <n v="82134.93968750001"/>
        <n v="85029.904"/>
        <n v="118495.95975000001"/>
        <n v="104025.13996875001"/>
        <n v="85921.801875"/>
        <n v="88929.902"/>
        <n v="102225.84881250001"/>
        <n v="84841.97093750001"/>
        <n v="87577.204"/>
        <n v="112967.68874999999"/>
        <n v="99231.86109375"/>
        <n v="82279.911"/>
        <n v="85099.00439999999"/>
        <n v="113435.31675"/>
        <n v="99618.64959375"/>
        <n v="100140.0894375"/>
        <n v="82731.082875"/>
        <n v="85523.5544"/>
        <n v="110917.821"/>
        <n v="97701.872625"/>
        <n v="81796.22325000001"/>
        <n v="84239.95679999999"/>
        <n v="80926.395375"/>
        <n v="83825.35439999998"/>
        <n v="125907.5685"/>
        <n v="110652.04106250001"/>
        <n v="92125.7526875"/>
        <n v="95238.99919999999"/>
        <n v="113627.49824999999"/>
        <n v="99887.95228125"/>
        <n v="82569.853625"/>
        <n v="85237.2052"/>
        <n v="112224.61425"/>
        <n v="82263.6530625"/>
        <n v="84881.7556"/>
        <n v="117285.25725"/>
        <n v="103134.07715625"/>
        <n v="86211.7445"/>
        <n v="89068.1028"/>
        <n v="116721.5385"/>
        <n v="102612.63731250001"/>
        <n v="86066.7731875"/>
        <n v="88999.0024"/>
        <n v="116350.00125"/>
        <n v="102360.50015625001"/>
        <n v="130872.12075"/>
        <n v="114923.88009375"/>
        <n v="95928.8728125"/>
        <n v="99356.24599999998"/>
        <n v="128713.3365"/>
        <n v="112972.77206250001"/>
        <n v="93656.7555"/>
        <n v="97016.24719999998"/>
        <n v="113806.85399999999"/>
        <n v="99870.78675"/>
        <n v="82441.14025"/>
        <n v="85385.3536"/>
        <n v="115030.38225"/>
        <n v="101048.31778124999"/>
        <n v="83182.25475"/>
        <n v="85948.1044"/>
        <n v="119444.04149999999"/>
        <n v="105085.1851875"/>
        <n v="87565.260125"/>
        <n v="90341.75279999999"/>
        <n v="84100.85643750001"/>
        <n v="87014.45319999999"/>
        <n v="118976.41349999998"/>
        <n v="104698.39668749999"/>
        <n v="87871.46068749999"/>
        <n v="90697.20239999998"/>
        <n v="115882.37325"/>
        <n v="101973.71165625"/>
        <n v="85599.343375"/>
        <n v="88357.2036"/>
        <n v="82876.0541875"/>
        <n v="85592.65479999999"/>
        <n v="110341.27649999999"/>
        <n v="96893.96456250001"/>
        <n v="116157.81975"/>
        <n v="102091.19746875"/>
        <n v="85615.60131249999"/>
        <n v="88574.4524"/>
        <n v="147905.42549999998"/>
        <n v="131274.6631875"/>
        <n v="110446.31237500001"/>
        <n v="112141.9512"/>
        <n v="135176.86349999998"/>
        <n v="118539.62793749999"/>
        <n v="98217.2480625"/>
        <n v="101913.49359999999"/>
        <n v="136208.21025"/>
        <n v="119447.85628124999"/>
        <n v="98056.0188125"/>
        <n v="101627.14439999999"/>
        <n v="136579.7475"/>
        <n v="119699.9934375"/>
        <n v="98523.448625"/>
        <n v="102268.94319999998"/>
        <n v="135644.4915"/>
        <n v="118926.4164375"/>
        <n v="97604.8469375"/>
        <n v="101202.59439999997"/>
        <n v="136112.11949999997"/>
        <n v="119313.2049375"/>
        <n v="109213.83899999999"/>
        <n v="95851.084875"/>
        <n v="79717.8510625"/>
        <n v="82620.80479999998"/>
        <n v="92739.61134375"/>
        <n v="77445.73375000001"/>
        <n v="80280.80599999998"/>
        <n v="130884.94649999999"/>
        <n v="115210.3483125"/>
        <n v="95428.927125"/>
        <n v="98279.94959999999"/>
        <n v="135285.78"/>
        <n v="118960.7475"/>
        <n v="98780.875375"/>
        <n v="101972.6464"/>
        <n v="136028.8545"/>
        <n v="119465.0218125"/>
        <n v="99103.33387500001"/>
        <n v="102545.34479999999"/>
        <n v="135189.68925"/>
        <n v="118826.09615625002"/>
        <n v="99554.50575000001"/>
        <n v="102969.89479999998"/>
        <n v="135093.5985"/>
        <n v="118691.4448125"/>
        <n v="98184.7321875"/>
        <n v="101478.996"/>
        <n v="97401.39674999999"/>
        <n v="85473.78459375"/>
        <n v="71080.55368750001"/>
        <n v="73685.3596"/>
        <n v="68518.49375"/>
        <n v="71207.16"/>
        <n v="87818.17799999999"/>
        <n v="76609.30725"/>
        <n v="62185.8295625"/>
        <n v="65046.21119999999"/>
        <n v="95346.8105625"/>
        <n v="78782.99143750001"/>
        <n v="81337.20719999999"/>
        <n v="107067.8805"/>
        <n v="94186.44506250002"/>
        <n v="78170.5903125"/>
        <n v="80626.30799999999"/>
        <n v="93665.00521875001"/>
        <n v="78331.81956250001"/>
        <n v="80912.65719999999"/>
        <n v="95733.5990625"/>
        <n v="79395.3925625"/>
        <n v="82048.10639999999"/>
        <n v="79411.6505"/>
        <n v="82265.35519999999"/>
        <n v="108099.22725"/>
        <n v="95094.67340625"/>
        <n v="78927.96275"/>
        <n v="81406.3076"/>
        <n v="104537.559"/>
        <n v="91983.19987499999"/>
        <n v="77574.447125"/>
        <n v="80132.65759999999"/>
        <n v="91966.03434375"/>
        <n v="75914.7309375"/>
        <n v="78503.55799999999"/>
        <n v="91192.45734375"/>
        <n v="76220.9315"/>
        <n v="78859.00759999998"/>
        <n v="109681.46699999999"/>
        <n v="96237.873375"/>
        <n v="78799.24937500001"/>
        <n v="81554.45599999999"/>
        <n v="110245.18574999999"/>
        <n v="96759.31321875"/>
        <n v="80475.2235"/>
        <n v="83400.8044"/>
        <n v="103589.47725"/>
        <n v="90923.15465625"/>
        <n v="75012.3871875"/>
        <n v="77654.458"/>
        <n v="51624.9321875"/>
        <n v="52159.22"/>
        <n v="52257.045312500006"/>
        <n v="52294.33"/>
        <n v="52639.8359375"/>
        <n v="52918.96"/>
        <n v="53108.7703125"/>
        <n v="53237.64"/>
        <n v="53298.83"/>
        <n v="53328.3821875"/>
        <n v="53360.02"/>
        <n v="53392.889375"/>
        <n v="53534.6328125"/>
        <n v="53622.9028125"/>
        <n v="53676.37625"/>
        <n v="53813.81"/>
        <n v="53901.505"/>
        <n v="53936.19"/>
        <n v="54058.57"/>
        <n v="54254.87"/>
        <n v="54303.33"/>
        <n v="54327.36749999999"/>
        <n v="54364.52"/>
        <n v="54386.3578125"/>
        <n v="54499.63"/>
        <n v="54605.96968749999"/>
        <n v="54634.74"/>
        <n v="54744.39"/>
        <n v="54953.331562499996"/>
        <n v="54953.42"/>
        <n v="54953.963749999995"/>
        <n v="55001.88"/>
        <n v="55031.8321875"/>
        <n v="55095.075"/>
        <n v="55333.29"/>
        <n v="55441.776249999995"/>
        <n v="55457.6946875"/>
        <n v="55516.86"/>
        <n v="55520.9375"/>
        <n v="55522.8340625"/>
        <n v="55578.05"/>
        <n v="55604.955"/>
        <n v="55620.8734375"/>
        <n v="55663.313125"/>
        <n v="55713.16"/>
        <n v="55752.215312500004"/>
        <n v="55774.35"/>
        <n v="55835.54"/>
        <n v="55909.46"/>
        <n v="55948.064375"/>
        <n v="55957.92"/>
        <n v="56014.8990625"/>
        <n v="56019.11"/>
        <n v="56080.3"/>
        <n v="56154.22"/>
        <n v="56309.419687500005"/>
        <n v="56350.52"/>
        <n v="56398.98"/>
        <n v="56440.7615625"/>
        <n v="56472.9"/>
        <n v="56515.6703125"/>
        <n v="56516.302500000005"/>
        <n v="56657.41375"/>
        <n v="56730.39"/>
        <n v="56735.2821875"/>
        <n v="56778.85"/>
        <n v="56799.1571875"/>
        <n v="56852.77"/>
        <n v="56975.15"/>
        <n v="57013.884375"/>
        <n v="57036.34"/>
        <n v="57083.27625"/>
        <n v="57171.45"/>
        <n v="57292.4865625"/>
        <n v="57293.83"/>
        <n v="57342.29"/>
        <n v="57355.02"/>
        <n v="57416.21"/>
        <n v="57477.4"/>
        <n v="57490.13"/>
        <n v="57509.138750000006"/>
        <n v="57509.7709375"/>
        <n v="57602.925625"/>
        <n v="57651.514375"/>
        <n v="57673.7"/>
        <n v="57718.3490625"/>
        <n v="57793.89"/>
        <n v="57857.27"/>
        <n v="57870"/>
        <n v="57913.3646875"/>
        <n v="57918.46"/>
        <n v="57935.6334375"/>
        <n v="58005.11"/>
        <n v="58077.376875"/>
        <n v="58079.2734375"/>
        <n v="58114.76"/>
        <n v="58144.2115625"/>
        <n v="58175.95"/>
        <n v="58219.1203125"/>
        <n v="58219.7525"/>
        <n v="58237.14"/>
        <n v="58249.87"/>
        <n v="58275.5534375"/>
        <n v="58298.33"/>
        <n v="58372.25"/>
        <n v="58420.71"/>
        <n v="58433.44"/>
        <n v="58446.17"/>
        <n v="58494.63"/>
        <n v="58507.36"/>
        <n v="58555.82"/>
        <n v="58644.982812500006"/>
        <n v="58646.879375000004"/>
        <n v="58752.12"/>
        <n v="58786.72625"/>
        <n v="58787.3584375"/>
        <n v="58832.7578125"/>
        <n v="58874.5"/>
        <n v="58929.10187500001"/>
        <n v="58929.73406250001"/>
        <n v="58935.69"/>
        <n v="58996.88"/>
        <n v="59043.691875000004"/>
        <n v="59070.8"/>
        <n v="59070.845312499994"/>
        <n v="59071.4775"/>
        <n v="59131.99"/>
        <n v="59144.72"/>
        <n v="59193.18"/>
        <n v="59212.58875"/>
        <n v="59213.2209375"/>
        <n v="59242.701875"/>
        <n v="59254.37"/>
        <n v="59290.457187500004"/>
        <n v="59306.375625"/>
        <n v="59350.597599999994"/>
        <n v="59354.964374999996"/>
        <n v="59355.596562499995"/>
        <n v="59356.98839999999"/>
        <n v="59511.86"/>
        <n v="59573.05"/>
        <n v="59585.78"/>
        <n v="59634.24"/>
        <n v="59639.0834375"/>
        <n v="59639.715625"/>
        <n v="59646.97"/>
        <n v="59700.401249999995"/>
        <n v="59708.16"/>
        <n v="59720.89"/>
        <n v="59769.35"/>
        <n v="59809.675625"/>
        <n v="59891.73"/>
        <n v="59922.5703125"/>
        <n v="59923.2025"/>
        <n v="59924.466875"/>
        <n v="59952.92"/>
        <n v="60045.960799999986"/>
        <n v="60064.9459375"/>
        <n v="60066.21031250001"/>
        <n v="60094.426875"/>
        <n v="60142.1821875"/>
        <n v="60207.3215625"/>
        <n v="60250.824375"/>
        <n v="60349.065"/>
        <n v="60349.6971875"/>
        <n v="60455.17"/>
        <n v="60480.63"/>
        <n v="60490.808437499996"/>
        <n v="60516.89875"/>
        <n v="60520.289375"/>
        <n v="60651.47"/>
        <n v="60725.39"/>
        <n v="60774.9275"/>
        <n v="60786.58"/>
        <n v="60830.7284375"/>
        <n v="60860.5"/>
        <n v="60908.96"/>
        <n v="60934.45439999999"/>
        <n v="60940.84519999999"/>
        <n v="61031.34"/>
        <n v="61092.53"/>
        <n v="61105.26"/>
        <n v="61109.330625"/>
        <n v="61202.05437500001"/>
        <n v="61340.1775"/>
        <n v="61401.63225000001"/>
        <n v="61436.687199999986"/>
        <n v="61484.276874999996"/>
        <n v="61484.909062499995"/>
        <n v="61546.32"/>
        <n v="61594.78"/>
        <n v="61607.51"/>
        <n v="61620.24"/>
        <n v="61627.284687499996"/>
        <n v="61657.6275"/>
        <n v="61668.7"/>
        <n v="61681.43"/>
        <n v="61729.89"/>
        <n v="61767.18843750001"/>
        <n v="61910.7715625"/>
        <n v="61912.668125"/>
        <n v="61931.345"/>
        <n v="61987.38"/>
        <n v="62012.84"/>
        <n v="62048.57"/>
        <n v="62052.515"/>
        <n v="62054.411562500005"/>
        <n v="62098.776249999995"/>
        <n v="62109.76"/>
        <n v="62183.68"/>
        <n v="62195.5228125"/>
        <n v="62255.57625"/>
        <n v="62306.06"/>
        <n v="62337.26625"/>
        <n v="62367.25"/>
        <n v="62428.44"/>
        <n v="62453.934399999984"/>
        <n v="62479.0096875"/>
        <n v="62489.63"/>
        <n v="62563.55"/>
        <n v="62576.297199999986"/>
        <n v="62620.753125"/>
        <n v="62665.5203125"/>
        <n v="62716.886093750014"/>
        <n v="62761.864375000005"/>
        <n v="62763.12875"/>
        <n v="62763.7609375"/>
        <n v="62808.31"/>
        <n v="62898.18119999999"/>
        <n v="62904.872187500005"/>
        <n v="62928.2040625"/>
        <n v="62943.42"/>
        <n v="62973.41903125"/>
        <n v="63046.615625000006"/>
        <n v="63047.247812500005"/>
        <n v="63075.464374999996"/>
        <n v="63078.53"/>
        <n v="63084.920799999985"/>
        <n v="63124.6135625"/>
        <n v="63126.99"/>
        <n v="63139.72"/>
        <n v="63188.99125"/>
        <n v="63189.623437500006"/>
        <n v="63198.05953125001"/>
        <n v="63200.91"/>
        <n v="63208.932499999995"/>
        <n v="63222.7246875"/>
        <n v="63330.73468750001"/>
        <n v="63336.03719999999"/>
        <n v="63361.0775"/>
        <n v="63422.70003125"/>
        <n v="63472.478124999994"/>
        <n v="63501.326875"/>
        <n v="63519.59"/>
        <n v="63615.48593750001"/>
        <n v="63711.12540625001"/>
        <n v="63756.597187499996"/>
        <n v="63757.8615625"/>
        <n v="63807.4994375"/>
        <n v="63923.79875"/>
        <n v="63931.441875000004"/>
        <n v="63955.2676875"/>
        <n v="64031.400399999984"/>
        <n v="64040.71625"/>
        <n v="64041.362875000006"/>
        <n v="64042.6128125"/>
        <n v="64058.53125"/>
        <n v="64060.6575"/>
        <n v="64086.9604375"/>
        <n v="64095.77719999999"/>
        <n v="64144.22"/>
        <n v="64156.95"/>
        <n v="64205.7915625"/>
        <n v="64218.14"/>
        <n v="64304.74837500001"/>
        <n v="64353.25"/>
        <n v="64388.98"/>
        <n v="64401.71"/>
        <n v="64647.572499999995"/>
        <n v="64673.47228125001"/>
        <n v="64767.880625000005"/>
        <n v="64785.921812500004"/>
        <n v="64855.51719999999"/>
        <n v="64912.38249999999"/>
        <n v="64919.893999999986"/>
        <n v="65034.816875000004"/>
        <n v="65039.07"/>
        <n v="65100.26"/>
        <n v="65161.45"/>
        <n v="65222.64"/>
        <n v="65267.09525"/>
        <n v="65299.763999999996"/>
        <n v="65484.8831875"/>
        <n v="65499.2975"/>
        <n v="65554.05"/>
        <n v="65601.790625"/>
        <n v="65745.430625"/>
        <n v="65764.1075"/>
        <n v="65798.81"/>
        <n v="65801.9968"/>
        <n v="65860.45965625001"/>
        <n v="65887.17406250001"/>
        <n v="65908.609375"/>
        <n v="65995.11"/>
        <n v="66030.181875"/>
        <n v="66040.5834375"/>
        <n v="66097.749375"/>
        <n v="66117.49"/>
        <n v="66143.3469375"/>
        <n v="66170.6609375"/>
        <n v="66213.36662500001"/>
        <n v="66229.442125"/>
        <n v="66239.87"/>
        <n v="66252.6"/>
        <n v="66303.2671875"/>
        <n v="66309.74065625001"/>
        <n v="66334.471875"/>
        <n v="66341.63309375"/>
        <n v="66361.134875"/>
        <n v="66436.17"/>
        <n v="66447.2300625"/>
        <n v="66497.36"/>
        <n v="66510.09"/>
        <n v="66555.34599999999"/>
        <n v="66597.155625"/>
        <n v="66597.7878125"/>
        <n v="66608.189375"/>
        <n v="66613.70625"/>
        <n v="66619.74"/>
        <n v="66632.47"/>
        <n v="66680.93"/>
        <n v="66710.61556250001"/>
        <n v="66740.1634375"/>
        <n v="66760.96656249999"/>
        <n v="66822.80653125001"/>
        <n v="66842.30831250001"/>
        <n v="66881.2746875"/>
        <n v="66938.42"/>
        <n v="66941.60679999998"/>
        <n v="66983.66215625001"/>
        <n v="67012.34"/>
        <n v="67015.55459375001"/>
        <n v="67018.765625"/>
        <n v="67023.6503125"/>
        <n v="67060.8"/>
        <n v="67134.72"/>
        <n v="67164.7615625"/>
        <n v="67175.71350000001"/>
        <n v="67195.91"/>
        <n v="67257.1"/>
        <n v="67272.08753125"/>
        <n v="67303.97996875"/>
        <n v="67318.17093749999"/>
        <n v="67368.46156250002"/>
        <n v="67379.46279999998"/>
        <n v="67379.48"/>
        <n v="67453.4"/>
        <n v="67572.59319999999"/>
        <n v="67575.78"/>
        <n v="67590.62406249999"/>
        <n v="67612.6915625"/>
        <n v="67627.364875"/>
        <n v="67636.97"/>
        <n v="67672.96243750001"/>
        <n v="67732.3675"/>
        <n v="67753.26096875"/>
        <n v="67833.27"/>
        <n v="67874.743125"/>
        <n v="67881.5274375"/>
        <n v="67885.776875"/>
        <n v="67890.750375"/>
        <n v="67891.29375"/>
        <n v="68006.7171875"/>
        <n v="68014.99250000001"/>
        <n v="68016.84"/>
        <n v="68017.11875"/>
        <n v="68022.635625"/>
        <n v="68029.57"/>
        <n v="68138.060375"/>
        <n v="68151.95"/>
        <n v="68154.135875"/>
        <n v="68158.23"/>
        <n v="68159.494375"/>
        <n v="68213.14"/>
        <n v="68234.43440625"/>
        <n v="68240.23106250001"/>
        <n v="68274.33"/>
        <n v="68301.23781250001"/>
        <n v="68335.52"/>
        <n v="68442.3490625"/>
        <n v="68448.498125"/>
        <n v="68457.9"/>
        <n v="68464.4165625"/>
        <n v="68474.301"/>
        <n v="68519.09"/>
        <n v="68555.44893750001"/>
        <n v="68584.7246875"/>
        <n v="68594.81168750001"/>
        <n v="68595.7584375"/>
        <n v="68654.2"/>
        <n v="68715.60784375001"/>
        <n v="68721.4045"/>
        <n v="68743.01874999999"/>
        <n v="68747.50028125"/>
        <n v="68767.0020625"/>
        <n v="68940.24834375"/>
        <n v="68972.14078125001"/>
        <n v="69070.88518750001"/>
        <n v="69095.26"/>
        <n v="69152.9628125"/>
        <n v="69196.78128125"/>
        <n v="69230.37"/>
        <n v="69293.1553125"/>
        <n v="69294.70624999999"/>
        <n v="69352.44750000001"/>
        <n v="69352.75"/>
        <n v="69357.63690625"/>
        <n v="69421.42178125001"/>
        <n v="69431.565"/>
        <n v="69453.31421875"/>
        <n v="69487.86"/>
        <n v="69503.65253125"/>
        <n v="69562.906875"/>
        <n v="69578.193125"/>
        <n v="69578.8253125"/>
        <n v="69610.24"/>
        <n v="69671.43"/>
        <n v="69694.24875"/>
        <n v="69719.93656249999"/>
        <n v="69745.35"/>
        <n v="69769.84656250001"/>
        <n v="69833.19328125"/>
        <n v="69845.42239999998"/>
        <n v="69855"/>
        <n v="69902.59521875001"/>
        <n v="69921.1275"/>
        <n v="69934.48765625001"/>
        <n v="69990.11"/>
        <n v="69998.96925000001"/>
        <n v="70004.6878125"/>
        <n v="70030.86168750002"/>
        <n v="70062.754125"/>
        <n v="70078.82962500001"/>
        <n v="70112.49"/>
        <n v="70127.23571875"/>
        <n v="70146.43125"/>
        <n v="70147.695625"/>
        <n v="70148.59950000001"/>
        <n v="70159.12815625"/>
        <n v="70173.68"/>
        <n v="70255.50218750001"/>
        <n v="70256.11993750001"/>
        <n v="70283.29"/>
        <n v="70288.806875"/>
        <n v="70296.6175625"/>
        <n v="70337.1151875"/>
        <n v="70354.04599999999"/>
        <n v="70383.76865625"/>
        <n v="70412.03199999998"/>
        <n v="70415.66109375001"/>
        <n v="70431.1825"/>
        <n v="70441.315"/>
        <n v="70492.36"/>
        <n v="70562.52437500001"/>
        <n v="70566.28"/>
        <n v="70627.47"/>
        <n v="70640.30159375"/>
        <n v="70661.3971875"/>
        <n v="70693.23406249999"/>
        <n v="70733.91599999998"/>
        <n v="70734.0305"/>
        <n v="70798.2928"/>
        <n v="70840.494375"/>
        <n v="70864.94209375"/>
        <n v="70896.259"/>
        <n v="70958.88"/>
        <n v="70980.74375"/>
        <n v="70993.2085625"/>
        <n v="70998.15625"/>
        <n v="71022.9891875"/>
        <n v="71041.1765"/>
        <n v="71068.53"/>
        <n v="71075.2385"/>
        <n v="71113.786"/>
        <n v="71129.72"/>
        <n v="71140.531875"/>
        <n v="71217.8490625"/>
        <n v="71277.390625"/>
        <n v="71282.2753125"/>
        <n v="71346.11553125"/>
        <n v="71381.7803125"/>
        <n v="71387.21"/>
        <n v="71442.4895625"/>
        <n v="71448.4"/>
        <n v="71461.13"/>
        <n v="71509.59"/>
        <n v="71566.394375"/>
        <n v="71648.94275"/>
        <n v="71660.6695"/>
        <n v="71703.253125"/>
        <n v="71754.35"/>
        <n v="71767.08"/>
        <n v="71774.4055"/>
        <n v="71780.6355"/>
        <n v="71827.28896875001"/>
        <n v="71839.649"/>
        <n v="71847.755"/>
        <n v="71889.46"/>
        <n v="71936.634"/>
        <n v="71957.9258125"/>
        <n v="71963.38"/>
        <n v="71992.8890625"/>
        <n v="72067.121"/>
        <n v="72085.76"/>
        <n v="72089.6185625"/>
        <n v="72102.16343750001"/>
        <n v="72129.115625"/>
        <n v="72134.6325"/>
        <n v="72146.95"/>
        <n v="72239.06046875"/>
        <n v="72277.008125"/>
        <n v="72307.4065"/>
        <n v="72418.7515625"/>
        <n v="72436.72887500002"/>
        <n v="72543.944375"/>
        <n v="72560.495"/>
        <n v="72575.78125"/>
        <n v="72587.3085"/>
        <n v="72588.01"/>
        <n v="72600.74"/>
        <n v="72601.62853125001"/>
        <n v="72649.2"/>
        <n v="72661.36937500001"/>
        <n v="72697.64279999999"/>
        <n v="72702.870625"/>
        <n v="72784.31"/>
        <n v="72845.5"/>
        <n v="72854.11743750001"/>
        <n v="72906.69"/>
        <n v="72986.3575"/>
        <n v="72986.9896875"/>
        <n v="73013.13599999998"/>
        <n v="73101.14875000001"/>
        <n v="73107.496"/>
        <n v="73117.0671875"/>
        <n v="73164.18"/>
        <n v="73225.37"/>
        <n v="73238.91684375"/>
        <n v="73264.6534375"/>
        <n v="73269.72450000001"/>
        <n v="73271.7409375"/>
        <n v="73347.75"/>
        <n v="73369.55368750001"/>
        <n v="73400.2115"/>
        <n v="73401.44612500002"/>
        <n v="73457.38279999999"/>
        <n v="73482.86"/>
        <n v="73508.97799999997"/>
        <n v="73527.01125000001"/>
        <n v="73533.138875"/>
        <n v="73605.24"/>
        <n v="73617.97"/>
        <n v="73623.71625"/>
        <n v="73666.43"/>
        <n v="73674.2715625"/>
        <n v="73676.176"/>
        <n v="73696.3390625"/>
        <n v="73720.09028125001"/>
        <n v="73772.87599999999"/>
        <n v="73784.57187500001"/>
        <n v="73789.91200000001"/>
        <n v="73834.21346875001"/>
        <n v="73838.0825"/>
        <n v="73838.7146875"/>
        <n v="73848.35675"/>
        <n v="73855.1555"/>
        <n v="73968.7921875"/>
        <n v="73968.8915"/>
        <n v="73976.62321875"/>
        <n v="73977.0675"/>
        <n v="73980.458125"/>
        <n v="73985.11"/>
        <n v="73997.84"/>
        <n v="74008.51565625"/>
        <n v="74034.13500000001"/>
        <n v="74059.03"/>
        <n v="74068.2971875"/>
        <n v="74090.996875"/>
        <n v="74100.4075"/>
        <n v="74122.83375"/>
        <n v="74147.871"/>
        <n v="74201.26371875001"/>
        <n v="74215.55750000001"/>
        <n v="74258.428125"/>
        <n v="74261.607"/>
        <n v="74265.84156249999"/>
        <n v="74310.09950000001"/>
        <n v="74316.52"/>
        <n v="74318.1954375"/>
        <n v="74329.5301875"/>
        <n v="74406.9528125"/>
        <n v="74425.90421875002"/>
        <n v="74440.5865"/>
        <n v="74457.79665625001"/>
        <n v="74487.36"/>
        <n v="74526.22519999999"/>
        <n v="74532.61599999998"/>
        <n v="74554.17068750001"/>
        <n v="74586.06312500002"/>
        <n v="74668.0585"/>
        <n v="74690.43968750001"/>
        <n v="74691.7040625"/>
        <n v="74716.551"/>
        <n v="74733.302"/>
        <n v="74760.00437499999"/>
        <n v="74781.7945"/>
        <n v="74783.73239999998"/>
        <n v="74813.07400000001"/>
        <n v="74828.79250000001"/>
        <n v="74830.28700000001"/>
        <n v="74832.183125"/>
        <n v="74872.3766875"/>
        <n v="74879.96"/>
        <n v="74885.4640625"/>
        <n v="74895.5305"/>
        <n v="74975.823125"/>
        <n v="75002.34"/>
        <n v="75034.84879999999"/>
        <n v="75074.51"/>
        <n v="75076.26"/>
        <n v="75099.22559999998"/>
        <n v="75110.15312500001"/>
        <n v="75116.3021875"/>
        <n v="75131.71815625"/>
        <n v="75138.03919999998"/>
        <n v="75142.61475000001"/>
        <n v="75157.21159999998"/>
        <n v="75185.91"/>
        <n v="75198.624375"/>
        <n v="75214.5428125"/>
        <n v="75221.58839999998"/>
        <n v="75246.3796875"/>
        <n v="75291.87706250002"/>
        <n v="75321.02"/>
        <n v="75388.25109375"/>
        <n v="75414.71879999999"/>
        <n v="75415.718"/>
        <n v="75429.36646875"/>
        <n v="75456.13"/>
        <n v="75484.62512500002"/>
        <n v="75498.33025"/>
        <n v="75509.06343750001"/>
        <n v="75520.72937500001"/>
        <n v="75529.454"/>
        <n v="75708.4335"/>
        <n v="75756.926"/>
        <n v="75773.677"/>
        <n v="75787.66562500001"/>
        <n v="75823.27"/>
        <n v="75836"/>
        <n v="75847.8109375"/>
        <n v="75884.46"/>
        <n v="75935.9055"/>
        <n v="75961.878125"/>
        <n v="75979.50368750001"/>
        <n v="75981.3284"/>
        <n v="76001.149"/>
        <n v="76025.10125"/>
        <n v="76045.7052"/>
        <n v="76083.450625"/>
        <n v="76098.736875"/>
        <n v="76110.082"/>
        <n v="76125.95746875001"/>
        <n v="76227.9525"/>
        <n v="76228.621"/>
        <n v="76235.59562500002"/>
        <n v="76253.41062499999"/>
        <n v="76256.5943125"/>
        <n v="76283.38681250002"/>
        <n v="76286.11637500001"/>
        <n v="76303.21239999999"/>
        <n v="76328.984375"/>
        <n v="76350.59796875001"/>
        <n v="76361.1984"/>
        <n v="76380.0975"/>
        <n v="76386.71"/>
        <n v="76390.84950000001"/>
        <n v="76391.71334375"/>
        <n v="76407.6005"/>
        <n v="76412.17"/>
        <n v="76456.093"/>
        <n v="76460.29343749999"/>
        <n v="76504.5855"/>
        <n v="76535.63312500001"/>
        <n v="76655.3090625"/>
        <n v="76661.458125"/>
        <n v="76661.95140625001"/>
        <n v="76679.273125"/>
        <n v="76683.565"/>
        <n v="76703.5049375"/>
        <n v="76737.76775"/>
        <n v="76748.8085"/>
        <n v="76779.31"/>
        <n v="76862.5445"/>
        <n v="76927.788"/>
        <n v="76976.2805"/>
        <n v="76982.3481875"/>
        <n v="76992.18479999999"/>
        <n v="77008.0058125"/>
        <n v="77036.8"/>
        <n v="77079.6775"/>
        <n v="77103.87125000001"/>
        <n v="77110.72"/>
        <n v="77120.93839999998"/>
        <n v="77143.12484375"/>
        <n v="77155.26"/>
        <n v="77184.678375"/>
        <n v="77203.7525"/>
        <n v="77224.179375"/>
        <n v="77249.69199999998"/>
        <n v="77268.996"/>
        <n v="77334.2395"/>
        <n v="77336.9288125"/>
        <n v="77343.8553125"/>
        <n v="77354.06021875"/>
        <n v="77368.68125000001"/>
        <n v="77399.48300000001"/>
        <n v="77441.2113125"/>
        <n v="77475.1971875"/>
        <n v="77500.80839999998"/>
        <n v="77505.54"/>
        <n v="77509.11918750001"/>
        <n v="77551.78"/>
        <n v="77565.18519999999"/>
        <n v="77723.94"/>
        <n v="77737.8809375"/>
        <n v="77789.1835"/>
        <n v="77794.11828125"/>
        <n v="77802.18687500001"/>
        <n v="77815.74937500001"/>
        <n v="77837.676"/>
        <n v="77858.599875"/>
        <n v="77880.67839999999"/>
        <n v="77902.9195"/>
        <n v="77938.66439999998"/>
        <n v="77954.96406249999"/>
        <n v="77968.163"/>
        <n v="77970.35268750001"/>
        <n v="78016.6555"/>
        <n v="78046.16903125"/>
        <n v="78068.26125"/>
        <n v="78081.899"/>
        <n v="78131.79479999997"/>
        <n v="78147.1425"/>
        <n v="78195.63500000001"/>
        <n v="78196.17159999999"/>
        <n v="78244.1275"/>
        <n v="78309.371"/>
        <n v="78357.26500000001"/>
        <n v="78357.8635"/>
        <n v="78372.71"/>
        <n v="78437.5440625"/>
        <n v="78471.4660625"/>
        <n v="78511.66479999998"/>
        <n v="78536.843"/>
        <n v="78576.3234375"/>
        <n v="78602.0865"/>
        <n v="78646.26875000002"/>
        <n v="78691.39"/>
        <n v="78734.8515625"/>
        <n v="78783.1275"/>
        <n v="78829.5585"/>
        <n v="78846.3095"/>
        <n v="78884.73162500001"/>
        <n v="78912.343125"/>
        <n v="78927.62937500002"/>
        <n v="78943.2945"/>
        <n v="79015.4684375"/>
        <n v="79077.47968750002"/>
        <n v="79084.33225"/>
        <n v="79142.6512"/>
        <n v="79143.6349375"/>
        <n v="79208.99"/>
        <n v="79216.02500000001"/>
        <n v="79236.01"/>
        <n v="79237.63859375002"/>
        <n v="79302.12018750001"/>
        <n v="79328.75"/>
        <n v="79345.84875"/>
        <n v="79349.746"/>
        <n v="79371.08396875"/>
        <n v="79376.82375000001"/>
        <n v="79398.49421875001"/>
        <n v="79430.38665625002"/>
        <n v="79462.27909375"/>
        <n v="79490.350625"/>
        <n v="79528.7255"/>
        <n v="79540.8359375"/>
        <n v="79572.67281250001"/>
        <n v="79718.81203125001"/>
        <n v="79721.35"/>
        <n v="79771.71125000001"/>
        <n v="79869.9335"/>
        <n v="79911.56009375001"/>
        <n v="79914.98637500001"/>
        <n v="80039.8265625"/>
        <n v="80132.77431250001"/>
        <n v="80178.37187500001"/>
        <n v="80188.81062500001"/>
        <n v="80210.87"/>
        <n v="80218.8695"/>
        <n v="80293.136"/>
        <n v="80334.4325"/>
        <n v="80406.872"/>
        <n v="80455.3645"/>
        <n v="80469.00079999998"/>
        <n v="80503.857"/>
        <n v="80527.8525625"/>
        <n v="80527.85256250002"/>
        <n v="80569.1005"/>
        <n v="80613.94775000002"/>
        <n v="80649.26646875001"/>
        <n v="80718.91843749999"/>
        <n v="80745.64050000001"/>
        <n v="80774.31"/>
        <n v="80777.53293750001"/>
        <n v="80791.23806250001"/>
        <n v="80796.57250000001"/>
        <n v="80861.816"/>
        <n v="80877.33325"/>
        <n v="80913.24759999997"/>
        <n v="81009.02600000001"/>
        <n v="81130.43990625002"/>
        <n v="81140.71875"/>
        <n v="81154.5315"/>
        <n v="81177.2609375"/>
        <n v="81483.34687500002"/>
        <n v="81485.59"/>
        <n v="81495.7395"/>
        <n v="81576.29462500001"/>
        <n v="81604.37687499999"/>
        <n v="81833.32718749999"/>
        <n v="81836.94750000001"/>
        <n v="81859.2009375"/>
        <n v="82015.927"/>
        <n v="82092.78678125"/>
        <n v="82129.663"/>
        <n v="82143.56325"/>
        <n v="82174.74124999999"/>
        <n v="82178.1555"/>
        <n v="82189.1608125"/>
        <n v="82211.6575"/>
        <n v="82215.485625"/>
        <n v="82221.05325000001"/>
        <n v="82243.399"/>
        <n v="82245.33"/>
        <n v="82260.15"/>
        <n v="82413.80131250001"/>
        <n v="82445.69375"/>
        <n v="82536.1145"/>
        <n v="82604.179"/>
        <n v="82649.8505"/>
        <n v="82763.5865"/>
        <n v="82821.5"/>
        <n v="82828.83"/>
        <n v="82870.62437500001"/>
        <n v="82877.32250000001"/>
        <n v="82931.8175"/>
        <n v="82942.566"/>
        <n v="82956.61"/>
        <n v="83019.8149375"/>
        <n v="83023.24121875002"/>
        <n v="83094.99625"/>
        <n v="83119.2315625"/>
        <n v="83121.54550000001"/>
        <n v="83140.18"/>
        <n v="83144.65512500002"/>
        <n v="83151.50768750001"/>
        <n v="83344.25575000001"/>
        <n v="83352.5940625"/>
        <n v="83369.295625"/>
        <n v="83373.5984375"/>
        <n v="83409.79325000002"/>
        <n v="83431.40684375001"/>
        <n v="83455.3908125"/>
        <n v="83458.86"/>
        <n v="83641.73300000001"/>
        <n v="83652.200625"/>
        <n v="83690.2255"/>
        <n v="83804.87150000001"/>
        <n v="83820.7125"/>
        <n v="83869.205"/>
        <n v="84048.1845"/>
        <n v="84068.17959999997"/>
        <n v="84068.25700000001"/>
        <n v="84107.00200000001"/>
        <n v="84113.8545625"/>
        <n v="84286.04493750002"/>
        <n v="84338.4950625"/>
        <n v="84350.31062500001"/>
        <n v="84431.18687500001"/>
        <n v="84454.636"/>
        <n v="84466.76153125001"/>
        <n v="84569.96625"/>
        <n v="84616.8645"/>
        <n v="84665.357"/>
        <n v="84819.66850000001"/>
        <n v="84861.0875"/>
        <n v="84909.58"/>
        <n v="84974.8235"/>
        <n v="84988.3475"/>
        <n v="85010.0461875"/>
        <n v="85044.30900000001"/>
        <n v="85061.20218749999"/>
        <n v="85268.94950000002"/>
        <n v="85300.84193750002"/>
        <n v="85316.0315"/>
        <n v="85381.275"/>
        <n v="85397.21596875001"/>
        <n v="85429.10840625002"/>
        <n v="85446.5185"/>
        <n v="85491.21962500001"/>
        <n v="85525.4824375"/>
        <n v="85597.8725"/>
        <n v="85676.89"/>
        <n v="85836.219"/>
        <n v="85878.38940625"/>
        <n v="85991.74937500001"/>
        <n v="85992.95075000002"/>
        <n v="86060.1153125"/>
        <n v="86063.691"/>
        <n v="86101.57718749999"/>
        <n v="86231.296375"/>
        <n v="86256.33625000002"/>
        <n v="86259.4215"/>
        <n v="86321.2328125"/>
        <n v="86356.4065"/>
        <n v="86427.29112500002"/>
        <n v="86470.1425"/>
        <n v="86511.93687500001"/>
        <n v="86714.3655"/>
        <n v="86731.5925"/>
        <n v="86744.36225"/>
        <n v="86823.60487500002"/>
        <n v="86841.4203125"/>
        <n v="86869.2024375"/>
        <n v="86969.00275000001"/>
        <n v="87041.39281250001"/>
        <n v="87141.95218749999"/>
        <n v="87193.64325000002"/>
        <n v="87297.30799999999"/>
        <n v="87321.90971875002"/>
        <n v="87514.65778125"/>
        <n v="87546.55021875002"/>
        <n v="87551.03240625001"/>
        <n v="87578.44265625"/>
        <n v="87624.2535"/>
        <n v="87642.92425000001"/>
        <n v="87754.7405"/>
        <n v="87771.9675"/>
        <n v="87803.08315625001"/>
        <n v="87821.27046875001"/>
        <n v="87931.349625"/>
        <n v="87962.6715625"/>
        <n v="87982.2125"/>
        <n v="87995.83121875001"/>
        <n v="88030.705"/>
        <n v="88089.834875"/>
        <n v="88243.14121875001"/>
        <n v="88267.1251875"/>
        <n v="88307.6228125"/>
        <n v="88311.12639999998"/>
        <n v="88323.42050000001"/>
        <n v="88388.66399999999"/>
        <n v="88398.81793750002"/>
        <n v="88453.9075"/>
        <n v="88502.4"/>
        <n v="88513.37928125"/>
        <n v="88550.8925"/>
        <n v="88571.0083125"/>
        <n v="88681.37950000001"/>
        <n v="88748.29862500001"/>
        <n v="88871.34519999998"/>
        <n v="88908.85149999999"/>
        <n v="88935.72199999998"/>
        <n v="89022.5875"/>
        <n v="89112.87437500001"/>
        <n v="89129.67175000001"/>
        <n v="89193.750625"/>
        <n v="89315.303"/>
        <n v="89361.1648125"/>
        <n v="89542.775"/>
        <n v="89608.0185"/>
        <n v="89656.511"/>
        <n v="89684.98656250001"/>
        <n v="89686.66153125002"/>
        <n v="89708.24359999999"/>
        <n v="89770.247"/>
        <n v="89786.998"/>
        <n v="89792.25850000001"/>
        <n v="89794.4075"/>
        <n v="89817.33687500001"/>
        <n v="89835.4905"/>
        <n v="89838.29421875"/>
        <n v="89856.04337500001"/>
        <n v="89882.835875"/>
        <n v="89897.59690625002"/>
        <n v="89920.52496875"/>
        <n v="89938.90937499999"/>
        <n v="89949.22649999999"/>
        <n v="90100.62381250001"/>
        <n v="90128.206"/>
        <n v="90176.6985"/>
        <n v="90184.348625"/>
        <n v="90241.94200000001"/>
        <n v="90319.46765625001"/>
        <n v="90355.678"/>
        <n v="90469.41399999999"/>
        <n v="90513.88937500001"/>
        <n v="90573.19206250002"/>
        <n v="90583.15"/>
        <n v="90724.82475000001"/>
        <n v="90754.313125"/>
        <n v="90759.0875625"/>
        <n v="90770.69519999999"/>
        <n v="90914.76428125001"/>
        <n v="90935.760125"/>
        <n v="91022.47306250002"/>
        <n v="91070.87915625001"/>
        <n v="91168.581"/>
        <n v="91217.0735"/>
        <n v="91330.8095"/>
        <n v="91396.053"/>
        <n v="91400.4"/>
        <n v="91401.68159999998"/>
        <n v="91416.93356250001"/>
        <n v="91427.83015625001"/>
        <n v="91532.65406249999"/>
        <n v="91544.144125"/>
        <n v="91589.74168750002"/>
        <n v="91623.525"/>
        <n v="91672.93187500001"/>
        <n v="91685.05981250001"/>
        <n v="91688.7685"/>
        <n v="91867.748"/>
        <n v="91923.72"/>
        <n v="92032.66799999998"/>
        <n v="92109.042375"/>
        <n v="92160.14"/>
        <n v="92168.34506250001"/>
        <n v="92288.70306250002"/>
        <n v="92303.46409375002"/>
        <n v="92322.69200000001"/>
        <n v="92348.16119999997"/>
        <n v="92384.3790625"/>
        <n v="92412.53799999997"/>
        <n v="92436.428"/>
        <n v="92486.44125"/>
        <n v="92514.39946875001"/>
        <n v="92649.5185"/>
        <n v="92663.65439999997"/>
        <n v="92725.33484375002"/>
        <n v="92729.1435"/>
        <n v="92794.387"/>
        <n v="92979.14759999998"/>
        <n v="92981.07"/>
        <n v="92987.6644375"/>
        <n v="93049.1625"/>
        <n v="93135.595"/>
        <n v="93147.20559375001"/>
        <n v="93216.47125"/>
        <n v="93314.5745"/>
        <n v="93330.523125"/>
        <n v="93341.6273125"/>
        <n v="93379.818"/>
        <n v="93383.364375"/>
        <n v="93475.025"/>
        <n v="93476.803"/>
        <n v="93611.88375000001"/>
        <n v="93655.7825"/>
        <n v="93687.68171875001"/>
        <n v="93721.02600000001"/>
        <n v="93738.02003125001"/>
        <n v="93769.5185"/>
        <n v="93883.25450000001"/>
        <n v="93893.24437500001"/>
        <n v="93948.498"/>
        <n v="94147.0184375"/>
        <n v="94241.21350000001"/>
        <n v="94289.706"/>
        <n v="94376.26479999998"/>
        <n v="94557.7775625"/>
        <n v="94582.4215"/>
        <n v="94696.1575"/>
        <n v="94809.8935"/>
        <n v="94860.96396875"/>
        <n v="94875.137"/>
        <n v="94923.62950000001"/>
        <n v="94988.873"/>
        <n v="95084.54856250001"/>
        <n v="95102.609"/>
        <n v="95137.91"/>
        <n v="95509.0605"/>
        <n v="95644.01875"/>
        <n v="95688.04"/>
        <n v="95748.83937500001"/>
        <n v="95817.40875"/>
        <n v="95822.8726875"/>
        <n v="95915.512"/>
        <n v="95960.80025"/>
        <n v="96029.248"/>
        <n v="96169.36525"/>
        <n v="96256.72"/>
        <n v="96337.59625"/>
        <n v="96370.456"/>
        <n v="96663.1715"/>
        <n v="96890.6435"/>
        <n v="96955.887"/>
        <n v="97009.2423125"/>
        <n v="97069.623"/>
        <n v="97248.60250000001"/>
        <n v="97297.095"/>
        <n v="97362.33850000001"/>
        <n v="97427.582"/>
        <n v="97541.318"/>
        <n v="97589.8105"/>
        <n v="97703.5465"/>
        <n v="97947.7695"/>
        <n v="98002.008125"/>
        <n v="98036.68853125"/>
        <n v="98143.77956250001"/>
        <n v="98467.957"/>
        <n v="98516.4495"/>
        <n v="98528.17406250001"/>
        <n v="98580.09875"/>
        <n v="98630.1855"/>
        <n v="98747.8296875"/>
        <n v="98760.6725"/>
        <n v="98888.33850000001"/>
        <n v="98988.1445"/>
        <n v="99036.637"/>
        <n v="99283.85490625001"/>
        <n v="99348.8934375"/>
        <n v="99568.54906250001"/>
        <n v="99670.56050000002"/>
        <n v="99784.2965"/>
        <n v="99914.78349999999"/>
        <n v="100028.5195"/>
        <n v="100198.56437500002"/>
        <n v="100286.26125000001"/>
        <n v="100434.97099999999"/>
        <n v="100727.68650000001"/>
        <n v="100909.45593750001"/>
        <n v="101003.65100000001"/>
        <n v="101209.98781250001"/>
        <n v="101290.86406250001"/>
        <n v="101296.36650000002"/>
        <n v="101458.595"/>
        <n v="101523.83850000001"/>
        <n v="101701.22375"/>
        <n v="101759.12687500002"/>
        <n v="101811.05156250001"/>
        <n v="101840.00312500002"/>
        <n v="102060.777"/>
        <n v="102140.535"/>
        <n v="102223.00550000001"/>
        <n v="102288.24900000001"/>
        <n v="102441.06687499999"/>
        <n v="102550.8946875"/>
        <n v="102692.12843750001"/>
        <n v="102961.254375"/>
        <n v="103035.9085"/>
        <n v="103701.0975"/>
        <n v="103781.97375"/>
        <n v="103810.92531250001"/>
        <n v="103848.81150000001"/>
        <n v="104111.4571875"/>
        <n v="104221.285"/>
        <n v="104255.263"/>
        <n v="104411.98906250001"/>
        <n v="104593.27637500002"/>
        <n v="105013.05281250001"/>
        <n v="105042.004375"/>
        <n v="105403.99056250001"/>
        <n v="105420.50421875001"/>
        <n v="105452.36406250001"/>
        <n v="105832.5765"/>
        <n v="106287.52050000001"/>
        <n v="106384.5055"/>
        <n v="106793.2709375"/>
        <n v="107041.93259375001"/>
        <n v="107148.916"/>
        <n v="108037.30678125002"/>
        <n v="108244.00562499999"/>
        <n v="108368.27049999998"/>
        <n v="108729.41559375"/>
        <n v="108942.2831875"/>
        <n v="109002.19399999999"/>
        <n v="109421.52440625001"/>
        <n v="109766.60450000002"/>
        <n v="109904.63006250001"/>
        <n v="110514.264"/>
        <n v="110805.74203125"/>
        <n v="110998.66968750002"/>
        <n v="111059.46643750001"/>
        <n v="111151.79643750002"/>
        <n v="111286.91546875001"/>
        <n v="111497.85084375"/>
        <n v="111937.24281249999"/>
        <n v="112140.07"/>
        <n v="113622.32481250001"/>
        <n v="114741.0075"/>
        <n v="117930.885625"/>
        <n v="118589.85250000001"/>
        <n v="118861.4328125"/>
        <n v="120179.36656250001"/>
        <n v="121762.9021875"/>
        <n v="121812.9115"/>
        <n v="122583.62156249999"/>
        <n v="122853.2865"/>
        <n v="123404.3409375"/>
        <n v="124007.39749999999"/>
        <n v="124993.85500000001"/>
        <n v="125045.7796875"/>
        <n v="125456.139375"/>
        <n v="125565.9671875"/>
        <n v="125866.49906249999"/>
        <n v="126901.0505"/>
      </sharedItems>
    </cacheField>
    <cacheField name="1 Bedrooms, HCC">
      <sharedItems containsSemiMixedTypes="0" containsString="0" containsMixedTypes="0" containsNumber="1"/>
    </cacheField>
    <cacheField name="1 Bedrooms, TDC">
      <sharedItems containsSemiMixedTypes="0" containsString="0" containsMixedTypes="0" containsNumber="1"/>
    </cacheField>
    <cacheField name="2 Bedrooms, HCC">
      <sharedItems containsSemiMixedTypes="0" containsString="0" containsMixedTypes="0" containsNumber="1"/>
    </cacheField>
    <cacheField name="2 Bedrooms, TDC">
      <sharedItems containsSemiMixedTypes="0" containsString="0" containsMixedTypes="0" containsNumber="1"/>
    </cacheField>
    <cacheField name="3 Bedrooms, HCC">
      <sharedItems containsSemiMixedTypes="0" containsString="0" containsMixedTypes="0" containsNumber="1"/>
    </cacheField>
    <cacheField name="3 Bedrooms, TDC">
      <sharedItems containsSemiMixedTypes="0" containsString="0" containsMixedTypes="0" containsNumber="1"/>
    </cacheField>
    <cacheField name="4 Bedrooms, HCC">
      <sharedItems containsSemiMixedTypes="0" containsString="0" containsMixedTypes="0" containsNumber="1"/>
    </cacheField>
    <cacheField name="4 Bedrooms, TDC">
      <sharedItems containsSemiMixedTypes="0" containsString="0" containsMixedTypes="0" containsNumber="1"/>
    </cacheField>
    <cacheField name="5 Bedrooms, HCC">
      <sharedItems containsSemiMixedTypes="0" containsString="0" containsMixedTypes="0" containsNumber="1"/>
    </cacheField>
    <cacheField name="5 Bedrooms, TDC">
      <sharedItems containsSemiMixedTypes="0" containsString="0" containsMixedTypes="0" containsNumber="1"/>
    </cacheField>
    <cacheField name="6 Bedrooms, HCC">
      <sharedItems containsSemiMixedTypes="0" containsString="0" containsMixedTypes="0" containsNumber="1"/>
    </cacheField>
    <cacheField name="6 Bedrooms, TDC">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5" cacheId="4" dataOnRows="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F26:H82" firstHeaderRow="1" firstDataRow="1" firstDataCol="2" rowPageCount="2" colPageCount="1"/>
  <pivotFields count="21">
    <pivotField compact="0" outline="0" subtotalTop="0" showAll="0"/>
    <pivotField compact="0" outline="0" subtotalTop="0" showAll="0"/>
    <pivotField axis="axisPage" compact="0" outline="0" subtotalTop="0" showAll="0">
      <items count="54">
        <item x="16"/>
        <item x="49"/>
        <item x="45"/>
        <item x="30"/>
        <item x="46"/>
        <item x="39"/>
        <item x="0"/>
        <item x="10"/>
        <item x="11"/>
        <item x="17"/>
        <item x="18"/>
        <item x="47"/>
        <item x="50"/>
        <item x="24"/>
        <item x="25"/>
        <item x="35"/>
        <item x="36"/>
        <item x="19"/>
        <item x="31"/>
        <item x="1"/>
        <item x="12"/>
        <item x="2"/>
        <item x="26"/>
        <item x="27"/>
        <item x="20"/>
        <item x="37"/>
        <item x="40"/>
        <item x="38"/>
        <item x="48"/>
        <item x="3"/>
        <item x="6"/>
        <item x="32"/>
        <item x="7"/>
        <item x="21"/>
        <item x="41"/>
        <item x="28"/>
        <item x="33"/>
        <item x="51"/>
        <item x="13"/>
        <item x="8"/>
        <item x="4"/>
        <item x="22"/>
        <item x="42"/>
        <item x="23"/>
        <item x="34"/>
        <item x="43"/>
        <item x="5"/>
        <item x="9"/>
        <item x="14"/>
        <item x="52"/>
        <item x="15"/>
        <item x="29"/>
        <item x="44"/>
        <item t="default"/>
      </items>
    </pivotField>
    <pivotField compact="0" outline="0" subtotalTop="0" showAll="0"/>
    <pivotField axis="axisPage" compact="0" outline="0" subtotalTop="0" showAll="0">
      <items count="380">
        <item x="368"/>
        <item x="230"/>
        <item x="217"/>
        <item x="134"/>
        <item x="183"/>
        <item x="38"/>
        <item x="212"/>
        <item x="204"/>
        <item x="67"/>
        <item x="68"/>
        <item x="231"/>
        <item x="355"/>
        <item x="135"/>
        <item x="165"/>
        <item x="218"/>
        <item x="54"/>
        <item x="311"/>
        <item x="29"/>
        <item x="126"/>
        <item x="113"/>
        <item x="285"/>
        <item x="107"/>
        <item x="30"/>
        <item x="8"/>
        <item x="232"/>
        <item x="312"/>
        <item x="62"/>
        <item x="63"/>
        <item x="9"/>
        <item x="313"/>
        <item x="219"/>
        <item x="205"/>
        <item x="166"/>
        <item x="136"/>
        <item x="233"/>
        <item x="69"/>
        <item x="151"/>
        <item x="369"/>
        <item x="365"/>
        <item x="24"/>
        <item x="167"/>
        <item x="257"/>
        <item x="314"/>
        <item x="288"/>
        <item x="39"/>
        <item x="94"/>
        <item x="292"/>
        <item x="156"/>
        <item x="86"/>
        <item x="361"/>
        <item x="14"/>
        <item x="25"/>
        <item x="0"/>
        <item x="10"/>
        <item x="234"/>
        <item x="40"/>
        <item x="26"/>
        <item x="31"/>
        <item x="272"/>
        <item x="304"/>
        <item x="301"/>
        <item x="298"/>
        <item x="258"/>
        <item x="87"/>
        <item x="127"/>
        <item x="80"/>
        <item x="143"/>
        <item x="370"/>
        <item x="302"/>
        <item x="152"/>
        <item x="184"/>
        <item x="144"/>
        <item x="185"/>
        <item x="213"/>
        <item x="303"/>
        <item x="362"/>
        <item x="137"/>
        <item x="108"/>
        <item x="17"/>
        <item x="366"/>
        <item x="119"/>
        <item x="235"/>
        <item x="259"/>
        <item x="114"/>
        <item x="260"/>
        <item x="186"/>
        <item x="236"/>
        <item x="286"/>
        <item x="261"/>
        <item x="315"/>
        <item x="168"/>
        <item x="293"/>
        <item x="95"/>
        <item x="18"/>
        <item x="262"/>
        <item x="178"/>
        <item x="128"/>
        <item x="237"/>
        <item x="153"/>
        <item x="192"/>
        <item x="316"/>
        <item x="238"/>
        <item x="239"/>
        <item x="129"/>
        <item x="41"/>
        <item x="220"/>
        <item x="70"/>
        <item x="367"/>
        <item x="317"/>
        <item x="157"/>
        <item x="356"/>
        <item x="88"/>
        <item x="15"/>
        <item x="294"/>
        <item x="130"/>
        <item x="199"/>
        <item x="187"/>
        <item x="305"/>
        <item x="169"/>
        <item x="96"/>
        <item x="200"/>
        <item x="158"/>
        <item x="240"/>
        <item x="32"/>
        <item x="318"/>
        <item x="266"/>
        <item x="159"/>
        <item x="33"/>
        <item x="279"/>
        <item x="287"/>
        <item x="170"/>
        <item x="289"/>
        <item x="193"/>
        <item x="131"/>
        <item x="120"/>
        <item x="121"/>
        <item x="347"/>
        <item x="122"/>
        <item x="221"/>
        <item x="64"/>
        <item x="160"/>
        <item x="241"/>
        <item x="71"/>
        <item x="81"/>
        <item x="1"/>
        <item x="123"/>
        <item x="290"/>
        <item x="348"/>
        <item x="349"/>
        <item x="206"/>
        <item x="242"/>
        <item x="89"/>
        <item x="97"/>
        <item x="363"/>
        <item x="161"/>
        <item x="319"/>
        <item x="124"/>
        <item x="101"/>
        <item x="42"/>
        <item x="145"/>
        <item x="72"/>
        <item x="201"/>
        <item x="273"/>
        <item x="243"/>
        <item x="357"/>
        <item x="267"/>
        <item x="350"/>
        <item x="19"/>
        <item x="358"/>
        <item x="371"/>
        <item x="359"/>
        <item x="102"/>
        <item x="306"/>
        <item x="146"/>
        <item x="274"/>
        <item x="147"/>
        <item x="351"/>
        <item x="162"/>
        <item x="207"/>
        <item x="73"/>
        <item x="171"/>
        <item x="244"/>
        <item x="353"/>
        <item x="222"/>
        <item x="11"/>
        <item x="280"/>
        <item x="202"/>
        <item x="372"/>
        <item x="188"/>
        <item x="320"/>
        <item x="115"/>
        <item x="245"/>
        <item x="246"/>
        <item x="109"/>
        <item x="281"/>
        <item x="194"/>
        <item x="20"/>
        <item x="179"/>
        <item x="189"/>
        <item x="172"/>
        <item x="208"/>
        <item x="90"/>
        <item x="263"/>
        <item x="352"/>
        <item x="55"/>
        <item x="223"/>
        <item x="148"/>
        <item x="103"/>
        <item x="116"/>
        <item x="247"/>
        <item x="195"/>
        <item x="180"/>
        <item x="291"/>
        <item x="98"/>
        <item x="321"/>
        <item x="322"/>
        <item x="154"/>
        <item x="209"/>
        <item x="99"/>
        <item x="27"/>
        <item x="173"/>
        <item x="174"/>
        <item x="224"/>
        <item x="138"/>
        <item x="21"/>
        <item x="149"/>
        <item x="43"/>
        <item x="323"/>
        <item x="2"/>
        <item x="3"/>
        <item x="4"/>
        <item x="210"/>
        <item x="44"/>
        <item x="45"/>
        <item x="34"/>
        <item x="82"/>
        <item x="83"/>
        <item x="139"/>
        <item x="35"/>
        <item x="282"/>
        <item x="84"/>
        <item x="5"/>
        <item x="150"/>
        <item x="324"/>
        <item x="248"/>
        <item x="325"/>
        <item x="225"/>
        <item x="373"/>
        <item x="283"/>
        <item x="46"/>
        <item x="140"/>
        <item x="104"/>
        <item x="117"/>
        <item x="326"/>
        <item x="118"/>
        <item x="91"/>
        <item x="327"/>
        <item x="105"/>
        <item x="74"/>
        <item x="307"/>
        <item x="295"/>
        <item x="328"/>
        <item x="268"/>
        <item x="75"/>
        <item x="329"/>
        <item x="47"/>
        <item x="364"/>
        <item x="92"/>
        <item x="56"/>
        <item x="374"/>
        <item x="12"/>
        <item x="22"/>
        <item x="48"/>
        <item x="23"/>
        <item x="375"/>
        <item x="132"/>
        <item x="296"/>
        <item x="76"/>
        <item x="330"/>
        <item x="196"/>
        <item x="354"/>
        <item x="85"/>
        <item x="331"/>
        <item x="6"/>
        <item x="49"/>
        <item x="141"/>
        <item x="50"/>
        <item x="275"/>
        <item x="110"/>
        <item x="28"/>
        <item x="332"/>
        <item x="175"/>
        <item x="269"/>
        <item x="65"/>
        <item x="299"/>
        <item x="249"/>
        <item x="250"/>
        <item x="333"/>
        <item x="334"/>
        <item x="335"/>
        <item x="336"/>
        <item x="57"/>
        <item x="337"/>
        <item x="338"/>
        <item x="339"/>
        <item x="214"/>
        <item x="340"/>
        <item x="341"/>
        <item x="111"/>
        <item x="284"/>
        <item x="77"/>
        <item x="376"/>
        <item x="276"/>
        <item x="226"/>
        <item x="251"/>
        <item x="211"/>
        <item x="308"/>
        <item x="215"/>
        <item x="264"/>
        <item x="297"/>
        <item x="360"/>
        <item x="163"/>
        <item x="342"/>
        <item x="125"/>
        <item x="142"/>
        <item x="377"/>
        <item x="155"/>
        <item x="181"/>
        <item x="58"/>
        <item x="277"/>
        <item x="278"/>
        <item x="59"/>
        <item x="227"/>
        <item x="51"/>
        <item x="197"/>
        <item x="52"/>
        <item x="106"/>
        <item x="216"/>
        <item x="343"/>
        <item x="164"/>
        <item x="203"/>
        <item x="252"/>
        <item x="190"/>
        <item x="270"/>
        <item x="176"/>
        <item x="36"/>
        <item x="309"/>
        <item x="228"/>
        <item x="100"/>
        <item x="253"/>
        <item x="112"/>
        <item x="344"/>
        <item x="300"/>
        <item x="254"/>
        <item x="345"/>
        <item x="37"/>
        <item x="255"/>
        <item x="66"/>
        <item x="61"/>
        <item x="265"/>
        <item x="13"/>
        <item x="198"/>
        <item x="78"/>
        <item x="53"/>
        <item x="93"/>
        <item x="271"/>
        <item x="256"/>
        <item x="60"/>
        <item x="7"/>
        <item x="133"/>
        <item x="229"/>
        <item x="16"/>
        <item x="182"/>
        <item x="378"/>
        <item x="79"/>
        <item x="191"/>
        <item x="177"/>
        <item x="346"/>
        <item x="310"/>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s>
  <rowFields count="2">
    <field x="6"/>
    <field x="-2"/>
  </rowFields>
  <rowItems count="56">
    <i>
      <x/>
      <x/>
    </i>
    <i i="1" r="1">
      <x v="1"/>
    </i>
    <i i="2" r="1">
      <x v="2"/>
    </i>
    <i i="3" r="1">
      <x v="3"/>
    </i>
    <i i="4" r="1">
      <x v="4"/>
    </i>
    <i i="5" r="1">
      <x v="5"/>
    </i>
    <i i="6" r="1">
      <x v="6"/>
    </i>
    <i i="7" r="1">
      <x v="7"/>
    </i>
    <i i="8" r="1">
      <x v="8"/>
    </i>
    <i i="9" r="1">
      <x v="9"/>
    </i>
    <i i="10" r="1">
      <x v="10"/>
    </i>
    <i i="11" r="1">
      <x v="11"/>
    </i>
    <i i="12" r="1">
      <x v="12"/>
    </i>
    <i i="13" r="1">
      <x v="13"/>
    </i>
    <i>
      <x v="1"/>
      <x/>
    </i>
    <i i="1" r="1">
      <x v="1"/>
    </i>
    <i i="2" r="1">
      <x v="2"/>
    </i>
    <i i="3" r="1">
      <x v="3"/>
    </i>
    <i i="4" r="1">
      <x v="4"/>
    </i>
    <i i="5" r="1">
      <x v="5"/>
    </i>
    <i i="6" r="1">
      <x v="6"/>
    </i>
    <i i="7" r="1">
      <x v="7"/>
    </i>
    <i i="8" r="1">
      <x v="8"/>
    </i>
    <i i="9" r="1">
      <x v="9"/>
    </i>
    <i i="10" r="1">
      <x v="10"/>
    </i>
    <i i="11" r="1">
      <x v="11"/>
    </i>
    <i i="12" r="1">
      <x v="12"/>
    </i>
    <i i="13" r="1">
      <x v="13"/>
    </i>
    <i>
      <x v="2"/>
      <x/>
    </i>
    <i i="1" r="1">
      <x v="1"/>
    </i>
    <i i="2" r="1">
      <x v="2"/>
    </i>
    <i i="3" r="1">
      <x v="3"/>
    </i>
    <i i="4" r="1">
      <x v="4"/>
    </i>
    <i i="5" r="1">
      <x v="5"/>
    </i>
    <i i="6" r="1">
      <x v="6"/>
    </i>
    <i i="7" r="1">
      <x v="7"/>
    </i>
    <i i="8" r="1">
      <x v="8"/>
    </i>
    <i i="9" r="1">
      <x v="9"/>
    </i>
    <i i="10" r="1">
      <x v="10"/>
    </i>
    <i i="11" r="1">
      <x v="11"/>
    </i>
    <i i="12" r="1">
      <x v="12"/>
    </i>
    <i i="13" r="1">
      <x v="13"/>
    </i>
    <i>
      <x v="3"/>
      <x/>
    </i>
    <i i="1" r="1">
      <x v="1"/>
    </i>
    <i i="2" r="1">
      <x v="2"/>
    </i>
    <i i="3" r="1">
      <x v="3"/>
    </i>
    <i i="4" r="1">
      <x v="4"/>
    </i>
    <i i="5" r="1">
      <x v="5"/>
    </i>
    <i i="6" r="1">
      <x v="6"/>
    </i>
    <i i="7" r="1">
      <x v="7"/>
    </i>
    <i i="8" r="1">
      <x v="8"/>
    </i>
    <i i="9" r="1">
      <x v="9"/>
    </i>
    <i i="10" r="1">
      <x v="10"/>
    </i>
    <i i="11" r="1">
      <x v="11"/>
    </i>
    <i i="12" r="1">
      <x v="12"/>
    </i>
    <i i="13" r="1">
      <x v="13"/>
    </i>
  </rowItems>
  <colItems count="1">
    <i/>
  </colItems>
  <pageFields count="2">
    <pageField fld="4" item="6" hier="0"/>
    <pageField fld="2" item="31" hier="0"/>
  </pageFields>
  <dataFields count="14">
    <dataField name="Sum of 0 Bedrooms, TDC" fld="8" baseField="0" baseItem="0" numFmtId="41"/>
    <dataField name="Sum of 1 Bedrooms, TDC" fld="10" baseField="0" baseItem="0" numFmtId="41"/>
    <dataField name="Sum of 2 Bedrooms, TDC" fld="12" baseField="0" baseItem="0" numFmtId="41"/>
    <dataField name="Sum of 3 Bedrooms, TDC" fld="14" baseField="0" baseItem="0" numFmtId="41"/>
    <dataField name="Sum of 4 Bedrooms, TDC" fld="16" baseField="0" baseItem="0" numFmtId="41"/>
    <dataField name="Sum of 5 Bedrooms, TDC" fld="18" baseField="0" baseItem="0" numFmtId="41"/>
    <dataField name="Sum of 6 Bedrooms, TDC" fld="20" baseField="0" baseItem="0" numFmtId="41"/>
    <dataField name="Sum of 0 Bedrooms, HCC" fld="7" baseField="0" baseItem="0" numFmtId="41"/>
    <dataField name="Sum of 1 Bedrooms, HCC" fld="9" baseField="0" baseItem="0" numFmtId="41"/>
    <dataField name="Sum of 2 Bedrooms, HCC" fld="11" baseField="0" baseItem="0" numFmtId="41"/>
    <dataField name="Sum of 3 Bedrooms, HCC" fld="13" baseField="0" baseItem="0" numFmtId="41"/>
    <dataField name="Sum of 4 Bedrooms, HCC" fld="15" baseField="0" baseItem="0" numFmtId="41"/>
    <dataField name="Sum of 5 Bedrooms, HCC" fld="17" baseField="0" baseItem="0" numFmtId="41"/>
    <dataField name="Sum of 6 Bedrooms, HCC" fld="19" baseField="0" baseItem="0" numFmtId="41"/>
  </dataFields>
  <formats count="79">
    <format dxfId="0">
      <pivotArea outline="0" fieldPosition="0" dataOnly="0" labelOnly="1">
        <references count="4">
          <reference field="4294967294" count="1">
            <x v="0"/>
          </reference>
          <reference field="2" count="1">
            <x v="52"/>
          </reference>
          <reference field="4" count="1">
            <x v="60"/>
          </reference>
          <reference field="6" count="1">
            <x v="0"/>
          </reference>
        </references>
      </pivotArea>
    </format>
    <format dxfId="1">
      <pivotArea outline="0" fieldPosition="0" dataOnly="0" labelOnly="1">
        <references count="4">
          <reference field="4294967294" count="1">
            <x v="1"/>
          </reference>
          <reference field="2" count="1">
            <x v="52"/>
          </reference>
          <reference field="4" count="1">
            <x v="60"/>
          </reference>
          <reference field="6" count="1">
            <x v="0"/>
          </reference>
        </references>
      </pivotArea>
    </format>
    <format dxfId="0">
      <pivotArea outline="0" fieldPosition="0" dataOnly="0" labelOnly="1">
        <references count="4">
          <reference field="4294967294" count="1">
            <x v="2"/>
          </reference>
          <reference field="2" count="1">
            <x v="52"/>
          </reference>
          <reference field="4" count="1">
            <x v="60"/>
          </reference>
          <reference field="6" count="1">
            <x v="0"/>
          </reference>
        </references>
      </pivotArea>
    </format>
    <format dxfId="1">
      <pivotArea outline="0" fieldPosition="0" dataOnly="0" labelOnly="1">
        <references count="4">
          <reference field="4294967294" count="1">
            <x v="3"/>
          </reference>
          <reference field="2" count="1">
            <x v="52"/>
          </reference>
          <reference field="4" count="1">
            <x v="60"/>
          </reference>
          <reference field="6" count="1">
            <x v="0"/>
          </reference>
        </references>
      </pivotArea>
    </format>
    <format dxfId="2">
      <pivotArea outline="0" fieldPosition="0" dataOnly="0" labelOnly="1">
        <references count="4">
          <reference field="4294967294" count="1">
            <x v="4"/>
          </reference>
          <reference field="2" count="1">
            <x v="52"/>
          </reference>
          <reference field="4" count="1">
            <x v="60"/>
          </reference>
          <reference field="6" count="1">
            <x v="0"/>
          </reference>
        </references>
      </pivotArea>
    </format>
    <format dxfId="3">
      <pivotArea outline="0" fieldPosition="0" dataOnly="0" labelOnly="1">
        <references count="4">
          <reference field="4294967294" count="1">
            <x v="5"/>
          </reference>
          <reference field="2" count="1">
            <x v="52"/>
          </reference>
          <reference field="4" count="1">
            <x v="60"/>
          </reference>
          <reference field="6" count="1">
            <x v="0"/>
          </reference>
        </references>
      </pivotArea>
    </format>
    <format dxfId="0">
      <pivotArea outline="0" fieldPosition="0" dataOnly="0" labelOnly="1">
        <references count="4">
          <reference field="4294967294" count="1">
            <x v="6"/>
          </reference>
          <reference field="2" count="1">
            <x v="52"/>
          </reference>
          <reference field="4" count="1">
            <x v="60"/>
          </reference>
          <reference field="6" count="1">
            <x v="0"/>
          </reference>
        </references>
      </pivotArea>
    </format>
    <format dxfId="1">
      <pivotArea outline="0" fieldPosition="0" dataOnly="0" labelOnly="1">
        <references count="4">
          <reference field="4294967294" count="1">
            <x v="7"/>
          </reference>
          <reference field="2" count="1">
            <x v="52"/>
          </reference>
          <reference field="4" count="1">
            <x v="60"/>
          </reference>
          <reference field="6" count="1">
            <x v="0"/>
          </reference>
        </references>
      </pivotArea>
    </format>
    <format dxfId="0">
      <pivotArea outline="0" fieldPosition="0" dataOnly="0" labelOnly="1">
        <references count="4">
          <reference field="4294967294" count="1">
            <x v="8"/>
          </reference>
          <reference field="2" count="1">
            <x v="52"/>
          </reference>
          <reference field="4" count="1">
            <x v="60"/>
          </reference>
          <reference field="6" count="1">
            <x v="0"/>
          </reference>
        </references>
      </pivotArea>
    </format>
    <format dxfId="2">
      <pivotArea outline="0" fieldPosition="0" dataOnly="0" labelOnly="1">
        <references count="4">
          <reference field="4294967294" count="1">
            <x v="9"/>
          </reference>
          <reference field="2" count="1">
            <x v="52"/>
          </reference>
          <reference field="4" count="1">
            <x v="60"/>
          </reference>
          <reference field="6" count="1">
            <x v="0"/>
          </reference>
        </references>
      </pivotArea>
    </format>
    <format dxfId="3">
      <pivotArea outline="0" fieldPosition="0" dataOnly="0" labelOnly="1">
        <references count="4">
          <reference field="4294967294" count="1">
            <x v="10"/>
          </reference>
          <reference field="2" count="1">
            <x v="52"/>
          </reference>
          <reference field="4" count="1">
            <x v="60"/>
          </reference>
          <reference field="6" count="1">
            <x v="0"/>
          </reference>
        </references>
      </pivotArea>
    </format>
    <format dxfId="0">
      <pivotArea outline="0" fieldPosition="0" dataOnly="0" labelOnly="1">
        <references count="4">
          <reference field="4294967294" count="1">
            <x v="11"/>
          </reference>
          <reference field="2" count="1">
            <x v="52"/>
          </reference>
          <reference field="4" count="1">
            <x v="60"/>
          </reference>
          <reference field="6" count="1">
            <x v="0"/>
          </reference>
        </references>
      </pivotArea>
    </format>
    <format dxfId="0">
      <pivotArea outline="0" fieldPosition="0" dataOnly="0" labelOnly="1">
        <references count="4">
          <reference field="4294967294" count="1">
            <x v="12"/>
          </reference>
          <reference field="2" count="1">
            <x v="52"/>
          </reference>
          <reference field="4" count="1">
            <x v="60"/>
          </reference>
          <reference field="6" count="1">
            <x v="0"/>
          </reference>
        </references>
      </pivotArea>
    </format>
    <format dxfId="3">
      <pivotArea outline="0" fieldPosition="0" dataOnly="0" labelOnly="1">
        <references count="4">
          <reference field="4294967294" count="1">
            <x v="13"/>
          </reference>
          <reference field="2" count="1">
            <x v="52"/>
          </reference>
          <reference field="4" count="1">
            <x v="60"/>
          </reference>
          <reference field="6" count="1">
            <x v="0"/>
          </reference>
        </references>
      </pivotArea>
    </format>
    <format dxfId="4">
      <pivotArea outline="0" fieldPosition="1" axis="axisRow" dataOnly="0" field="-2" labelOnly="1" type="button"/>
    </format>
    <format dxfId="4">
      <pivotArea outline="0" fieldPosition="0" dataOnly="0" labelOnly="1">
        <references count="4">
          <reference field="4294967294" count="1">
            <x v="0"/>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1"/>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2"/>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3"/>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4"/>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5"/>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6"/>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7"/>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8"/>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9"/>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10"/>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11"/>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12"/>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13"/>
          </reference>
          <reference field="2" count="1">
            <x v="52"/>
          </reference>
          <reference field="4" count="1">
            <x v="60"/>
          </reference>
          <reference field="6" count="1">
            <x v="0"/>
          </reference>
        </references>
      </pivotArea>
    </format>
    <format dxfId="4">
      <pivotArea outline="0" fieldPosition="0" dataOnly="0" labelOnly="1">
        <references count="4">
          <reference field="4294967294" count="1">
            <x v="0"/>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1"/>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2"/>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3"/>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4"/>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5"/>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6"/>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7"/>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8"/>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9"/>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10"/>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11"/>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12"/>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13"/>
          </reference>
          <reference field="2" count="1">
            <x v="52"/>
          </reference>
          <reference field="4" count="1">
            <x v="60"/>
          </reference>
          <reference field="6" count="1">
            <x v="1"/>
          </reference>
        </references>
      </pivotArea>
    </format>
    <format dxfId="4">
      <pivotArea outline="0" fieldPosition="0" dataOnly="0" labelOnly="1">
        <references count="4">
          <reference field="4294967294" count="1">
            <x v="0"/>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1"/>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2"/>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3"/>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4"/>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5"/>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6"/>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7"/>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8"/>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9"/>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10"/>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11"/>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12"/>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13"/>
          </reference>
          <reference field="2" count="1">
            <x v="52"/>
          </reference>
          <reference field="4" count="1">
            <x v="60"/>
          </reference>
          <reference field="6" count="1">
            <x v="2"/>
          </reference>
        </references>
      </pivotArea>
    </format>
    <format dxfId="4">
      <pivotArea outline="0" fieldPosition="0" dataOnly="0" labelOnly="1">
        <references count="4">
          <reference field="4294967294" count="1">
            <x v="0"/>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1"/>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2"/>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3"/>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4"/>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5"/>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6"/>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7"/>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8"/>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9"/>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10"/>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11"/>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12"/>
          </reference>
          <reference field="2" count="1">
            <x v="52"/>
          </reference>
          <reference field="4" count="1">
            <x v="60"/>
          </reference>
          <reference field="6" count="1">
            <x v="3"/>
          </reference>
        </references>
      </pivotArea>
    </format>
    <format dxfId="4">
      <pivotArea outline="0" fieldPosition="0" dataOnly="0" labelOnly="1">
        <references count="4">
          <reference field="4294967294" count="1">
            <x v="13"/>
          </reference>
          <reference field="2" count="1">
            <x v="52"/>
          </reference>
          <reference field="4" count="1">
            <x v="60"/>
          </reference>
          <reference field="6" count="1">
            <x v="3"/>
          </reference>
        </references>
      </pivotArea>
    </format>
    <format dxfId="5">
      <pivotArea outline="0" fieldPosition="0" axis="axisCol" dataOnly="0" grandCol="1" labelOnly="1"/>
    </format>
    <format dxfId="6">
      <pivotArea outline="0" fieldPosition="0" dataOnly="0" type="all"/>
    </format>
    <format dxfId="7">
      <pivotArea outline="0" fieldPosition="0" axis="axisPage" dataOnly="0" field="4" labelOnly="1" type="button"/>
    </format>
    <format dxfId="7">
      <pivotArea outline="0" fieldPosition="0" dataOnly="0" labelOnly="1">
        <references count="2">
          <reference field="2" count="1">
            <x v="31"/>
          </reference>
          <reference field="4" count="1">
            <x v="6"/>
          </reference>
        </references>
      </pivotArea>
    </format>
    <format dxfId="7">
      <pivotArea outline="0" fieldPosition="1" axis="axisPage" dataOnly="0" field="2" labelOnly="1" type="button"/>
    </format>
    <format dxfId="7">
      <pivotArea outline="0" fieldPosition="0" dataOnly="0" labelOnly="1">
        <references count="2">
          <reference field="2" count="1">
            <x v="31"/>
          </reference>
          <reference field="4" count="1">
            <x v="6"/>
          </reference>
        </references>
      </pivotArea>
    </format>
    <format dxfId="8">
      <pivotArea outline="0" fieldPosition="0" axis="axisCol" dataOnly="0" grandCol="1" labelOnly="1"/>
    </format>
    <format dxfId="9">
      <pivotArea outline="0" fieldPosition="0" axis="axisCol"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K83"/>
  <sheetViews>
    <sheetView showGridLines="0" zoomScale="90" zoomScaleNormal="90" workbookViewId="0" topLeftCell="A35">
      <selection activeCell="C20" sqref="C20:I20"/>
    </sheetView>
  </sheetViews>
  <sheetFormatPr defaultColWidth="9.00390625" defaultRowHeight="14.25"/>
  <cols>
    <col min="1" max="1" width="4.125" style="188" customWidth="1"/>
    <col min="2" max="2" width="8.875" style="185" customWidth="1"/>
    <col min="3" max="3" width="15.75390625" style="185" customWidth="1"/>
    <col min="4" max="4" width="19.375" style="185" customWidth="1"/>
    <col min="5" max="5" width="11.75390625" style="185" customWidth="1"/>
    <col min="6" max="6" width="22.125" style="185" hidden="1" customWidth="1"/>
    <col min="7" max="7" width="17.75390625" style="185" customWidth="1"/>
    <col min="8" max="8" width="11.375" style="185" customWidth="1"/>
    <col min="9" max="9" width="28.25390625" style="185" customWidth="1"/>
    <col min="10" max="10" width="4.875" style="188" customWidth="1"/>
    <col min="11" max="11" width="2.625" style="185" customWidth="1"/>
    <col min="12" max="12" width="9.00390625" style="185" customWidth="1"/>
    <col min="13" max="16384" width="8.00390625" style="185" customWidth="1"/>
  </cols>
  <sheetData>
    <row r="1" ht="13.5" customHeight="1" hidden="1"/>
    <row r="2" spans="1:10" s="231" customFormat="1" ht="20.25">
      <c r="A2" s="228"/>
      <c r="B2" s="224"/>
      <c r="C2" s="224"/>
      <c r="D2" s="238" t="s">
        <v>43</v>
      </c>
      <c r="E2" s="238"/>
      <c r="F2" s="238"/>
      <c r="G2" s="238"/>
      <c r="H2" s="238"/>
      <c r="I2" s="230" t="s">
        <v>37</v>
      </c>
      <c r="J2" s="224"/>
    </row>
    <row r="3" spans="1:10" s="231" customFormat="1" ht="21" thickBot="1">
      <c r="A3" s="228"/>
      <c r="B3" s="224"/>
      <c r="C3" s="224"/>
      <c r="D3" s="239" t="s">
        <v>56</v>
      </c>
      <c r="E3" s="239"/>
      <c r="F3" s="239"/>
      <c r="G3" s="239"/>
      <c r="H3" s="239"/>
      <c r="I3" s="224"/>
      <c r="J3" s="224"/>
    </row>
    <row r="4" spans="1:10" ht="4.5" customHeight="1">
      <c r="A4" s="216"/>
      <c r="B4" s="217"/>
      <c r="C4" s="218"/>
      <c r="D4" s="218"/>
      <c r="E4" s="218"/>
      <c r="F4" s="218"/>
      <c r="G4" s="218"/>
      <c r="H4" s="218"/>
      <c r="I4" s="218"/>
      <c r="J4" s="219"/>
    </row>
    <row r="5" spans="1:11" ht="21" customHeight="1">
      <c r="A5" s="220"/>
      <c r="B5" s="191" t="s">
        <v>31</v>
      </c>
      <c r="C5" s="191"/>
      <c r="D5" s="191"/>
      <c r="E5" s="188"/>
      <c r="F5" s="192"/>
      <c r="G5" s="192"/>
      <c r="J5" s="186"/>
      <c r="K5" s="194"/>
    </row>
    <row r="6" spans="1:11" ht="12.75" customHeight="1">
      <c r="A6" s="220"/>
      <c r="B6" s="195" t="s">
        <v>75</v>
      </c>
      <c r="C6" s="191"/>
      <c r="D6" s="191"/>
      <c r="E6" s="188"/>
      <c r="F6" s="192"/>
      <c r="G6" s="192"/>
      <c r="H6" s="193"/>
      <c r="I6" s="188"/>
      <c r="J6" s="186"/>
      <c r="K6" s="194"/>
    </row>
    <row r="7" spans="1:11" ht="6.75" customHeight="1">
      <c r="A7" s="220"/>
      <c r="B7" s="195"/>
      <c r="C7" s="191"/>
      <c r="D7" s="191"/>
      <c r="E7" s="188"/>
      <c r="F7" s="192"/>
      <c r="G7" s="192"/>
      <c r="H7" s="193"/>
      <c r="I7" s="188"/>
      <c r="J7" s="186"/>
      <c r="K7" s="194"/>
    </row>
    <row r="8" spans="1:11" ht="15" customHeight="1">
      <c r="A8" s="220"/>
      <c r="B8" s="196" t="s">
        <v>22</v>
      </c>
      <c r="C8" s="237" t="s">
        <v>58</v>
      </c>
      <c r="D8" s="237"/>
      <c r="E8" s="237"/>
      <c r="F8" s="237"/>
      <c r="G8" s="237"/>
      <c r="H8" s="237"/>
      <c r="I8" s="237"/>
      <c r="J8" s="186"/>
      <c r="K8" s="194"/>
    </row>
    <row r="9" spans="1:11" ht="15" customHeight="1">
      <c r="A9" s="220"/>
      <c r="B9" s="196"/>
      <c r="C9" s="236" t="s">
        <v>63</v>
      </c>
      <c r="D9" s="236"/>
      <c r="E9" s="236"/>
      <c r="F9" s="236"/>
      <c r="G9" s="236"/>
      <c r="H9" s="236"/>
      <c r="I9" s="236"/>
      <c r="J9" s="186"/>
      <c r="K9" s="194"/>
    </row>
    <row r="10" spans="1:11" ht="6" customHeight="1">
      <c r="A10" s="220"/>
      <c r="B10" s="196"/>
      <c r="C10" s="236"/>
      <c r="D10" s="236"/>
      <c r="E10" s="236"/>
      <c r="F10" s="236"/>
      <c r="G10" s="236"/>
      <c r="H10" s="236"/>
      <c r="I10" s="236"/>
      <c r="J10" s="186"/>
      <c r="K10" s="194"/>
    </row>
    <row r="11" spans="1:11" ht="15" customHeight="1">
      <c r="A11" s="220"/>
      <c r="B11" s="196" t="s">
        <v>23</v>
      </c>
      <c r="C11" s="237" t="s">
        <v>65</v>
      </c>
      <c r="D11" s="237"/>
      <c r="E11" s="237"/>
      <c r="F11" s="237"/>
      <c r="G11" s="237"/>
      <c r="H11" s="237"/>
      <c r="I11" s="237"/>
      <c r="J11" s="186"/>
      <c r="K11" s="194"/>
    </row>
    <row r="12" spans="1:11" ht="15" customHeight="1">
      <c r="A12" s="220"/>
      <c r="B12" s="196"/>
      <c r="C12" s="236" t="s">
        <v>64</v>
      </c>
      <c r="D12" s="236"/>
      <c r="E12" s="236"/>
      <c r="F12" s="236"/>
      <c r="G12" s="236"/>
      <c r="H12" s="236"/>
      <c r="I12" s="236"/>
      <c r="J12" s="186"/>
      <c r="K12" s="194"/>
    </row>
    <row r="13" spans="1:10" ht="6" customHeight="1" hidden="1">
      <c r="A13" s="220"/>
      <c r="B13" s="188"/>
      <c r="C13" s="232"/>
      <c r="D13" s="232"/>
      <c r="E13" s="232"/>
      <c r="F13" s="232"/>
      <c r="G13" s="232"/>
      <c r="H13" s="232"/>
      <c r="I13" s="232"/>
      <c r="J13" s="221"/>
    </row>
    <row r="14" spans="1:10" ht="4.5" customHeight="1">
      <c r="A14" s="220"/>
      <c r="B14" s="196"/>
      <c r="C14" s="232"/>
      <c r="D14" s="232"/>
      <c r="E14" s="232"/>
      <c r="F14" s="232"/>
      <c r="G14" s="232"/>
      <c r="H14" s="232"/>
      <c r="I14" s="232"/>
      <c r="J14" s="221"/>
    </row>
    <row r="15" spans="1:10" ht="32.25" customHeight="1">
      <c r="A15" s="220"/>
      <c r="B15" s="196"/>
      <c r="C15" s="233" t="s">
        <v>141</v>
      </c>
      <c r="D15" s="233"/>
      <c r="E15" s="233"/>
      <c r="F15" s="233"/>
      <c r="G15" s="233"/>
      <c r="H15" s="233"/>
      <c r="I15" s="233"/>
      <c r="J15" s="221"/>
    </row>
    <row r="16" spans="1:10" ht="4.5" customHeight="1">
      <c r="A16" s="220"/>
      <c r="B16" s="196"/>
      <c r="C16" s="234"/>
      <c r="D16" s="234"/>
      <c r="E16" s="234"/>
      <c r="F16" s="234"/>
      <c r="G16" s="234"/>
      <c r="H16" s="234"/>
      <c r="I16" s="234"/>
      <c r="J16" s="221"/>
    </row>
    <row r="17" spans="1:11" ht="33.75" customHeight="1">
      <c r="A17" s="220"/>
      <c r="B17" s="192"/>
      <c r="C17" s="235" t="s">
        <v>108</v>
      </c>
      <c r="D17" s="235"/>
      <c r="E17" s="235"/>
      <c r="F17" s="235"/>
      <c r="G17" s="235"/>
      <c r="H17" s="235"/>
      <c r="I17" s="235"/>
      <c r="J17" s="186"/>
      <c r="K17" s="194"/>
    </row>
    <row r="18" spans="1:11" ht="9" customHeight="1" hidden="1">
      <c r="A18" s="220"/>
      <c r="B18" s="192"/>
      <c r="C18" s="254"/>
      <c r="D18" s="254"/>
      <c r="E18" s="254"/>
      <c r="F18" s="254"/>
      <c r="G18" s="254"/>
      <c r="H18" s="254"/>
      <c r="I18" s="254"/>
      <c r="J18" s="186"/>
      <c r="K18" s="194"/>
    </row>
    <row r="19" spans="1:11" ht="7.5" customHeight="1">
      <c r="A19" s="220"/>
      <c r="B19" s="192"/>
      <c r="C19" s="254"/>
      <c r="D19" s="254"/>
      <c r="E19" s="254"/>
      <c r="F19" s="254"/>
      <c r="G19" s="254"/>
      <c r="H19" s="254"/>
      <c r="I19" s="254"/>
      <c r="J19" s="186"/>
      <c r="K19" s="194"/>
    </row>
    <row r="20" spans="1:11" ht="35.25" customHeight="1">
      <c r="A20" s="220"/>
      <c r="B20" s="197" t="s">
        <v>24</v>
      </c>
      <c r="C20" s="237" t="s">
        <v>119</v>
      </c>
      <c r="D20" s="237"/>
      <c r="E20" s="237"/>
      <c r="F20" s="237"/>
      <c r="G20" s="237"/>
      <c r="H20" s="237"/>
      <c r="I20" s="237"/>
      <c r="J20" s="186"/>
      <c r="K20" s="194"/>
    </row>
    <row r="21" spans="1:11" ht="3.75" customHeight="1">
      <c r="A21" s="220"/>
      <c r="B21" s="188"/>
      <c r="C21" s="192"/>
      <c r="D21" s="249"/>
      <c r="E21" s="249"/>
      <c r="F21" s="249"/>
      <c r="G21" s="249"/>
      <c r="H21" s="249"/>
      <c r="I21" s="249"/>
      <c r="J21" s="186"/>
      <c r="K21" s="194"/>
    </row>
    <row r="22" spans="1:11" ht="12.75" hidden="1">
      <c r="A22" s="220"/>
      <c r="B22" s="188"/>
      <c r="C22" s="187"/>
      <c r="D22" s="187"/>
      <c r="E22" s="187"/>
      <c r="F22" s="188"/>
      <c r="G22" s="188"/>
      <c r="H22" s="188"/>
      <c r="I22" s="187"/>
      <c r="J22" s="186"/>
      <c r="K22" s="194"/>
    </row>
    <row r="23" spans="1:10" ht="15">
      <c r="A23" s="220"/>
      <c r="B23" s="188"/>
      <c r="C23" s="187"/>
      <c r="D23" s="250" t="s">
        <v>144</v>
      </c>
      <c r="E23" s="251"/>
      <c r="F23" s="225" t="s">
        <v>0</v>
      </c>
      <c r="G23" s="226" t="s">
        <v>142</v>
      </c>
      <c r="H23" s="252" t="s">
        <v>125</v>
      </c>
      <c r="I23" s="253"/>
      <c r="J23" s="186"/>
    </row>
    <row r="24" spans="1:10" ht="15.75" customHeight="1">
      <c r="A24" s="220"/>
      <c r="B24" s="188"/>
      <c r="C24" s="187"/>
      <c r="D24" s="250" t="s">
        <v>145</v>
      </c>
      <c r="E24" s="251"/>
      <c r="F24" s="225" t="s">
        <v>32</v>
      </c>
      <c r="G24" s="226" t="s">
        <v>143</v>
      </c>
      <c r="H24" s="252" t="s">
        <v>126</v>
      </c>
      <c r="I24" s="253"/>
      <c r="J24" s="186"/>
    </row>
    <row r="25" spans="1:10" ht="12.75" hidden="1">
      <c r="A25" s="220"/>
      <c r="B25" s="188"/>
      <c r="C25" s="187"/>
      <c r="D25" s="187"/>
      <c r="E25" s="187"/>
      <c r="F25" s="188"/>
      <c r="G25" s="188"/>
      <c r="H25" s="188"/>
      <c r="I25" s="187"/>
      <c r="J25" s="186"/>
    </row>
    <row r="26" spans="1:10" ht="15" thickBot="1">
      <c r="A26" s="220"/>
      <c r="B26" s="188"/>
      <c r="C26" s="214" t="s">
        <v>146</v>
      </c>
      <c r="D26" s="187"/>
      <c r="E26" s="198" t="s">
        <v>44</v>
      </c>
      <c r="F26" s="205" t="s">
        <v>1</v>
      </c>
      <c r="G26" s="215" t="s">
        <v>2</v>
      </c>
      <c r="H26" s="227" t="s">
        <v>3</v>
      </c>
      <c r="I26" s="187"/>
      <c r="J26" s="186"/>
    </row>
    <row r="27" spans="1:10" ht="12.75" customHeight="1">
      <c r="A27" s="220"/>
      <c r="B27" s="188"/>
      <c r="C27" s="246" t="s">
        <v>45</v>
      </c>
      <c r="D27" s="240" t="s">
        <v>70</v>
      </c>
      <c r="E27" s="199">
        <v>0</v>
      </c>
      <c r="F27" s="206" t="s">
        <v>109</v>
      </c>
      <c r="G27" s="169" t="s">
        <v>127</v>
      </c>
      <c r="H27" s="208">
        <v>92808.38175</v>
      </c>
      <c r="I27" s="187"/>
      <c r="J27" s="186"/>
    </row>
    <row r="28" spans="1:10" ht="12.75" customHeight="1">
      <c r="A28" s="220"/>
      <c r="B28" s="188"/>
      <c r="C28" s="247"/>
      <c r="D28" s="241"/>
      <c r="E28" s="200">
        <v>1</v>
      </c>
      <c r="F28" s="211"/>
      <c r="G28" s="170" t="s">
        <v>128</v>
      </c>
      <c r="H28" s="208">
        <v>122928.36535</v>
      </c>
      <c r="I28" s="187"/>
      <c r="J28" s="186"/>
    </row>
    <row r="29" spans="1:10" ht="14.25">
      <c r="A29" s="220"/>
      <c r="B29" s="188"/>
      <c r="C29" s="247"/>
      <c r="D29" s="241"/>
      <c r="E29" s="200">
        <v>2</v>
      </c>
      <c r="F29" s="211"/>
      <c r="G29" s="170" t="s">
        <v>129</v>
      </c>
      <c r="H29" s="208">
        <v>161747.7561</v>
      </c>
      <c r="I29" s="187"/>
      <c r="J29" s="186"/>
    </row>
    <row r="30" spans="1:10" ht="14.25">
      <c r="A30" s="220"/>
      <c r="B30" s="188"/>
      <c r="C30" s="247"/>
      <c r="D30" s="241"/>
      <c r="E30" s="200">
        <v>3</v>
      </c>
      <c r="F30" s="211"/>
      <c r="G30" s="170" t="s">
        <v>130</v>
      </c>
      <c r="H30" s="208">
        <v>196210.14</v>
      </c>
      <c r="I30" s="187"/>
      <c r="J30" s="186"/>
    </row>
    <row r="31" spans="1:10" ht="14.25">
      <c r="A31" s="220"/>
      <c r="B31" s="188"/>
      <c r="C31" s="247"/>
      <c r="D31" s="241"/>
      <c r="E31" s="200">
        <v>4</v>
      </c>
      <c r="F31" s="211"/>
      <c r="G31" s="170" t="s">
        <v>131</v>
      </c>
      <c r="H31" s="208">
        <v>232067.05724999998</v>
      </c>
      <c r="I31" s="187"/>
      <c r="J31" s="186"/>
    </row>
    <row r="32" spans="1:10" ht="12.75" customHeight="1">
      <c r="A32" s="220"/>
      <c r="B32" s="188"/>
      <c r="C32" s="247"/>
      <c r="D32" s="241"/>
      <c r="E32" s="200">
        <v>5</v>
      </c>
      <c r="F32" s="211"/>
      <c r="G32" s="170" t="s">
        <v>132</v>
      </c>
      <c r="H32" s="208">
        <v>255152.10069999995</v>
      </c>
      <c r="I32" s="187"/>
      <c r="J32" s="186"/>
    </row>
    <row r="33" spans="1:10" ht="15" thickBot="1">
      <c r="A33" s="220"/>
      <c r="B33" s="188"/>
      <c r="C33" s="247"/>
      <c r="D33" s="242"/>
      <c r="E33" s="202">
        <v>6</v>
      </c>
      <c r="F33" s="211"/>
      <c r="G33" s="170" t="s">
        <v>133</v>
      </c>
      <c r="H33" s="208">
        <v>276859.6761</v>
      </c>
      <c r="I33" s="187"/>
      <c r="J33" s="186"/>
    </row>
    <row r="34" spans="1:10" ht="12.75" customHeight="1">
      <c r="A34" s="220"/>
      <c r="B34" s="188"/>
      <c r="C34" s="247"/>
      <c r="D34" s="243" t="s">
        <v>51</v>
      </c>
      <c r="E34" s="203">
        <v>0</v>
      </c>
      <c r="F34" s="211"/>
      <c r="G34" s="170" t="s">
        <v>134</v>
      </c>
      <c r="H34" s="208">
        <v>53033.36099999999</v>
      </c>
      <c r="I34" s="187"/>
      <c r="J34" s="186"/>
    </row>
    <row r="35" spans="1:10" ht="14.25">
      <c r="A35" s="220"/>
      <c r="B35" s="188"/>
      <c r="C35" s="247"/>
      <c r="D35" s="244"/>
      <c r="E35" s="200">
        <v>1</v>
      </c>
      <c r="F35" s="211"/>
      <c r="G35" s="170" t="s">
        <v>135</v>
      </c>
      <c r="H35" s="208">
        <v>70244.7802</v>
      </c>
      <c r="I35" s="187"/>
      <c r="J35" s="186"/>
    </row>
    <row r="36" spans="1:10" ht="14.25">
      <c r="A36" s="220"/>
      <c r="B36" s="188"/>
      <c r="C36" s="247"/>
      <c r="D36" s="244"/>
      <c r="E36" s="200">
        <v>2</v>
      </c>
      <c r="F36" s="211"/>
      <c r="G36" s="170" t="s">
        <v>136</v>
      </c>
      <c r="H36" s="208">
        <v>92427.2892</v>
      </c>
      <c r="I36" s="187"/>
      <c r="J36" s="186"/>
    </row>
    <row r="37" spans="1:10" ht="14.25">
      <c r="A37" s="220"/>
      <c r="B37" s="188"/>
      <c r="C37" s="247"/>
      <c r="D37" s="244"/>
      <c r="E37" s="200">
        <v>3</v>
      </c>
      <c r="F37" s="211"/>
      <c r="G37" s="170" t="s">
        <v>137</v>
      </c>
      <c r="H37" s="208">
        <v>112120.08</v>
      </c>
      <c r="I37" s="187"/>
      <c r="J37" s="186"/>
    </row>
    <row r="38" spans="1:10" ht="12.75" customHeight="1">
      <c r="A38" s="220"/>
      <c r="B38" s="188"/>
      <c r="C38" s="247"/>
      <c r="D38" s="244"/>
      <c r="E38" s="200">
        <v>4</v>
      </c>
      <c r="F38" s="211"/>
      <c r="G38" s="170" t="s">
        <v>138</v>
      </c>
      <c r="H38" s="208">
        <v>132609.74699999997</v>
      </c>
      <c r="I38" s="187"/>
      <c r="J38" s="186"/>
    </row>
    <row r="39" spans="1:10" ht="14.25">
      <c r="A39" s="220"/>
      <c r="B39" s="188"/>
      <c r="C39" s="247"/>
      <c r="D39" s="244"/>
      <c r="E39" s="200">
        <v>5</v>
      </c>
      <c r="F39" s="211"/>
      <c r="G39" s="170" t="s">
        <v>139</v>
      </c>
      <c r="H39" s="208">
        <v>145801.20039999997</v>
      </c>
      <c r="I39" s="187"/>
      <c r="J39" s="186"/>
    </row>
    <row r="40" spans="1:10" ht="15" thickBot="1">
      <c r="A40" s="220"/>
      <c r="B40" s="188"/>
      <c r="C40" s="248"/>
      <c r="D40" s="201"/>
      <c r="E40" s="202">
        <v>6</v>
      </c>
      <c r="F40" s="211"/>
      <c r="G40" s="170" t="s">
        <v>140</v>
      </c>
      <c r="H40" s="208">
        <v>158205.5292</v>
      </c>
      <c r="I40" s="187"/>
      <c r="J40" s="186"/>
    </row>
    <row r="41" spans="1:10" ht="12.75" customHeight="1">
      <c r="A41" s="220"/>
      <c r="B41" s="188"/>
      <c r="C41" s="246" t="s">
        <v>4</v>
      </c>
      <c r="D41" s="240" t="s">
        <v>70</v>
      </c>
      <c r="E41" s="199">
        <v>0</v>
      </c>
      <c r="F41" s="206" t="s">
        <v>4</v>
      </c>
      <c r="G41" s="169" t="s">
        <v>127</v>
      </c>
      <c r="H41" s="207">
        <v>70209.91159999999</v>
      </c>
      <c r="I41" s="187"/>
      <c r="J41" s="186"/>
    </row>
    <row r="42" spans="1:10" ht="14.25">
      <c r="A42" s="220"/>
      <c r="B42" s="188"/>
      <c r="C42" s="247"/>
      <c r="D42" s="241"/>
      <c r="E42" s="200">
        <v>1</v>
      </c>
      <c r="F42" s="211"/>
      <c r="G42" s="170" t="s">
        <v>128</v>
      </c>
      <c r="H42" s="208">
        <v>98293.87623999998</v>
      </c>
      <c r="I42" s="187"/>
      <c r="J42" s="186"/>
    </row>
    <row r="43" spans="1:10" ht="14.25">
      <c r="A43" s="220"/>
      <c r="B43" s="188"/>
      <c r="C43" s="247"/>
      <c r="D43" s="241"/>
      <c r="E43" s="200">
        <v>2</v>
      </c>
      <c r="F43" s="211"/>
      <c r="G43" s="170" t="s">
        <v>129</v>
      </c>
      <c r="H43" s="208">
        <v>126377.84087999999</v>
      </c>
      <c r="I43" s="187"/>
      <c r="J43" s="186"/>
    </row>
    <row r="44" spans="1:10" ht="14.25">
      <c r="A44" s="220"/>
      <c r="B44" s="188"/>
      <c r="C44" s="247"/>
      <c r="D44" s="241"/>
      <c r="E44" s="200">
        <v>3</v>
      </c>
      <c r="F44" s="211"/>
      <c r="G44" s="170" t="s">
        <v>130</v>
      </c>
      <c r="H44" s="208">
        <v>168503.78784</v>
      </c>
      <c r="I44" s="187"/>
      <c r="J44" s="186"/>
    </row>
    <row r="45" spans="1:10" ht="14.25">
      <c r="A45" s="220"/>
      <c r="B45" s="188"/>
      <c r="C45" s="247"/>
      <c r="D45" s="241"/>
      <c r="E45" s="200">
        <v>4</v>
      </c>
      <c r="F45" s="211"/>
      <c r="G45" s="170" t="s">
        <v>131</v>
      </c>
      <c r="H45" s="208">
        <v>210629.73479999998</v>
      </c>
      <c r="I45" s="187"/>
      <c r="J45" s="186"/>
    </row>
    <row r="46" spans="1:10" ht="14.25">
      <c r="A46" s="220"/>
      <c r="B46" s="188"/>
      <c r="C46" s="247"/>
      <c r="D46" s="241"/>
      <c r="E46" s="200">
        <v>5</v>
      </c>
      <c r="F46" s="211"/>
      <c r="G46" s="170" t="s">
        <v>132</v>
      </c>
      <c r="H46" s="208">
        <v>238713.69943999997</v>
      </c>
      <c r="I46" s="187"/>
      <c r="J46" s="186"/>
    </row>
    <row r="47" spans="1:10" ht="15" thickBot="1">
      <c r="A47" s="220"/>
      <c r="B47" s="188"/>
      <c r="C47" s="247"/>
      <c r="D47" s="242"/>
      <c r="E47" s="202">
        <v>6</v>
      </c>
      <c r="F47" s="211"/>
      <c r="G47" s="170" t="s">
        <v>133</v>
      </c>
      <c r="H47" s="208">
        <v>266797.66407999996</v>
      </c>
      <c r="I47" s="187"/>
      <c r="J47" s="186"/>
    </row>
    <row r="48" spans="1:10" ht="12.75" customHeight="1">
      <c r="A48" s="220"/>
      <c r="B48" s="188"/>
      <c r="C48" s="247"/>
      <c r="D48" s="243" t="s">
        <v>51</v>
      </c>
      <c r="E48" s="203">
        <v>0</v>
      </c>
      <c r="F48" s="211"/>
      <c r="G48" s="170" t="s">
        <v>134</v>
      </c>
      <c r="H48" s="208">
        <v>43881.194749999995</v>
      </c>
      <c r="I48" s="187"/>
      <c r="J48" s="186"/>
    </row>
    <row r="49" spans="1:10" ht="14.25">
      <c r="A49" s="220"/>
      <c r="B49" s="188"/>
      <c r="C49" s="247"/>
      <c r="D49" s="244"/>
      <c r="E49" s="200">
        <v>1</v>
      </c>
      <c r="F49" s="211"/>
      <c r="G49" s="170" t="s">
        <v>135</v>
      </c>
      <c r="H49" s="208">
        <v>61433.67264999999</v>
      </c>
      <c r="I49" s="187"/>
      <c r="J49" s="186"/>
    </row>
    <row r="50" spans="1:10" ht="14.25">
      <c r="A50" s="220"/>
      <c r="B50" s="188"/>
      <c r="C50" s="247"/>
      <c r="D50" s="244"/>
      <c r="E50" s="200">
        <v>2</v>
      </c>
      <c r="F50" s="211"/>
      <c r="G50" s="170" t="s">
        <v>136</v>
      </c>
      <c r="H50" s="208">
        <v>78986.15054999999</v>
      </c>
      <c r="I50" s="187"/>
      <c r="J50" s="186"/>
    </row>
    <row r="51" spans="1:10" ht="14.25">
      <c r="A51" s="220"/>
      <c r="B51" s="188"/>
      <c r="C51" s="247"/>
      <c r="D51" s="244"/>
      <c r="E51" s="200">
        <v>3</v>
      </c>
      <c r="F51" s="211"/>
      <c r="G51" s="170" t="s">
        <v>137</v>
      </c>
      <c r="H51" s="208">
        <v>105314.86739999999</v>
      </c>
      <c r="I51" s="187"/>
      <c r="J51" s="186"/>
    </row>
    <row r="52" spans="1:10" ht="14.25">
      <c r="A52" s="220"/>
      <c r="B52" s="188"/>
      <c r="C52" s="247"/>
      <c r="D52" s="244"/>
      <c r="E52" s="200">
        <v>4</v>
      </c>
      <c r="F52" s="211"/>
      <c r="G52" s="170" t="s">
        <v>138</v>
      </c>
      <c r="H52" s="208">
        <v>131643.58425</v>
      </c>
      <c r="I52" s="187"/>
      <c r="J52" s="186"/>
    </row>
    <row r="53" spans="1:10" ht="14.25">
      <c r="A53" s="220"/>
      <c r="B53" s="188"/>
      <c r="C53" s="247"/>
      <c r="D53" s="244"/>
      <c r="E53" s="200">
        <v>5</v>
      </c>
      <c r="F53" s="211"/>
      <c r="G53" s="170" t="s">
        <v>139</v>
      </c>
      <c r="H53" s="208">
        <v>149196.06214999998</v>
      </c>
      <c r="I53" s="187"/>
      <c r="J53" s="186"/>
    </row>
    <row r="54" spans="1:10" ht="15" thickBot="1">
      <c r="A54" s="220"/>
      <c r="B54" s="188"/>
      <c r="C54" s="248"/>
      <c r="D54" s="245"/>
      <c r="E54" s="202">
        <v>6</v>
      </c>
      <c r="F54" s="211"/>
      <c r="G54" s="170" t="s">
        <v>140</v>
      </c>
      <c r="H54" s="208">
        <v>166748.54004999998</v>
      </c>
      <c r="I54" s="187"/>
      <c r="J54" s="186"/>
    </row>
    <row r="55" spans="1:10" ht="12.75" customHeight="1">
      <c r="A55" s="220"/>
      <c r="B55" s="188"/>
      <c r="C55" s="246" t="s">
        <v>5</v>
      </c>
      <c r="D55" s="240" t="s">
        <v>71</v>
      </c>
      <c r="E55" s="199">
        <v>0</v>
      </c>
      <c r="F55" s="206" t="s">
        <v>5</v>
      </c>
      <c r="G55" s="169" t="s">
        <v>127</v>
      </c>
      <c r="H55" s="207">
        <v>81454.08271875</v>
      </c>
      <c r="I55" s="187"/>
      <c r="J55" s="186"/>
    </row>
    <row r="56" spans="1:10" ht="14.25">
      <c r="A56" s="220"/>
      <c r="B56" s="188"/>
      <c r="C56" s="247"/>
      <c r="D56" s="241"/>
      <c r="E56" s="200">
        <v>1</v>
      </c>
      <c r="F56" s="211"/>
      <c r="G56" s="170" t="s">
        <v>128</v>
      </c>
      <c r="H56" s="208">
        <v>107202.10046875001</v>
      </c>
      <c r="I56" s="187"/>
      <c r="J56" s="186"/>
    </row>
    <row r="57" spans="1:10" ht="14.25">
      <c r="A57" s="220"/>
      <c r="B57" s="188"/>
      <c r="C57" s="247"/>
      <c r="D57" s="241"/>
      <c r="E57" s="200">
        <v>2</v>
      </c>
      <c r="F57" s="211"/>
      <c r="G57" s="170" t="s">
        <v>129</v>
      </c>
      <c r="H57" s="208">
        <v>139265.33551875</v>
      </c>
      <c r="I57" s="187"/>
      <c r="J57" s="186"/>
    </row>
    <row r="58" spans="1:10" ht="14.25">
      <c r="A58" s="220"/>
      <c r="B58" s="188"/>
      <c r="C58" s="247"/>
      <c r="D58" s="241"/>
      <c r="E58" s="200">
        <v>3</v>
      </c>
      <c r="F58" s="211"/>
      <c r="G58" s="170" t="s">
        <v>130</v>
      </c>
      <c r="H58" s="208">
        <v>168220.1913</v>
      </c>
      <c r="I58" s="187"/>
      <c r="J58" s="186"/>
    </row>
    <row r="59" spans="1:10" ht="14.25">
      <c r="A59" s="220"/>
      <c r="B59" s="188"/>
      <c r="C59" s="247"/>
      <c r="D59" s="241"/>
      <c r="E59" s="200">
        <v>4</v>
      </c>
      <c r="F59" s="211"/>
      <c r="G59" s="170" t="s">
        <v>131</v>
      </c>
      <c r="H59" s="208">
        <v>198509.72728125</v>
      </c>
      <c r="I59" s="187"/>
      <c r="J59" s="186"/>
    </row>
    <row r="60" spans="1:10" ht="14.25">
      <c r="A60" s="220"/>
      <c r="B60" s="188"/>
      <c r="C60" s="247"/>
      <c r="D60" s="241"/>
      <c r="E60" s="200">
        <v>5</v>
      </c>
      <c r="F60" s="211"/>
      <c r="G60" s="170" t="s">
        <v>132</v>
      </c>
      <c r="H60" s="208">
        <v>217871.04364375002</v>
      </c>
      <c r="I60" s="187"/>
      <c r="J60" s="186"/>
    </row>
    <row r="61" spans="1:10" ht="15" thickBot="1">
      <c r="A61" s="220"/>
      <c r="B61" s="188"/>
      <c r="C61" s="247"/>
      <c r="D61" s="242"/>
      <c r="E61" s="202">
        <v>6</v>
      </c>
      <c r="F61" s="211"/>
      <c r="G61" s="170" t="s">
        <v>133</v>
      </c>
      <c r="H61" s="208">
        <v>235619.558125</v>
      </c>
      <c r="I61" s="187"/>
      <c r="J61" s="186"/>
    </row>
    <row r="62" spans="1:10" ht="12.75" customHeight="1">
      <c r="A62" s="220"/>
      <c r="B62" s="188"/>
      <c r="C62" s="247"/>
      <c r="D62" s="243" t="s">
        <v>51</v>
      </c>
      <c r="E62" s="203">
        <v>0</v>
      </c>
      <c r="F62" s="211"/>
      <c r="G62" s="170" t="s">
        <v>134</v>
      </c>
      <c r="H62" s="208">
        <v>46545.190124999994</v>
      </c>
      <c r="I62" s="187"/>
      <c r="J62" s="186"/>
    </row>
    <row r="63" spans="1:10" ht="14.25">
      <c r="A63" s="220"/>
      <c r="B63" s="188"/>
      <c r="C63" s="247"/>
      <c r="D63" s="244"/>
      <c r="E63" s="200">
        <v>1</v>
      </c>
      <c r="F63" s="211"/>
      <c r="G63" s="170" t="s">
        <v>135</v>
      </c>
      <c r="H63" s="208">
        <v>61258.343125000014</v>
      </c>
      <c r="I63" s="187"/>
      <c r="J63" s="186"/>
    </row>
    <row r="64" spans="1:10" ht="14.25">
      <c r="A64" s="220"/>
      <c r="B64" s="188"/>
      <c r="C64" s="247"/>
      <c r="D64" s="244"/>
      <c r="E64" s="200">
        <v>2</v>
      </c>
      <c r="F64" s="211"/>
      <c r="G64" s="170" t="s">
        <v>136</v>
      </c>
      <c r="H64" s="208">
        <v>79580.19172500001</v>
      </c>
      <c r="I64" s="187"/>
      <c r="J64" s="186"/>
    </row>
    <row r="65" spans="1:10" ht="14.25">
      <c r="A65" s="220"/>
      <c r="B65" s="188"/>
      <c r="C65" s="247"/>
      <c r="D65" s="244"/>
      <c r="E65" s="200">
        <v>3</v>
      </c>
      <c r="F65" s="211"/>
      <c r="G65" s="170" t="s">
        <v>137</v>
      </c>
      <c r="H65" s="208">
        <v>96125.8236</v>
      </c>
      <c r="I65" s="187"/>
      <c r="J65" s="186"/>
    </row>
    <row r="66" spans="1:10" ht="14.25">
      <c r="A66" s="220"/>
      <c r="B66" s="188"/>
      <c r="C66" s="247"/>
      <c r="D66" s="244"/>
      <c r="E66" s="200">
        <v>4</v>
      </c>
      <c r="F66" s="211"/>
      <c r="G66" s="170" t="s">
        <v>138</v>
      </c>
      <c r="H66" s="208">
        <v>113434.129875</v>
      </c>
      <c r="I66" s="187"/>
      <c r="J66" s="186"/>
    </row>
    <row r="67" spans="1:10" ht="14.25">
      <c r="A67" s="220"/>
      <c r="B67" s="188"/>
      <c r="C67" s="247"/>
      <c r="D67" s="244"/>
      <c r="E67" s="200">
        <v>5</v>
      </c>
      <c r="F67" s="211"/>
      <c r="G67" s="170" t="s">
        <v>139</v>
      </c>
      <c r="H67" s="208">
        <v>124497.739225</v>
      </c>
      <c r="I67" s="187"/>
      <c r="J67" s="186"/>
    </row>
    <row r="68" spans="1:10" ht="15" thickBot="1">
      <c r="A68" s="220"/>
      <c r="B68" s="188"/>
      <c r="C68" s="248"/>
      <c r="D68" s="245"/>
      <c r="E68" s="202">
        <v>6</v>
      </c>
      <c r="F68" s="211"/>
      <c r="G68" s="170" t="s">
        <v>140</v>
      </c>
      <c r="H68" s="208">
        <v>134639.7475</v>
      </c>
      <c r="I68" s="187"/>
      <c r="J68" s="186"/>
    </row>
    <row r="69" spans="1:10" ht="12.75" customHeight="1">
      <c r="A69" s="220"/>
      <c r="B69" s="188"/>
      <c r="C69" s="246" t="s">
        <v>6</v>
      </c>
      <c r="D69" s="240" t="s">
        <v>70</v>
      </c>
      <c r="E69" s="199">
        <v>0</v>
      </c>
      <c r="F69" s="206" t="s">
        <v>6</v>
      </c>
      <c r="G69" s="169" t="s">
        <v>127</v>
      </c>
      <c r="H69" s="207">
        <v>67744.863375</v>
      </c>
      <c r="I69" s="187"/>
      <c r="J69" s="186"/>
    </row>
    <row r="70" spans="1:10" ht="14.25">
      <c r="A70" s="220"/>
      <c r="B70" s="188"/>
      <c r="C70" s="247"/>
      <c r="D70" s="241"/>
      <c r="E70" s="200">
        <v>1</v>
      </c>
      <c r="F70" s="211"/>
      <c r="G70" s="170" t="s">
        <v>128</v>
      </c>
      <c r="H70" s="208">
        <v>91048.973925</v>
      </c>
      <c r="I70" s="187"/>
      <c r="J70" s="186"/>
    </row>
    <row r="71" spans="1:10" ht="14.25">
      <c r="A71" s="220"/>
      <c r="B71" s="188"/>
      <c r="C71" s="247"/>
      <c r="D71" s="241"/>
      <c r="E71" s="200">
        <v>2</v>
      </c>
      <c r="F71" s="211"/>
      <c r="G71" s="170" t="s">
        <v>129</v>
      </c>
      <c r="H71" s="208">
        <v>115849.586475</v>
      </c>
      <c r="I71" s="187"/>
      <c r="J71" s="186"/>
    </row>
    <row r="72" spans="1:10" ht="14.25">
      <c r="A72" s="220"/>
      <c r="B72" s="188"/>
      <c r="C72" s="247"/>
      <c r="D72" s="241"/>
      <c r="E72" s="200">
        <v>3</v>
      </c>
      <c r="F72" s="211"/>
      <c r="G72" s="170" t="s">
        <v>130</v>
      </c>
      <c r="H72" s="208">
        <v>154058.4717</v>
      </c>
      <c r="I72" s="187"/>
      <c r="J72" s="186"/>
    </row>
    <row r="73" spans="1:10" ht="14.25">
      <c r="A73" s="220"/>
      <c r="B73" s="188"/>
      <c r="C73" s="247"/>
      <c r="D73" s="241"/>
      <c r="E73" s="200">
        <v>4</v>
      </c>
      <c r="F73" s="211"/>
      <c r="G73" s="170" t="s">
        <v>131</v>
      </c>
      <c r="H73" s="208">
        <v>190440.17212499998</v>
      </c>
      <c r="I73" s="187"/>
      <c r="J73" s="186"/>
    </row>
    <row r="74" spans="1:10" ht="14.25">
      <c r="A74" s="220"/>
      <c r="B74" s="188"/>
      <c r="C74" s="247"/>
      <c r="D74" s="241"/>
      <c r="E74" s="200">
        <v>5</v>
      </c>
      <c r="F74" s="211"/>
      <c r="G74" s="170" t="s">
        <v>132</v>
      </c>
      <c r="H74" s="208">
        <v>214747.343475</v>
      </c>
      <c r="I74" s="187"/>
      <c r="J74" s="186"/>
    </row>
    <row r="75" spans="1:10" ht="15" thickBot="1">
      <c r="A75" s="220"/>
      <c r="B75" s="188"/>
      <c r="C75" s="247"/>
      <c r="D75" s="242"/>
      <c r="E75" s="202">
        <v>6</v>
      </c>
      <c r="F75" s="211"/>
      <c r="G75" s="170" t="s">
        <v>133</v>
      </c>
      <c r="H75" s="208">
        <v>237655.083225</v>
      </c>
      <c r="I75" s="187"/>
      <c r="J75" s="186"/>
    </row>
    <row r="76" spans="1:10" ht="12.75" customHeight="1">
      <c r="A76" s="220"/>
      <c r="B76" s="188"/>
      <c r="C76" s="247"/>
      <c r="D76" s="243" t="s">
        <v>51</v>
      </c>
      <c r="E76" s="203">
        <v>0</v>
      </c>
      <c r="F76" s="211"/>
      <c r="G76" s="170" t="s">
        <v>134</v>
      </c>
      <c r="H76" s="208">
        <v>38711.3505</v>
      </c>
      <c r="I76" s="187"/>
      <c r="J76" s="186"/>
    </row>
    <row r="77" spans="1:10" ht="14.25">
      <c r="A77" s="220"/>
      <c r="B77" s="188"/>
      <c r="C77" s="247"/>
      <c r="D77" s="244"/>
      <c r="E77" s="200">
        <v>1</v>
      </c>
      <c r="F77" s="211"/>
      <c r="G77" s="170" t="s">
        <v>135</v>
      </c>
      <c r="H77" s="208">
        <v>52027.985100000005</v>
      </c>
      <c r="I77" s="187"/>
      <c r="J77" s="186"/>
    </row>
    <row r="78" spans="1:10" ht="14.25">
      <c r="A78" s="220"/>
      <c r="B78" s="188"/>
      <c r="C78" s="247"/>
      <c r="D78" s="244"/>
      <c r="E78" s="200">
        <v>2</v>
      </c>
      <c r="F78" s="211"/>
      <c r="G78" s="170" t="s">
        <v>136</v>
      </c>
      <c r="H78" s="208">
        <v>66199.76370000001</v>
      </c>
      <c r="I78" s="187"/>
      <c r="J78" s="186"/>
    </row>
    <row r="79" spans="1:10" ht="14.25">
      <c r="A79" s="220"/>
      <c r="B79" s="188"/>
      <c r="C79" s="247"/>
      <c r="D79" s="244"/>
      <c r="E79" s="200">
        <v>3</v>
      </c>
      <c r="F79" s="211"/>
      <c r="G79" s="170" t="s">
        <v>137</v>
      </c>
      <c r="H79" s="208">
        <v>88033.4124</v>
      </c>
      <c r="I79" s="187"/>
      <c r="J79" s="186"/>
    </row>
    <row r="80" spans="1:10" ht="14.25">
      <c r="A80" s="220"/>
      <c r="B80" s="188"/>
      <c r="C80" s="247"/>
      <c r="D80" s="244"/>
      <c r="E80" s="200">
        <v>4</v>
      </c>
      <c r="F80" s="211"/>
      <c r="G80" s="170" t="s">
        <v>138</v>
      </c>
      <c r="H80" s="208">
        <v>108822.95550000001</v>
      </c>
      <c r="I80" s="187"/>
      <c r="J80" s="186"/>
    </row>
    <row r="81" spans="1:10" ht="14.25">
      <c r="A81" s="220"/>
      <c r="B81" s="188"/>
      <c r="C81" s="247"/>
      <c r="D81" s="244"/>
      <c r="E81" s="200">
        <v>5</v>
      </c>
      <c r="F81" s="211"/>
      <c r="G81" s="170" t="s">
        <v>139</v>
      </c>
      <c r="H81" s="208">
        <v>122712.7677</v>
      </c>
      <c r="I81" s="187"/>
      <c r="J81" s="186"/>
    </row>
    <row r="82" spans="1:10" ht="15" thickBot="1">
      <c r="A82" s="220"/>
      <c r="B82" s="188"/>
      <c r="C82" s="248"/>
      <c r="D82" s="245"/>
      <c r="E82" s="202">
        <v>6</v>
      </c>
      <c r="F82" s="212"/>
      <c r="G82" s="213" t="s">
        <v>140</v>
      </c>
      <c r="H82" s="209">
        <v>135802.9047</v>
      </c>
      <c r="I82" s="187"/>
      <c r="J82" s="186"/>
    </row>
    <row r="83" spans="1:10" ht="11.25" customHeight="1" thickBot="1">
      <c r="A83" s="222"/>
      <c r="B83" s="223"/>
      <c r="C83" s="189"/>
      <c r="D83" s="189"/>
      <c r="E83" s="189"/>
      <c r="F83" s="189"/>
      <c r="G83" s="189"/>
      <c r="H83" s="189"/>
      <c r="I83" s="189"/>
      <c r="J83" s="190"/>
    </row>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sheetData>
  <mergeCells count="32">
    <mergeCell ref="C20:I20"/>
    <mergeCell ref="C18:I18"/>
    <mergeCell ref="C19:I19"/>
    <mergeCell ref="C13:I13"/>
    <mergeCell ref="D76:D82"/>
    <mergeCell ref="C27:C40"/>
    <mergeCell ref="C41:C54"/>
    <mergeCell ref="C55:C68"/>
    <mergeCell ref="C69:C82"/>
    <mergeCell ref="D41:D47"/>
    <mergeCell ref="D48:D54"/>
    <mergeCell ref="D55:D61"/>
    <mergeCell ref="D62:D68"/>
    <mergeCell ref="D27:D33"/>
    <mergeCell ref="C8:I8"/>
    <mergeCell ref="D2:H2"/>
    <mergeCell ref="D3:H3"/>
    <mergeCell ref="D69:D75"/>
    <mergeCell ref="D21:I21"/>
    <mergeCell ref="D34:D39"/>
    <mergeCell ref="D23:E23"/>
    <mergeCell ref="D24:E24"/>
    <mergeCell ref="H23:I23"/>
    <mergeCell ref="H24:I24"/>
    <mergeCell ref="C9:I9"/>
    <mergeCell ref="C10:I10"/>
    <mergeCell ref="C11:I11"/>
    <mergeCell ref="C12:I12"/>
    <mergeCell ref="C14:I14"/>
    <mergeCell ref="C15:I15"/>
    <mergeCell ref="C16:I16"/>
    <mergeCell ref="C17:I17"/>
  </mergeCells>
  <printOptions horizontalCentered="1"/>
  <pageMargins left="0.5" right="0.5" top="0.5" bottom="0.75" header="0.5" footer="0.5"/>
  <pageSetup fitToHeight="1" fitToWidth="1" horizontalDpi="600" verticalDpi="600" orientation="portrait" scale="64" r:id="rId2"/>
  <drawing r:id="rId1"/>
</worksheet>
</file>

<file path=xl/worksheets/sheet2.xml><?xml version="1.0" encoding="utf-8"?>
<worksheet xmlns="http://schemas.openxmlformats.org/spreadsheetml/2006/main" xmlns:r="http://schemas.openxmlformats.org/officeDocument/2006/relationships">
  <sheetPr codeName="Sheet2"/>
  <dimension ref="B2:M94"/>
  <sheetViews>
    <sheetView showGridLines="0" zoomScale="75" zoomScaleNormal="75" workbookViewId="0" topLeftCell="A55">
      <selection activeCell="G81" sqref="G81"/>
    </sheetView>
  </sheetViews>
  <sheetFormatPr defaultColWidth="9.00390625" defaultRowHeight="14.25"/>
  <cols>
    <col min="1" max="1" width="2.625" style="0" customWidth="1"/>
    <col min="2" max="2" width="9.25390625" style="14" customWidth="1"/>
    <col min="3" max="3" width="15.25390625" style="0" customWidth="1"/>
    <col min="4" max="4" width="6.75390625" style="0" customWidth="1"/>
    <col min="5" max="5" width="7.375" style="0" customWidth="1"/>
    <col min="6" max="6" width="15.875" style="0" customWidth="1"/>
    <col min="7" max="7" width="20.625" style="0" customWidth="1"/>
    <col min="8" max="8" width="20.50390625" style="0" customWidth="1"/>
    <col min="9" max="9" width="15.875" style="0" customWidth="1"/>
    <col min="10" max="10" width="21.375" style="0" customWidth="1"/>
    <col min="11" max="11" width="2.625" style="0" customWidth="1"/>
    <col min="12" max="12" width="11.625" style="0" customWidth="1"/>
    <col min="13" max="13" width="12.25390625" style="0" customWidth="1"/>
  </cols>
  <sheetData>
    <row r="2" spans="2:11" ht="18.75">
      <c r="B2" s="261" t="s">
        <v>43</v>
      </c>
      <c r="C2" s="261"/>
      <c r="D2" s="261"/>
      <c r="E2" s="261"/>
      <c r="F2" s="261"/>
      <c r="G2" s="261"/>
      <c r="H2" s="261"/>
      <c r="I2" s="261"/>
      <c r="J2" s="261"/>
      <c r="K2" s="261"/>
    </row>
    <row r="3" spans="2:11" ht="19.5" thickBot="1">
      <c r="B3" s="261" t="s">
        <v>56</v>
      </c>
      <c r="C3" s="261"/>
      <c r="D3" s="261"/>
      <c r="E3" s="261"/>
      <c r="F3" s="261"/>
      <c r="G3" s="261"/>
      <c r="H3" s="261"/>
      <c r="I3" s="261"/>
      <c r="J3" s="261"/>
      <c r="K3" s="261"/>
    </row>
    <row r="4" spans="2:11" ht="9" customHeight="1">
      <c r="B4" s="110"/>
      <c r="C4" s="107"/>
      <c r="D4" s="107"/>
      <c r="E4" s="107"/>
      <c r="F4" s="107"/>
      <c r="G4" s="107"/>
      <c r="H4" s="107"/>
      <c r="I4" s="107"/>
      <c r="J4" s="278" t="s">
        <v>38</v>
      </c>
      <c r="K4" s="108"/>
    </row>
    <row r="5" spans="2:11" ht="12" customHeight="1" thickBot="1">
      <c r="B5" s="111"/>
      <c r="C5" s="20"/>
      <c r="D5" s="20"/>
      <c r="E5" s="20"/>
      <c r="F5" s="20"/>
      <c r="G5" s="20"/>
      <c r="H5" s="20"/>
      <c r="I5" s="20"/>
      <c r="J5" s="279"/>
      <c r="K5" s="21"/>
    </row>
    <row r="6" spans="2:11" ht="15" customHeight="1" thickBot="1">
      <c r="B6" s="166" t="s">
        <v>25</v>
      </c>
      <c r="C6" s="148" t="s">
        <v>69</v>
      </c>
      <c r="D6" s="149"/>
      <c r="E6" s="150"/>
      <c r="F6" s="150"/>
      <c r="G6" s="262"/>
      <c r="H6" s="263"/>
      <c r="I6" s="263"/>
      <c r="J6" s="264"/>
      <c r="K6" s="21"/>
    </row>
    <row r="7" spans="2:11" ht="8.25" customHeight="1" thickBot="1">
      <c r="B7" s="111"/>
      <c r="C7" s="25"/>
      <c r="D7" s="20"/>
      <c r="E7" s="20"/>
      <c r="F7" s="20"/>
      <c r="G7" s="20"/>
      <c r="H7" s="20"/>
      <c r="I7" s="20"/>
      <c r="J7" s="20"/>
      <c r="K7" s="21"/>
    </row>
    <row r="8" spans="2:11" ht="15" customHeight="1" thickBot="1">
      <c r="B8" s="167" t="s">
        <v>26</v>
      </c>
      <c r="C8" s="148" t="s">
        <v>72</v>
      </c>
      <c r="D8" s="149"/>
      <c r="E8" s="150"/>
      <c r="F8" s="150"/>
      <c r="G8" s="262"/>
      <c r="H8" s="263"/>
      <c r="I8" s="263"/>
      <c r="J8" s="264"/>
      <c r="K8" s="21"/>
    </row>
    <row r="9" spans="2:11" ht="7.5" customHeight="1">
      <c r="B9" s="111"/>
      <c r="C9" s="26"/>
      <c r="D9" s="20"/>
      <c r="E9" s="20"/>
      <c r="F9" s="20"/>
      <c r="G9" s="20"/>
      <c r="H9" s="20"/>
      <c r="I9" s="20"/>
      <c r="J9" s="20"/>
      <c r="K9" s="21"/>
    </row>
    <row r="10" spans="2:11" ht="14.25">
      <c r="B10" s="111"/>
      <c r="C10" s="266" t="s">
        <v>73</v>
      </c>
      <c r="D10" s="267"/>
      <c r="E10" s="268"/>
      <c r="F10" s="269"/>
      <c r="G10" s="174" t="str">
        <f>'Select City &amp; State'!G23</f>
        <v>ALBUQUERQUE</v>
      </c>
      <c r="H10" s="265" t="s">
        <v>118</v>
      </c>
      <c r="I10" s="265"/>
      <c r="J10" s="265"/>
      <c r="K10" s="21"/>
    </row>
    <row r="11" spans="2:11" ht="14.25">
      <c r="B11" s="111"/>
      <c r="C11" s="270" t="s">
        <v>74</v>
      </c>
      <c r="D11" s="268"/>
      <c r="E11" s="268"/>
      <c r="F11" s="269"/>
      <c r="G11" s="174" t="str">
        <f>'Select City &amp; State'!G24</f>
        <v>NEW MEXICO</v>
      </c>
      <c r="H11" s="265"/>
      <c r="I11" s="265"/>
      <c r="J11" s="265"/>
      <c r="K11" s="21"/>
    </row>
    <row r="12" spans="2:11" ht="9" customHeight="1">
      <c r="B12" s="111"/>
      <c r="C12" s="27"/>
      <c r="D12" s="27"/>
      <c r="E12" s="20"/>
      <c r="F12" s="20"/>
      <c r="G12" s="20"/>
      <c r="H12" s="20"/>
      <c r="I12" s="20"/>
      <c r="J12" s="20"/>
      <c r="K12" s="21"/>
    </row>
    <row r="13" spans="2:11" ht="16.5" customHeight="1">
      <c r="B13" s="166" t="s">
        <v>27</v>
      </c>
      <c r="C13" s="176" t="s">
        <v>97</v>
      </c>
      <c r="D13" s="177"/>
      <c r="E13" s="177"/>
      <c r="F13" s="177"/>
      <c r="G13" s="177"/>
      <c r="H13" s="177"/>
      <c r="I13" s="177"/>
      <c r="J13" s="177"/>
      <c r="K13" s="21"/>
    </row>
    <row r="14" spans="2:11" ht="14.25">
      <c r="B14" s="111"/>
      <c r="C14" s="177"/>
      <c r="D14" s="177"/>
      <c r="E14" s="177"/>
      <c r="F14" s="177"/>
      <c r="G14" s="177"/>
      <c r="H14" s="177"/>
      <c r="I14" s="177"/>
      <c r="J14" s="177"/>
      <c r="K14" s="21"/>
    </row>
    <row r="15" spans="2:11" ht="14.25">
      <c r="B15" s="111"/>
      <c r="C15" s="178" t="s">
        <v>98</v>
      </c>
      <c r="D15" s="179"/>
      <c r="E15" s="179"/>
      <c r="F15" s="179"/>
      <c r="G15" s="179"/>
      <c r="H15" s="179"/>
      <c r="I15" s="179"/>
      <c r="J15" s="179"/>
      <c r="K15" s="31"/>
    </row>
    <row r="16" spans="2:11" ht="14.25">
      <c r="B16" s="111"/>
      <c r="C16" s="178" t="s">
        <v>147</v>
      </c>
      <c r="D16" s="179"/>
      <c r="E16" s="179"/>
      <c r="F16" s="179"/>
      <c r="G16" s="179"/>
      <c r="H16" s="179"/>
      <c r="I16" s="179"/>
      <c r="J16" s="179"/>
      <c r="K16" s="31"/>
    </row>
    <row r="17" spans="2:11" ht="9" customHeight="1">
      <c r="B17" s="111"/>
      <c r="C17" s="28"/>
      <c r="D17" s="29"/>
      <c r="E17" s="30"/>
      <c r="F17" s="30"/>
      <c r="G17" s="30"/>
      <c r="H17" s="30"/>
      <c r="I17" s="30"/>
      <c r="J17" s="30"/>
      <c r="K17" s="31"/>
    </row>
    <row r="18" spans="2:11" ht="14.25">
      <c r="B18" s="111"/>
      <c r="C18" s="123" t="s">
        <v>47</v>
      </c>
      <c r="D18" s="29"/>
      <c r="E18" s="30"/>
      <c r="F18" s="30"/>
      <c r="G18" s="30"/>
      <c r="H18" s="30"/>
      <c r="I18" s="30"/>
      <c r="J18" s="30"/>
      <c r="K18" s="31"/>
    </row>
    <row r="19" spans="2:11" ht="14.25">
      <c r="B19" s="111"/>
      <c r="C19" s="182" t="s">
        <v>111</v>
      </c>
      <c r="D19" s="181"/>
      <c r="E19" s="181"/>
      <c r="F19" s="181"/>
      <c r="G19" s="181"/>
      <c r="H19" s="181"/>
      <c r="I19" s="181"/>
      <c r="J19" s="181"/>
      <c r="K19" s="31"/>
    </row>
    <row r="20" spans="2:11" ht="14.25">
      <c r="B20" s="111"/>
      <c r="C20" s="181"/>
      <c r="D20" s="181"/>
      <c r="E20" s="181"/>
      <c r="F20" s="181"/>
      <c r="G20" s="181"/>
      <c r="H20" s="181"/>
      <c r="I20" s="181"/>
      <c r="J20" s="181"/>
      <c r="K20" s="31"/>
    </row>
    <row r="21" spans="2:11" ht="14.25">
      <c r="B21" s="111"/>
      <c r="C21" s="181"/>
      <c r="D21" s="181"/>
      <c r="E21" s="181"/>
      <c r="F21" s="181"/>
      <c r="G21" s="181"/>
      <c r="H21" s="181"/>
      <c r="I21" s="181"/>
      <c r="J21" s="181"/>
      <c r="K21" s="31"/>
    </row>
    <row r="22" spans="2:11" ht="14.25">
      <c r="B22" s="111"/>
      <c r="C22" s="180" t="s">
        <v>112</v>
      </c>
      <c r="D22" s="181"/>
      <c r="E22" s="181"/>
      <c r="F22" s="181"/>
      <c r="G22" s="181"/>
      <c r="H22" s="181"/>
      <c r="I22" s="181"/>
      <c r="J22" s="181"/>
      <c r="K22" s="31"/>
    </row>
    <row r="23" spans="2:11" ht="14.25">
      <c r="B23" s="111"/>
      <c r="C23" s="181"/>
      <c r="D23" s="181"/>
      <c r="E23" s="181"/>
      <c r="F23" s="181"/>
      <c r="G23" s="181"/>
      <c r="H23" s="181"/>
      <c r="I23" s="181"/>
      <c r="J23" s="181"/>
      <c r="K23" s="31"/>
    </row>
    <row r="24" spans="2:11" ht="9" customHeight="1">
      <c r="B24" s="111"/>
      <c r="C24" s="28"/>
      <c r="D24" s="29"/>
      <c r="E24" s="30"/>
      <c r="F24" s="30"/>
      <c r="G24" s="30"/>
      <c r="H24" s="30"/>
      <c r="I24" s="30"/>
      <c r="J24" s="30"/>
      <c r="K24" s="31"/>
    </row>
    <row r="25" spans="2:11" ht="14.25" customHeight="1">
      <c r="B25" s="111"/>
      <c r="C25" s="123" t="s">
        <v>48</v>
      </c>
      <c r="D25" s="29"/>
      <c r="E25" s="30"/>
      <c r="F25" s="30"/>
      <c r="G25" s="30"/>
      <c r="H25" s="30"/>
      <c r="I25" s="30"/>
      <c r="J25" s="30"/>
      <c r="K25" s="31"/>
    </row>
    <row r="26" spans="2:11" ht="14.25">
      <c r="B26" s="111"/>
      <c r="C26" s="183" t="s">
        <v>113</v>
      </c>
      <c r="D26" s="184"/>
      <c r="E26" s="184"/>
      <c r="F26" s="184"/>
      <c r="G26" s="184"/>
      <c r="H26" s="184"/>
      <c r="I26" s="184"/>
      <c r="J26" s="184"/>
      <c r="K26" s="31"/>
    </row>
    <row r="27" spans="2:11" ht="14.25">
      <c r="B27" s="111"/>
      <c r="C27" s="182" t="s">
        <v>114</v>
      </c>
      <c r="D27" s="181"/>
      <c r="E27" s="181"/>
      <c r="F27" s="181"/>
      <c r="G27" s="181"/>
      <c r="H27" s="181"/>
      <c r="I27" s="181"/>
      <c r="J27" s="181"/>
      <c r="K27" s="31"/>
    </row>
    <row r="28" spans="2:11" ht="14.25" customHeight="1">
      <c r="B28" s="111"/>
      <c r="C28" s="180" t="s">
        <v>115</v>
      </c>
      <c r="D28" s="271"/>
      <c r="E28" s="271"/>
      <c r="F28" s="271"/>
      <c r="G28" s="271"/>
      <c r="H28" s="271"/>
      <c r="I28" s="271"/>
      <c r="J28" s="271"/>
      <c r="K28" s="31"/>
    </row>
    <row r="29" spans="2:11" ht="14.25">
      <c r="B29" s="111"/>
      <c r="C29" s="182" t="s">
        <v>117</v>
      </c>
      <c r="D29" s="260"/>
      <c r="E29" s="260"/>
      <c r="F29" s="260"/>
      <c r="G29" s="260"/>
      <c r="H29" s="260"/>
      <c r="I29" s="260"/>
      <c r="J29" s="260"/>
      <c r="K29" s="31"/>
    </row>
    <row r="30" spans="2:11" ht="14.25">
      <c r="B30" s="111"/>
      <c r="C30" s="260"/>
      <c r="D30" s="260"/>
      <c r="E30" s="260"/>
      <c r="F30" s="260"/>
      <c r="G30" s="260"/>
      <c r="H30" s="260"/>
      <c r="I30" s="260"/>
      <c r="J30" s="260"/>
      <c r="K30" s="31"/>
    </row>
    <row r="31" spans="2:11" ht="14.25">
      <c r="B31" s="122"/>
      <c r="C31" s="183" t="s">
        <v>116</v>
      </c>
      <c r="D31" s="184"/>
      <c r="E31" s="184"/>
      <c r="F31" s="184"/>
      <c r="G31" s="184"/>
      <c r="H31" s="184"/>
      <c r="I31" s="184"/>
      <c r="J31" s="184"/>
      <c r="K31" s="121"/>
    </row>
    <row r="32" spans="2:11" ht="14.25">
      <c r="B32" s="111"/>
      <c r="C32" s="32" t="s">
        <v>7</v>
      </c>
      <c r="D32" s="27"/>
      <c r="E32" s="20"/>
      <c r="F32" s="20"/>
      <c r="G32" s="20"/>
      <c r="H32" s="20"/>
      <c r="I32" s="20"/>
      <c r="J32" s="20"/>
      <c r="K32" s="21"/>
    </row>
    <row r="33" spans="2:13" ht="17.25" customHeight="1" thickBot="1">
      <c r="B33" s="157" t="s">
        <v>95</v>
      </c>
      <c r="C33" s="255" t="s">
        <v>66</v>
      </c>
      <c r="D33" s="137" t="s">
        <v>30</v>
      </c>
      <c r="E33" s="138"/>
      <c r="F33" s="139"/>
      <c r="G33" s="140"/>
      <c r="H33" s="141"/>
      <c r="I33" s="139"/>
      <c r="J33" s="139"/>
      <c r="K33" s="21"/>
      <c r="L33" s="1"/>
      <c r="M33" s="1"/>
    </row>
    <row r="34" spans="2:11" s="8" customFormat="1" ht="26.25" thickBot="1">
      <c r="B34" s="112"/>
      <c r="C34" s="256"/>
      <c r="D34" s="142" t="s">
        <v>80</v>
      </c>
      <c r="E34" s="132" t="s">
        <v>50</v>
      </c>
      <c r="F34" s="57" t="s">
        <v>51</v>
      </c>
      <c r="G34" s="33" t="s">
        <v>16</v>
      </c>
      <c r="H34" s="33" t="s">
        <v>76</v>
      </c>
      <c r="I34" s="57" t="s">
        <v>8</v>
      </c>
      <c r="J34" s="59" t="s">
        <v>15</v>
      </c>
      <c r="K34" s="24"/>
    </row>
    <row r="35" spans="2:11" ht="14.25">
      <c r="B35" s="111"/>
      <c r="C35" s="272" t="str">
        <f>'Select City &amp; State'!C27</f>
        <v>Detached / Semi-Detached</v>
      </c>
      <c r="D35" s="130" t="s">
        <v>9</v>
      </c>
      <c r="E35" s="133"/>
      <c r="F35" s="76"/>
      <c r="G35" s="55"/>
      <c r="H35" s="55"/>
      <c r="I35" s="119">
        <f>'Select City &amp; State'!H28</f>
        <v>122928.36535</v>
      </c>
      <c r="J35" s="120">
        <f>E35*I35</f>
        <v>0</v>
      </c>
      <c r="K35" s="21"/>
    </row>
    <row r="36" spans="2:11" ht="14.25">
      <c r="B36" s="111"/>
      <c r="C36" s="273"/>
      <c r="D36" s="131" t="s">
        <v>10</v>
      </c>
      <c r="E36" s="103"/>
      <c r="F36" s="76"/>
      <c r="G36" s="55"/>
      <c r="H36" s="55"/>
      <c r="I36" s="58">
        <f>'Select City &amp; State'!H29</f>
        <v>161747.7561</v>
      </c>
      <c r="J36" s="34">
        <f>E36*I36</f>
        <v>0</v>
      </c>
      <c r="K36" s="21"/>
    </row>
    <row r="37" spans="2:11" ht="14.25">
      <c r="B37" s="111"/>
      <c r="C37" s="273"/>
      <c r="D37" s="131" t="s">
        <v>11</v>
      </c>
      <c r="E37" s="103"/>
      <c r="F37" s="76"/>
      <c r="G37" s="55"/>
      <c r="H37" s="55"/>
      <c r="I37" s="58">
        <f>'Select City &amp; State'!H30</f>
        <v>196210.14</v>
      </c>
      <c r="J37" s="34">
        <f>E37*I37</f>
        <v>0</v>
      </c>
      <c r="K37" s="21"/>
    </row>
    <row r="38" spans="2:11" ht="14.25">
      <c r="B38" s="111"/>
      <c r="C38" s="273"/>
      <c r="D38" s="131" t="s">
        <v>12</v>
      </c>
      <c r="E38" s="103"/>
      <c r="F38" s="76"/>
      <c r="G38" s="55"/>
      <c r="H38" s="55"/>
      <c r="I38" s="58">
        <f>'Select City &amp; State'!H31</f>
        <v>232067.05724999998</v>
      </c>
      <c r="J38" s="34">
        <f>E38*I38</f>
        <v>0</v>
      </c>
      <c r="K38" s="21"/>
    </row>
    <row r="39" spans="2:11" ht="15" thickBot="1">
      <c r="B39" s="111"/>
      <c r="C39" s="274"/>
      <c r="D39" s="131" t="s">
        <v>13</v>
      </c>
      <c r="E39" s="104"/>
      <c r="F39" s="76"/>
      <c r="G39" s="55"/>
      <c r="H39" s="55"/>
      <c r="I39" s="58">
        <f>'Select City &amp; State'!H32</f>
        <v>255152.10069999995</v>
      </c>
      <c r="J39" s="34">
        <f>E39*I39</f>
        <v>0</v>
      </c>
      <c r="K39" s="21"/>
    </row>
    <row r="40" spans="2:11" ht="6.75" customHeight="1" thickBot="1">
      <c r="B40" s="111"/>
      <c r="C40" s="51"/>
      <c r="D40" s="52"/>
      <c r="E40" s="20"/>
      <c r="F40" s="27"/>
      <c r="G40" s="27"/>
      <c r="H40" s="61"/>
      <c r="I40" s="27"/>
      <c r="J40" s="36"/>
      <c r="K40" s="21"/>
    </row>
    <row r="41" spans="2:11" ht="14.25">
      <c r="B41" s="111"/>
      <c r="C41" s="275" t="str">
        <f>'Select City &amp; State'!C41</f>
        <v>Elevator</v>
      </c>
      <c r="D41" s="73" t="s">
        <v>9</v>
      </c>
      <c r="E41" s="133"/>
      <c r="F41" s="76"/>
      <c r="G41" s="55"/>
      <c r="H41" s="55"/>
      <c r="I41" s="58">
        <f>'Select City &amp; State'!H42</f>
        <v>98293.87623999998</v>
      </c>
      <c r="J41" s="34">
        <f>E41*I41</f>
        <v>0</v>
      </c>
      <c r="K41" s="21"/>
    </row>
    <row r="42" spans="2:11" ht="14.25">
      <c r="B42" s="111"/>
      <c r="C42" s="276"/>
      <c r="D42" s="73" t="s">
        <v>10</v>
      </c>
      <c r="E42" s="103"/>
      <c r="F42" s="76"/>
      <c r="G42" s="55"/>
      <c r="H42" s="55"/>
      <c r="I42" s="58">
        <f>'Select City &amp; State'!H43</f>
        <v>126377.84087999999</v>
      </c>
      <c r="J42" s="34">
        <f>E42*I42</f>
        <v>0</v>
      </c>
      <c r="K42" s="21"/>
    </row>
    <row r="43" spans="2:11" ht="14.25">
      <c r="B43" s="111"/>
      <c r="C43" s="276"/>
      <c r="D43" s="73" t="s">
        <v>11</v>
      </c>
      <c r="E43" s="103"/>
      <c r="F43" s="76"/>
      <c r="G43" s="55"/>
      <c r="H43" s="55"/>
      <c r="I43" s="58">
        <f>'Select City &amp; State'!H44</f>
        <v>168503.78784</v>
      </c>
      <c r="J43" s="34">
        <f>E43*I43</f>
        <v>0</v>
      </c>
      <c r="K43" s="21"/>
    </row>
    <row r="44" spans="2:11" ht="14.25">
      <c r="B44" s="111"/>
      <c r="C44" s="276"/>
      <c r="D44" s="73" t="s">
        <v>12</v>
      </c>
      <c r="E44" s="103"/>
      <c r="F44" s="76"/>
      <c r="G44" s="55"/>
      <c r="H44" s="55"/>
      <c r="I44" s="58">
        <f>'Select City &amp; State'!H45</f>
        <v>210629.73479999998</v>
      </c>
      <c r="J44" s="34">
        <f>E44*I44</f>
        <v>0</v>
      </c>
      <c r="K44" s="21"/>
    </row>
    <row r="45" spans="2:11" ht="15" thickBot="1">
      <c r="B45" s="111"/>
      <c r="C45" s="277"/>
      <c r="D45" s="73" t="s">
        <v>13</v>
      </c>
      <c r="E45" s="104"/>
      <c r="F45" s="76"/>
      <c r="G45" s="55"/>
      <c r="H45" s="55"/>
      <c r="I45" s="58">
        <f>'Select City &amp; State'!H46</f>
        <v>238713.69943999997</v>
      </c>
      <c r="J45" s="34">
        <f>E45*I45</f>
        <v>0</v>
      </c>
      <c r="K45" s="21"/>
    </row>
    <row r="46" spans="2:11" ht="6.75" customHeight="1" thickBot="1">
      <c r="B46" s="122"/>
      <c r="C46" s="2"/>
      <c r="D46" s="171"/>
      <c r="E46" s="168"/>
      <c r="F46" s="168"/>
      <c r="G46" s="168"/>
      <c r="H46" s="168"/>
      <c r="I46" s="168"/>
      <c r="J46" s="172"/>
      <c r="K46" s="121"/>
    </row>
    <row r="47" spans="2:11" ht="14.25">
      <c r="B47" s="111"/>
      <c r="C47" s="275" t="str">
        <f>'Select City &amp; State'!C55</f>
        <v>Row House</v>
      </c>
      <c r="D47" s="73" t="s">
        <v>9</v>
      </c>
      <c r="E47" s="133"/>
      <c r="F47" s="76"/>
      <c r="G47" s="55"/>
      <c r="H47" s="55"/>
      <c r="I47" s="58">
        <f>'Select City &amp; State'!H56</f>
        <v>107202.10046875001</v>
      </c>
      <c r="J47" s="34">
        <f>E47*I47</f>
        <v>0</v>
      </c>
      <c r="K47" s="21"/>
    </row>
    <row r="48" spans="2:11" ht="14.25">
      <c r="B48" s="111"/>
      <c r="C48" s="276"/>
      <c r="D48" s="73" t="s">
        <v>10</v>
      </c>
      <c r="E48" s="103"/>
      <c r="F48" s="76"/>
      <c r="G48" s="55"/>
      <c r="H48" s="55"/>
      <c r="I48" s="58">
        <f>'Select City &amp; State'!H57</f>
        <v>139265.33551875</v>
      </c>
      <c r="J48" s="34">
        <f>E48*I48</f>
        <v>0</v>
      </c>
      <c r="K48" s="21"/>
    </row>
    <row r="49" spans="2:11" ht="14.25">
      <c r="B49" s="111"/>
      <c r="C49" s="276"/>
      <c r="D49" s="73" t="s">
        <v>11</v>
      </c>
      <c r="E49" s="103"/>
      <c r="F49" s="76"/>
      <c r="G49" s="55"/>
      <c r="H49" s="55"/>
      <c r="I49" s="58">
        <f>'Select City &amp; State'!H58</f>
        <v>168220.1913</v>
      </c>
      <c r="J49" s="34">
        <f>E49*I49</f>
        <v>0</v>
      </c>
      <c r="K49" s="21"/>
    </row>
    <row r="50" spans="2:11" ht="14.25">
      <c r="B50" s="111"/>
      <c r="C50" s="276"/>
      <c r="D50" s="73" t="s">
        <v>12</v>
      </c>
      <c r="E50" s="103"/>
      <c r="F50" s="76"/>
      <c r="G50" s="55"/>
      <c r="H50" s="55"/>
      <c r="I50" s="58">
        <f>'Select City &amp; State'!H59</f>
        <v>198509.72728125</v>
      </c>
      <c r="J50" s="34">
        <f>E50*I50</f>
        <v>0</v>
      </c>
      <c r="K50" s="21"/>
    </row>
    <row r="51" spans="2:11" ht="15" thickBot="1">
      <c r="B51" s="111"/>
      <c r="C51" s="277"/>
      <c r="D51" s="73" t="s">
        <v>13</v>
      </c>
      <c r="E51" s="104"/>
      <c r="F51" s="76"/>
      <c r="G51" s="55"/>
      <c r="H51" s="55"/>
      <c r="I51" s="58">
        <f>'Select City &amp; State'!H60</f>
        <v>217871.04364375002</v>
      </c>
      <c r="J51" s="34">
        <f>E51*I51</f>
        <v>0</v>
      </c>
      <c r="K51" s="21"/>
    </row>
    <row r="52" spans="2:11" ht="6.75" customHeight="1" thickBot="1">
      <c r="B52" s="111"/>
      <c r="C52" s="27"/>
      <c r="D52" s="35"/>
      <c r="E52" s="20"/>
      <c r="F52" s="27"/>
      <c r="G52" s="27"/>
      <c r="H52" s="61"/>
      <c r="I52" s="27"/>
      <c r="J52" s="36"/>
      <c r="K52" s="21"/>
    </row>
    <row r="53" spans="2:11" ht="14.25">
      <c r="B53" s="111"/>
      <c r="C53" s="275" t="str">
        <f>'Select City &amp; State'!C69</f>
        <v>Walkup</v>
      </c>
      <c r="D53" s="73" t="s">
        <v>9</v>
      </c>
      <c r="E53" s="133"/>
      <c r="F53" s="76"/>
      <c r="G53" s="55"/>
      <c r="H53" s="55"/>
      <c r="I53" s="58">
        <f>'Select City &amp; State'!H70</f>
        <v>91048.973925</v>
      </c>
      <c r="J53" s="34">
        <f>E53*I53</f>
        <v>0</v>
      </c>
      <c r="K53" s="21"/>
    </row>
    <row r="54" spans="2:11" ht="14.25">
      <c r="B54" s="111"/>
      <c r="C54" s="276"/>
      <c r="D54" s="73" t="s">
        <v>10</v>
      </c>
      <c r="E54" s="103"/>
      <c r="F54" s="76"/>
      <c r="G54" s="55"/>
      <c r="H54" s="55"/>
      <c r="I54" s="58">
        <f>'Select City &amp; State'!H71</f>
        <v>115849.586475</v>
      </c>
      <c r="J54" s="34">
        <f>E54*I54</f>
        <v>0</v>
      </c>
      <c r="K54" s="21"/>
    </row>
    <row r="55" spans="2:11" ht="14.25">
      <c r="B55" s="111"/>
      <c r="C55" s="276"/>
      <c r="D55" s="73" t="s">
        <v>11</v>
      </c>
      <c r="E55" s="103"/>
      <c r="F55" s="76"/>
      <c r="G55" s="55"/>
      <c r="H55" s="55"/>
      <c r="I55" s="58">
        <f>'Select City &amp; State'!H72</f>
        <v>154058.4717</v>
      </c>
      <c r="J55" s="34">
        <f>E55*I55</f>
        <v>0</v>
      </c>
      <c r="K55" s="21"/>
    </row>
    <row r="56" spans="2:11" ht="14.25">
      <c r="B56" s="111"/>
      <c r="C56" s="276"/>
      <c r="D56" s="73" t="s">
        <v>12</v>
      </c>
      <c r="E56" s="103"/>
      <c r="F56" s="76"/>
      <c r="G56" s="55"/>
      <c r="H56" s="55"/>
      <c r="I56" s="58">
        <f>'Select City &amp; State'!H73</f>
        <v>190440.17212499998</v>
      </c>
      <c r="J56" s="34">
        <f>E56*I56</f>
        <v>0</v>
      </c>
      <c r="K56" s="21"/>
    </row>
    <row r="57" spans="2:11" ht="17.25" thickBot="1">
      <c r="B57" s="111"/>
      <c r="C57" s="277"/>
      <c r="D57" s="74" t="s">
        <v>13</v>
      </c>
      <c r="E57" s="105"/>
      <c r="F57" s="77"/>
      <c r="G57" s="60"/>
      <c r="H57" s="60"/>
      <c r="I57" s="62">
        <f>'Select City &amp; State'!H74</f>
        <v>214747.343475</v>
      </c>
      <c r="J57" s="37">
        <f>E57*I57</f>
        <v>0</v>
      </c>
      <c r="K57" s="21"/>
    </row>
    <row r="58" spans="2:13" ht="14.25">
      <c r="B58" s="111"/>
      <c r="C58" s="53"/>
      <c r="D58" s="115" t="s">
        <v>17</v>
      </c>
      <c r="E58" s="145">
        <f>SUM(E35:E39)+SUM(E41:E45)+SUM(E47:E51)+SUM(E53:E57)</f>
        <v>0</v>
      </c>
      <c r="F58" s="27"/>
      <c r="G58" s="38"/>
      <c r="H58" s="39"/>
      <c r="I58" s="39"/>
      <c r="J58" s="39"/>
      <c r="K58" s="21"/>
      <c r="L58" s="5"/>
      <c r="M58" s="5"/>
    </row>
    <row r="59" spans="2:13" ht="14.25">
      <c r="B59" s="111"/>
      <c r="C59" s="53"/>
      <c r="D59" s="115"/>
      <c r="E59" s="75"/>
      <c r="F59" s="27"/>
      <c r="G59" s="38"/>
      <c r="H59" s="39"/>
      <c r="I59" s="39"/>
      <c r="J59" s="39"/>
      <c r="K59" s="21"/>
      <c r="L59" s="5"/>
      <c r="M59" s="5"/>
    </row>
    <row r="60" spans="2:13" ht="16.5" customHeight="1" thickBot="1">
      <c r="B60" s="157" t="s">
        <v>96</v>
      </c>
      <c r="C60" s="255" t="s">
        <v>66</v>
      </c>
      <c r="D60" s="137" t="s">
        <v>46</v>
      </c>
      <c r="E60" s="204"/>
      <c r="F60" s="139"/>
      <c r="G60" s="140"/>
      <c r="H60" s="141"/>
      <c r="I60" s="139"/>
      <c r="J60" s="139"/>
      <c r="K60" s="21"/>
      <c r="L60" s="1"/>
      <c r="M60" s="6"/>
    </row>
    <row r="61" spans="2:11" s="8" customFormat="1" ht="26.25" thickBot="1">
      <c r="B61" s="112"/>
      <c r="C61" s="256"/>
      <c r="D61" s="151" t="s">
        <v>80</v>
      </c>
      <c r="E61" s="132" t="s">
        <v>50</v>
      </c>
      <c r="F61" s="134" t="s">
        <v>51</v>
      </c>
      <c r="G61" s="135" t="s">
        <v>16</v>
      </c>
      <c r="H61" s="135" t="s">
        <v>77</v>
      </c>
      <c r="I61" s="134" t="s">
        <v>78</v>
      </c>
      <c r="J61" s="136" t="s">
        <v>15</v>
      </c>
      <c r="K61" s="24"/>
    </row>
    <row r="62" spans="2:11" ht="14.25">
      <c r="B62" s="111"/>
      <c r="C62" s="272" t="str">
        <f>'Select City &amp; State'!C27</f>
        <v>Detached / Semi-Detached</v>
      </c>
      <c r="D62" s="73" t="s">
        <v>9</v>
      </c>
      <c r="E62" s="133"/>
      <c r="F62" s="76"/>
      <c r="G62" s="55"/>
      <c r="H62" s="55"/>
      <c r="I62" s="58">
        <f>I35*0.9</f>
        <v>110635.528815</v>
      </c>
      <c r="J62" s="34">
        <f>E62*I62</f>
        <v>0</v>
      </c>
      <c r="K62" s="21"/>
    </row>
    <row r="63" spans="2:11" ht="14.25">
      <c r="B63" s="111"/>
      <c r="C63" s="273"/>
      <c r="D63" s="73" t="s">
        <v>10</v>
      </c>
      <c r="E63" s="103"/>
      <c r="F63" s="76"/>
      <c r="G63" s="55"/>
      <c r="H63" s="55"/>
      <c r="I63" s="58">
        <f aca="true" t="shared" si="0" ref="I63:I84">I36*0.9</f>
        <v>145572.98049000002</v>
      </c>
      <c r="J63" s="34">
        <f aca="true" t="shared" si="1" ref="J63:J84">E63*I63</f>
        <v>0</v>
      </c>
      <c r="K63" s="21"/>
    </row>
    <row r="64" spans="2:11" ht="14.25">
      <c r="B64" s="111"/>
      <c r="C64" s="273"/>
      <c r="D64" s="73" t="s">
        <v>11</v>
      </c>
      <c r="E64" s="103"/>
      <c r="F64" s="76"/>
      <c r="G64" s="55"/>
      <c r="H64" s="55"/>
      <c r="I64" s="58">
        <f t="shared" si="0"/>
        <v>176589.12600000002</v>
      </c>
      <c r="J64" s="34">
        <f t="shared" si="1"/>
        <v>0</v>
      </c>
      <c r="K64" s="21"/>
    </row>
    <row r="65" spans="2:11" ht="14.25">
      <c r="B65" s="111"/>
      <c r="C65" s="273"/>
      <c r="D65" s="73" t="s">
        <v>12</v>
      </c>
      <c r="E65" s="103"/>
      <c r="F65" s="76"/>
      <c r="G65" s="55"/>
      <c r="H65" s="55"/>
      <c r="I65" s="58">
        <f t="shared" si="0"/>
        <v>208860.35152499998</v>
      </c>
      <c r="J65" s="34">
        <f t="shared" si="1"/>
        <v>0</v>
      </c>
      <c r="K65" s="21"/>
    </row>
    <row r="66" spans="2:11" ht="15" thickBot="1">
      <c r="B66" s="111"/>
      <c r="C66" s="274"/>
      <c r="D66" s="73" t="s">
        <v>13</v>
      </c>
      <c r="E66" s="104"/>
      <c r="F66" s="76"/>
      <c r="G66" s="55"/>
      <c r="H66" s="55"/>
      <c r="I66" s="58">
        <f t="shared" si="0"/>
        <v>229636.89062999995</v>
      </c>
      <c r="J66" s="34">
        <f t="shared" si="1"/>
        <v>0</v>
      </c>
      <c r="K66" s="21"/>
    </row>
    <row r="67" spans="2:11" ht="6.75" customHeight="1">
      <c r="B67" s="111"/>
      <c r="C67" s="51"/>
      <c r="D67" s="52"/>
      <c r="E67" s="20"/>
      <c r="F67" s="27"/>
      <c r="G67" s="27"/>
      <c r="H67" s="61"/>
      <c r="I67" s="27"/>
      <c r="J67" s="36"/>
      <c r="K67" s="21"/>
    </row>
    <row r="68" spans="2:11" ht="14.25">
      <c r="B68" s="111"/>
      <c r="C68" s="275" t="str">
        <f>'Select City &amp; State'!C41</f>
        <v>Elevator</v>
      </c>
      <c r="D68" s="73" t="s">
        <v>9</v>
      </c>
      <c r="E68" s="103"/>
      <c r="F68" s="76"/>
      <c r="G68" s="55"/>
      <c r="H68" s="55"/>
      <c r="I68" s="58">
        <f t="shared" si="0"/>
        <v>88464.48861599999</v>
      </c>
      <c r="J68" s="34">
        <f t="shared" si="1"/>
        <v>0</v>
      </c>
      <c r="K68" s="21"/>
    </row>
    <row r="69" spans="2:11" ht="14.25">
      <c r="B69" s="111"/>
      <c r="C69" s="276"/>
      <c r="D69" s="73" t="s">
        <v>10</v>
      </c>
      <c r="E69" s="103"/>
      <c r="F69" s="76"/>
      <c r="G69" s="55"/>
      <c r="H69" s="55"/>
      <c r="I69" s="58">
        <f t="shared" si="0"/>
        <v>113740.05679199999</v>
      </c>
      <c r="J69" s="34">
        <f t="shared" si="1"/>
        <v>0</v>
      </c>
      <c r="K69" s="21"/>
    </row>
    <row r="70" spans="2:11" ht="14.25">
      <c r="B70" s="111"/>
      <c r="C70" s="276"/>
      <c r="D70" s="73" t="s">
        <v>11</v>
      </c>
      <c r="E70" s="103"/>
      <c r="F70" s="76"/>
      <c r="G70" s="55"/>
      <c r="H70" s="55"/>
      <c r="I70" s="58">
        <f t="shared" si="0"/>
        <v>151653.409056</v>
      </c>
      <c r="J70" s="34">
        <f t="shared" si="1"/>
        <v>0</v>
      </c>
      <c r="K70" s="21"/>
    </row>
    <row r="71" spans="2:11" ht="14.25">
      <c r="B71" s="111"/>
      <c r="C71" s="276"/>
      <c r="D71" s="73" t="s">
        <v>12</v>
      </c>
      <c r="E71" s="103"/>
      <c r="F71" s="76"/>
      <c r="G71" s="55"/>
      <c r="H71" s="55"/>
      <c r="I71" s="58">
        <f t="shared" si="0"/>
        <v>189566.76132</v>
      </c>
      <c r="J71" s="34">
        <f t="shared" si="1"/>
        <v>0</v>
      </c>
      <c r="K71" s="21"/>
    </row>
    <row r="72" spans="2:11" ht="15" thickBot="1">
      <c r="B72" s="111"/>
      <c r="C72" s="277"/>
      <c r="D72" s="73" t="s">
        <v>13</v>
      </c>
      <c r="E72" s="104"/>
      <c r="F72" s="76"/>
      <c r="G72" s="55"/>
      <c r="H72" s="55"/>
      <c r="I72" s="58">
        <f t="shared" si="0"/>
        <v>214842.32949599996</v>
      </c>
      <c r="J72" s="34">
        <f t="shared" si="1"/>
        <v>0</v>
      </c>
      <c r="K72" s="21"/>
    </row>
    <row r="73" spans="2:11" ht="6.75" customHeight="1">
      <c r="B73" s="122"/>
      <c r="C73" s="2"/>
      <c r="D73" s="23"/>
      <c r="E73" s="168"/>
      <c r="F73" s="168"/>
      <c r="G73" s="168"/>
      <c r="H73" s="168"/>
      <c r="I73" s="168"/>
      <c r="J73" s="172"/>
      <c r="K73" s="121"/>
    </row>
    <row r="74" spans="2:11" ht="14.25">
      <c r="B74" s="111"/>
      <c r="C74" s="275" t="str">
        <f>'Select City &amp; State'!C55</f>
        <v>Row House</v>
      </c>
      <c r="D74" s="73" t="s">
        <v>9</v>
      </c>
      <c r="E74" s="103"/>
      <c r="F74" s="76"/>
      <c r="G74" s="55"/>
      <c r="H74" s="55"/>
      <c r="I74" s="58">
        <f t="shared" si="0"/>
        <v>96481.89042187501</v>
      </c>
      <c r="J74" s="34">
        <f t="shared" si="1"/>
        <v>0</v>
      </c>
      <c r="K74" s="21"/>
    </row>
    <row r="75" spans="2:11" ht="14.25">
      <c r="B75" s="111"/>
      <c r="C75" s="276"/>
      <c r="D75" s="73" t="s">
        <v>10</v>
      </c>
      <c r="E75" s="103"/>
      <c r="F75" s="76"/>
      <c r="G75" s="55"/>
      <c r="H75" s="55"/>
      <c r="I75" s="58">
        <f t="shared" si="0"/>
        <v>125338.80196687502</v>
      </c>
      <c r="J75" s="34">
        <f t="shared" si="1"/>
        <v>0</v>
      </c>
      <c r="K75" s="21"/>
    </row>
    <row r="76" spans="2:11" ht="14.25">
      <c r="B76" s="111"/>
      <c r="C76" s="276"/>
      <c r="D76" s="73" t="s">
        <v>11</v>
      </c>
      <c r="E76" s="103"/>
      <c r="F76" s="76"/>
      <c r="G76" s="55"/>
      <c r="H76" s="55"/>
      <c r="I76" s="58">
        <f t="shared" si="0"/>
        <v>151398.17217</v>
      </c>
      <c r="J76" s="34">
        <f t="shared" si="1"/>
        <v>0</v>
      </c>
      <c r="K76" s="21"/>
    </row>
    <row r="77" spans="2:11" ht="14.25">
      <c r="B77" s="111"/>
      <c r="C77" s="276"/>
      <c r="D77" s="73" t="s">
        <v>12</v>
      </c>
      <c r="E77" s="103"/>
      <c r="F77" s="76"/>
      <c r="G77" s="55"/>
      <c r="H77" s="55"/>
      <c r="I77" s="58">
        <f t="shared" si="0"/>
        <v>178658.754553125</v>
      </c>
      <c r="J77" s="34">
        <f t="shared" si="1"/>
        <v>0</v>
      </c>
      <c r="K77" s="21"/>
    </row>
    <row r="78" spans="2:11" ht="15" thickBot="1">
      <c r="B78" s="111"/>
      <c r="C78" s="277"/>
      <c r="D78" s="73" t="s">
        <v>13</v>
      </c>
      <c r="E78" s="104"/>
      <c r="F78" s="76"/>
      <c r="G78" s="55"/>
      <c r="H78" s="55"/>
      <c r="I78" s="58">
        <f t="shared" si="0"/>
        <v>196083.93927937502</v>
      </c>
      <c r="J78" s="34">
        <f t="shared" si="1"/>
        <v>0</v>
      </c>
      <c r="K78" s="21"/>
    </row>
    <row r="79" spans="2:11" ht="6.75" customHeight="1">
      <c r="B79" s="111"/>
      <c r="C79" s="27"/>
      <c r="D79" s="52"/>
      <c r="E79" s="20"/>
      <c r="F79" s="27"/>
      <c r="G79" s="27"/>
      <c r="H79" s="61"/>
      <c r="I79" s="27"/>
      <c r="J79" s="36"/>
      <c r="K79" s="21"/>
    </row>
    <row r="80" spans="2:11" ht="14.25">
      <c r="B80" s="111"/>
      <c r="C80" s="275" t="str">
        <f>'Select City &amp; State'!C69</f>
        <v>Walkup</v>
      </c>
      <c r="D80" s="73" t="s">
        <v>9</v>
      </c>
      <c r="E80" s="103"/>
      <c r="F80" s="76"/>
      <c r="G80" s="55"/>
      <c r="H80" s="55"/>
      <c r="I80" s="58">
        <f t="shared" si="0"/>
        <v>81944.0765325</v>
      </c>
      <c r="J80" s="34">
        <f t="shared" si="1"/>
        <v>0</v>
      </c>
      <c r="K80" s="21"/>
    </row>
    <row r="81" spans="2:11" ht="14.25">
      <c r="B81" s="111"/>
      <c r="C81" s="276"/>
      <c r="D81" s="73" t="s">
        <v>10</v>
      </c>
      <c r="E81" s="103"/>
      <c r="F81" s="76"/>
      <c r="G81" s="55"/>
      <c r="H81" s="55"/>
      <c r="I81" s="58">
        <f t="shared" si="0"/>
        <v>104264.62782750001</v>
      </c>
      <c r="J81" s="34">
        <f t="shared" si="1"/>
        <v>0</v>
      </c>
      <c r="K81" s="21"/>
    </row>
    <row r="82" spans="2:11" ht="14.25">
      <c r="B82" s="111"/>
      <c r="C82" s="276"/>
      <c r="D82" s="73" t="s">
        <v>11</v>
      </c>
      <c r="E82" s="103"/>
      <c r="F82" s="76"/>
      <c r="G82" s="55"/>
      <c r="H82" s="55"/>
      <c r="I82" s="58">
        <f t="shared" si="0"/>
        <v>138652.62453</v>
      </c>
      <c r="J82" s="34">
        <f t="shared" si="1"/>
        <v>0</v>
      </c>
      <c r="K82" s="21"/>
    </row>
    <row r="83" spans="2:11" ht="14.25">
      <c r="B83" s="111"/>
      <c r="C83" s="276"/>
      <c r="D83" s="73" t="s">
        <v>12</v>
      </c>
      <c r="E83" s="103"/>
      <c r="F83" s="76"/>
      <c r="G83" s="55"/>
      <c r="H83" s="55"/>
      <c r="I83" s="58">
        <f t="shared" si="0"/>
        <v>171396.1549125</v>
      </c>
      <c r="J83" s="34">
        <f t="shared" si="1"/>
        <v>0</v>
      </c>
      <c r="K83" s="21"/>
    </row>
    <row r="84" spans="2:11" ht="17.25" thickBot="1">
      <c r="B84" s="111"/>
      <c r="C84" s="277"/>
      <c r="D84" s="74" t="s">
        <v>13</v>
      </c>
      <c r="E84" s="105"/>
      <c r="F84" s="77"/>
      <c r="G84" s="60"/>
      <c r="H84" s="60"/>
      <c r="I84" s="58">
        <f t="shared" si="0"/>
        <v>193272.6091275</v>
      </c>
      <c r="J84" s="158">
        <f t="shared" si="1"/>
        <v>0</v>
      </c>
      <c r="K84" s="21"/>
    </row>
    <row r="85" spans="2:11" ht="14.25">
      <c r="B85" s="111"/>
      <c r="C85" s="40"/>
      <c r="D85" s="41" t="s">
        <v>18</v>
      </c>
      <c r="E85" s="146">
        <f>SUM(E62:E66)+SUM(E68:E72)+SUM(E74:E78)+SUM(E80:E84)</f>
        <v>0</v>
      </c>
      <c r="F85" s="20"/>
      <c r="G85" s="20"/>
      <c r="H85" s="20"/>
      <c r="I85" s="20"/>
      <c r="J85" s="20"/>
      <c r="K85" s="21"/>
    </row>
    <row r="86" spans="2:11" ht="6" customHeight="1" thickBot="1">
      <c r="B86" s="111"/>
      <c r="C86" s="20"/>
      <c r="D86" s="20"/>
      <c r="E86" s="20"/>
      <c r="F86" s="20"/>
      <c r="G86" s="20"/>
      <c r="H86" s="20"/>
      <c r="I86" s="20"/>
      <c r="J86" s="20"/>
      <c r="K86" s="21"/>
    </row>
    <row r="87" spans="2:11" s="9" customFormat="1" ht="29.25" customHeight="1" thickBot="1">
      <c r="B87" s="156"/>
      <c r="C87" s="42" t="s">
        <v>34</v>
      </c>
      <c r="D87" s="43"/>
      <c r="E87" s="44">
        <f>E58+E85</f>
        <v>0</v>
      </c>
      <c r="F87" s="54"/>
      <c r="G87" s="54"/>
      <c r="H87" s="54"/>
      <c r="I87" s="54"/>
      <c r="J87" s="63">
        <f>SUM(J47:J51)+SUM(J35:J39)+SUM(J53:J57)+SUM(J41:J45)+SUM(J74:J78)+SUM(J62:J66)+SUM(J80:J84)+SUM(J68:J72)</f>
        <v>0</v>
      </c>
      <c r="K87" s="36"/>
    </row>
    <row r="88" spans="2:11" ht="9" customHeight="1">
      <c r="B88" s="113"/>
      <c r="C88" s="27"/>
      <c r="D88" s="27"/>
      <c r="E88" s="38"/>
      <c r="F88" s="39"/>
      <c r="G88" s="39"/>
      <c r="H88" s="39"/>
      <c r="I88" s="39"/>
      <c r="J88" s="39"/>
      <c r="K88" s="21"/>
    </row>
    <row r="89" spans="2:13" ht="18" customHeight="1">
      <c r="B89" s="113"/>
      <c r="C89" s="257" t="s">
        <v>79</v>
      </c>
      <c r="D89" s="258"/>
      <c r="E89" s="258"/>
      <c r="F89" s="258"/>
      <c r="G89" s="258"/>
      <c r="H89" s="258"/>
      <c r="I89" s="258"/>
      <c r="J89" s="259"/>
      <c r="K89" s="45"/>
      <c r="L89" s="5"/>
      <c r="M89" s="5"/>
    </row>
    <row r="90" spans="2:13" ht="18" customHeight="1">
      <c r="B90" s="113"/>
      <c r="C90" s="229"/>
      <c r="D90" s="210"/>
      <c r="E90" s="210"/>
      <c r="F90" s="210"/>
      <c r="G90" s="210"/>
      <c r="H90" s="210"/>
      <c r="I90" s="210"/>
      <c r="J90" s="175"/>
      <c r="K90" s="45"/>
      <c r="L90" s="5"/>
      <c r="M90" s="5"/>
    </row>
    <row r="91" spans="2:13" ht="15" customHeight="1" thickBot="1">
      <c r="B91" s="114"/>
      <c r="C91" s="46"/>
      <c r="D91" s="47"/>
      <c r="E91" s="47"/>
      <c r="F91" s="47"/>
      <c r="G91" s="47"/>
      <c r="H91" s="49"/>
      <c r="I91" s="48"/>
      <c r="J91" s="49"/>
      <c r="K91" s="50"/>
      <c r="L91" s="5"/>
      <c r="M91" s="5"/>
    </row>
    <row r="92" spans="2:13" ht="12.75" customHeight="1">
      <c r="B92" s="15"/>
      <c r="C92" s="13"/>
      <c r="D92" s="9"/>
      <c r="E92" s="9"/>
      <c r="F92" s="10"/>
      <c r="G92" s="10"/>
      <c r="H92" s="12"/>
      <c r="I92" s="11"/>
      <c r="J92" s="12"/>
      <c r="K92" s="4"/>
      <c r="L92" s="5"/>
      <c r="M92" s="5"/>
    </row>
    <row r="94" spans="3:13" ht="14.25">
      <c r="C94" s="7"/>
      <c r="F94" s="2"/>
      <c r="G94" s="2"/>
      <c r="H94" s="5"/>
      <c r="I94" s="3"/>
      <c r="J94" s="4"/>
      <c r="K94" s="4"/>
      <c r="L94" s="5"/>
      <c r="M94" s="5"/>
    </row>
  </sheetData>
  <mergeCells count="29">
    <mergeCell ref="C35:C39"/>
    <mergeCell ref="C80:C84"/>
    <mergeCell ref="J4:J5"/>
    <mergeCell ref="C60:C61"/>
    <mergeCell ref="C62:C66"/>
    <mergeCell ref="C68:C72"/>
    <mergeCell ref="C74:C78"/>
    <mergeCell ref="C41:C45"/>
    <mergeCell ref="C47:C51"/>
    <mergeCell ref="C53:C57"/>
    <mergeCell ref="B2:K2"/>
    <mergeCell ref="B3:K3"/>
    <mergeCell ref="C31:J31"/>
    <mergeCell ref="G6:J6"/>
    <mergeCell ref="G8:J8"/>
    <mergeCell ref="H10:J11"/>
    <mergeCell ref="C10:F10"/>
    <mergeCell ref="C11:F11"/>
    <mergeCell ref="C28:J28"/>
    <mergeCell ref="C33:C34"/>
    <mergeCell ref="C89:J90"/>
    <mergeCell ref="C13:J14"/>
    <mergeCell ref="C15:J15"/>
    <mergeCell ref="C22:J23"/>
    <mergeCell ref="C27:J27"/>
    <mergeCell ref="C19:J21"/>
    <mergeCell ref="C26:J26"/>
    <mergeCell ref="C29:J30"/>
    <mergeCell ref="C16:J16"/>
  </mergeCells>
  <printOptions horizontalCentered="1"/>
  <pageMargins left="0.5" right="0.5" top="0.5" bottom="0.5" header="0.5" footer="0.5"/>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Q68"/>
  <sheetViews>
    <sheetView tabSelected="1" zoomScale="73" zoomScaleNormal="73" workbookViewId="0" topLeftCell="A16">
      <selection activeCell="M57" sqref="M57"/>
    </sheetView>
  </sheetViews>
  <sheetFormatPr defaultColWidth="9.00390625" defaultRowHeight="14.25"/>
  <cols>
    <col min="1" max="2" width="2.625" style="16" customWidth="1"/>
    <col min="3" max="3" width="9.125" style="16" customWidth="1"/>
    <col min="4" max="4" width="2.625" style="17" customWidth="1"/>
    <col min="5" max="5" width="25.125" style="16" customWidth="1"/>
    <col min="6" max="6" width="7.75390625" style="16" customWidth="1"/>
    <col min="7" max="7" width="9.00390625" style="16" customWidth="1"/>
    <col min="8" max="8" width="12.625" style="16" customWidth="1"/>
    <col min="9" max="9" width="11.75390625" style="16" customWidth="1"/>
    <col min="10" max="10" width="6.625" style="16" customWidth="1"/>
    <col min="11" max="11" width="6.25390625" style="16" customWidth="1"/>
    <col min="12" max="12" width="12.75390625" style="16" customWidth="1"/>
    <col min="13" max="13" width="15.625" style="16" customWidth="1"/>
    <col min="14" max="14" width="2.625" style="16" customWidth="1"/>
    <col min="15" max="16" width="9.00390625" style="16" customWidth="1"/>
    <col min="17" max="17" width="18.125" style="16" customWidth="1"/>
    <col min="18" max="16384" width="9.00390625" style="16" customWidth="1"/>
  </cols>
  <sheetData>
    <row r="1" spans="12:14" ht="15" customHeight="1">
      <c r="L1" s="280" t="s">
        <v>120</v>
      </c>
      <c r="M1" s="280"/>
      <c r="N1" s="280"/>
    </row>
    <row r="2" spans="12:14" ht="14.25">
      <c r="L2" s="280"/>
      <c r="M2" s="280"/>
      <c r="N2" s="280"/>
    </row>
    <row r="3" ht="43.5" customHeight="1"/>
    <row r="4" ht="15"/>
    <row r="5" spans="2:14" ht="15.75">
      <c r="B5" s="289" t="s">
        <v>43</v>
      </c>
      <c r="C5" s="289"/>
      <c r="D5" s="289"/>
      <c r="E5" s="289"/>
      <c r="F5" s="289"/>
      <c r="G5" s="289"/>
      <c r="H5" s="289"/>
      <c r="I5" s="289"/>
      <c r="J5" s="289"/>
      <c r="K5" s="289"/>
      <c r="L5" s="289"/>
      <c r="M5" s="289"/>
      <c r="N5" s="289"/>
    </row>
    <row r="6" spans="2:14" ht="16.5" thickBot="1">
      <c r="B6" s="289" t="s">
        <v>56</v>
      </c>
      <c r="C6" s="289"/>
      <c r="D6" s="289"/>
      <c r="E6" s="289"/>
      <c r="F6" s="289"/>
      <c r="G6" s="289"/>
      <c r="H6" s="289"/>
      <c r="I6" s="289"/>
      <c r="J6" s="289"/>
      <c r="K6" s="289"/>
      <c r="L6" s="289"/>
      <c r="M6" s="289"/>
      <c r="N6" s="289"/>
    </row>
    <row r="7" spans="2:14" ht="12.75" customHeight="1">
      <c r="B7" s="97"/>
      <c r="C7" s="71"/>
      <c r="D7" s="70"/>
      <c r="E7" s="71"/>
      <c r="F7" s="71"/>
      <c r="G7" s="71"/>
      <c r="H7" s="71"/>
      <c r="I7" s="71"/>
      <c r="J7" s="71"/>
      <c r="K7" s="71"/>
      <c r="L7" s="71"/>
      <c r="M7" s="71"/>
      <c r="N7" s="72"/>
    </row>
    <row r="8" spans="2:14" ht="18">
      <c r="B8" s="98"/>
      <c r="C8" s="109" t="s">
        <v>19</v>
      </c>
      <c r="E8" s="65"/>
      <c r="F8" s="65"/>
      <c r="G8" s="65"/>
      <c r="H8" s="65"/>
      <c r="I8" s="65"/>
      <c r="J8" s="65"/>
      <c r="K8" s="65"/>
      <c r="L8" s="65"/>
      <c r="M8" s="106"/>
      <c r="N8" s="66"/>
    </row>
    <row r="9" spans="2:14" ht="14.25">
      <c r="B9" s="98"/>
      <c r="C9" s="65"/>
      <c r="D9" s="64"/>
      <c r="E9" s="65"/>
      <c r="F9" s="65"/>
      <c r="G9" s="65"/>
      <c r="H9" s="65"/>
      <c r="I9" s="65"/>
      <c r="J9" s="65"/>
      <c r="K9" s="65"/>
      <c r="L9" s="65"/>
      <c r="M9" s="65"/>
      <c r="N9" s="66"/>
    </row>
    <row r="10" spans="2:14" ht="14.25">
      <c r="B10" s="98"/>
      <c r="C10" s="65"/>
      <c r="D10" s="292" t="s">
        <v>81</v>
      </c>
      <c r="E10" s="284"/>
      <c r="F10" s="284"/>
      <c r="G10" s="284"/>
      <c r="H10" s="284"/>
      <c r="I10" s="284"/>
      <c r="J10" s="284"/>
      <c r="K10" s="284"/>
      <c r="L10" s="284"/>
      <c r="M10" s="284"/>
      <c r="N10" s="66"/>
    </row>
    <row r="11" spans="2:14" ht="14.25">
      <c r="B11" s="98"/>
      <c r="C11" s="65"/>
      <c r="D11" s="284"/>
      <c r="E11" s="284"/>
      <c r="F11" s="284"/>
      <c r="G11" s="284"/>
      <c r="H11" s="284"/>
      <c r="I11" s="284"/>
      <c r="J11" s="284"/>
      <c r="K11" s="284"/>
      <c r="L11" s="284"/>
      <c r="M11" s="284"/>
      <c r="N11" s="66"/>
    </row>
    <row r="12" spans="2:14" ht="14.25">
      <c r="B12" s="98"/>
      <c r="C12" s="65"/>
      <c r="D12" s="283" t="s">
        <v>92</v>
      </c>
      <c r="E12" s="284"/>
      <c r="F12" s="284"/>
      <c r="G12" s="284"/>
      <c r="H12" s="284"/>
      <c r="I12" s="284"/>
      <c r="J12" s="284"/>
      <c r="K12" s="284"/>
      <c r="L12" s="284"/>
      <c r="M12" s="284"/>
      <c r="N12" s="66"/>
    </row>
    <row r="13" spans="2:14" ht="14.25">
      <c r="B13" s="98"/>
      <c r="C13" s="65"/>
      <c r="D13" s="284"/>
      <c r="E13" s="284"/>
      <c r="F13" s="284"/>
      <c r="G13" s="284"/>
      <c r="H13" s="284"/>
      <c r="I13" s="284"/>
      <c r="J13" s="284"/>
      <c r="K13" s="284"/>
      <c r="L13" s="284"/>
      <c r="M13" s="284"/>
      <c r="N13" s="66"/>
    </row>
    <row r="14" spans="2:14" ht="18" customHeight="1">
      <c r="B14" s="98"/>
      <c r="C14" s="65"/>
      <c r="D14" s="67"/>
      <c r="E14" s="65"/>
      <c r="F14" s="65"/>
      <c r="G14" s="65"/>
      <c r="H14" s="65"/>
      <c r="I14" s="65"/>
      <c r="J14" s="65"/>
      <c r="K14" s="65"/>
      <c r="L14" s="65"/>
      <c r="M14" s="65"/>
      <c r="N14" s="66"/>
    </row>
    <row r="15" spans="2:14" ht="15.75" customHeight="1">
      <c r="B15" s="98"/>
      <c r="C15" s="159" t="s">
        <v>99</v>
      </c>
      <c r="D15" s="293" t="s">
        <v>52</v>
      </c>
      <c r="E15" s="293"/>
      <c r="F15" s="293"/>
      <c r="G15" s="293"/>
      <c r="H15" s="293"/>
      <c r="I15" s="293"/>
      <c r="J15" s="293"/>
      <c r="K15" s="293"/>
      <c r="L15" s="96"/>
      <c r="M15" s="153">
        <f>'TDC Limit Calculation'!J87</f>
        <v>0</v>
      </c>
      <c r="N15" s="66"/>
    </row>
    <row r="16" spans="2:14" ht="15.75" customHeight="1">
      <c r="B16" s="98"/>
      <c r="C16" s="94"/>
      <c r="D16" s="53"/>
      <c r="E16" s="281" t="s">
        <v>100</v>
      </c>
      <c r="F16" s="281"/>
      <c r="G16" s="281"/>
      <c r="H16" s="281"/>
      <c r="I16" s="281"/>
      <c r="J16" s="282"/>
      <c r="K16" s="282"/>
      <c r="L16" s="96"/>
      <c r="M16" s="69"/>
      <c r="N16" s="66"/>
    </row>
    <row r="17" spans="2:14" ht="15.75" customHeight="1" thickBot="1">
      <c r="B17" s="98"/>
      <c r="C17" s="94"/>
      <c r="D17" s="53"/>
      <c r="E17" s="53"/>
      <c r="F17" s="53"/>
      <c r="G17" s="53"/>
      <c r="H17" s="53"/>
      <c r="I17" s="53"/>
      <c r="J17" s="53"/>
      <c r="K17" s="53"/>
      <c r="L17" s="96"/>
      <c r="M17" s="69"/>
      <c r="N17" s="66"/>
    </row>
    <row r="18" spans="2:14" ht="15.75" customHeight="1" thickBot="1">
      <c r="B18" s="98"/>
      <c r="C18" s="164" t="s">
        <v>28</v>
      </c>
      <c r="D18" s="295" t="s">
        <v>62</v>
      </c>
      <c r="E18" s="286"/>
      <c r="F18" s="286"/>
      <c r="G18" s="286"/>
      <c r="H18" s="286"/>
      <c r="I18" s="286"/>
      <c r="J18" s="286"/>
      <c r="K18" s="286"/>
      <c r="L18" s="296"/>
      <c r="M18" s="128">
        <v>0</v>
      </c>
      <c r="N18" s="66"/>
    </row>
    <row r="19" spans="2:14" ht="15.75" customHeight="1">
      <c r="B19" s="98"/>
      <c r="C19" s="22"/>
      <c r="D19" s="19"/>
      <c r="E19" s="287" t="s">
        <v>40</v>
      </c>
      <c r="F19" s="287"/>
      <c r="G19" s="287"/>
      <c r="H19" s="287"/>
      <c r="I19" s="287"/>
      <c r="J19" s="287"/>
      <c r="K19" s="287"/>
      <c r="L19" s="117"/>
      <c r="M19" s="78"/>
      <c r="N19" s="66"/>
    </row>
    <row r="20" spans="2:14" s="68" customFormat="1" ht="15.75" customHeight="1">
      <c r="B20" s="99"/>
      <c r="C20" s="67" t="s">
        <v>14</v>
      </c>
      <c r="D20" s="65"/>
      <c r="E20" s="294" t="s">
        <v>53</v>
      </c>
      <c r="F20" s="265"/>
      <c r="G20" s="265"/>
      <c r="H20" s="265"/>
      <c r="I20" s="265"/>
      <c r="J20" s="265"/>
      <c r="K20" s="265"/>
      <c r="L20" s="65"/>
      <c r="M20" s="65"/>
      <c r="N20" s="66"/>
    </row>
    <row r="21" spans="2:14" s="68" customFormat="1" ht="15.75" customHeight="1">
      <c r="B21" s="99"/>
      <c r="C21" s="67"/>
      <c r="D21" s="65"/>
      <c r="E21" s="265"/>
      <c r="F21" s="265"/>
      <c r="G21" s="265"/>
      <c r="H21" s="265"/>
      <c r="I21" s="265"/>
      <c r="J21" s="265"/>
      <c r="K21" s="265"/>
      <c r="L21" s="65"/>
      <c r="M21" s="65"/>
      <c r="N21" s="66"/>
    </row>
    <row r="22" spans="2:14" s="68" customFormat="1" ht="15.75" customHeight="1" thickBot="1">
      <c r="B22" s="99"/>
      <c r="C22" s="67"/>
      <c r="D22" s="65"/>
      <c r="E22" s="65"/>
      <c r="F22" s="65"/>
      <c r="G22" s="65"/>
      <c r="H22" s="65"/>
      <c r="I22" s="65"/>
      <c r="J22" s="65"/>
      <c r="K22" s="65"/>
      <c r="L22" s="65"/>
      <c r="M22" s="65"/>
      <c r="N22" s="66"/>
    </row>
    <row r="23" spans="2:14" s="68" customFormat="1" ht="15.75" customHeight="1" thickBot="1">
      <c r="B23" s="99"/>
      <c r="C23" s="165" t="s">
        <v>29</v>
      </c>
      <c r="D23" s="295" t="s">
        <v>82</v>
      </c>
      <c r="E23" s="286"/>
      <c r="F23" s="286"/>
      <c r="G23" s="286"/>
      <c r="H23" s="286"/>
      <c r="I23" s="286"/>
      <c r="J23" s="286"/>
      <c r="K23" s="286"/>
      <c r="L23" s="128">
        <v>0</v>
      </c>
      <c r="M23" s="65"/>
      <c r="N23" s="66"/>
    </row>
    <row r="24" spans="2:14" s="68" customFormat="1" ht="15.75" customHeight="1">
      <c r="B24" s="99"/>
      <c r="C24" s="22"/>
      <c r="D24" s="79"/>
      <c r="E24" s="281" t="s">
        <v>41</v>
      </c>
      <c r="F24" s="281"/>
      <c r="G24" s="281"/>
      <c r="H24" s="281"/>
      <c r="I24" s="281"/>
      <c r="J24" s="281"/>
      <c r="K24" s="281"/>
      <c r="L24" s="78"/>
      <c r="M24" s="65"/>
      <c r="N24" s="66"/>
    </row>
    <row r="25" spans="2:14" s="68" customFormat="1" ht="15.75" customHeight="1">
      <c r="B25" s="99"/>
      <c r="C25" s="22"/>
      <c r="D25" s="79"/>
      <c r="E25" s="281"/>
      <c r="F25" s="281"/>
      <c r="G25" s="281"/>
      <c r="H25" s="281"/>
      <c r="I25" s="281"/>
      <c r="J25" s="281"/>
      <c r="K25" s="281"/>
      <c r="L25" s="78"/>
      <c r="M25" s="65"/>
      <c r="N25" s="66"/>
    </row>
    <row r="26" spans="2:14" s="68" customFormat="1" ht="15.75" customHeight="1" thickBot="1">
      <c r="B26" s="99"/>
      <c r="C26" s="22"/>
      <c r="D26" s="79"/>
      <c r="E26" s="53"/>
      <c r="F26" s="53"/>
      <c r="G26" s="53"/>
      <c r="H26" s="53"/>
      <c r="I26" s="53"/>
      <c r="J26" s="53"/>
      <c r="K26" s="53"/>
      <c r="L26" s="78"/>
      <c r="M26" s="65"/>
      <c r="N26" s="66"/>
    </row>
    <row r="27" spans="2:14" ht="15.75" customHeight="1" thickBot="1">
      <c r="B27" s="98"/>
      <c r="C27" s="165" t="s">
        <v>33</v>
      </c>
      <c r="D27" s="290" t="s">
        <v>61</v>
      </c>
      <c r="E27" s="291"/>
      <c r="F27" s="291"/>
      <c r="G27" s="291"/>
      <c r="H27" s="291"/>
      <c r="I27" s="291"/>
      <c r="J27" s="291"/>
      <c r="K27" s="124"/>
      <c r="L27" s="65"/>
      <c r="M27" s="65"/>
      <c r="N27" s="66"/>
    </row>
    <row r="28" spans="2:14" s="68" customFormat="1" ht="15.75" customHeight="1" thickBot="1">
      <c r="B28" s="99"/>
      <c r="C28" s="22"/>
      <c r="D28" s="79"/>
      <c r="E28" s="53"/>
      <c r="F28" s="53"/>
      <c r="G28" s="53"/>
      <c r="H28" s="53"/>
      <c r="I28" s="53"/>
      <c r="J28" s="53"/>
      <c r="K28" s="53"/>
      <c r="L28" s="78"/>
      <c r="M28" s="65"/>
      <c r="N28" s="66"/>
    </row>
    <row r="29" spans="2:14" ht="15.75" customHeight="1" thickBot="1">
      <c r="B29" s="98"/>
      <c r="C29" s="165" t="s">
        <v>39</v>
      </c>
      <c r="D29" s="290" t="s">
        <v>60</v>
      </c>
      <c r="E29" s="291"/>
      <c r="F29" s="291"/>
      <c r="G29" s="291"/>
      <c r="H29" s="291"/>
      <c r="I29" s="291"/>
      <c r="J29" s="91" t="s">
        <v>20</v>
      </c>
      <c r="K29" s="81">
        <v>0</v>
      </c>
      <c r="L29" s="65" t="s">
        <v>21</v>
      </c>
      <c r="M29" s="65"/>
      <c r="N29" s="66"/>
    </row>
    <row r="30" spans="2:14" ht="15.75" customHeight="1">
      <c r="B30" s="98"/>
      <c r="C30" s="67"/>
      <c r="D30" s="116"/>
      <c r="E30" s="281" t="s">
        <v>42</v>
      </c>
      <c r="F30" s="281"/>
      <c r="G30" s="281"/>
      <c r="H30" s="281"/>
      <c r="I30" s="281"/>
      <c r="J30" s="91"/>
      <c r="K30" s="118"/>
      <c r="L30" s="65"/>
      <c r="M30" s="65"/>
      <c r="N30" s="66"/>
    </row>
    <row r="31" spans="2:14" ht="15.75" customHeight="1">
      <c r="B31" s="98"/>
      <c r="C31" s="159" t="s">
        <v>86</v>
      </c>
      <c r="D31" s="285" t="s">
        <v>83</v>
      </c>
      <c r="E31" s="286"/>
      <c r="F31" s="286"/>
      <c r="G31" s="286"/>
      <c r="H31" s="286"/>
      <c r="I31" s="286"/>
      <c r="J31" s="286"/>
      <c r="K31" s="152">
        <f>K27-K29</f>
        <v>0</v>
      </c>
      <c r="M31" s="65"/>
      <c r="N31" s="66"/>
    </row>
    <row r="32" spans="2:14" ht="15.75" customHeight="1">
      <c r="B32" s="98"/>
      <c r="C32" s="160"/>
      <c r="D32" s="65"/>
      <c r="E32" s="281" t="s">
        <v>84</v>
      </c>
      <c r="F32" s="281"/>
      <c r="G32" s="281"/>
      <c r="H32" s="281"/>
      <c r="I32" s="281"/>
      <c r="J32" s="20"/>
      <c r="K32" s="80"/>
      <c r="L32" s="125"/>
      <c r="M32" s="65"/>
      <c r="N32" s="66"/>
    </row>
    <row r="33" spans="2:14" ht="15.75" customHeight="1">
      <c r="B33" s="98"/>
      <c r="C33" s="160"/>
      <c r="D33" s="65"/>
      <c r="E33" s="20"/>
      <c r="F33" s="20"/>
      <c r="G33" s="20"/>
      <c r="H33" s="20"/>
      <c r="I33" s="20"/>
      <c r="J33" s="20"/>
      <c r="K33" s="80"/>
      <c r="L33" s="125"/>
      <c r="M33" s="65"/>
      <c r="N33" s="66"/>
    </row>
    <row r="34" spans="2:14" ht="15.75" customHeight="1">
      <c r="B34" s="98"/>
      <c r="C34" s="159" t="s">
        <v>88</v>
      </c>
      <c r="D34" s="285" t="s">
        <v>85</v>
      </c>
      <c r="E34" s="286"/>
      <c r="F34" s="286"/>
      <c r="G34" s="286"/>
      <c r="H34" s="286"/>
      <c r="I34" s="286"/>
      <c r="J34" s="286"/>
      <c r="K34" s="154">
        <f>IF(UnitsToBeDemolished=0,0,DemodUnitsNotReplcdOnSite/UnitsToBeDemolished*100)</f>
        <v>0</v>
      </c>
      <c r="L34" s="65" t="s">
        <v>89</v>
      </c>
      <c r="M34" s="173"/>
      <c r="N34" s="66"/>
    </row>
    <row r="35" spans="2:14" ht="15.75" customHeight="1">
      <c r="B35" s="98"/>
      <c r="C35" s="160"/>
      <c r="D35" s="65"/>
      <c r="E35" s="281" t="s">
        <v>87</v>
      </c>
      <c r="F35" s="281"/>
      <c r="G35" s="281"/>
      <c r="H35" s="281"/>
      <c r="I35" s="281"/>
      <c r="J35" s="20"/>
      <c r="K35" s="80"/>
      <c r="L35" s="125"/>
      <c r="M35" s="65"/>
      <c r="N35" s="66"/>
    </row>
    <row r="36" spans="2:14" ht="15.75" customHeight="1">
      <c r="B36" s="98"/>
      <c r="C36" s="160"/>
      <c r="D36" s="65"/>
      <c r="E36" s="281" t="s">
        <v>90</v>
      </c>
      <c r="F36" s="282"/>
      <c r="G36" s="282"/>
      <c r="H36" s="282"/>
      <c r="I36" s="282"/>
      <c r="J36" s="282"/>
      <c r="K36" s="80"/>
      <c r="L36" s="125"/>
      <c r="M36" s="65"/>
      <c r="N36" s="66"/>
    </row>
    <row r="37" spans="2:14" ht="15.75" customHeight="1">
      <c r="B37" s="98"/>
      <c r="C37" s="160"/>
      <c r="D37" s="65"/>
      <c r="E37" s="282"/>
      <c r="F37" s="282"/>
      <c r="G37" s="282"/>
      <c r="H37" s="282"/>
      <c r="I37" s="282"/>
      <c r="J37" s="282"/>
      <c r="K37" s="80"/>
      <c r="L37" s="125"/>
      <c r="M37" s="65"/>
      <c r="N37" s="66"/>
    </row>
    <row r="38" spans="2:14" ht="15.75" customHeight="1">
      <c r="B38" s="98"/>
      <c r="C38" s="160"/>
      <c r="D38" s="65"/>
      <c r="E38" s="147"/>
      <c r="F38" s="147"/>
      <c r="G38" s="147"/>
      <c r="H38" s="147"/>
      <c r="I38" s="147"/>
      <c r="J38" s="147"/>
      <c r="K38" s="80"/>
      <c r="L38" s="125"/>
      <c r="M38" s="65"/>
      <c r="N38" s="66"/>
    </row>
    <row r="39" spans="2:14" ht="15.75" customHeight="1">
      <c r="B39" s="98"/>
      <c r="C39" s="106" t="s">
        <v>93</v>
      </c>
      <c r="D39" s="285" t="s">
        <v>57</v>
      </c>
      <c r="E39" s="286"/>
      <c r="F39" s="286"/>
      <c r="G39" s="286"/>
      <c r="H39" s="286"/>
      <c r="I39" s="286"/>
      <c r="J39" s="286"/>
      <c r="K39" s="65"/>
      <c r="L39" s="95"/>
      <c r="M39" s="153">
        <f>IF(UnitsToBeDemolished=0,0,DemoBdgtRequest*K34/100)</f>
        <v>0</v>
      </c>
      <c r="N39" s="66"/>
    </row>
    <row r="40" spans="2:14" s="68" customFormat="1" ht="15.75" customHeight="1">
      <c r="B40" s="99"/>
      <c r="C40" s="67"/>
      <c r="D40" s="65"/>
      <c r="E40" s="281" t="s">
        <v>91</v>
      </c>
      <c r="F40" s="281"/>
      <c r="G40" s="281"/>
      <c r="H40" s="281"/>
      <c r="I40" s="281"/>
      <c r="J40" s="65"/>
      <c r="K40" s="65"/>
      <c r="L40" s="65"/>
      <c r="M40" s="65"/>
      <c r="N40" s="66"/>
    </row>
    <row r="41" spans="2:14" s="68" customFormat="1" ht="15.75" customHeight="1" thickBot="1">
      <c r="B41" s="99"/>
      <c r="C41" s="67"/>
      <c r="D41" s="65"/>
      <c r="E41" s="65"/>
      <c r="F41" s="65"/>
      <c r="G41" s="65"/>
      <c r="H41" s="65"/>
      <c r="I41" s="65"/>
      <c r="J41" s="65"/>
      <c r="K41" s="65"/>
      <c r="L41" s="65"/>
      <c r="M41" s="65"/>
      <c r="N41" s="66"/>
    </row>
    <row r="42" spans="2:17" s="68" customFormat="1" ht="15.75" customHeight="1" thickBot="1">
      <c r="B42" s="99"/>
      <c r="C42" s="165" t="s">
        <v>35</v>
      </c>
      <c r="D42" s="295" t="s">
        <v>59</v>
      </c>
      <c r="E42" s="286"/>
      <c r="F42" s="286"/>
      <c r="G42" s="286"/>
      <c r="H42" s="286"/>
      <c r="I42" s="286"/>
      <c r="J42" s="286"/>
      <c r="K42" s="286"/>
      <c r="L42" s="299"/>
      <c r="M42" s="82">
        <v>0</v>
      </c>
      <c r="N42" s="66"/>
      <c r="P42" s="93"/>
      <c r="Q42" s="92"/>
    </row>
    <row r="43" spans="2:17" s="68" customFormat="1" ht="15.75" customHeight="1">
      <c r="B43" s="99"/>
      <c r="C43" s="56"/>
      <c r="D43" s="19"/>
      <c r="E43" s="20"/>
      <c r="F43" s="20"/>
      <c r="G43" s="20"/>
      <c r="H43" s="20"/>
      <c r="I43" s="20"/>
      <c r="J43" s="20"/>
      <c r="K43" s="20"/>
      <c r="L43" s="96"/>
      <c r="M43" s="163"/>
      <c r="N43" s="66"/>
      <c r="P43" s="93"/>
      <c r="Q43" s="92"/>
    </row>
    <row r="44" spans="2:17" s="68" customFormat="1" ht="15.75" customHeight="1">
      <c r="B44" s="99"/>
      <c r="C44" s="159" t="s">
        <v>94</v>
      </c>
      <c r="D44" s="293" t="s">
        <v>54</v>
      </c>
      <c r="E44" s="286"/>
      <c r="F44" s="286"/>
      <c r="G44" s="286"/>
      <c r="H44" s="286"/>
      <c r="I44" s="286"/>
      <c r="J44" s="286"/>
      <c r="K44" s="286"/>
      <c r="L44" s="65"/>
      <c r="M44" s="153">
        <f>MaxTDCLimit+ExtraSiteCost+ExtraDemoCost+CSSrequest</f>
        <v>0</v>
      </c>
      <c r="N44" s="66"/>
      <c r="P44" s="93"/>
      <c r="Q44" s="92"/>
    </row>
    <row r="45" spans="2:17" s="68" customFormat="1" ht="15.75" customHeight="1">
      <c r="B45" s="99"/>
      <c r="C45" s="155"/>
      <c r="D45" s="53"/>
      <c r="E45" s="281" t="s">
        <v>101</v>
      </c>
      <c r="F45" s="281"/>
      <c r="G45" s="281"/>
      <c r="H45" s="281"/>
      <c r="I45" s="281"/>
      <c r="J45" s="20"/>
      <c r="K45" s="20"/>
      <c r="L45" s="65"/>
      <c r="M45" s="69"/>
      <c r="N45" s="66"/>
      <c r="P45" s="93"/>
      <c r="Q45" s="92"/>
    </row>
    <row r="46" spans="2:14" s="68" customFormat="1" ht="15.75" customHeight="1" thickBot="1">
      <c r="B46" s="99"/>
      <c r="C46" s="67"/>
      <c r="D46" s="65"/>
      <c r="E46" s="285"/>
      <c r="F46" s="286"/>
      <c r="G46" s="286"/>
      <c r="H46" s="286"/>
      <c r="I46" s="286"/>
      <c r="J46" s="286"/>
      <c r="K46" s="286"/>
      <c r="L46" s="65"/>
      <c r="M46" s="65"/>
      <c r="N46" s="66"/>
    </row>
    <row r="47" spans="2:14" ht="15" customHeight="1" thickBot="1">
      <c r="B47" s="98"/>
      <c r="C47" s="165" t="s">
        <v>49</v>
      </c>
      <c r="D47" s="295" t="s">
        <v>110</v>
      </c>
      <c r="E47" s="295"/>
      <c r="F47" s="295"/>
      <c r="G47" s="295"/>
      <c r="H47" s="295"/>
      <c r="I47" s="295"/>
      <c r="J47" s="295"/>
      <c r="K47" s="295"/>
      <c r="L47" s="143" t="s">
        <v>20</v>
      </c>
      <c r="M47" s="82">
        <v>0</v>
      </c>
      <c r="N47" s="66" t="s">
        <v>21</v>
      </c>
    </row>
    <row r="48" spans="2:14" ht="15.75" customHeight="1">
      <c r="B48" s="98"/>
      <c r="C48" s="56"/>
      <c r="D48" s="19"/>
      <c r="E48" s="297" t="s">
        <v>106</v>
      </c>
      <c r="F48" s="297"/>
      <c r="G48" s="297"/>
      <c r="H48" s="297"/>
      <c r="I48" s="297"/>
      <c r="J48" s="297"/>
      <c r="K48" s="297"/>
      <c r="L48" s="78"/>
      <c r="M48" s="65"/>
      <c r="N48" s="66"/>
    </row>
    <row r="49" spans="2:14" ht="15.75" customHeight="1">
      <c r="B49" s="98"/>
      <c r="C49" s="56"/>
      <c r="D49" s="19"/>
      <c r="E49" s="297"/>
      <c r="F49" s="297"/>
      <c r="G49" s="297"/>
      <c r="H49" s="297"/>
      <c r="I49" s="297"/>
      <c r="J49" s="297"/>
      <c r="K49" s="297"/>
      <c r="L49" s="78"/>
      <c r="M49" s="65"/>
      <c r="N49" s="66"/>
    </row>
    <row r="50" spans="2:14" ht="15.75" customHeight="1">
      <c r="B50" s="98"/>
      <c r="C50" s="56"/>
      <c r="D50" s="19"/>
      <c r="E50" s="298"/>
      <c r="F50" s="298"/>
      <c r="G50" s="298"/>
      <c r="H50" s="298"/>
      <c r="I50" s="298"/>
      <c r="J50" s="298"/>
      <c r="K50" s="298"/>
      <c r="L50" s="78"/>
      <c r="M50" s="65"/>
      <c r="N50" s="66"/>
    </row>
    <row r="51" spans="2:14" ht="15.75" customHeight="1">
      <c r="B51" s="98"/>
      <c r="C51" s="106" t="s">
        <v>103</v>
      </c>
      <c r="D51" s="100" t="s">
        <v>55</v>
      </c>
      <c r="E51" s="85"/>
      <c r="F51" s="85"/>
      <c r="G51" s="85"/>
      <c r="H51" s="85"/>
      <c r="I51" s="85"/>
      <c r="J51" s="85"/>
      <c r="K51" s="85"/>
      <c r="M51" s="153">
        <f>M44-M47</f>
        <v>0</v>
      </c>
      <c r="N51" s="66"/>
    </row>
    <row r="52" spans="2:14" ht="15.75" customHeight="1">
      <c r="B52" s="98"/>
      <c r="C52" s="67"/>
      <c r="D52" s="100"/>
      <c r="E52" s="85" t="s">
        <v>102</v>
      </c>
      <c r="F52" s="85"/>
      <c r="G52" s="85"/>
      <c r="H52" s="85"/>
      <c r="I52" s="85"/>
      <c r="J52" s="85"/>
      <c r="K52" s="85"/>
      <c r="L52" s="65"/>
      <c r="M52" s="83"/>
      <c r="N52" s="66"/>
    </row>
    <row r="53" spans="2:14" ht="15.75" customHeight="1">
      <c r="B53" s="98"/>
      <c r="C53" s="67"/>
      <c r="D53" s="100"/>
      <c r="E53" s="85"/>
      <c r="F53" s="85"/>
      <c r="G53" s="85"/>
      <c r="H53" s="85"/>
      <c r="I53" s="85"/>
      <c r="J53" s="85"/>
      <c r="K53" s="85"/>
      <c r="L53" s="65"/>
      <c r="M53" s="83"/>
      <c r="N53" s="66"/>
    </row>
    <row r="54" spans="2:14" ht="15.75" customHeight="1">
      <c r="B54" s="98"/>
      <c r="C54" s="106" t="s">
        <v>104</v>
      </c>
      <c r="D54" s="285" t="s">
        <v>36</v>
      </c>
      <c r="E54" s="286"/>
      <c r="F54" s="286"/>
      <c r="G54" s="286"/>
      <c r="H54" s="286"/>
      <c r="I54" s="286"/>
      <c r="J54" s="20"/>
      <c r="K54" s="20"/>
      <c r="L54" s="101">
        <v>20000000</v>
      </c>
      <c r="M54" s="83"/>
      <c r="N54" s="66"/>
    </row>
    <row r="55" spans="2:14" ht="15.75" customHeight="1">
      <c r="B55" s="98"/>
      <c r="C55" s="67"/>
      <c r="D55" s="67"/>
      <c r="E55" s="287" t="s">
        <v>122</v>
      </c>
      <c r="F55" s="287"/>
      <c r="G55" s="287"/>
      <c r="H55" s="287"/>
      <c r="I55" s="287"/>
      <c r="J55" s="287"/>
      <c r="K55" s="287"/>
      <c r="L55" s="65"/>
      <c r="M55" s="84"/>
      <c r="N55" s="66"/>
    </row>
    <row r="56" spans="2:14" ht="16.5">
      <c r="B56" s="98"/>
      <c r="C56" s="67"/>
      <c r="D56" s="96"/>
      <c r="E56" s="96"/>
      <c r="F56" s="96"/>
      <c r="G56" s="96"/>
      <c r="H56" s="96"/>
      <c r="I56" s="96"/>
      <c r="J56" s="96"/>
      <c r="K56" s="96"/>
      <c r="L56" s="65"/>
      <c r="M56" s="162"/>
      <c r="N56" s="66"/>
    </row>
    <row r="57" spans="2:14" ht="16.5">
      <c r="B57" s="98"/>
      <c r="C57" s="159" t="s">
        <v>105</v>
      </c>
      <c r="D57" s="300" t="s">
        <v>123</v>
      </c>
      <c r="E57" s="301"/>
      <c r="F57" s="301"/>
      <c r="G57" s="301"/>
      <c r="H57" s="301"/>
      <c r="I57" s="301"/>
      <c r="J57" s="301"/>
      <c r="K57" s="301"/>
      <c r="L57" s="86"/>
      <c r="M57" s="161">
        <f>MIN(M51,L54)</f>
        <v>0</v>
      </c>
      <c r="N57" s="66"/>
    </row>
    <row r="58" spans="2:14" ht="16.5">
      <c r="B58" s="98"/>
      <c r="C58" s="56"/>
      <c r="D58" s="126"/>
      <c r="E58" s="287" t="s">
        <v>107</v>
      </c>
      <c r="F58" s="287"/>
      <c r="G58" s="287"/>
      <c r="H58" s="287"/>
      <c r="I58" s="287"/>
      <c r="J58" s="287"/>
      <c r="K58" s="288"/>
      <c r="L58" s="86"/>
      <c r="M58" s="129"/>
      <c r="N58" s="66"/>
    </row>
    <row r="59" spans="2:14" ht="17.25" thickBot="1">
      <c r="B59" s="98"/>
      <c r="C59" s="56"/>
      <c r="D59" s="126"/>
      <c r="E59" s="127"/>
      <c r="F59" s="127"/>
      <c r="G59" s="127"/>
      <c r="H59" s="127"/>
      <c r="I59" s="127"/>
      <c r="J59" s="127"/>
      <c r="K59" s="127"/>
      <c r="L59" s="86"/>
      <c r="M59" s="129"/>
      <c r="N59" s="66"/>
    </row>
    <row r="60" spans="2:14" ht="15.75" customHeight="1" thickBot="1">
      <c r="B60" s="98"/>
      <c r="C60" s="165" t="s">
        <v>67</v>
      </c>
      <c r="D60" s="64" t="s">
        <v>124</v>
      </c>
      <c r="E60" s="127"/>
      <c r="F60" s="127"/>
      <c r="G60" s="127"/>
      <c r="H60" s="127"/>
      <c r="I60" s="127"/>
      <c r="J60" s="127"/>
      <c r="K60" s="127"/>
      <c r="L60" s="86"/>
      <c r="M60" s="144">
        <v>0</v>
      </c>
      <c r="N60" s="66"/>
    </row>
    <row r="61" spans="2:14" ht="16.5">
      <c r="B61" s="98"/>
      <c r="C61" s="56"/>
      <c r="D61" s="126"/>
      <c r="E61" s="287" t="s">
        <v>68</v>
      </c>
      <c r="F61" s="287"/>
      <c r="G61" s="287"/>
      <c r="H61" s="287"/>
      <c r="I61" s="287"/>
      <c r="J61" s="287"/>
      <c r="K61" s="288"/>
      <c r="L61" s="86"/>
      <c r="M61" s="129"/>
      <c r="N61" s="66"/>
    </row>
    <row r="62" spans="2:14" ht="15" thickBot="1">
      <c r="B62" s="102"/>
      <c r="C62" s="89"/>
      <c r="D62" s="87"/>
      <c r="E62" s="88"/>
      <c r="F62" s="89"/>
      <c r="G62" s="89"/>
      <c r="H62" s="89"/>
      <c r="I62" s="89"/>
      <c r="J62" s="89"/>
      <c r="K62" s="89"/>
      <c r="L62" s="89"/>
      <c r="M62" s="89"/>
      <c r="N62" s="90"/>
    </row>
    <row r="63" spans="5:14" ht="14.25">
      <c r="E63" s="18"/>
      <c r="N63" s="143" t="s">
        <v>121</v>
      </c>
    </row>
    <row r="64" spans="4:5" ht="14.25">
      <c r="D64" s="18"/>
      <c r="E64" s="7"/>
    </row>
    <row r="65" spans="4:5" ht="14.25">
      <c r="D65" s="18"/>
      <c r="E65" s="7"/>
    </row>
    <row r="66" ht="14.25">
      <c r="D66" s="17" t="s">
        <v>14</v>
      </c>
    </row>
    <row r="67" ht="14.25">
      <c r="D67" s="17" t="s">
        <v>14</v>
      </c>
    </row>
    <row r="68" ht="14.25">
      <c r="D68" s="17" t="s">
        <v>14</v>
      </c>
    </row>
    <row r="71" ht="24.75" customHeight="1"/>
    <row r="72" ht="30" customHeight="1"/>
  </sheetData>
  <mergeCells count="33">
    <mergeCell ref="E58:K58"/>
    <mergeCell ref="D57:K57"/>
    <mergeCell ref="E55:K55"/>
    <mergeCell ref="D54:I54"/>
    <mergeCell ref="E48:K50"/>
    <mergeCell ref="D23:K23"/>
    <mergeCell ref="E24:K25"/>
    <mergeCell ref="D47:K47"/>
    <mergeCell ref="D44:K44"/>
    <mergeCell ref="D31:J31"/>
    <mergeCell ref="D39:J39"/>
    <mergeCell ref="E46:K46"/>
    <mergeCell ref="E45:I45"/>
    <mergeCell ref="D42:L42"/>
    <mergeCell ref="E61:K61"/>
    <mergeCell ref="E30:I30"/>
    <mergeCell ref="B5:N5"/>
    <mergeCell ref="B6:N6"/>
    <mergeCell ref="D27:J27"/>
    <mergeCell ref="D29:I29"/>
    <mergeCell ref="D10:M11"/>
    <mergeCell ref="D15:K15"/>
    <mergeCell ref="E20:K21"/>
    <mergeCell ref="D18:L18"/>
    <mergeCell ref="L1:N2"/>
    <mergeCell ref="E36:J37"/>
    <mergeCell ref="E40:I40"/>
    <mergeCell ref="E16:K16"/>
    <mergeCell ref="D12:M13"/>
    <mergeCell ref="D34:J34"/>
    <mergeCell ref="E32:I32"/>
    <mergeCell ref="E35:I35"/>
    <mergeCell ref="E19:K19"/>
  </mergeCells>
  <printOptions horizontalCentered="1"/>
  <pageMargins left="0.5" right="0.5" top="0.75" bottom="0.53" header="0.5" footer="0.5"/>
  <pageSetup fitToHeight="1" fitToWidth="1"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Wesley Edwards</dc:creator>
  <cp:keywords/>
  <dc:description/>
  <cp:lastModifiedBy>HUD</cp:lastModifiedBy>
  <cp:lastPrinted>2006-04-03T21:37:18Z</cp:lastPrinted>
  <dcterms:created xsi:type="dcterms:W3CDTF">2000-12-05T20:46:08Z</dcterms:created>
  <dcterms:modified xsi:type="dcterms:W3CDTF">2006-04-06T19:38:13Z</dcterms:modified>
  <cp:category/>
  <cp:version/>
  <cp:contentType/>
  <cp:contentStatus/>
</cp:coreProperties>
</file>