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<sst xmlns="http://schemas.openxmlformats.org/spreadsheetml/2006/main" count="8408" uniqueCount="2289">
  <si>
    <t>1160 CHENANGO ST</t>
  </si>
  <si>
    <t>CHERRY VALLEY-SPRINGFIELD CENTRAL SCHOOL DISTRICT</t>
  </si>
  <si>
    <t>597 CO. HWY 54</t>
  </si>
  <si>
    <t>CHERRY VALLEY</t>
  </si>
  <si>
    <t>CHESTER UNION FREE SCHOOL DISTRICT</t>
  </si>
  <si>
    <t>3 MAPLE AVE</t>
  </si>
  <si>
    <t>CHESTER</t>
  </si>
  <si>
    <t>CHILD DVLPMNT CTR - HAMPTONS CHARTER</t>
  </si>
  <si>
    <t>175 DANLS HLE RD-PO B</t>
  </si>
  <si>
    <t>WAINSCOTT</t>
  </si>
  <si>
    <t>CHITTENANGO CENTRAL SCHOOL DISTRICT</t>
  </si>
  <si>
    <t>1732 FYLER RD</t>
  </si>
  <si>
    <t>CHITTENANGO</t>
  </si>
  <si>
    <t>CHURCHVILLE-CHILI CENTRAL SCHOOL DISTRICT</t>
  </si>
  <si>
    <t>139 FAIRBANKS RD</t>
  </si>
  <si>
    <t>CHURCHVILLE</t>
  </si>
  <si>
    <t>CLARENCE CENTRAL SCHOOL DISTRICT</t>
  </si>
  <si>
    <t>9625 MAIN ST</t>
  </si>
  <si>
    <t>CLARENCE</t>
  </si>
  <si>
    <t>3,8</t>
  </si>
  <si>
    <t>CLARKSTOWN CENTRAL SCHOOL DISTRICT</t>
  </si>
  <si>
    <t>62 OLD MIDDLETOWN RD</t>
  </si>
  <si>
    <t>NEW CITY</t>
  </si>
  <si>
    <t>CLEVELAND HILL UNION FREE SCHOOL DISTRICT</t>
  </si>
  <si>
    <t>105 MAPLEVIEW RD</t>
  </si>
  <si>
    <t>CLIFTON-FINE CENTRAL SCHOOL DISTRICT</t>
  </si>
  <si>
    <t>11 HALL AVE</t>
  </si>
  <si>
    <t>STAR LAKE</t>
  </si>
  <si>
    <t>CLINTON CENTRAL SCHOOL DISTRICT</t>
  </si>
  <si>
    <t>75 CHENANGO AVE</t>
  </si>
  <si>
    <t>CLINTON</t>
  </si>
  <si>
    <t>CLYDE-SAVANNAH CENTRAL SCHOOL DISTRICT</t>
  </si>
  <si>
    <t>215 GLASGOW ST</t>
  </si>
  <si>
    <t>CLYDE</t>
  </si>
  <si>
    <t>CLYMER CENTRAL SCHOOL DISTRICT</t>
  </si>
  <si>
    <t>8672 E MAIN ST</t>
  </si>
  <si>
    <t>CLYMER</t>
  </si>
  <si>
    <t>COBLESKILL-RICHMONDVILLE CENTRAL SCHOOL DISTRICT</t>
  </si>
  <si>
    <t>155 WASHINGTON AVENUE</t>
  </si>
  <si>
    <t>COBLESKILL</t>
  </si>
  <si>
    <t>COHOES CITY SCHOOL DISTRICT</t>
  </si>
  <si>
    <t>7 BEVAN ST</t>
  </si>
  <si>
    <t>COHOES</t>
  </si>
  <si>
    <t>COLD SPRING HARBOR CENTRAL SCHOOL DISTRICT</t>
  </si>
  <si>
    <t>75 GOOSE HILL RD</t>
  </si>
  <si>
    <t>COLD SPRING HARBOR</t>
  </si>
  <si>
    <t>COLTON-PIERREPONT CENTRAL SCHOOL DISTRICT</t>
  </si>
  <si>
    <t>4921 STATE HWY 56</t>
  </si>
  <si>
    <t>COLTON</t>
  </si>
  <si>
    <t>COMM CHARTER SCHOOL</t>
  </si>
  <si>
    <t>404 EDISON AVE</t>
  </si>
  <si>
    <t>COMM PARTNERSHIP CHARTER SCHOOL</t>
  </si>
  <si>
    <t>171 CLERMONT AVE</t>
  </si>
  <si>
    <t>COMMACK UNION FREE SCHOOL DISTRICT</t>
  </si>
  <si>
    <t>480 CLAY PITTS ROAD</t>
  </si>
  <si>
    <t>EAST NORTHPORT</t>
  </si>
  <si>
    <t>CONNETQUOT CENTRAL SCHOOL DISTRICT</t>
  </si>
  <si>
    <t>780 OCEAN AVE</t>
  </si>
  <si>
    <t>BOHEMIA</t>
  </si>
  <si>
    <t>COOPERSTOWN CENTRAL SCHOOL DISTRICT</t>
  </si>
  <si>
    <t>39 LINDEN AVE</t>
  </si>
  <si>
    <t>COOPERSTOWN</t>
  </si>
  <si>
    <t>COPENHAGEN CENTRAL SCHOOL DISTRICT</t>
  </si>
  <si>
    <t>3020 MECHANIC STREET</t>
  </si>
  <si>
    <t>COPENHAGEN</t>
  </si>
  <si>
    <t>COPIAGUE UNION FREE SCHOOL DISTRICT</t>
  </si>
  <si>
    <t>2650 GREAT NECK RD</t>
  </si>
  <si>
    <t>COPIAGUE</t>
  </si>
  <si>
    <t>CORINTH CENTRAL SCHOOL DISTRICT</t>
  </si>
  <si>
    <t>105 OAK ST</t>
  </si>
  <si>
    <t>CORINTH</t>
  </si>
  <si>
    <t>CORNING CITY SCHOOL DISTRICT</t>
  </si>
  <si>
    <t>165 CHARLES ST</t>
  </si>
  <si>
    <t>PAINTED POST</t>
  </si>
  <si>
    <t>CORNWALL CENTRAL SCHOOL DISTRICT</t>
  </si>
  <si>
    <t>24 IDLEWILD AVENUE</t>
  </si>
  <si>
    <t>CORNWALL ON HUDSON</t>
  </si>
  <si>
    <t>CORTLAND CITY SCHOOL DISTRICT</t>
  </si>
  <si>
    <t>1 VALLEY VIEW DR</t>
  </si>
  <si>
    <t>CORTLAND</t>
  </si>
  <si>
    <t>COXSACKIE-ATHENS CENTRAL SCHOOL DISTRICT</t>
  </si>
  <si>
    <t>24 SUNSET BLVD</t>
  </si>
  <si>
    <t>COXSACKIE</t>
  </si>
  <si>
    <t>CROTON-HARMON UNION FREE SCHOOL DISTRICT</t>
  </si>
  <si>
    <t>10 GERSTEIN ST</t>
  </si>
  <si>
    <t>CROTON-ON-HUDSON</t>
  </si>
  <si>
    <t>CROWN POINT CENTRAL SCHOOL DISTRICT</t>
  </si>
  <si>
    <t>2758 MAIN ST</t>
  </si>
  <si>
    <t>CROWN POINT</t>
  </si>
  <si>
    <t>CUBA-RUSHFORD CENTRAL SCHOOL DISTRICT</t>
  </si>
  <si>
    <t>5476 RT 305</t>
  </si>
  <si>
    <t>CUBA</t>
  </si>
  <si>
    <t>DALTON-NUNDA CENTRAL SCHOOL DISTRICT (KESHEQUA)</t>
  </si>
  <si>
    <t>15 MILL ST</t>
  </si>
  <si>
    <t>NUNDA</t>
  </si>
  <si>
    <t>DANSVILLE CENTRAL SCHOOL DISTRICT</t>
  </si>
  <si>
    <t>284 MAIN ST</t>
  </si>
  <si>
    <t>DANSVILLE</t>
  </si>
  <si>
    <t>DE RUYTER CENTRAL SCHOOL DISTRICT</t>
  </si>
  <si>
    <t>711 RAILROAD ST</t>
  </si>
  <si>
    <t>DERUYTER</t>
  </si>
  <si>
    <t>DEER PARK UNION FREE SCHOOL DISTRICT</t>
  </si>
  <si>
    <t>1881 DEER PARK AVE</t>
  </si>
  <si>
    <t>DEER PARK</t>
  </si>
  <si>
    <t>DELHI CENTRAL SCHOOL DISTRICT</t>
  </si>
  <si>
    <t>2 SHELDON DR</t>
  </si>
  <si>
    <t>DELHI</t>
  </si>
  <si>
    <t>DEPEW UNION FREE SCHOOL DISTRICT</t>
  </si>
  <si>
    <t>591 TERRACE BLVD</t>
  </si>
  <si>
    <t>DEPEW</t>
  </si>
  <si>
    <t>DOBBS FERRY UNION FREE SCHOOL DISTRICT</t>
  </si>
  <si>
    <t>505 BROADWAY</t>
  </si>
  <si>
    <t>DOBBS FERRY</t>
  </si>
  <si>
    <t>DOLGEVILLE CENTRAL SCHOOL DISTRICT</t>
  </si>
  <si>
    <t>38 SLAWSON ST</t>
  </si>
  <si>
    <t>DOLGEVILLE</t>
  </si>
  <si>
    <t>DOVER UNION FREE SCHOOL DISTRICT</t>
  </si>
  <si>
    <t>2368 RT 22</t>
  </si>
  <si>
    <t>DOVER PLAINS</t>
  </si>
  <si>
    <t>8,N</t>
  </si>
  <si>
    <t>DOWNSVILLE CENTRAL SCHOOL DISTRICT</t>
  </si>
  <si>
    <t>MAPLE AVE</t>
  </si>
  <si>
    <t>DOWNSVILLE</t>
  </si>
  <si>
    <t>DRYDEN CENTRAL SCHOOL DISTRICT</t>
  </si>
  <si>
    <t>2127 DRYDN RD-PO BX 8</t>
  </si>
  <si>
    <t>DRYDEN</t>
  </si>
  <si>
    <t>DUANESBURG CENTRAL SCHOOL DISTRICT</t>
  </si>
  <si>
    <t>133 SCHOOL DR</t>
  </si>
  <si>
    <t>DELANSON</t>
  </si>
  <si>
    <t>EAST AURORA UNION FREE SCHOOL DISTRICT</t>
  </si>
  <si>
    <t>430 MAIN ST</t>
  </si>
  <si>
    <t>EAST AURORA</t>
  </si>
  <si>
    <t>EAST BLOOMFIELD CENTRAL SCHOOL DISTRICT</t>
  </si>
  <si>
    <t>OAKMOUNT AVE</t>
  </si>
  <si>
    <t>EAST BLOOMFIELD</t>
  </si>
  <si>
    <t>EAST GREENBUSH CENTRAL SCHOOL DISTRICT</t>
  </si>
  <si>
    <t>29 ENGLEWOOD AVE</t>
  </si>
  <si>
    <t>EAST GREENBUSH</t>
  </si>
  <si>
    <t>EAST HAMPTON UNION FREE SCHOOL DISTRICT</t>
  </si>
  <si>
    <t>4 LONG LANE</t>
  </si>
  <si>
    <t>EAST HAMPTON</t>
  </si>
  <si>
    <t>EAST HARLEM VILL ACAD CHARTER SCH</t>
  </si>
  <si>
    <t>413 E 120TH ST</t>
  </si>
  <si>
    <t>EAST IRONDEQUOIT CENTRAL SCHOOL DISTRICT</t>
  </si>
  <si>
    <t>600 PARDEE RD</t>
  </si>
  <si>
    <t>EAST ISLIP UNION FREE SCHOOL DISTRICT</t>
  </si>
  <si>
    <t>1 C B GARIEPY AVE</t>
  </si>
  <si>
    <t>ISLIP TERRACE</t>
  </si>
  <si>
    <t>EAST MEADOW UNION FREE SCHOOL DISTRICT</t>
  </si>
  <si>
    <t>718 THE PLAIN ROAD</t>
  </si>
  <si>
    <t>WESTBURY</t>
  </si>
  <si>
    <t>EAST MORICHES UNION FREE SCHOOL DISTRICT</t>
  </si>
  <si>
    <t>9 ADELAIDE AVE</t>
  </si>
  <si>
    <t>EAST MORICHES</t>
  </si>
  <si>
    <t>EAST QUOGUE UNION FREE SCHOOL DISTRICT</t>
  </si>
  <si>
    <t>6 CENTRAL AVE</t>
  </si>
  <si>
    <t>EAST QUOGUE</t>
  </si>
  <si>
    <t>EAST RAMAPO CENTRAL SCHOOL DISTRICT (SPRING VALLEY)</t>
  </si>
  <si>
    <t>105 S MADISON AVE</t>
  </si>
  <si>
    <t>SPRING VALLEY</t>
  </si>
  <si>
    <t>EAST ROCHESTER UNION FREE SCHOOL DISTRICT</t>
  </si>
  <si>
    <t>222 WOODBINE AVE</t>
  </si>
  <si>
    <t>EAST ROCHESTER</t>
  </si>
  <si>
    <t>EAST ROCKAWAY UNION FREE SCHOOL DISTRICT</t>
  </si>
  <si>
    <t>443 OCEAN AVE</t>
  </si>
  <si>
    <t>EAST ROCKAWAY</t>
  </si>
  <si>
    <t>EAST SYRACUSE-MINOA CENTRAL SCHOOL DISTRICT</t>
  </si>
  <si>
    <t>407 FREMONT RD</t>
  </si>
  <si>
    <t>EAST SYRACUSE</t>
  </si>
  <si>
    <t>EAST WILLISTON UNION FREE SCHOOL DISTRICT</t>
  </si>
  <si>
    <t>11 BACON RD</t>
  </si>
  <si>
    <t>OLD WESTBURY</t>
  </si>
  <si>
    <t>EASTCHESTER UNION FREE SCHOOL DISTRICT</t>
  </si>
  <si>
    <t>580 WHITE PLAINS ROAD</t>
  </si>
  <si>
    <t>EASTCHESTER</t>
  </si>
  <si>
    <t>EASTPORT-SOUTH MANOR CENTRAL SCHOOL DISTRICT</t>
  </si>
  <si>
    <t>EDEN CENTRAL SCHOOL DISTRICT</t>
  </si>
  <si>
    <t>3150 SCHOOLVIEW RD</t>
  </si>
  <si>
    <t>EDEN</t>
  </si>
  <si>
    <t>EDGEMONT UNION FREE SCHOOL DISTRICT</t>
  </si>
  <si>
    <t>300 WHITE OAK LN</t>
  </si>
  <si>
    <t>SCARSDALE</t>
  </si>
  <si>
    <t>EDINBURG COMMON SCHOOL DISTRICT</t>
  </si>
  <si>
    <t>4 JOHNSON RD</t>
  </si>
  <si>
    <t>EDINBURG</t>
  </si>
  <si>
    <t>EDMESTON CENTRAL SCHOOL DISTRICT</t>
  </si>
  <si>
    <t>11 NORTH ST</t>
  </si>
  <si>
    <t>EDMESTON</t>
  </si>
  <si>
    <t>EDWARDS-KNOX CENTRAL SCHOOL DISTRICT</t>
  </si>
  <si>
    <t>2512 COUNTY HGWY 24</t>
  </si>
  <si>
    <t>RUSSELL</t>
  </si>
  <si>
    <t>EDWIN GOULD ACADEMY-RAMAPO UFSD</t>
  </si>
  <si>
    <t>675 CHESTNUT RIDGE RD</t>
  </si>
  <si>
    <t>CHESTNUT RIDGE</t>
  </si>
  <si>
    <t>ELBA CENTRAL SCHOOL DISTRICT</t>
  </si>
  <si>
    <t>57 S MAIN ST</t>
  </si>
  <si>
    <t>ELBA</t>
  </si>
  <si>
    <t>ELDRED CENTRAL SCHOOL DISTRICT</t>
  </si>
  <si>
    <t>600 RT 55</t>
  </si>
  <si>
    <t>ELDRED</t>
  </si>
  <si>
    <t>ELIZABETHTOWN-LEWIS CENTRAL SCHOOL DISTRICT</t>
  </si>
  <si>
    <t>7530 COURT ST</t>
  </si>
  <si>
    <t>ELIZABETHTOWN</t>
  </si>
  <si>
    <t>ELLENVILLE CENTRAL SCHOOL DISTRICT</t>
  </si>
  <si>
    <t>28 MAPLE AVE</t>
  </si>
  <si>
    <t>ELLENVILLE</t>
  </si>
  <si>
    <t>ELLICOTTVILLE CENTRAL SCHOOL DISTRICT</t>
  </si>
  <si>
    <t>5873 RT 219</t>
  </si>
  <si>
    <t>ELLICOTTVILLE</t>
  </si>
  <si>
    <t>ELMIRA CITY SCHOOL DISTRICT</t>
  </si>
  <si>
    <t>951 HOFFMAN ST</t>
  </si>
  <si>
    <t>2,4,N</t>
  </si>
  <si>
    <t>ELMIRA HEIGHTS CENTRAL SCHOOL DISTRICT</t>
  </si>
  <si>
    <t>100 ROBINWOOD AVE</t>
  </si>
  <si>
    <t>ELMIRA HEIGHTS</t>
  </si>
  <si>
    <t>ELMONT UNION FREE SCHOOL DISTRICT</t>
  </si>
  <si>
    <t>135 ELMONT RD</t>
  </si>
  <si>
    <t>ELMONT</t>
  </si>
  <si>
    <t>ELMSFORD UNION FREE SCHOOL DISTRICT</t>
  </si>
  <si>
    <t>98 SOUTH GOODWIN AVE</t>
  </si>
  <si>
    <t>ELMSFORD</t>
  </si>
  <si>
    <t>ELWOOD UNION FREE SCHOOL DISTRICT</t>
  </si>
  <si>
    <t>100 KENNETH AVE</t>
  </si>
  <si>
    <t>GREENLAWN</t>
  </si>
  <si>
    <t>ENTERPRISE CHARTER SCHOOL</t>
  </si>
  <si>
    <t>275 OAK ST</t>
  </si>
  <si>
    <t>EUGENIO MARIA DE HOSTOS CHARTER SCHO</t>
  </si>
  <si>
    <t>938 CLIFFORD AVE</t>
  </si>
  <si>
    <t>EVANS-BRANT CENTRAL SCHOOL DISTRICT (LAKE SHORE)</t>
  </si>
  <si>
    <t>959 BEACH ROAD</t>
  </si>
  <si>
    <t>EXPLORE CHARTER SCHOOL</t>
  </si>
  <si>
    <t>250 JAY ST</t>
  </si>
  <si>
    <t>FABIUS-POMPEY CENTRAL SCHOOL DISTRICT</t>
  </si>
  <si>
    <t>1211 MILL STREET</t>
  </si>
  <si>
    <t>FABIUS</t>
  </si>
  <si>
    <t>FAIRPORT CENTRAL SCHOOL DISTRICT</t>
  </si>
  <si>
    <t>38 W CHURCH ST</t>
  </si>
  <si>
    <t>FALCONER CENTRAL SCHOOL DISTRICT</t>
  </si>
  <si>
    <t>2 EAST AVE N</t>
  </si>
  <si>
    <t>FALCONER</t>
  </si>
  <si>
    <t>FAMILY LIFE ACAD CHARTER SCHOOL</t>
  </si>
  <si>
    <t>14 W 170TH ST</t>
  </si>
  <si>
    <t>FARMINGDALE UNION FREE SCHOOL DISTRICT</t>
  </si>
  <si>
    <t>50 VAN COTT AVE</t>
  </si>
  <si>
    <t>FARMINGDALE</t>
  </si>
  <si>
    <t>FAYETTEVILLE-MANLIUS CENTRAL SCHOOL DISTRICT</t>
  </si>
  <si>
    <t>8199 E SENECA TPKE</t>
  </si>
  <si>
    <t>MANLIUS</t>
  </si>
  <si>
    <t>FIRE ISLAND UNION FREE SCHOOL DISTRICT</t>
  </si>
  <si>
    <t>SURF RD-PO BOX 428</t>
  </si>
  <si>
    <t>OCEAN BEACH</t>
  </si>
  <si>
    <t>FISHERS ISLAND UNION FREE SCHOOL DISTRICT</t>
  </si>
  <si>
    <t>P O DRAWER A</t>
  </si>
  <si>
    <t>FISHERS ISLAND</t>
  </si>
  <si>
    <t>FLORAL PARK-BELLEROSE UNION FREE SCHOOL DISTRICT</t>
  </si>
  <si>
    <t>ONE POPPY PL</t>
  </si>
  <si>
    <t>FLORAL PARK</t>
  </si>
  <si>
    <t>FLORIDA UNION FREE SCHOOL DISTRICT</t>
  </si>
  <si>
    <t>51 N MAIN ST-PO BOX 7</t>
  </si>
  <si>
    <t>FLORIDA</t>
  </si>
  <si>
    <t>FONDA-FULTONVILLE CENTRAL SCHOOL DISTRICT</t>
  </si>
  <si>
    <t>112 OLD JOHNSTOWN RD</t>
  </si>
  <si>
    <t>FONDA</t>
  </si>
  <si>
    <t>FORESTVILLE CENTRAL SCHOOL DISTRICT</t>
  </si>
  <si>
    <t>12 WATER ST</t>
  </si>
  <si>
    <t>FORESTVILLE</t>
  </si>
  <si>
    <t>FORT ANN CENTRAL SCHOOL DISTRICT</t>
  </si>
  <si>
    <t>ONE CATHERINE ST</t>
  </si>
  <si>
    <t>FORT ANN</t>
  </si>
  <si>
    <t>FORT EDWARD UNION FREE SCHOOL DISTRICT</t>
  </si>
  <si>
    <t>220 BROADWAY</t>
  </si>
  <si>
    <t>FORT EDWARD</t>
  </si>
  <si>
    <t>FORT PLAIN CENTRAL SCHOOL DISTRICT</t>
  </si>
  <si>
    <t>25 HIGH ST</t>
  </si>
  <si>
    <t>FORT PLAIN</t>
  </si>
  <si>
    <t>FRANKFORT-SCHUYLER CENTRAL SCHOOL DISTRICT</t>
  </si>
  <si>
    <t>605 PALMER ST</t>
  </si>
  <si>
    <t>FRANKFORT</t>
  </si>
  <si>
    <t>FRANKLIN CENTRAL SCHOOL DISTRICT</t>
  </si>
  <si>
    <t>26 INSTITUTE ST</t>
  </si>
  <si>
    <t>FRANKLIN</t>
  </si>
  <si>
    <t>FRANKLIN SQUARE UNION FREE SCHOOL DISTRICT</t>
  </si>
  <si>
    <t>760 WASHINGTON ST</t>
  </si>
  <si>
    <t>FRANKLIN SQUARE</t>
  </si>
  <si>
    <t>FREDONIA CENTRAL SCHOOL DISTRICT</t>
  </si>
  <si>
    <t>425 E MAIN ST</t>
  </si>
  <si>
    <t>FREDONIA</t>
  </si>
  <si>
    <t>FREEPORT UNION FREE SCHOOL DISTRICT</t>
  </si>
  <si>
    <t>235 N OCEAN AVE</t>
  </si>
  <si>
    <t>FREEPORT</t>
  </si>
  <si>
    <t>FREWSBURG CENTRAL SCHOOL DISTRICT</t>
  </si>
  <si>
    <t>FREWSBURG</t>
  </si>
  <si>
    <t>FRIENDSHIP CENTRAL SCHOOL DISTRICT</t>
  </si>
  <si>
    <t>46 W MAIN ST</t>
  </si>
  <si>
    <t>FRIENDSHIP</t>
  </si>
  <si>
    <t>FRONTIER CENTRAL SCHOOL DISTRICT</t>
  </si>
  <si>
    <t>S 5120 ORCHARD AVE</t>
  </si>
  <si>
    <t>HAMBURG</t>
  </si>
  <si>
    <t>FULTON CITY SCHOOL DISTRICT</t>
  </si>
  <si>
    <t>167 S FOURTH ST</t>
  </si>
  <si>
    <t>FULTON</t>
  </si>
  <si>
    <t>GALWAY CENTRAL SCHOOL DISTRICT</t>
  </si>
  <si>
    <t>5317 SACANDAGA RD</t>
  </si>
  <si>
    <t>GALWAY</t>
  </si>
  <si>
    <t>GANANDA CENTRAL SCHOOL DISTRICT</t>
  </si>
  <si>
    <t>1500 DAYSPRING RDG</t>
  </si>
  <si>
    <t>WALWORTH</t>
  </si>
  <si>
    <t>GARDEN CITY UNION FREE SCHOOL DISTRICT</t>
  </si>
  <si>
    <t>56 CATHEDRAL AVE</t>
  </si>
  <si>
    <t>GARRISON UNION FREE SCHOOL DISTRICT</t>
  </si>
  <si>
    <t>1100 RT 9 D</t>
  </si>
  <si>
    <t>GARRISON</t>
  </si>
  <si>
    <t>GATES-CHILI CENTRAL SCHOOL DISTRICT</t>
  </si>
  <si>
    <t>910 WEGMAN ROAD</t>
  </si>
  <si>
    <t>GENERAL BROWN CENTRAL SCHOOL DISTRICT</t>
  </si>
  <si>
    <t>17643 CEMETERY RD</t>
  </si>
  <si>
    <t>DEXTER</t>
  </si>
  <si>
    <t>GENESEE COMM CHARTER SCHOOL AT THE R</t>
  </si>
  <si>
    <t>657 EAST AVE</t>
  </si>
  <si>
    <t>GENESEE VALLEY CENTRAL SCHOOL DISTRICT AT ANGELICA-BELMONT</t>
  </si>
  <si>
    <t>1 JAGUAR DRIVE</t>
  </si>
  <si>
    <t>BELMONT</t>
  </si>
  <si>
    <t>GENESEO CENTRAL SCHOOL DISTRICT</t>
  </si>
  <si>
    <t>4050 AVON RD</t>
  </si>
  <si>
    <t>GENESEO</t>
  </si>
  <si>
    <t>GENEVA CITY SCHOOL DISTRICT</t>
  </si>
  <si>
    <t>649 S. EXCHANGE ST</t>
  </si>
  <si>
    <t>GENEVA</t>
  </si>
  <si>
    <t>GEORGE JUNIOR REPUBLIC UNION FREE SCHOOL DISTRICT</t>
  </si>
  <si>
    <t>24 MC DONALD RD</t>
  </si>
  <si>
    <t>FREEVILLE</t>
  </si>
  <si>
    <t>GEORGETOWN-SOUTH OTSELIC CENTRAL SCHOOL DISTRICT</t>
  </si>
  <si>
    <t>125 COUNTY RD 13A</t>
  </si>
  <si>
    <t>SOUTH OTSELIC</t>
  </si>
  <si>
    <t>GERMANTOWN CENTRAL SCHOOL DISTRICT</t>
  </si>
  <si>
    <t>123 MAIN ST</t>
  </si>
  <si>
    <t>GERMANTOWN</t>
  </si>
  <si>
    <t>GILBERTSVILLE-MOUNT UPTON CENTRAL SCHOOL DISTRICT</t>
  </si>
  <si>
    <t>693 STATE HWY 51</t>
  </si>
  <si>
    <t>GILBERTSVILLE</t>
  </si>
  <si>
    <t>GILBOA-CONESVILLE CENTRAL SCHOOL DISTRICT</t>
  </si>
  <si>
    <t>132 WYCKOFF RD</t>
  </si>
  <si>
    <t>GILBOA</t>
  </si>
  <si>
    <t>GLEN COVE CITY SCHOOL DISTRICT</t>
  </si>
  <si>
    <t>DOSORIS LN</t>
  </si>
  <si>
    <t>GLEN COVE</t>
  </si>
  <si>
    <t>GLENS FALLS CITY SCHOOL DISTRICT</t>
  </si>
  <si>
    <t>15 QUADE ST</t>
  </si>
  <si>
    <t>GLENS FALLS</t>
  </si>
  <si>
    <t>GLENS FALLS COMMON SCHOOL DISTRICT</t>
  </si>
  <si>
    <t>120 LAWRENCE ST</t>
  </si>
  <si>
    <t>GLOBAL CONCEPTS CHARTER SCHOOL</t>
  </si>
  <si>
    <t>1001 RIDGE ROAD</t>
  </si>
  <si>
    <t>LACKAWANNA</t>
  </si>
  <si>
    <t>GORHAM-MIDDLESEX CENTRAL SCHOOL DISTRICT (MARCUS WHITMAN)</t>
  </si>
  <si>
    <t>4100 BALDWIN RD</t>
  </si>
  <si>
    <t>RUSHVILLE</t>
  </si>
  <si>
    <t>4,7,8</t>
  </si>
  <si>
    <t>GOSHEN CENTRAL SCHOOL DISTRICT</t>
  </si>
  <si>
    <t>227 MAIN ST</t>
  </si>
  <si>
    <t>GOUVERNEUR CENTRAL SCHOOL DISTRICT</t>
  </si>
  <si>
    <t>133 E BARNEY ST</t>
  </si>
  <si>
    <t>GOUVERNEUR</t>
  </si>
  <si>
    <t>GOWANDA CENTRAL SCHOOL DISTRICT</t>
  </si>
  <si>
    <t>10674 PROSPECT ST</t>
  </si>
  <si>
    <t>GOWANDA</t>
  </si>
  <si>
    <t>6,7,8</t>
  </si>
  <si>
    <t>GRAND ISLAND CENTRAL SCHOOL DISTRICT</t>
  </si>
  <si>
    <t>1100 RANSOM RD</t>
  </si>
  <si>
    <t>GRAND ISLAND</t>
  </si>
  <si>
    <t>GRANVILLE CENTRAL SCHOOL DISTRICT</t>
  </si>
  <si>
    <t>58 QUAKER ST</t>
  </si>
  <si>
    <t>GRANVILLE</t>
  </si>
  <si>
    <t>GREAT NECK UNION FREE SCHOOL DISTRICT</t>
  </si>
  <si>
    <t>345 LAKEVILLE RD</t>
  </si>
  <si>
    <t>GREAT NECK</t>
  </si>
  <si>
    <t>GREECE CENTRAL SCHOOL DISTRICT</t>
  </si>
  <si>
    <t>750 MAIDEN LN</t>
  </si>
  <si>
    <t>GREEN ISLAND UNION FREE SCHOOL DISTRICT</t>
  </si>
  <si>
    <t>171 HUDSON AVE</t>
  </si>
  <si>
    <t>GREEN ISLAND</t>
  </si>
  <si>
    <t>GREENBURGH CENTRAL SCHOOL DISTRICT</t>
  </si>
  <si>
    <t>475 W HARTSDALE AVE</t>
  </si>
  <si>
    <t>HARTSDALE</t>
  </si>
  <si>
    <t>GREENBURGH ELEVEN UNION FREE SCHOOL DISTRICT</t>
  </si>
  <si>
    <t>CHILDREN'S VLG CMPS-W</t>
  </si>
  <si>
    <t>GREENBURGH-GRAHAM UNION FREE SCHOOL DISTRICT</t>
  </si>
  <si>
    <t>ONE S BROADWAY</t>
  </si>
  <si>
    <t>HASTINGS-ON-HUDSON</t>
  </si>
  <si>
    <t>GREENBURGH-NORTH CASTLE UNION FREE SCHOOL DISTRICT</t>
  </si>
  <si>
    <t>71 S BROADWAY</t>
  </si>
  <si>
    <t>GREENE CENTRAL SCHOOL DISTRICT</t>
  </si>
  <si>
    <t>40 S CANAL ST</t>
  </si>
  <si>
    <t>GREENE</t>
  </si>
  <si>
    <t>GREENPORT UNION FREE SCHOOL DISTRICT</t>
  </si>
  <si>
    <t>720 FRONT ST</t>
  </si>
  <si>
    <t>GREENPORT</t>
  </si>
  <si>
    <t>GREENVILLE CENTRAL SCHOOL DISTRICT</t>
  </si>
  <si>
    <t>4976 ROUTE 81</t>
  </si>
  <si>
    <t>GREENVILLE</t>
  </si>
  <si>
    <t>GREENWICH CENTRAL SCHOOL DISTRICT</t>
  </si>
  <si>
    <t>10 GRAY AVE</t>
  </si>
  <si>
    <t>GREENWICH</t>
  </si>
  <si>
    <t>GREENWOOD LAKE UNION FREE SCHOOL DISTRICT</t>
  </si>
  <si>
    <t>80 WATERSTONE RD</t>
  </si>
  <si>
    <t>GREENWOOD LAKE</t>
  </si>
  <si>
    <t>GROTON CENTRAL SCHOOL DISTRICT</t>
  </si>
  <si>
    <t>400 PERU RD</t>
  </si>
  <si>
    <t>GROTON</t>
  </si>
  <si>
    <t>GUILDERLAND CENTRAL SCHOOL DISTRICT</t>
  </si>
  <si>
    <t>6076 STATE FARM RD</t>
  </si>
  <si>
    <t>GUILDERLAND</t>
  </si>
  <si>
    <t>HADLEY-LUZERNE CENTRAL SCHOOL DISTRICT</t>
  </si>
  <si>
    <t>27 BEN ROSA PARK</t>
  </si>
  <si>
    <t>LAKE LUZERNE</t>
  </si>
  <si>
    <t>HALDANE CENTRAL SCHOOL DISTRICT</t>
  </si>
  <si>
    <t>15 CRAIGSIDE DR</t>
  </si>
  <si>
    <t>COLD SPRING</t>
  </si>
  <si>
    <t>HALF HOLLOW HILLS CENTRAL SCHOOL DISTRICT</t>
  </si>
  <si>
    <t>525 HALF HOLLOW RD</t>
  </si>
  <si>
    <t>HAMBURG CENTRAL SCHOOL DISTRICT</t>
  </si>
  <si>
    <t>5305 ABBOTT RD</t>
  </si>
  <si>
    <t>HAMILTON CENTRAL SCHOOL DISTRICT</t>
  </si>
  <si>
    <t>W KENDRICK AVE</t>
  </si>
  <si>
    <t>HAMILTON</t>
  </si>
  <si>
    <t>HAMMOND CENTRAL SCHOOL DISTRICT</t>
  </si>
  <si>
    <t>51 S MAIN ST</t>
  </si>
  <si>
    <t>HAMMOND</t>
  </si>
  <si>
    <t>HAMMONDSPORT CENTRAL SCHOOL DISTRICT</t>
  </si>
  <si>
    <t>8272 MAIN ST EXT.</t>
  </si>
  <si>
    <t>HAMMONDSPORT</t>
  </si>
  <si>
    <t>HAMPTON BAYS UNION FREE SCHOOL DISTRICT</t>
  </si>
  <si>
    <t>86 E ARGONNE RD</t>
  </si>
  <si>
    <t>HAMPTON BAYS</t>
  </si>
  <si>
    <t>HANCOCK CENTRAL SCHOOL DISTRICT</t>
  </si>
  <si>
    <t>67 EDUCATION LN</t>
  </si>
  <si>
    <t>HANCOCK</t>
  </si>
  <si>
    <t>HANNIBAL CENTRAL SCHOOL DISTRICT</t>
  </si>
  <si>
    <t>1051 AUBURN ST</t>
  </si>
  <si>
    <t>HANNIBAL</t>
  </si>
  <si>
    <t>HARBOR SCI &amp; ARTS CHARTER SCHOOL</t>
  </si>
  <si>
    <t>1 E 104TH ST</t>
  </si>
  <si>
    <t>HARBORFIELDS CENTRAL SCHOOL DISTRICT</t>
  </si>
  <si>
    <t>2 OLDFIELD RD</t>
  </si>
  <si>
    <t>HARLEM DAY CHARTER SCHOOL</t>
  </si>
  <si>
    <t>240 E 123RD ST 4TH FL</t>
  </si>
  <si>
    <t>HARPURSVILLE CENTRAL SCHOOL DISTRICT</t>
  </si>
  <si>
    <t>54 MAIN ST</t>
  </si>
  <si>
    <t>HARPURSVILLE</t>
  </si>
  <si>
    <t>HARRIET TUBMAN CHARTER SCHOOL</t>
  </si>
  <si>
    <t>3565 3RD AVE</t>
  </si>
  <si>
    <t>HARRISON CENTRAL SCHOOL DISTRICT</t>
  </si>
  <si>
    <t>50 UNION AVE</t>
  </si>
  <si>
    <t>HARRISON</t>
  </si>
  <si>
    <t>HARRISVILLE CENTRAL SCHOOL DISTRICT</t>
  </si>
  <si>
    <t>PIRATE LN-PO BX 200</t>
  </si>
  <si>
    <t>HARRISVILLE</t>
  </si>
  <si>
    <t>HARTFORD CENTRAL SCHOOL DISTRICT</t>
  </si>
  <si>
    <t>4704 STATE RT 149</t>
  </si>
  <si>
    <t>HARTFORD</t>
  </si>
  <si>
    <t>HASTINGS-ON-HUDSON UNION FREE SCHOOL DISTRICT</t>
  </si>
  <si>
    <t>27 FARRAGUT AVE</t>
  </si>
  <si>
    <t>HAUPPAUGE UNION FREE SCHOOL DISTRICT</t>
  </si>
  <si>
    <t>495 HOFFMAN LANE</t>
  </si>
  <si>
    <t>HAUPPAUGE</t>
  </si>
  <si>
    <t>HAVERSTRAW-STONY POINT CENTRAL SCHOOL DISTRICT (NORTH ROCKLA</t>
  </si>
  <si>
    <t>65 CHAPEL ST</t>
  </si>
  <si>
    <t>GARNERVILLE</t>
  </si>
  <si>
    <t>HAWTHORNE-CEDAR KNOLLS UNION FREE SCHOOL DISTRICT</t>
  </si>
  <si>
    <t>226 LINDA AVE</t>
  </si>
  <si>
    <t>HAWTHORNE</t>
  </si>
  <si>
    <t>1,3,N</t>
  </si>
  <si>
    <t>HEMPSTEAD UNION FREE SCHOOL DISTRICT</t>
  </si>
  <si>
    <t>185 PENINSULA BLVD</t>
  </si>
  <si>
    <t>HEMPSTEAD</t>
  </si>
  <si>
    <t>HENDRICK HUDSON CENTRAL SCHOOL DISTRICT</t>
  </si>
  <si>
    <t>61 TROLLEY RD</t>
  </si>
  <si>
    <t>MONTROSE</t>
  </si>
  <si>
    <t>HERKIMER CENTRAL SCHOOL DISTRICT</t>
  </si>
  <si>
    <t>801 W GERMAN ST</t>
  </si>
  <si>
    <t>HERMON-DEKALB CENTRAL SCHOOL DISTRICT</t>
  </si>
  <si>
    <t>709 E DEKALB RD</t>
  </si>
  <si>
    <t>DEKALB JUNCTION</t>
  </si>
  <si>
    <t>HERRICKS UNION FREE SCHOOL DISTRICT</t>
  </si>
  <si>
    <t>999 B HERRICKS RD</t>
  </si>
  <si>
    <t>NEW HYDE PARK</t>
  </si>
  <si>
    <t>HEUVELTON CENTRAL SCHOOL DISTRICT</t>
  </si>
  <si>
    <t>87 WASHINGTON ST</t>
  </si>
  <si>
    <t>HEUVELTON</t>
  </si>
  <si>
    <t>HEWLETT-WOODMERE UNION FREE SCHOOL DISTRICT</t>
  </si>
  <si>
    <t>1 JOHNSON PL</t>
  </si>
  <si>
    <t>WOODMERE</t>
  </si>
  <si>
    <t>HICKSVILLE UNION FREE SCHOOL DISTRICT</t>
  </si>
  <si>
    <t>200 DIVISION AVE-ADM</t>
  </si>
  <si>
    <t>HICKSVILLE</t>
  </si>
  <si>
    <t>HIGHLAND CENTRAL SCHOOL DISTRICT</t>
  </si>
  <si>
    <t>320 PANCAKE HOLLOW RD</t>
  </si>
  <si>
    <t>HIGHLAND</t>
  </si>
  <si>
    <t>HIGHLAND FALLS CENTRAL SCHOOL DISTRICT</t>
  </si>
  <si>
    <t>21 MORGAN FARM RD</t>
  </si>
  <si>
    <t>FORT MONTGOMERY</t>
  </si>
  <si>
    <t>HILTON CENTRAL SCHOOL DISTRICT</t>
  </si>
  <si>
    <t>225 WEST AVE</t>
  </si>
  <si>
    <t>HILTON</t>
  </si>
  <si>
    <t>HOLLAND CENTRAL SCHOOL DISTRICT</t>
  </si>
  <si>
    <t>103 CANADA ST</t>
  </si>
  <si>
    <t>HOLLAND</t>
  </si>
  <si>
    <t>HOLLAND PATENT CENTRAL SCHOOL DISTRICT</t>
  </si>
  <si>
    <t>9601 MAIN ST</t>
  </si>
  <si>
    <t>HOLLAND PATENT</t>
  </si>
  <si>
    <t>HOLLEY CENTRAL SCHOOL DISTRICT</t>
  </si>
  <si>
    <t>3800 N MAIN ST</t>
  </si>
  <si>
    <t>HOLLEY</t>
  </si>
  <si>
    <t>HOMER CENTRAL SCHOOL DISTRICT</t>
  </si>
  <si>
    <t>80 S WEST ST</t>
  </si>
  <si>
    <t>HOMER</t>
  </si>
  <si>
    <t>HONEOYE CENTRAL SCHOOL DISTRICT</t>
  </si>
  <si>
    <t>8576 MAIN ST</t>
  </si>
  <si>
    <t>HONEOYE</t>
  </si>
  <si>
    <t>HONEOYE FALLS-LIMA CENTRAL SCHOOL DISTRICT</t>
  </si>
  <si>
    <t>20 CHURCH ST</t>
  </si>
  <si>
    <t>HONEOYE FALLS</t>
  </si>
  <si>
    <t>HOOSIC VALLEY CENTRAL SCHOOL DISTRICT</t>
  </si>
  <si>
    <t>2 PLEASANT AVENUE</t>
  </si>
  <si>
    <t>SCHAGHTICOKE</t>
  </si>
  <si>
    <t>HOOSICK FALLS CENTRAL SCHOOL DISTRICT</t>
  </si>
  <si>
    <t>21187 NY RT 22</t>
  </si>
  <si>
    <t>HOOSICK FALLS</t>
  </si>
  <si>
    <t>HOPEVALE UNION FREE SCHOOL DISTRICT AT HAMBURG</t>
  </si>
  <si>
    <t>3780 HOWARD RD</t>
  </si>
  <si>
    <t>HORSEHEADS CENTRAL SCHOOL DISTRICT</t>
  </si>
  <si>
    <t>ONE RAIDER LN</t>
  </si>
  <si>
    <t>HORSEHEADS</t>
  </si>
  <si>
    <t>HUDSON FALLS CENTRAL SCHOOL DISTRICT</t>
  </si>
  <si>
    <t>1153 BURGOYNE AVE</t>
  </si>
  <si>
    <t>HUNTER-TANNERSVILLE CENTRAL SCHOOL DISTRICT</t>
  </si>
  <si>
    <t>6094 MAIN ST</t>
  </si>
  <si>
    <t>TANNERSVILLE</t>
  </si>
  <si>
    <t>HUNTINGTON UNION FREE SCHOOL DISTRICT</t>
  </si>
  <si>
    <t>50 TOWER ST</t>
  </si>
  <si>
    <t>HUNTINGTON STATION</t>
  </si>
  <si>
    <t>HYDE PARK CENTRAL SCHOOL DISTRICT</t>
  </si>
  <si>
    <t>386 VIOLET AVE</t>
  </si>
  <si>
    <t>ILION CENTRAL SCHOOL DISTRICT</t>
  </si>
  <si>
    <t>1 GOLDEN BOMBER DRIVE</t>
  </si>
  <si>
    <t>ILION</t>
  </si>
  <si>
    <t>INDIAN LAKE CENTRAL SCHOOL DISTRICT</t>
  </si>
  <si>
    <t>28 W MAIN ST</t>
  </si>
  <si>
    <t>INDIAN LAKE</t>
  </si>
  <si>
    <t>INLET COMMON SCHOOL DISTRICT</t>
  </si>
  <si>
    <t>220 RT 28</t>
  </si>
  <si>
    <t>INLET</t>
  </si>
  <si>
    <t>INTNTL CHARTER SCHOOL OF SCHENECTADY</t>
  </si>
  <si>
    <t>408 ELEANOR ST</t>
  </si>
  <si>
    <t>SCHENECTADY</t>
  </si>
  <si>
    <t>IROQUOIS CENTRAL SCHOOL DISTRICT</t>
  </si>
  <si>
    <t>2111 GIRDLE RD</t>
  </si>
  <si>
    <t>ELMA</t>
  </si>
  <si>
    <t>IRVINGTON UNION FREE SCHOOL DISTRICT</t>
  </si>
  <si>
    <t>40 N BROADWAY</t>
  </si>
  <si>
    <t>ISLAND PARK UNION FREE SCHOOL DISTRICT</t>
  </si>
  <si>
    <t>150 TRAFALGAR BLVD</t>
  </si>
  <si>
    <t>ISLAND PARK</t>
  </si>
  <si>
    <t>ISLAND TREES UNION FREE SCHOOL DISTRICT</t>
  </si>
  <si>
    <t>74 FARMEDGE RD</t>
  </si>
  <si>
    <t>LEVITTOWN</t>
  </si>
  <si>
    <t>ISLIP UNION FREE SCHOOL DISTRICT</t>
  </si>
  <si>
    <t>215 MAIN ST</t>
  </si>
  <si>
    <t>ISLIP</t>
  </si>
  <si>
    <t>ITHACA CITY SCHOOL DISTRICT</t>
  </si>
  <si>
    <t>400 LAKE ST</t>
  </si>
  <si>
    <t>JAMESTOWN CITY SCHOOL DISTRICT</t>
  </si>
  <si>
    <t>201 E FOURTH ST</t>
  </si>
  <si>
    <t>JAMESTOWN</t>
  </si>
  <si>
    <t>5,N</t>
  </si>
  <si>
    <t>JAMESVILLE-DEWITT CENTRAL SCHOOL DISTRICT</t>
  </si>
  <si>
    <t>6845 EDINGER DR</t>
  </si>
  <si>
    <t>DEWITT</t>
  </si>
  <si>
    <t>JEFFERSON CENTRAL SCHOOL DISTRICT</t>
  </si>
  <si>
    <t>1332 ST RT 10</t>
  </si>
  <si>
    <t>JEFFERSON</t>
  </si>
  <si>
    <t>JERICHO UNION FREE SCHOOL DISTRICT</t>
  </si>
  <si>
    <t>99 CEDAR SWAMP RD</t>
  </si>
  <si>
    <t>JERICHO</t>
  </si>
  <si>
    <t>JOHN V. LINDSAY WILDCAT ACAD CHARTER</t>
  </si>
  <si>
    <t>17 BATTERY PL</t>
  </si>
  <si>
    <t>JOHNSBURG CENTRAL SCHOOL DISTRICT</t>
  </si>
  <si>
    <t>165 MAIN ST</t>
  </si>
  <si>
    <t>NORTH CREEK</t>
  </si>
  <si>
    <t>JOHNSON CITY CENTRAL SCHOOL DISTRICT</t>
  </si>
  <si>
    <t>666 REYNOLDS RD</t>
  </si>
  <si>
    <t>JOHNSON CITY</t>
  </si>
  <si>
    <t>JOHNSTOWN CITY SCHOOL DISTRICT</t>
  </si>
  <si>
    <t>2 WRIGHT DR STE 101</t>
  </si>
  <si>
    <t>JORDAN-ELBRIDGE CENTRAL SCHOOL DISTRICT</t>
  </si>
  <si>
    <t>9 CHAPPELL ST</t>
  </si>
  <si>
    <t>JORDAN</t>
  </si>
  <si>
    <t>KATONAH-LEWISBORO UNION FREE SCHOOL DISTRICT</t>
  </si>
  <si>
    <t>ONE SHADY LANE RT 123</t>
  </si>
  <si>
    <t>SOUTH SALEM</t>
  </si>
  <si>
    <t>KEENE CENTRAL SCHOOL DISTRICT</t>
  </si>
  <si>
    <t>33 MARKET ST</t>
  </si>
  <si>
    <t>KEENE VALLEY</t>
  </si>
  <si>
    <t>KENDALL CENTRAL SCHOOL DISTRICT</t>
  </si>
  <si>
    <t>1932 KENDALL RD</t>
  </si>
  <si>
    <t>KENDALL</t>
  </si>
  <si>
    <t>KENMORE-TONAWANDA UNION FREE SCHOOL DISTRICT</t>
  </si>
  <si>
    <t>1500 COLVIN BLVD</t>
  </si>
  <si>
    <t>KINDERHOOK CENTRAL SCHOOL DISTRICT</t>
  </si>
  <si>
    <t>2910 RT 9</t>
  </si>
  <si>
    <t>VALATIE</t>
  </si>
  <si>
    <t>KING CTR CHARTER SCHOOL</t>
  </si>
  <si>
    <t>938 GENESEE ST</t>
  </si>
  <si>
    <t>KINGS PARK CENTRAL SCHOOL DISTRICT</t>
  </si>
  <si>
    <t>101 CHURCH ST</t>
  </si>
  <si>
    <t>KINGS PARK</t>
  </si>
  <si>
    <t>KINGSTON CITY SCHOOL DISTRICT</t>
  </si>
  <si>
    <t>61 CROWN ST</t>
  </si>
  <si>
    <t>KINGSTON</t>
  </si>
  <si>
    <t>KIPP ACAD CHARTER SCHOOL</t>
  </si>
  <si>
    <t>250 E 156TH ST</t>
  </si>
  <si>
    <t>KIPP S.T.A.R. CHARTER SCH</t>
  </si>
  <si>
    <t>433 W 123RD ST</t>
  </si>
  <si>
    <t>KIPP SANKOFA CHARTER SCH</t>
  </si>
  <si>
    <t>140 CENTRAL PARK PLZ</t>
  </si>
  <si>
    <t>KIRYAS JOEL VILLAGE UNION FREE SCHOOL DISTRICT</t>
  </si>
  <si>
    <t>51 FOREST RD-STE 315</t>
  </si>
  <si>
    <t>MONROE</t>
  </si>
  <si>
    <t>LA FARGEVILLE CENTRAL SCHOOL DISTRICT</t>
  </si>
  <si>
    <t>20414 SUNRISE AVE</t>
  </si>
  <si>
    <t>LA FARGEVILLE</t>
  </si>
  <si>
    <t>LA FAYETTE CENTRAL SCHOOL DISTRICT</t>
  </si>
  <si>
    <t>5955 RT 20 W</t>
  </si>
  <si>
    <t>LAFAYETTE</t>
  </si>
  <si>
    <t>LACKAWANNA CITY SCHOOL DISTRICT</t>
  </si>
  <si>
    <t>30 JOHNSON ST</t>
  </si>
  <si>
    <t>LAKE GEORGE CENTRAL SCHOOL DISTRICT</t>
  </si>
  <si>
    <t>381 CANADA ST</t>
  </si>
  <si>
    <t>LAKE GEORGE</t>
  </si>
  <si>
    <t>LAKE PLACID CENTRAL SCHOOL DISTRICT</t>
  </si>
  <si>
    <t>23 CUMMINS RD</t>
  </si>
  <si>
    <t>LAKE PLACID</t>
  </si>
  <si>
    <t>LAKE PLEASANT CENTRAL SCHOOL DISTRICT</t>
  </si>
  <si>
    <t>ELM LAKE RD</t>
  </si>
  <si>
    <t>SPECULATOR</t>
  </si>
  <si>
    <t>LAKELAND CENTRAL SCHOOL DISTRICT</t>
  </si>
  <si>
    <t>1086 MAIN ST</t>
  </si>
  <si>
    <t>SHRUB OAK</t>
  </si>
  <si>
    <t>LANCASTER CENTRAL SCHOOL DISTRICT</t>
  </si>
  <si>
    <t>177 CENTRAL AVE</t>
  </si>
  <si>
    <t>LANCASTER</t>
  </si>
  <si>
    <t>LANSING CENTRAL SCHOOL DISTRICT</t>
  </si>
  <si>
    <t>264 RIDGE RD</t>
  </si>
  <si>
    <t>LANSING</t>
  </si>
  <si>
    <t>LANSINGBURGH CENTRAL SCHOOL DISTRICT</t>
  </si>
  <si>
    <t>576 FIFTH AVE</t>
  </si>
  <si>
    <t>LAURENS CENTRAL SCHOOL DISTRICT</t>
  </si>
  <si>
    <t>55 MAIN ST</t>
  </si>
  <si>
    <t>LAURENS</t>
  </si>
  <si>
    <t>LAWRENCE UNION FREE SCHOOL DISTRICT</t>
  </si>
  <si>
    <t>195 BROADWAY</t>
  </si>
  <si>
    <t>LAWRENCE</t>
  </si>
  <si>
    <t>LE ROY CENTRAL SCHOOL DISTRICT</t>
  </si>
  <si>
    <t>2-6 TRIGON PARK</t>
  </si>
  <si>
    <t>LETCHWORTH CENTRAL SCHOOL DISTRICT</t>
  </si>
  <si>
    <t>5550 SCHOOL RD</t>
  </si>
  <si>
    <t>GAINESVILLE</t>
  </si>
  <si>
    <t>LEVITTOWN UNION FREE SCHOOL DISTRICT</t>
  </si>
  <si>
    <t>150 ABBEY LN</t>
  </si>
  <si>
    <t>LEWISTON-PORTER CENTRAL SCHOOL DISTRICT</t>
  </si>
  <si>
    <t>4061 CREEK RD</t>
  </si>
  <si>
    <t>YOUNGSTOWN</t>
  </si>
  <si>
    <t>LIBERTY CENTRAL SCHOOL DISTRICT</t>
  </si>
  <si>
    <t>115 BUCKLEY ST</t>
  </si>
  <si>
    <t>LINDENHURST UNION FREE SCHOOL DISTRICT</t>
  </si>
  <si>
    <t>350 DANIEL ST</t>
  </si>
  <si>
    <t>LINDENHURST</t>
  </si>
  <si>
    <t>LISBON CENTRAL SCHOOL DISTRICT</t>
  </si>
  <si>
    <t>6866 COUNTY RT 10</t>
  </si>
  <si>
    <t>LISBON</t>
  </si>
  <si>
    <t>LITTLE FALLS CITY SCHOOL DISTRICT</t>
  </si>
  <si>
    <t>15 PETRIE ST</t>
  </si>
  <si>
    <t>LITTLE FALLS</t>
  </si>
  <si>
    <t>LITTLE FLOWER UNION FREE SCHOOL DISTRICT</t>
  </si>
  <si>
    <t>2460 N WADING RIVR RD</t>
  </si>
  <si>
    <t>WADING RIVER</t>
  </si>
  <si>
    <t>LIVERPOOL CENTRAL SCHOOL DISTRICT</t>
  </si>
  <si>
    <t>800 FOURTH ST</t>
  </si>
  <si>
    <t>LIVERPOOL</t>
  </si>
  <si>
    <t>LIVINGSTON MANOR CENTRAL SCHOOL DISTRICT</t>
  </si>
  <si>
    <t>19 SCHOOL ST</t>
  </si>
  <si>
    <t>LIVINGSTON MANOR</t>
  </si>
  <si>
    <t>LIVONIA CENTRAL SCHOOL DISTRICT</t>
  </si>
  <si>
    <t>6 PUPPY LN</t>
  </si>
  <si>
    <t>LIVONIA</t>
  </si>
  <si>
    <t>LOCKPORT CITY SCHOOL DISTRICT</t>
  </si>
  <si>
    <t>130 BEATTIE AVE</t>
  </si>
  <si>
    <t>LOCKPORT</t>
  </si>
  <si>
    <t>LOCUST VALLEY CENTRAL SCHOOL DISTRICT</t>
  </si>
  <si>
    <t>HORSE HOLLOW RD</t>
  </si>
  <si>
    <t>LOCUST VALLEY</t>
  </si>
  <si>
    <t>LONG BEACH CITY SCHOOL DISTRICT</t>
  </si>
  <si>
    <t>235 LIDO BLVD</t>
  </si>
  <si>
    <t>LONG BEACH</t>
  </si>
  <si>
    <t>LONG LAKE CENTRAL SCHOOL DISTRICT</t>
  </si>
  <si>
    <t>1 SCHOOL ST</t>
  </si>
  <si>
    <t>LONG LAKE</t>
  </si>
  <si>
    <t>LONGWOOD CENTRAL SCHOOL DISTRICT</t>
  </si>
  <si>
    <t>35 YAPHNK-MID ISL RD</t>
  </si>
  <si>
    <t>MIDDLE ISLAND</t>
  </si>
  <si>
    <t>LOWVILLE ACADEMY &amp; CENTRAL SCHOOL DISTRICT</t>
  </si>
  <si>
    <t>7668 STATE ST</t>
  </si>
  <si>
    <t>LOWVILLE</t>
  </si>
  <si>
    <t>LYME CENTRAL SCHOOL DISTRICT</t>
  </si>
  <si>
    <t>11868 ACADEMY ST</t>
  </si>
  <si>
    <t>CHAUMONT</t>
  </si>
  <si>
    <t>LYNBROOK UNION FREE SCHOOL DISTRICT</t>
  </si>
  <si>
    <t>111 ATLANTIC AVE</t>
  </si>
  <si>
    <t>LYNBROOK</t>
  </si>
  <si>
    <t>LYNCOURT UNION FREE SCHOOL DISTRICT</t>
  </si>
  <si>
    <t>2707-2709 COURT ST</t>
  </si>
  <si>
    <t>LYNDONVILLE CENTRAL SCHOOL DISTRICT</t>
  </si>
  <si>
    <t>25 HOUSEL AVE</t>
  </si>
  <si>
    <t>LYNDONVILLE</t>
  </si>
  <si>
    <t>LYONS CENTRAL SCHOOL DISTRICT</t>
  </si>
  <si>
    <t>9 LAWRENCE ST</t>
  </si>
  <si>
    <t>LYONS</t>
  </si>
  <si>
    <t>MADISON CENTRAL SCHOOL DISTRICT</t>
  </si>
  <si>
    <t>7303 RT 20</t>
  </si>
  <si>
    <t>MADISON</t>
  </si>
  <si>
    <t>MADRID-WADDINGTON CENTRAL SCHOOL DISTRICT</t>
  </si>
  <si>
    <t>2582 STATE HWY 345</t>
  </si>
  <si>
    <t>MADRID</t>
  </si>
  <si>
    <t>MAHOPAC CENTRAL SCHOOL DISTRICT</t>
  </si>
  <si>
    <t>179 EAST LAKE BOULEVA</t>
  </si>
  <si>
    <t>MAHOPAC</t>
  </si>
  <si>
    <t>MAINE-ENDWELL CENTRAL SCHOOL DISTRICT</t>
  </si>
  <si>
    <t>712 FARM-TO-MARKET RD</t>
  </si>
  <si>
    <t>ENDWELL</t>
  </si>
  <si>
    <t>MALONE CENTRAL SCHOOL DISTRICT</t>
  </si>
  <si>
    <t>64 WEST STREET</t>
  </si>
  <si>
    <t>MALVERNE UNION FREE SCHOOL DISTRICT</t>
  </si>
  <si>
    <t>301 WICKS LN</t>
  </si>
  <si>
    <t>MALVERNE</t>
  </si>
  <si>
    <t>MAMARONECK UNION FREE SCHOOL DISTRICT</t>
  </si>
  <si>
    <t>1000 W BOSTON POST RD</t>
  </si>
  <si>
    <t>MAMARONECK</t>
  </si>
  <si>
    <t>MANCHESTER-SHORTSVILLE CENTRAL SCHOOL DISTRICT (RED JACKET)</t>
  </si>
  <si>
    <t>1506 RT 21</t>
  </si>
  <si>
    <t>SHORTSVILLE</t>
  </si>
  <si>
    <t>MANHASSET UNION FREE SCHOOL DISTRICT</t>
  </si>
  <si>
    <t>200 MEMORIAL PL</t>
  </si>
  <si>
    <t>MANHASSET</t>
  </si>
  <si>
    <t>MAPLEWOOD COMMON SCHOOL DISTRICT</t>
  </si>
  <si>
    <t>32 COHOES RD</t>
  </si>
  <si>
    <t>WATERVLIET</t>
  </si>
  <si>
    <t>MARATHON CENTRAL SCHOOL DISTRICT</t>
  </si>
  <si>
    <t>1 E MAIN ST</t>
  </si>
  <si>
    <t>MARATHON</t>
  </si>
  <si>
    <t>MARCELLUS CENTRAL SCHOOL DISTRICT</t>
  </si>
  <si>
    <t>2 REED PKY</t>
  </si>
  <si>
    <t>MARCELLUS</t>
  </si>
  <si>
    <t>MARGARETVILLE CENTRAL SCHOOL DISTRICT</t>
  </si>
  <si>
    <t>415 MAIN ST</t>
  </si>
  <si>
    <t>MARGARETVILLE</t>
  </si>
  <si>
    <t>MARION CENTRAL SCHOOL DISTRICT</t>
  </si>
  <si>
    <t>4034 WARNER RD</t>
  </si>
  <si>
    <t>MARION</t>
  </si>
  <si>
    <t>MARLBORO CENTRAL SCHOOL DISTRICT</t>
  </si>
  <si>
    <t>50 CROSS RD</t>
  </si>
  <si>
    <t>MARLBORO</t>
  </si>
  <si>
    <t>MASSAPEQUA UNION FREE SCHOOL DISTRICT</t>
  </si>
  <si>
    <t>4925 MERRICK RD</t>
  </si>
  <si>
    <t>MASSAPEQUA</t>
  </si>
  <si>
    <t>MASSENA CENTRAL SCHOOL DISTRICT</t>
  </si>
  <si>
    <t>84 NIGHTENGALE AVE</t>
  </si>
  <si>
    <t>MASSENA</t>
  </si>
  <si>
    <t>MATTITUCK-CUTCHOGUE UNION FREE SCHOOL DISTRICT</t>
  </si>
  <si>
    <t>385 DEPOT LN</t>
  </si>
  <si>
    <t>CUTCHOGUE</t>
  </si>
  <si>
    <t>MAYFIELD CENTRAL SCHOOL DISTRICT</t>
  </si>
  <si>
    <t>27 SCHOOL STREET</t>
  </si>
  <si>
    <t>MAYFIELD</t>
  </si>
  <si>
    <t>MCGRAW CENTRAL SCHOOL DISTRICT</t>
  </si>
  <si>
    <t>10 W ACAD ST-PO BX 55</t>
  </si>
  <si>
    <t>MCGRAW</t>
  </si>
  <si>
    <t>MECHANICVILLE CITY SCHOOL DISTRICT</t>
  </si>
  <si>
    <t>25 KNISKERN AVE</t>
  </si>
  <si>
    <t>MECHANICVILLE</t>
  </si>
  <si>
    <t>MEDINA CENTRAL SCHOOL DISTRICT</t>
  </si>
  <si>
    <t>ONE MUSTANG DR</t>
  </si>
  <si>
    <t>MENANDS UNION FREE SCHOOL DISTRICT</t>
  </si>
  <si>
    <t>19 WARDS LN</t>
  </si>
  <si>
    <t>MENANDS</t>
  </si>
  <si>
    <t>MERRICK ACADEMY-QUEENS PUBLIC CHARTE</t>
  </si>
  <si>
    <t>207-01 JAMAICA AVE</t>
  </si>
  <si>
    <t>QUEENS VILLAGE</t>
  </si>
  <si>
    <t>MERRICK UNION FREE SCHOOL DISTRICT</t>
  </si>
  <si>
    <t>21 BABYLON RD</t>
  </si>
  <si>
    <t>MERRICK</t>
  </si>
  <si>
    <t>MEXICO CENTRAL SCHOOL DISTRICT</t>
  </si>
  <si>
    <t>40 ACADEMY ST</t>
  </si>
  <si>
    <t>MIDDLE COUNTRY CENTRAL SCHOOL DISTRICT</t>
  </si>
  <si>
    <t>8 43RD ST - ADM OFF</t>
  </si>
  <si>
    <t>CENTEREACH</t>
  </si>
  <si>
    <t>MIDDLEBURGH CENTRAL SCHOOL DISTRICT</t>
  </si>
  <si>
    <t>168 MAIN ST</t>
  </si>
  <si>
    <t>MIDDLEBURGH</t>
  </si>
  <si>
    <t>MIDDLETOWN CITY SCHOOL DISTRICT</t>
  </si>
  <si>
    <t>223 WISNER AVE EXT</t>
  </si>
  <si>
    <t>MIDDLETOWN</t>
  </si>
  <si>
    <t>MILFORD CENTRAL SCHOOL DISTRICT</t>
  </si>
  <si>
    <t>42 W MAIN ST</t>
  </si>
  <si>
    <t>MILFORD</t>
  </si>
  <si>
    <t>MILLBROOK CENTRAL SCHOOL DISTRICT</t>
  </si>
  <si>
    <t>PO BX AA-3323 FRNKLN</t>
  </si>
  <si>
    <t>MILLBROOK</t>
  </si>
  <si>
    <t>MILLER PLACE UNION FREE SCHOOL DISTRICT</t>
  </si>
  <si>
    <t>275 ROUTE 25A</t>
  </si>
  <si>
    <t>MILLER PLACE</t>
  </si>
  <si>
    <t>MINEOLA UNION FREE SCHOOL DISTRICT</t>
  </si>
  <si>
    <t>200 EMORY RD</t>
  </si>
  <si>
    <t>MINEOLA</t>
  </si>
  <si>
    <t>MINERVA CENTRAL SCHOOL DISTRICT</t>
  </si>
  <si>
    <t>1466 COUNTY RT 29</t>
  </si>
  <si>
    <t>OLMSTEDVILLE</t>
  </si>
  <si>
    <t>MINISINK VALLEY CENTRAL SCHOOL DISTRICT</t>
  </si>
  <si>
    <t>RT 6-PO BOX 217</t>
  </si>
  <si>
    <t>SLATE HILL</t>
  </si>
  <si>
    <t>MOHAWK CENTRAL SCHOOL DISTRICT</t>
  </si>
  <si>
    <t>28 GROVE ST</t>
  </si>
  <si>
    <t>MOHAWK</t>
  </si>
  <si>
    <t>MONROE-WOODBURY CENTRAL SCHOOL DISTRICT</t>
  </si>
  <si>
    <t>278 RTE 32-EDUC CTR</t>
  </si>
  <si>
    <t>CENTRAL VALLEY</t>
  </si>
  <si>
    <t>MONTAUK UNION FREE SCHOOL DISTRICT</t>
  </si>
  <si>
    <t>50 S DORSET RD</t>
  </si>
  <si>
    <t>MONTAUK</t>
  </si>
  <si>
    <t>MORAVIA CENTRAL SCHOOL DISTRICT</t>
  </si>
  <si>
    <t>68 S MAIN ST</t>
  </si>
  <si>
    <t>MORAVIA</t>
  </si>
  <si>
    <t>MORIAH CENTRAL SCHOOL DISTRICT</t>
  </si>
  <si>
    <t>39 VIKING LANE</t>
  </si>
  <si>
    <t>PORT HENRY</t>
  </si>
  <si>
    <t>MORRIS CENTRAL SCHOOL DISTRICT</t>
  </si>
  <si>
    <t>65 MAIN ST</t>
  </si>
  <si>
    <t>MORRIS</t>
  </si>
  <si>
    <t>MORRISTOWN CENTRAL SCHOOL DISTRICT</t>
  </si>
  <si>
    <t>408 GOUVERNEUR ST</t>
  </si>
  <si>
    <t>MORRISTOWN</t>
  </si>
  <si>
    <t>MORRISVILLE-EATON CENTRAL SCHOOL DISTRICT</t>
  </si>
  <si>
    <t>5061 FEARON ROAD</t>
  </si>
  <si>
    <t>MORRISVILLE</t>
  </si>
  <si>
    <t>MOUNT MORRIS CENTRAL SCHOOL DISTRICT</t>
  </si>
  <si>
    <t>30 BONADONNA AVE</t>
  </si>
  <si>
    <t>MOUNT MORRIS</t>
  </si>
  <si>
    <t>MOUNT PLEASANT CENTRAL SCHOOL DISTRICT</t>
  </si>
  <si>
    <t>825 WESTLAKE DRIVE</t>
  </si>
  <si>
    <t>THORNWOOD</t>
  </si>
  <si>
    <t>MOUNT PLEASANT-BLYTHEDALE UNION FREE SCHOOL DISTRICT</t>
  </si>
  <si>
    <t>95 BRADHURST AVE</t>
  </si>
  <si>
    <t>VALHALLA</t>
  </si>
  <si>
    <t>MOUNT PLEASANT-COTTAGE UNION FREE SCHOOL DISTRICT</t>
  </si>
  <si>
    <t>1075 BROADWAY</t>
  </si>
  <si>
    <t>PLEASANTVILLE</t>
  </si>
  <si>
    <t>MOUNT SINAI UNION FREE SCHOOL DISTRICT</t>
  </si>
  <si>
    <t>150 N COUNTRY RD</t>
  </si>
  <si>
    <t>MOUNT SINAI</t>
  </si>
  <si>
    <t>MOUNT VERNON CITY SCHOOL DISTRICT</t>
  </si>
  <si>
    <t>165 N COLUMBUS AVE</t>
  </si>
  <si>
    <t>MOUNT VERNON</t>
  </si>
  <si>
    <t>NANUET UNION FREE SCHOOL DISTRICT</t>
  </si>
  <si>
    <t>NANUET</t>
  </si>
  <si>
    <t>NAPLES CENTRAL SCHOOL DISTRICT</t>
  </si>
  <si>
    <t>136 N MAIN ST</t>
  </si>
  <si>
    <t>NAPLES</t>
  </si>
  <si>
    <t>NEW COVENANT CHARTER SCHOOL</t>
  </si>
  <si>
    <t>50 N LARK ST</t>
  </si>
  <si>
    <t>NEW HARTFORD CENTRAL SCHOOL DISTRICT</t>
  </si>
  <si>
    <t>33 OXFORD RD</t>
  </si>
  <si>
    <t>NEW HYDE PARK-GARDEN CITY PARK UNION FREE SCHOOL DISTRICT</t>
  </si>
  <si>
    <t>1950 HILLSIDE AVE</t>
  </si>
  <si>
    <t>NEW LEBANON CENTRAL SCHOOL DISTRICT</t>
  </si>
  <si>
    <t>14665 ROUTE 22</t>
  </si>
  <si>
    <t>NEW LEBANON</t>
  </si>
  <si>
    <t>NEW PALTZ CENTRAL SCHOOL DISTRICT</t>
  </si>
  <si>
    <t>196 MAIN ST</t>
  </si>
  <si>
    <t>NEW ROCHELLE CITY SCHOOL DISTRICT</t>
  </si>
  <si>
    <t>515 NORTH AVE</t>
  </si>
  <si>
    <t>NEW ROCHELLE</t>
  </si>
  <si>
    <t>NEW SUFFOLK COMMON SCHOOL DISTRICT</t>
  </si>
  <si>
    <t>7605 NEW SUFFOLK RD</t>
  </si>
  <si>
    <t>NEW SUFFOLK</t>
  </si>
  <si>
    <t>NEW YORK CITY PUBLIC SCHOOLS</t>
  </si>
  <si>
    <t>110 LIVINGSTON ST</t>
  </si>
  <si>
    <t>NEW YORK MILLS UNION FREE SCHOOL DISTRICT</t>
  </si>
  <si>
    <t>1 MARAUDER BLVD</t>
  </si>
  <si>
    <t>NEW YORK MILLS</t>
  </si>
  <si>
    <t>NEWARK CENTRAL SCHOOL DISTRICT</t>
  </si>
  <si>
    <t>100 E MILLER ST</t>
  </si>
  <si>
    <t>NEWARK VALLEY CENTRAL SCHOOL DISTRICT</t>
  </si>
  <si>
    <t>79 WHIG ST</t>
  </si>
  <si>
    <t>NEWARK VALLEY</t>
  </si>
  <si>
    <t>NEWBURGH CITY SCHOOL DISTRICT</t>
  </si>
  <si>
    <t>124 GRAND ST</t>
  </si>
  <si>
    <t>NEWBURGH</t>
  </si>
  <si>
    <t>NEWCOMB CENTRAL SCHOOL DISTRICT</t>
  </si>
  <si>
    <t>5535 RT 28 N</t>
  </si>
  <si>
    <t>NEWCOMB</t>
  </si>
  <si>
    <t>NEWFANE CENTRAL SCHOOL DISTRICT</t>
  </si>
  <si>
    <t>6273 CHARLOTTEVILE RD</t>
  </si>
  <si>
    <t>NEWFANE</t>
  </si>
  <si>
    <t>NEWFIELD CENTRAL SCHOOL DISTRICT</t>
  </si>
  <si>
    <t>247 MAIN ST</t>
  </si>
  <si>
    <t>NEWFIELD</t>
  </si>
  <si>
    <t>NIAGARA FALLS CITY SCHOOL DISTRICT</t>
  </si>
  <si>
    <t>607 WALNUT AVE</t>
  </si>
  <si>
    <t>NIAGARA FALLS</t>
  </si>
  <si>
    <t>NIAGARA-WHEATFIELD CENTRAL SCHOOL DISTRICT</t>
  </si>
  <si>
    <t>6700 SCHULTZ  ST</t>
  </si>
  <si>
    <t>NISKAYUNA CENTRAL SCHOOL DISTRICT</t>
  </si>
  <si>
    <t>1239 VAN ANTWERP RD</t>
  </si>
  <si>
    <t>NORTH BABYLON UNION FREE SCHOOL DISTRICT</t>
  </si>
  <si>
    <t>5 JARDINE PL</t>
  </si>
  <si>
    <t>NORTH BABYLON</t>
  </si>
  <si>
    <t>NORTH BELLMORE UNION FREE SCHOOL DISTRICT</t>
  </si>
  <si>
    <t>2616 MARTIN AVE</t>
  </si>
  <si>
    <t>NORTH COLLINS CENTRAL SCHOOL DISTRICT</t>
  </si>
  <si>
    <t>2045 SCHOOL ST</t>
  </si>
  <si>
    <t>NORTH COLLINS</t>
  </si>
  <si>
    <t>NORTH COLONIE CENTRAL SCHOOL DISTRICT</t>
  </si>
  <si>
    <t>91 FIDDLER'S LN</t>
  </si>
  <si>
    <t>LATHAM</t>
  </si>
  <si>
    <t>NORTH GREENBUSH COMMON SCHOOL DISTRICT (WILLIAMS)</t>
  </si>
  <si>
    <t>476 NO GREENBUSH RD</t>
  </si>
  <si>
    <t>RENSSELAER</t>
  </si>
  <si>
    <t>NORTH MERRICK UNION FREE SCHOOL DISTRICT</t>
  </si>
  <si>
    <t>1057 MERRICK AVE</t>
  </si>
  <si>
    <t>NORTH ROSE-WOLCOTT CENTRAL SCHOOL DISTRICT</t>
  </si>
  <si>
    <t>11669 SALTR-COLVN RD</t>
  </si>
  <si>
    <t>WOLCOTT</t>
  </si>
  <si>
    <t>NORTH SALEM CENTRAL SCHOOL DISTRICT</t>
  </si>
  <si>
    <t>230 JUNE RD</t>
  </si>
  <si>
    <t>NORTH SALEM</t>
  </si>
  <si>
    <t>NORTH SHORE CENTRAL SCHOOL DISTRICT</t>
  </si>
  <si>
    <t>112 FRANKLIN AVE</t>
  </si>
  <si>
    <t>SEA CLIFF</t>
  </si>
  <si>
    <t>NORTH SYRACUSE CENTRAL SCHOOL DISTRICT</t>
  </si>
  <si>
    <t>5355 W TAFT RD</t>
  </si>
  <si>
    <t>NORTH SYRACUSE</t>
  </si>
  <si>
    <t>NORTH TONAWANDA CITY SCHOOL DISTRICT</t>
  </si>
  <si>
    <t>175 HUMPHREY ST</t>
  </si>
  <si>
    <t>NORTH TONAWANDA</t>
  </si>
  <si>
    <t>NORTH WARREN CENTRAL SCHOOL DISTRICT</t>
  </si>
  <si>
    <t>6110 STATE RT 8</t>
  </si>
  <si>
    <t>CHESTERTOWN</t>
  </si>
  <si>
    <t>NORTHEAST CENTRAL SCHOOL DISTRICT</t>
  </si>
  <si>
    <t>194 HAIGHT RD</t>
  </si>
  <si>
    <t>AMENIA</t>
  </si>
  <si>
    <t>NORTHEASTERN CLINTON CENTRAL SCHOOL DISTRICT</t>
  </si>
  <si>
    <t>103 ROUTE 276</t>
  </si>
  <si>
    <t>CHAMPLAIN</t>
  </si>
  <si>
    <t>NORTHERN ADIRONDACK CENTRAL SCHOOL DISTRICT</t>
  </si>
  <si>
    <t>RT 11</t>
  </si>
  <si>
    <t>ELLENBURG DEPOT</t>
  </si>
  <si>
    <t>NORTHPORT-EAST NORTHPORT UNION FREE SCHOOL DISTRICT</t>
  </si>
  <si>
    <t>158 LAUREL AVE</t>
  </si>
  <si>
    <t>NORTHPORT</t>
  </si>
  <si>
    <t>NORTHVILLE CENTRAL SCHOOL DISTRICT</t>
  </si>
  <si>
    <t>131 S. THIRD ST</t>
  </si>
  <si>
    <t>NORTHVILLE</t>
  </si>
  <si>
    <t>NORWOOD-NORFOLK CENTRAL SCHOOL DISTRICT</t>
  </si>
  <si>
    <t>7852 ST HGWY 56- BX 1</t>
  </si>
  <si>
    <t>NORWOOD</t>
  </si>
  <si>
    <t>NYACK UNION FREE SCHOOL DISTRICT</t>
  </si>
  <si>
    <t>13A DICKINSON AVE</t>
  </si>
  <si>
    <t>NYACK</t>
  </si>
  <si>
    <t>OAKFIELD-ALABAMA CENTRAL SCHOOL DISTRICT</t>
  </si>
  <si>
    <t>7001 LEWISTON RD</t>
  </si>
  <si>
    <t>OAKFIELD</t>
  </si>
  <si>
    <t>OCEANSIDE UNION FREE SCHOOL DISTRICT</t>
  </si>
  <si>
    <t>145 MERLE AVE</t>
  </si>
  <si>
    <t>OCEANSIDE</t>
  </si>
  <si>
    <t>ODESSA-MONTOUR CENTRAL SCHOOL DISTRICT</t>
  </si>
  <si>
    <t>300 COLLEGE AVE</t>
  </si>
  <si>
    <t>ODESSA</t>
  </si>
  <si>
    <t>OGDENSBURG CITY SCHOOL DISTRICT</t>
  </si>
  <si>
    <t>1100 STATE ST</t>
  </si>
  <si>
    <t>OGDENSBURG</t>
  </si>
  <si>
    <t>OLEAN CITY SCHOOL DISTRICT</t>
  </si>
  <si>
    <t>410 W SULLIVAN ST</t>
  </si>
  <si>
    <t>ONEIDA CITY SCHOOL DISTRICT</t>
  </si>
  <si>
    <t>565 SAYLES ST</t>
  </si>
  <si>
    <t>ONEIDA</t>
  </si>
  <si>
    <t>ONEONTA CITY SCHOOL DISTRICT</t>
  </si>
  <si>
    <t>189 MAIN ST-SUITE 302</t>
  </si>
  <si>
    <t>ONEONTA</t>
  </si>
  <si>
    <t>ONONDAGA CENTRAL SCHOOL DISTRICT</t>
  </si>
  <si>
    <t>4466 S ONONDAGA RD</t>
  </si>
  <si>
    <t>NEDROW</t>
  </si>
  <si>
    <t>ONTEORA CENTRAL SCHOOL DISTRICT</t>
  </si>
  <si>
    <t>4166 RT 28</t>
  </si>
  <si>
    <t>BOICEVILLE</t>
  </si>
  <si>
    <t>OPPENHEIM-EPHRATAH CENTRAL SCHOOL DISTRICT</t>
  </si>
  <si>
    <t>6486 STATE HWY 29</t>
  </si>
  <si>
    <t>ST JOHNSVILLE</t>
  </si>
  <si>
    <t>ORCHARD PARK CENTRAL SCHOOL DISTRICT</t>
  </si>
  <si>
    <t>3330 BAKER RD</t>
  </si>
  <si>
    <t>ORCHARD PARK</t>
  </si>
  <si>
    <t>ORISKANY CENTRAL SCHOOL DISTRICT</t>
  </si>
  <si>
    <t>1313 UTICA ST</t>
  </si>
  <si>
    <t>ORISKANY</t>
  </si>
  <si>
    <t>OSSINING UNION FREE SCHOOL DISTRICT</t>
  </si>
  <si>
    <t>190 CROTON AVE</t>
  </si>
  <si>
    <t>OSSINING</t>
  </si>
  <si>
    <t>OSWEGO CITY SCHOOL DISTRICT</t>
  </si>
  <si>
    <t>120 E 1ST ST</t>
  </si>
  <si>
    <t>OSWEGO</t>
  </si>
  <si>
    <t>OTEGO-UNADILLA CENTRAL SCHOOL DISTRICT</t>
  </si>
  <si>
    <t>2641 STATE HWY 7</t>
  </si>
  <si>
    <t>OTEGO</t>
  </si>
  <si>
    <t>OUR WORLD NEIGHBORHOOD CHARTER SCHOO</t>
  </si>
  <si>
    <t>36-12 35TH AVENUE</t>
  </si>
  <si>
    <t>ASTORIA</t>
  </si>
  <si>
    <t>OWEGO-APALACHIN CENTRAL SCHOOL DISTRICT</t>
  </si>
  <si>
    <t>36 TALCOTT ST</t>
  </si>
  <si>
    <t>OWEGO</t>
  </si>
  <si>
    <t>OXFORD ACADEMY AND CENTRAL SCHOOL DISTRICT</t>
  </si>
  <si>
    <t>10 FORT HILL PARK</t>
  </si>
  <si>
    <t>OXFORD</t>
  </si>
  <si>
    <t>OYSTER BAY-EAST NORWICH CENTRAL SCHOOL DISTRICT</t>
  </si>
  <si>
    <t>1 MCCOUNS LN</t>
  </si>
  <si>
    <t>OYSTER BAY</t>
  </si>
  <si>
    <t>OYSTERPONDS UNION FREE SCHOOL DISTRICT</t>
  </si>
  <si>
    <t>23405 MAIN RD</t>
  </si>
  <si>
    <t>ORIENT</t>
  </si>
  <si>
    <t>PALMYRA-MACEDON CENTRAL SCHOOL DISTRICT</t>
  </si>
  <si>
    <t>151 HYDE PKY</t>
  </si>
  <si>
    <t>PALMYRA</t>
  </si>
  <si>
    <t>PANAMA CENTRAL SCHOOL DISTRICT</t>
  </si>
  <si>
    <t>41 NORTH ST</t>
  </si>
  <si>
    <t>PANAMA</t>
  </si>
  <si>
    <t>PARISHVILLE-HOPKINTON CENTRAL SCHOOL DISTRICT</t>
  </si>
  <si>
    <t>12 COUNTY RT 47</t>
  </si>
  <si>
    <t>PARISHVILLE</t>
  </si>
  <si>
    <t>PATCHOGUE-MEDFORD UNION FREE SCHOOL DISTRICT</t>
  </si>
  <si>
    <t>241 S OCEAN AVE</t>
  </si>
  <si>
    <t>PAVILION CENTRAL SCHOOL DISTRICT</t>
  </si>
  <si>
    <t>7014 BIG TREE RD</t>
  </si>
  <si>
    <t>PAVILION</t>
  </si>
  <si>
    <t>PAWLING CENTRAL SCHOOL DISTRICT</t>
  </si>
  <si>
    <t>7 HAIGHT ST</t>
  </si>
  <si>
    <t>PAWLING</t>
  </si>
  <si>
    <t>PEARL RIVER UNION FREE SCHOOL DISTRICT</t>
  </si>
  <si>
    <t>275 E CENTRAL AVE</t>
  </si>
  <si>
    <t>PEARL RIVER</t>
  </si>
  <si>
    <t>PEEKSKILL CITY SCHOOL DISTRICT</t>
  </si>
  <si>
    <t>1031 ELM ST</t>
  </si>
  <si>
    <t>PEEKSKILL</t>
  </si>
  <si>
    <t>PELHAM UNION FREE SCHOOL DISTRICT</t>
  </si>
  <si>
    <t>661 HILLSIDE RD</t>
  </si>
  <si>
    <t>PELHAM</t>
  </si>
  <si>
    <t>PEMBROKE CENTRAL SCHOOL DISTRICT</t>
  </si>
  <si>
    <t>RT 5 &amp; 77</t>
  </si>
  <si>
    <t>CORFU</t>
  </si>
  <si>
    <t>PENFIELD CENTRAL SCHOOL DISTRICT</t>
  </si>
  <si>
    <t>2590 ATLANTIC AVE.</t>
  </si>
  <si>
    <t>PENFIELD</t>
  </si>
  <si>
    <t>PENN YAN CENTRAL SCHOOL DISTRICT</t>
  </si>
  <si>
    <t>ONE SCHOOL DR</t>
  </si>
  <si>
    <t>PENN YAN</t>
  </si>
  <si>
    <t>PERRY CENTRAL SCHOOL DISTRICT</t>
  </si>
  <si>
    <t>33 WATKINS AVE</t>
  </si>
  <si>
    <t>PERRY</t>
  </si>
  <si>
    <t>PERU CENTRAL SCHOOL DISTRICT</t>
  </si>
  <si>
    <t>17 SCHOOL ST</t>
  </si>
  <si>
    <t>PERU</t>
  </si>
  <si>
    <t>PHELPS-CLIFTON SPRINGS CENTRAL SCHOOL DISTRICT</t>
  </si>
  <si>
    <t>1490 RT 488</t>
  </si>
  <si>
    <t>CLIFTON SPRINGS</t>
  </si>
  <si>
    <t>PHOENIX CENTRAL SCHOOL DISTRICT</t>
  </si>
  <si>
    <t>116 VOLNEY ST</t>
  </si>
  <si>
    <t>PHOENIX</t>
  </si>
  <si>
    <t>PINE BUSH CENTRAL SCHOOL DISTRICT</t>
  </si>
  <si>
    <t>PO BX 700 156 ST RTE</t>
  </si>
  <si>
    <t>PINE BUSH</t>
  </si>
  <si>
    <t>PINE PLAINS CENTRAL SCHOOL DISTRICT</t>
  </si>
  <si>
    <t>2829 CHURCH ST</t>
  </si>
  <si>
    <t>PINE PLAINS</t>
  </si>
  <si>
    <t>PINNACLE CHARTER SCHOOL</t>
  </si>
  <si>
    <t>115 ASH ST</t>
  </si>
  <si>
    <t>PISECO COMMON SCHOOL DISTRICT</t>
  </si>
  <si>
    <t>RT 8</t>
  </si>
  <si>
    <t>PISECO</t>
  </si>
  <si>
    <t>PITTSFORD CENTRAL SCHOOL DISTRICT</t>
  </si>
  <si>
    <t>42 W JEFFERSON RD</t>
  </si>
  <si>
    <t>PITTSFORD</t>
  </si>
  <si>
    <t>PLAINEDGE UNION FREE SCHOOL DISTRICT</t>
  </si>
  <si>
    <t>241 WYNGATE DR</t>
  </si>
  <si>
    <t>NORTH MASSAPEQUA</t>
  </si>
  <si>
    <t>PLAINVIEW-OLD BETHPAGE CENTRAL SCHOOL DISTRICT</t>
  </si>
  <si>
    <t>106 WASHINGTON AVE</t>
  </si>
  <si>
    <t>PLAINVIEW</t>
  </si>
  <si>
    <t>PLATTSBURGH CITY SCHOOL DISTRICT</t>
  </si>
  <si>
    <t>49 BROAD ST</t>
  </si>
  <si>
    <t>PLEASANTVILLE UNION FREE SCHOOL DISTRICT</t>
  </si>
  <si>
    <t>60 ROMER AVE</t>
  </si>
  <si>
    <t>POCANTICO HILLS CENTRAL SCHOOL DISTRICT</t>
  </si>
  <si>
    <t>599 BEDFORD RD</t>
  </si>
  <si>
    <t>SLEEPY HOLLOW</t>
  </si>
  <si>
    <t>PORT BYRON CENTRAL SCHOOL DISTRICT</t>
  </si>
  <si>
    <t>30 MAPLE AVE</t>
  </si>
  <si>
    <t>PORT BYRON</t>
  </si>
  <si>
    <t>PORT CHESTER-RYE UNION FREE SCHOOL DISTRICT</t>
  </si>
  <si>
    <t>113 BOWMAN AVE</t>
  </si>
  <si>
    <t>PORT CHESTER</t>
  </si>
  <si>
    <t>PORT JEFFERSON UNION FREE SCHOOL DISTRICT</t>
  </si>
  <si>
    <t>550 SCRAGGY HILL RD</t>
  </si>
  <si>
    <t>PORT JEFFERSON</t>
  </si>
  <si>
    <t>PORT JERVIS CITY SCHOOL DISTRICT</t>
  </si>
  <si>
    <t>9 THOMPSON ST</t>
  </si>
  <si>
    <t>PORT JERVIS</t>
  </si>
  <si>
    <t>PORT WASHINGTON UNION FREE SCHOOL DISTRICT</t>
  </si>
  <si>
    <t>100 CAMPUS DR</t>
  </si>
  <si>
    <t>PORT WASHINGTON</t>
  </si>
  <si>
    <t>PORTVILLE CENTRAL SCHOOL DISTRICT</t>
  </si>
  <si>
    <t>500 ELM STREET</t>
  </si>
  <si>
    <t>PORTVILLE</t>
  </si>
  <si>
    <t>POTSDAM CENTRAL SCHOOL DISTRICT</t>
  </si>
  <si>
    <t>29 LEROY ST</t>
  </si>
  <si>
    <t>POTSDAM</t>
  </si>
  <si>
    <t>POUGHKEEPSIE CITY SCHOOL DISTRICT</t>
  </si>
  <si>
    <t>11 COLLEGE AVE</t>
  </si>
  <si>
    <t>PRATTSBURGH CENTRAL SCHOOL DISTRICT</t>
  </si>
  <si>
    <t>1 ACADEMY ST</t>
  </si>
  <si>
    <t>PRATTSBURGH</t>
  </si>
  <si>
    <t>PULASKI CENTRAL SCHOOL DISTRICT</t>
  </si>
  <si>
    <t>2 HINMAN RD</t>
  </si>
  <si>
    <t>PULASKI</t>
  </si>
  <si>
    <t>PUTNAM CENTRAL SCHOOL DISTRICT</t>
  </si>
  <si>
    <t>126 COUNTY RT 2</t>
  </si>
  <si>
    <t>PUTNAM STATION</t>
  </si>
  <si>
    <t>PUTNAM VALLEY CENTRAL SCHOOL DISTRICT</t>
  </si>
  <si>
    <t>146 PEEKSKLL HOLLW RD</t>
  </si>
  <si>
    <t>PUTNAM VALLEY</t>
  </si>
  <si>
    <t>QUEENSBURY UNION FREE SCHOOL DISTRICT</t>
  </si>
  <si>
    <t>429 AVIATION RD</t>
  </si>
  <si>
    <t>QUEENSBURY</t>
  </si>
  <si>
    <t>QUOGUE UNION FREE SCHOOL DISTRICT</t>
  </si>
  <si>
    <t>10 EDGEWOOD RD</t>
  </si>
  <si>
    <t>QUOGUE</t>
  </si>
  <si>
    <t>RAMAPO CENTRAL SCHOOL DISTRICT (SUFFERN)</t>
  </si>
  <si>
    <t>45 MOUNTAIN AVE</t>
  </si>
  <si>
    <t>HILLBURN</t>
  </si>
  <si>
    <t>RANDOLPH ACADEMY UNION FREE SCHOOL DISTRICT</t>
  </si>
  <si>
    <t>336 MAIN STREET-E R</t>
  </si>
  <si>
    <t>RAQUETTE LAKE UNION FREE SCHOOL DISTRICT</t>
  </si>
  <si>
    <t>115 RT 28</t>
  </si>
  <si>
    <t>RAQUETTE LAKE</t>
  </si>
  <si>
    <t>RAVENA-COEYMANS-SELKIRK CENTRAL SCHOOL DISTRICT</t>
  </si>
  <si>
    <t>26 THATCHER ST</t>
  </si>
  <si>
    <t>SELKIRK</t>
  </si>
  <si>
    <t>READNET BRONX CHARTER SCHOOL</t>
  </si>
  <si>
    <t>429 E 148TH ST</t>
  </si>
  <si>
    <t>RED CREEK CENTRAL SCHOOL DISTRICT</t>
  </si>
  <si>
    <t>6815 CHURCH ST</t>
  </si>
  <si>
    <t>RED CREEK</t>
  </si>
  <si>
    <t>RED HOOK CENTRAL SCHOOL DISTRICT</t>
  </si>
  <si>
    <t>7401 SOUTH BROADWAY</t>
  </si>
  <si>
    <t>RED HOOK</t>
  </si>
  <si>
    <t>REMSEN CENTRAL SCHOOL DISTRICT</t>
  </si>
  <si>
    <t>DAVIS DR</t>
  </si>
  <si>
    <t>REMSEN</t>
  </si>
  <si>
    <t>REMSENBURG-SPEONK UNION FREE SCHOOL DISTRICT</t>
  </si>
  <si>
    <t>11 MILL RD</t>
  </si>
  <si>
    <t>REMSENBURG</t>
  </si>
  <si>
    <t>RENAISSANCE CHARTER SCHOOL (THE)</t>
  </si>
  <si>
    <t>35-59 81ST ST</t>
  </si>
  <si>
    <t>JACKSON HEIGHTS</t>
  </si>
  <si>
    <t>RENSSELAER CITY SCHOOL DISTRICT</t>
  </si>
  <si>
    <t>555 BROADWAY</t>
  </si>
  <si>
    <t>RHINEBECK CENTRAL SCHOOL DISTRICT</t>
  </si>
  <si>
    <t>45 NORTH PARK RD</t>
  </si>
  <si>
    <t>RHINEBECK</t>
  </si>
  <si>
    <t>RICHFIELD SPRINGS CENTRAL SCHOOL DISTRICT</t>
  </si>
  <si>
    <t>93 MAIN ST</t>
  </si>
  <si>
    <t>RICHFIELD SPRINGS</t>
  </si>
  <si>
    <t>RIPLEY CENTRAL SCHOOL DISTRICT</t>
  </si>
  <si>
    <t>12 N STATE ST</t>
  </si>
  <si>
    <t>RIPLEY</t>
  </si>
  <si>
    <t>RIVERHEAD CENTRAL SCHOOL DISTRICT</t>
  </si>
  <si>
    <t>700 OSBORNE AVE</t>
  </si>
  <si>
    <t>RIVERHEAD</t>
  </si>
  <si>
    <t>RIVERHEAD CHARTER SCHOOL</t>
  </si>
  <si>
    <t>3685 RT 25</t>
  </si>
  <si>
    <t>CALVERTON</t>
  </si>
  <si>
    <t>ROCHESTER CITY SCHOOL DISTRICT</t>
  </si>
  <si>
    <t>131 W BROAD ST</t>
  </si>
  <si>
    <t>ROCHESTER LEADERSHIP ACAD CHARTER SC</t>
  </si>
  <si>
    <t>1020 MAPLE ST</t>
  </si>
  <si>
    <t>ROCKVILLE CENTRE UNION FREE SCHOOL DISTRICT</t>
  </si>
  <si>
    <t>128 SHEPHERD ST</t>
  </si>
  <si>
    <t>ROCKVILLE CENTRE</t>
  </si>
  <si>
    <t>ROCKY POINT UNION FREE SCHOOL DISTRICT</t>
  </si>
  <si>
    <t>170 RT 25A</t>
  </si>
  <si>
    <t>ROCKY POINT</t>
  </si>
  <si>
    <t>ROME CITY SCHOOL DISTRICT</t>
  </si>
  <si>
    <t>112 E THOMAS ST</t>
  </si>
  <si>
    <t>ROME</t>
  </si>
  <si>
    <t>2,4</t>
  </si>
  <si>
    <t>ROMULUS CENTRAL SCHOOL DISTRICT</t>
  </si>
  <si>
    <t>5705 RT 96</t>
  </si>
  <si>
    <t>ROMULUS</t>
  </si>
  <si>
    <t>RONDOUT VALLEY CENTRAL SCHOOL DISTRICT</t>
  </si>
  <si>
    <t>122 KYSERIKE ROAD</t>
  </si>
  <si>
    <t>ACCORD</t>
  </si>
  <si>
    <t>ROOSEVELT CHILDREN'S ACAD CHARTER SC</t>
  </si>
  <si>
    <t>105 PLEASANT AVE</t>
  </si>
  <si>
    <t>ROOSEVELT</t>
  </si>
  <si>
    <t>ROOSEVELT UNION FREE SCHOOL DISTRICT</t>
  </si>
  <si>
    <t>240 DENTON PL</t>
  </si>
  <si>
    <t>ROSCOE CENTRAL SCHOOL DISTRICT</t>
  </si>
  <si>
    <t>6 ACADEMY ST</t>
  </si>
  <si>
    <t>ROSCOE</t>
  </si>
  <si>
    <t>ROSLYN UNION FREE SCHOOL DISTRICT</t>
  </si>
  <si>
    <t>300 HARBOR HILL RD</t>
  </si>
  <si>
    <t>ROSLYN</t>
  </si>
  <si>
    <t>ROTTERDAM-MOHONASEN CENTRAL SCHOOL DISTRICT</t>
  </si>
  <si>
    <t>2072 CURRY RD</t>
  </si>
  <si>
    <t>ROXBURY CENTRAL SCHOOL DISTRICT</t>
  </si>
  <si>
    <t>53729 NYS ROUTE 30</t>
  </si>
  <si>
    <t>ROXBURY</t>
  </si>
  <si>
    <t>ROYALTON-HARTLAND CENTRAL SCHOOL DISTRICT</t>
  </si>
  <si>
    <t>54 STATE ST</t>
  </si>
  <si>
    <t>MIDDLEPORT</t>
  </si>
  <si>
    <t>RUSH-HENRIETTA CENTRAL SCHOOL DISTRICT</t>
  </si>
  <si>
    <t>2034 LEHIGH STA RD</t>
  </si>
  <si>
    <t>HENRIETTA</t>
  </si>
  <si>
    <t>RYE CITY SCHOOL DISTRICT</t>
  </si>
  <si>
    <t>324 MIDLAND AVE</t>
  </si>
  <si>
    <t>RYE</t>
  </si>
  <si>
    <t>RYE NECK UNION FREE SCHOOL DISTRICT</t>
  </si>
  <si>
    <t>310 HORNIDGE RD</t>
  </si>
  <si>
    <t>SACHEM CENTRAL SCHOOL DISTRICT</t>
  </si>
  <si>
    <t>245 UNION AVE</t>
  </si>
  <si>
    <t>HOLBROOK</t>
  </si>
  <si>
    <t>SACKETS HARBOR CENTRAL SCHOOL DISTRICT</t>
  </si>
  <si>
    <t>215 S  BROAD ST</t>
  </si>
  <si>
    <t>SACKETS HARBOR</t>
  </si>
  <si>
    <t>SAG HARBOR UNION FREE SCHOOL DISTRICT</t>
  </si>
  <si>
    <t>200 JERMAIN AVE</t>
  </si>
  <si>
    <t>SAG HARBOR</t>
  </si>
  <si>
    <t>SAGAPONACK COMMON SCHOOL DISTRICT</t>
  </si>
  <si>
    <t>MAIN ST</t>
  </si>
  <si>
    <t>SAGAPONACK</t>
  </si>
  <si>
    <t>SAINT JOHNSVILLE CENTRAL SCHOOL DISTRICT</t>
  </si>
  <si>
    <t>61 MONROE ST</t>
  </si>
  <si>
    <t>SAINT REGIS FALLS CENTRAL SCHOOL DISTRICT</t>
  </si>
  <si>
    <t>92 N MAIN ST</t>
  </si>
  <si>
    <t>ST. REGIS FALLS</t>
  </si>
  <si>
    <t>SALEM CENTRAL SCHOOL DISTRICT</t>
  </si>
  <si>
    <t>41 E BROADWAY</t>
  </si>
  <si>
    <t>SALEM</t>
  </si>
  <si>
    <t>SANDY CREEK CENTRAL SCHOOL DISTRICT</t>
  </si>
  <si>
    <t>124 SALISBURY ST</t>
  </si>
  <si>
    <t>SANDY CREEK</t>
  </si>
  <si>
    <t>SARANAC CENTRAL SCHOOL DISTRICT</t>
  </si>
  <si>
    <t>32 EMMONS ST</t>
  </si>
  <si>
    <t>DANNEMORA</t>
  </si>
  <si>
    <t>SARANAC LAKE CENTRAL SCHOOL DISTRICT</t>
  </si>
  <si>
    <t>79 CANARAS AVE</t>
  </si>
  <si>
    <t>SARANAC LAKE</t>
  </si>
  <si>
    <t>SARATOGA SPRINGS CITY SCHOOL DISTRICT</t>
  </si>
  <si>
    <t>5 WELLS ST</t>
  </si>
  <si>
    <t>SARATOGA SPRINGS</t>
  </si>
  <si>
    <t>SAUGERTIES CENTRAL SCHOOL DISTRICT</t>
  </si>
  <si>
    <t>310 WASHINGTON AVE EX</t>
  </si>
  <si>
    <t>SAUGERTIES</t>
  </si>
  <si>
    <t>SAUQUOIT VALLEY CENTRAL SCHOOL DISTRICT</t>
  </si>
  <si>
    <t>2601 ONEIDA ST</t>
  </si>
  <si>
    <t>SAUQUOIT</t>
  </si>
  <si>
    <t>SAYVILLE UNION FREE SCHOOL DISTRICT</t>
  </si>
  <si>
    <t>99 GREELEY AVE</t>
  </si>
  <si>
    <t>SAYVILLE</t>
  </si>
  <si>
    <t>SCARSDALE UNION FREE SCHOOL DISTRICT</t>
  </si>
  <si>
    <t>2 BREWSTER RD</t>
  </si>
  <si>
    <t>SCHALMONT CENTRAL SCHOOL DISTRICT</t>
  </si>
  <si>
    <t>401 DUANESBURG RD</t>
  </si>
  <si>
    <t>SCHENECTADY CITY SCHOOL DISTRICT</t>
  </si>
  <si>
    <t>108 EDUCATION DR</t>
  </si>
  <si>
    <t>SCHENEVUS CENTRAL SCHOOL DISTRICT</t>
  </si>
  <si>
    <t>159 MAIN ST</t>
  </si>
  <si>
    <t>SCHENEVUS</t>
  </si>
  <si>
    <t>SCHODACK CENTRAL SCHOOL DISTRICT</t>
  </si>
  <si>
    <t>1216 MAPLE HILL RD</t>
  </si>
  <si>
    <t>SCHOHARIE CENTRAL SCHOOL DISTRICT</t>
  </si>
  <si>
    <t>136 ACAD DR-PO BX 430</t>
  </si>
  <si>
    <t>SCHOHARIE</t>
  </si>
  <si>
    <t>SCHROON LAKE CENTRAL SCHOOL DISTRICT</t>
  </si>
  <si>
    <t>1125 US RT 9</t>
  </si>
  <si>
    <t>SCHROON LAKE</t>
  </si>
  <si>
    <t>SCHUYLERVILLE CENTRAL SCHOOL DISTRICT</t>
  </si>
  <si>
    <t>14 SPRING ST</t>
  </si>
  <si>
    <t>SCHUYLERVILLE</t>
  </si>
  <si>
    <t>SCIO CENTRAL SCHOOL DISTRICT</t>
  </si>
  <si>
    <t>3968 WASHINGTON ST</t>
  </si>
  <si>
    <t>SCIO</t>
  </si>
  <si>
    <t>SCOTIA-GLENVILLE CENTRAL SCHOOL DISTRICT</t>
  </si>
  <si>
    <t>900 PREDDICE PKY</t>
  </si>
  <si>
    <t>SEAFORD UNION FREE SCHOOL DISTRICT</t>
  </si>
  <si>
    <t>1600 WASHINGTON AVE</t>
  </si>
  <si>
    <t>SEAFORD</t>
  </si>
  <si>
    <t>SENECA FALLS CENTRAL SCHOOL DISTRICT</t>
  </si>
  <si>
    <t>98 CLINTON ST</t>
  </si>
  <si>
    <t>SENECA FALLS</t>
  </si>
  <si>
    <t>SEWANHAKA CENTRAL HIGH SCHOOL DISTRICT</t>
  </si>
  <si>
    <t>77 LANDAU AVE</t>
  </si>
  <si>
    <t>SHARON SPRINGS CENTRAL SCHOOL DISTRICT</t>
  </si>
  <si>
    <t>514 ST RT 20-  PO BX</t>
  </si>
  <si>
    <t>SHARON SPRINGS</t>
  </si>
  <si>
    <t>SHELTER ISLAND UNION FREE SCHOOL DISTRICT</t>
  </si>
  <si>
    <t>33 NORTH FERRY RD</t>
  </si>
  <si>
    <t>SHELTER ISLAND</t>
  </si>
  <si>
    <t>SHENENDEHOWA CENTRAL SCHOOL DISTRICT</t>
  </si>
  <si>
    <t>5 CHELSEA PL</t>
  </si>
  <si>
    <t>CLIFTON PARK</t>
  </si>
  <si>
    <t>SHERBURNE-EARLVILLE CENTRAL SCHOOL DISTRICT</t>
  </si>
  <si>
    <t>15 SCHOOL ST</t>
  </si>
  <si>
    <t>SHERBURNE</t>
  </si>
  <si>
    <t>SHERMAN CENTRAL SCHOOL DISTRICT</t>
  </si>
  <si>
    <t>127 PARK ST</t>
  </si>
  <si>
    <t>SHERMAN</t>
  </si>
  <si>
    <t>SHERRILL CITY SCHOOL DISTRICT</t>
  </si>
  <si>
    <t>5275 STATE RT 31</t>
  </si>
  <si>
    <t>SHOREHAM-WADING RIVER CENTRAL SCHOOL DISTRICT</t>
  </si>
  <si>
    <t>250B RT 25A</t>
  </si>
  <si>
    <t>SHOREHAM</t>
  </si>
  <si>
    <t>SIDNEY CENTRAL SCHOOL DISTRICT</t>
  </si>
  <si>
    <t>95 W MAIN ST</t>
  </si>
  <si>
    <t>SIDNEY</t>
  </si>
  <si>
    <t>SILVER CREEK CENTRAL SCHOOL DISTRICT</t>
  </si>
  <si>
    <t>DICKINSON ST</t>
  </si>
  <si>
    <t>SILVER CREEK</t>
  </si>
  <si>
    <t>SISULU CHILDREN'S CHARTER SCHOOL</t>
  </si>
  <si>
    <t>125 W 115TH ST</t>
  </si>
  <si>
    <t>SKANEATELES CENTRAL SCHOOL DISTRICT</t>
  </si>
  <si>
    <t>49 E ELIZABETH ST</t>
  </si>
  <si>
    <t>SKANEATELES</t>
  </si>
  <si>
    <t>SMITHTOWN CENTRAL SCHOOL DISTRICT</t>
  </si>
  <si>
    <t>26 NEW YORK AVE</t>
  </si>
  <si>
    <t>SMITHTOWN</t>
  </si>
  <si>
    <t>SODUS CENTRAL SCHOOL DISTRICT</t>
  </si>
  <si>
    <t>6264 ROUTE 88</t>
  </si>
  <si>
    <t>SODUS</t>
  </si>
  <si>
    <t>SOLVAY UNION FREE SCHOOL DISTRICT</t>
  </si>
  <si>
    <t>103 3RD ST</t>
  </si>
  <si>
    <t>SOLVAY</t>
  </si>
  <si>
    <t>SOMERS CENTRAL SCHOOL DISTRICT</t>
  </si>
  <si>
    <t>PO BX 620-110 PRMRSE</t>
  </si>
  <si>
    <t>LINCOLNDALE</t>
  </si>
  <si>
    <t>SOUTH BUFFALO CHARTER SCHOOL</t>
  </si>
  <si>
    <t>2219 SOUTH PARK AVE</t>
  </si>
  <si>
    <t>SOUTH COLONIE CENTRAL SCHOOL DISTRICT</t>
  </si>
  <si>
    <t>102 LORALEE DR</t>
  </si>
  <si>
    <t>SOUTH COUNTRY CENTRAL SCHOOL DISTRICT</t>
  </si>
  <si>
    <t>189 N DUNTON AVE</t>
  </si>
  <si>
    <t>EAST PATCHOGUE</t>
  </si>
  <si>
    <t>SOUTH GLENS FALLS CENTRAL SCHOOL DISTRICT</t>
  </si>
  <si>
    <t>6 BLUEBIRD RD</t>
  </si>
  <si>
    <t>SOUTH GLENS FALLS</t>
  </si>
  <si>
    <t>SOUTH HUNTINGTON UNION FREE SCHOOL DISTRICT</t>
  </si>
  <si>
    <t>60 WESTON ST</t>
  </si>
  <si>
    <t>SOUTH JEFFERSON CENTRAL SCHOOL DISTRICT</t>
  </si>
  <si>
    <t>13180 U S RT 11</t>
  </si>
  <si>
    <t>ADAMS CENTER</t>
  </si>
  <si>
    <t>SOUTH KORTRIGHT CENTRAL SCHOOL DISTRICT</t>
  </si>
  <si>
    <t>58200 STATE HWY 10</t>
  </si>
  <si>
    <t>SOUTH KORTRIGHT</t>
  </si>
  <si>
    <t>SOUTH LEWIS CENTRAL SCHOOL DISTRICT</t>
  </si>
  <si>
    <t>4264 EAST ROAD</t>
  </si>
  <si>
    <t>TURIN</t>
  </si>
  <si>
    <t>SOUTH ORANGETOWN CENTRAL SCHOOL DISTRICT</t>
  </si>
  <si>
    <t>160 VAN WYCK RD</t>
  </si>
  <si>
    <t>BLAUVELT</t>
  </si>
  <si>
    <t>SOUTH SENECA CENTRAL SCHOOL DISTRICT</t>
  </si>
  <si>
    <t>7263 MAIN ST</t>
  </si>
  <si>
    <t>OVID</t>
  </si>
  <si>
    <t>SOUTHAMPTON UNION FREE SCHOOL DISTRICT</t>
  </si>
  <si>
    <t>70 LELAND LN</t>
  </si>
  <si>
    <t>SOUTHAMPTON</t>
  </si>
  <si>
    <t>SOUTHERN CAYUGA CENTRAL SCHOOL DISTRICT</t>
  </si>
  <si>
    <t>2384 RT 34B</t>
  </si>
  <si>
    <t>AURORA</t>
  </si>
  <si>
    <t>SOUTHOLD UNION FREE SCHOOL DISTRICT</t>
  </si>
  <si>
    <t>420 OAKLAWN AVE</t>
  </si>
  <si>
    <t>SOUTHOLD</t>
  </si>
  <si>
    <t>SOUTHSIDE ACADEMY CHARTER SCHOOL</t>
  </si>
  <si>
    <t>800 WILBUR AVE-BLDG 1</t>
  </si>
  <si>
    <t>SOUTHWESTERN CENTRAL SCHOOL DISTRICT AT JAMESTOWN</t>
  </si>
  <si>
    <t>600 HUNT RD W E</t>
  </si>
  <si>
    <t>SPACKENKILL UNION FREE SCHOOL DISTRICT</t>
  </si>
  <si>
    <t>15 CROFT RD</t>
  </si>
  <si>
    <t>SPENCERPORT CENTRAL SCHOOL DISTRICT</t>
  </si>
  <si>
    <t>71 LYELL AVE</t>
  </si>
  <si>
    <t>SPENCER-VAN ETTEN CENTRAL SCHOOL DISTRICT</t>
  </si>
  <si>
    <t>16 DARTTS CROSSROAD</t>
  </si>
  <si>
    <t>SPENCER</t>
  </si>
  <si>
    <t>SPRINGS UNION FREE SCHOOL DISTRICT</t>
  </si>
  <si>
    <t>48 SCHOOL ST</t>
  </si>
  <si>
    <t>SPRINGVILLE-GRIFFITH INSTITUTE CENTRAL SCHOOL DISTRICT</t>
  </si>
  <si>
    <t>307 NEWMAN ST</t>
  </si>
  <si>
    <t>SPRINGVILLE</t>
  </si>
  <si>
    <t>STAMFORD CENTRAL SCHOOL DISTRICT</t>
  </si>
  <si>
    <t>1 RIVER ST</t>
  </si>
  <si>
    <t>STARPOINT CENTRAL SCHOOL DISTRICT</t>
  </si>
  <si>
    <t>4363 MAPLETON RD</t>
  </si>
  <si>
    <t>STEPPING STONE ACAD CHARTER SCHOOL</t>
  </si>
  <si>
    <t>909 EAST FERRY ST</t>
  </si>
  <si>
    <t>STILLWATER CENTRAL SCHOOL DISTRICT</t>
  </si>
  <si>
    <t>334 N HUDSON AVE</t>
  </si>
  <si>
    <t>STILLWATER</t>
  </si>
  <si>
    <t>STOCKBRIDGE VALLEY CENTRAL SCHOOL DISTRICT</t>
  </si>
  <si>
    <t>6011 WILLIAMS RD</t>
  </si>
  <si>
    <t>MUNNSVILLE</t>
  </si>
  <si>
    <t>SULLIVAN WEST CENTRAL SCHOOL DISTRICT</t>
  </si>
  <si>
    <t>10494 RT 97</t>
  </si>
  <si>
    <t>CALLICOON</t>
  </si>
  <si>
    <t>SUSQUEHANNA VALLEY CENTRAL SCHOOL DISTRICT</t>
  </si>
  <si>
    <t>1040 CONKLIN RD</t>
  </si>
  <si>
    <t>CONKLIN</t>
  </si>
  <si>
    <t>SWEET HOME CENTRAL SCHOOL DISTRICT</t>
  </si>
  <si>
    <t>1901 SWEET HOME RD</t>
  </si>
  <si>
    <t>SYOSSET CENTRAL SCHOOL DISTRICT</t>
  </si>
  <si>
    <t>PO BX 9029-99 PELL LN</t>
  </si>
  <si>
    <t>SYOSSET</t>
  </si>
  <si>
    <t>SYRACUSE ACAD-SCI CHARTER SCH</t>
  </si>
  <si>
    <t>112 S WILBUR AVE</t>
  </si>
  <si>
    <t>SYRACUSE CITY SCHOOL DISTRICT</t>
  </si>
  <si>
    <t>725 HARRISON ST</t>
  </si>
  <si>
    <t>TACONIC HILLS CENTRAL SCHOOL DISTRICT</t>
  </si>
  <si>
    <t>73 COUNTY RT 11A</t>
  </si>
  <si>
    <t>CRARYVILLE</t>
  </si>
  <si>
    <t>TAPESTRY CHARTER SCHOOL</t>
  </si>
  <si>
    <t>40 NORTH ST</t>
  </si>
  <si>
    <t>THOUSAND ISLANDS CENTRAL SCHOOL DISTRICT</t>
  </si>
  <si>
    <t>8483 COUNTY RT 9</t>
  </si>
  <si>
    <t>CLAYTON</t>
  </si>
  <si>
    <t>THREE VILLAGE CENTRAL SCHOOL DISTRICT</t>
  </si>
  <si>
    <t>200 NICOLLS RD</t>
  </si>
  <si>
    <t>EAST SETAUKET</t>
  </si>
  <si>
    <t>TIOGA CENTRAL SCHOOL DISTRICT</t>
  </si>
  <si>
    <t>3 FIFTH AVE</t>
  </si>
  <si>
    <t>TIOGA CENTER</t>
  </si>
  <si>
    <t>TONAWANDA CITY SCHOOL DISTRICT</t>
  </si>
  <si>
    <t>202 BROAD ST</t>
  </si>
  <si>
    <t>TONAWANDA</t>
  </si>
  <si>
    <t>TOWN OF WEBB UNION FREE SCHOOL DISTRICT</t>
  </si>
  <si>
    <t>3002 MAIN ST</t>
  </si>
  <si>
    <t>OLD FORGE</t>
  </si>
  <si>
    <t>TRI-VALLEY CENTRAL SCHOOL DISTRICT</t>
  </si>
  <si>
    <t>34 MOORE HILL RD</t>
  </si>
  <si>
    <t>GRAHAMSVILLE</t>
  </si>
  <si>
    <t>TROY CITY SCHOOL DISTRICT</t>
  </si>
  <si>
    <t>1728 TIBBITS AVE</t>
  </si>
  <si>
    <t>TRUMANSBURG CENTRAL SCHOOL DISTRICT</t>
  </si>
  <si>
    <t>100 WHIG ST</t>
  </si>
  <si>
    <t>TRUMANSBURG</t>
  </si>
  <si>
    <t>TUCKAHOE COMMON SCHOOL DISTRICT</t>
  </si>
  <si>
    <t>468 MAGEE ST</t>
  </si>
  <si>
    <t>TUCKAHOE UNION FREE SCHOOL DISTRICT</t>
  </si>
  <si>
    <t>65 SIWANOY BLVD</t>
  </si>
  <si>
    <t>TULLY CENTRAL SCHOOL DISTRICT</t>
  </si>
  <si>
    <t>20 STATE ST-PO BX 628</t>
  </si>
  <si>
    <t>TULLY</t>
  </si>
  <si>
    <t>TUPPER LAKE CENTRAL SCHOOL DISTRICT</t>
  </si>
  <si>
    <t>294 HOSLEY AVE</t>
  </si>
  <si>
    <t>TUPPER LAKE</t>
  </si>
  <si>
    <t>TUXEDO UNION FREE SCHOOL DISTRICT</t>
  </si>
  <si>
    <t>ROUTE 17 - BOX 2002</t>
  </si>
  <si>
    <t>TUXEDO PARK</t>
  </si>
  <si>
    <t>UNION FREE SCHOOL DISTRICT OF THE TARRYTOWNS</t>
  </si>
  <si>
    <t>200 N BROADWAY</t>
  </si>
  <si>
    <t>UNION SPRINGS CENTRAL SCHOOL DISTRICT</t>
  </si>
  <si>
    <t>239 CAYUGA STREET</t>
  </si>
  <si>
    <t>UNION SPRINGS</t>
  </si>
  <si>
    <t>UNIONDALE UNION FREE SCHOOL DISTRICT</t>
  </si>
  <si>
    <t>933 GOODRICH ST</t>
  </si>
  <si>
    <t>UNIONDALE</t>
  </si>
  <si>
    <t>UNION-ENDICOTT CENTRAL SCHOOL DISTRICT</t>
  </si>
  <si>
    <t>1100 E MAIN ST</t>
  </si>
  <si>
    <t>ENDICOTT</t>
  </si>
  <si>
    <t>UTICA CITY SCHOOL DISTRICT</t>
  </si>
  <si>
    <t>1115 MOHAWK ST</t>
  </si>
  <si>
    <t>UTICA</t>
  </si>
  <si>
    <t>VALHALLA UNION FREE SCHOOL DISTRICT</t>
  </si>
  <si>
    <t>316 COLUMBUS AVE</t>
  </si>
  <si>
    <t>VALLEY CENTRAL SCHOOL DISTRICT (MONTGOMERY)</t>
  </si>
  <si>
    <t>944 STATE RT 17K</t>
  </si>
  <si>
    <t>MONTGOMERY</t>
  </si>
  <si>
    <t>VALLEY STREAM 13 UNION FREE SCHOOL DISTRICT</t>
  </si>
  <si>
    <t>585 N CORONA AVE</t>
  </si>
  <si>
    <t>VALLEY STREAM</t>
  </si>
  <si>
    <t>VALLEY STREAM 24 UNION FREE SCHOOL DISTRICT</t>
  </si>
  <si>
    <t>75 HORTON AVE</t>
  </si>
  <si>
    <t>VALLEY STREAM 30 UNION FREE SCHOOL DISTRICT</t>
  </si>
  <si>
    <t>175 N. CENTRAL AVE.</t>
  </si>
  <si>
    <t>VALLEY STREAM CENTRAL HIGH SCHOOL DISTRICT</t>
  </si>
  <si>
    <t>ONE KENT RD</t>
  </si>
  <si>
    <t>VAN HORNESVILLE-OWEN D. YOUNG CENTRAL SCHOOL DISTRICT</t>
  </si>
  <si>
    <t>2316 STATE RT 80</t>
  </si>
  <si>
    <t>VAN HORNESVILLE</t>
  </si>
  <si>
    <t>VESTAL CENTRAL SCHOOL DISTRICT</t>
  </si>
  <si>
    <t>201 MAIN ST</t>
  </si>
  <si>
    <t>VESTAL</t>
  </si>
  <si>
    <t>VICTOR CENTRAL SCHOOL DISTRICT</t>
  </si>
  <si>
    <t>953 HIGH ST</t>
  </si>
  <si>
    <t>VICTOR</t>
  </si>
  <si>
    <t>VOORHEESVILLE CENTRAL SCHOOL DISTRICT</t>
  </si>
  <si>
    <t>432 NEW SALEM RD</t>
  </si>
  <si>
    <t>VOORHEESVILLE</t>
  </si>
  <si>
    <t>WAINSCOTT COMMON SCHOOL DISTRICT</t>
  </si>
  <si>
    <t>HOLW ROAD-P O BX 79</t>
  </si>
  <si>
    <t>WALLKILL CENTRAL SCHOOL DISTRICT</t>
  </si>
  <si>
    <t>19 MAIN ST</t>
  </si>
  <si>
    <t>WALLKILL</t>
  </si>
  <si>
    <t>WALTON CENTRAL SCHOOL DISTRICT</t>
  </si>
  <si>
    <t>47-49 STOCKTON AVE</t>
  </si>
  <si>
    <t>WALTON</t>
  </si>
  <si>
    <t>WANTAGH UNION FREE SCHOOL DISTRICT</t>
  </si>
  <si>
    <t>3301 BELTAGH AVE</t>
  </si>
  <si>
    <t>WANTAGH</t>
  </si>
  <si>
    <t>WAPPINGERS CENTRAL SCHOOL DISTRICT</t>
  </si>
  <si>
    <t>29 MARSHALL RD</t>
  </si>
  <si>
    <t>WAPPINGERS FALLS</t>
  </si>
  <si>
    <t>WARRENSBURG CENTRAL SCHOOL DISTRICT</t>
  </si>
  <si>
    <t>103 SCHROON RIVER RD</t>
  </si>
  <si>
    <t>WARRENSBURG</t>
  </si>
  <si>
    <t>WARSAW CENTRAL SCHOOL DISTRICT</t>
  </si>
  <si>
    <t>153 W BUFFALO ST</t>
  </si>
  <si>
    <t>WARSAW</t>
  </si>
  <si>
    <t>WARWICK VALLEY CENTRAL SCHOOL DISTRICT</t>
  </si>
  <si>
    <t>225 WEST ST EXT</t>
  </si>
  <si>
    <t>WARWICK</t>
  </si>
  <si>
    <t>WASHINGTONVILLE CENTRAL SCHOOL DISTRICT</t>
  </si>
  <si>
    <t>52 W MAIN ST</t>
  </si>
  <si>
    <t>WASHINGTONVILLE</t>
  </si>
  <si>
    <t>WATERFORD-HALFMOON UNION FREE SCHOOL DISTRICT</t>
  </si>
  <si>
    <t>125 MIDDLETOWN RD</t>
  </si>
  <si>
    <t>WATERFORD</t>
  </si>
  <si>
    <t>WATERLOO CENTRAL SCHOOL DISTRICT</t>
  </si>
  <si>
    <t>109 WASHINGTON ST</t>
  </si>
  <si>
    <t>WATERLOO</t>
  </si>
  <si>
    <t>WATERTOWN CITY SCHOOL DISTRICT</t>
  </si>
  <si>
    <t>376 BUTTERFIELD AVE</t>
  </si>
  <si>
    <t>WATERVILLE CENTRAL SCHOOL DISTRICT</t>
  </si>
  <si>
    <t>381 MADISON ST</t>
  </si>
  <si>
    <t>WATERVILLE</t>
  </si>
  <si>
    <t>WATERVLIET CITY SCHOOL DISTRICT</t>
  </si>
  <si>
    <t>2557 TENTH AVENUE</t>
  </si>
  <si>
    <t>WATKINS GLEN CENTRAL SCHOOL DISTRICT</t>
  </si>
  <si>
    <t>303 12TH ST</t>
  </si>
  <si>
    <t>WATKINS GLEN</t>
  </si>
  <si>
    <t>WAVERLY CENTRAL SCHOOL DISTRICT</t>
  </si>
  <si>
    <t>15 FREDERICK ST</t>
  </si>
  <si>
    <t>WAVERLY</t>
  </si>
  <si>
    <t>WAYLAND-COHOCTON CENTRAL SCHOOL DISTRICT</t>
  </si>
  <si>
    <t>2350 RT 63</t>
  </si>
  <si>
    <t>WAYLAND</t>
  </si>
  <si>
    <t>WAYNE CENTRAL SCHOOL DISTRICT</t>
  </si>
  <si>
    <t>6076 ONTARIO CTR RD</t>
  </si>
  <si>
    <t>ONTARIO CENTER</t>
  </si>
  <si>
    <t>WEBSTER CENTRAL SCHOOL DISTRICT</t>
  </si>
  <si>
    <t>119 SOUTH AVE</t>
  </si>
  <si>
    <t>WEBSTER</t>
  </si>
  <si>
    <t>WEEDSPORT CENTRAL SCHOOL DISTRICT</t>
  </si>
  <si>
    <t>2821 E BRUTUS ST</t>
  </si>
  <si>
    <t>WEEDSPORT</t>
  </si>
  <si>
    <t>WELLS CENTRAL SCHOOL DISTRICT</t>
  </si>
  <si>
    <t>ROUTE 30 - P O  BOX 3</t>
  </si>
  <si>
    <t>WELLS</t>
  </si>
  <si>
    <t>WELLSVILLE CENTRAL SCHOOL DISTRICT</t>
  </si>
  <si>
    <t>126 W STATE ST</t>
  </si>
  <si>
    <t>WELLSVILLE</t>
  </si>
  <si>
    <t>WEST BABYLON UNION FREE SCHOOL DISTRICT</t>
  </si>
  <si>
    <t>10 FARMINGDALE RD</t>
  </si>
  <si>
    <t>WEST BABYLON</t>
  </si>
  <si>
    <t>WEST CANADA VALLEY CENTRAL SCHOOL DISTRICT</t>
  </si>
  <si>
    <t>5447 STATE RT. 28</t>
  </si>
  <si>
    <t>NEWPORT</t>
  </si>
  <si>
    <t>WEST GENESEE CENTRAL SCHOOL DISTRICT</t>
  </si>
  <si>
    <t>300 SANDERSON DR</t>
  </si>
  <si>
    <t>CAMILLUS</t>
  </si>
  <si>
    <t>WEST HEMPSTEAD UNION FREE SCHOOL DISTRICT</t>
  </si>
  <si>
    <t>252 CHESTNUT ST</t>
  </si>
  <si>
    <t>WEST HEMPSTEAD</t>
  </si>
  <si>
    <t>WEST IRONDEQUOIT CENTRAL SCHOOL DISTRICT</t>
  </si>
  <si>
    <t>95 STANTON LN</t>
  </si>
  <si>
    <t>WEST ISLIP UNION FREE SCHOOL DISTRICT</t>
  </si>
  <si>
    <t>100 SHERMAN AVE</t>
  </si>
  <si>
    <t>WEST ISLIP</t>
  </si>
  <si>
    <t>WEST PARK UNION FREE SCHOOL DISTRICT</t>
  </si>
  <si>
    <t>2112 RT 9W</t>
  </si>
  <si>
    <t>WEST PARK</t>
  </si>
  <si>
    <t>WEST SENECA CENTRAL SCHOOL DISTRICT</t>
  </si>
  <si>
    <t>1397 ORCHARD PARK RD</t>
  </si>
  <si>
    <t>WEST VALLEY CENTRAL SCHOOL DISTRICT</t>
  </si>
  <si>
    <t>5359 SCHOOL ST</t>
  </si>
  <si>
    <t>WEST VALLEY</t>
  </si>
  <si>
    <t>WESTBURY UNION FREE SCHOOL DISTRICT</t>
  </si>
  <si>
    <t>2 HITCHCOCK LN</t>
  </si>
  <si>
    <t>WESTFIELD CENTRAL SCHOOL DISTRICT</t>
  </si>
  <si>
    <t>203 E MAIN ST</t>
  </si>
  <si>
    <t>WESTFIELD</t>
  </si>
  <si>
    <t>WESTHAMPTON BEACH UNION FREE SCHOOL DISTRICT</t>
  </si>
  <si>
    <t>340 MILL RD</t>
  </si>
  <si>
    <t>WESTHAMPTON BEACH</t>
  </si>
  <si>
    <t>WESTHILL CENTRAL SCHOOL DISTRICT</t>
  </si>
  <si>
    <t>400 WALBERTA RD</t>
  </si>
  <si>
    <t>WESTMORELAND CENTRAL SCHOOL DISTRICT</t>
  </si>
  <si>
    <t>5176 RT 233</t>
  </si>
  <si>
    <t>WESTMORELAND</t>
  </si>
  <si>
    <t>WESTPORT CENTRAL SCHOOL DISTRICT</t>
  </si>
  <si>
    <t>25 SISCO ST</t>
  </si>
  <si>
    <t>WESTPORT</t>
  </si>
  <si>
    <t>WHEATLAND-CHILI CENTRAL SCHOOL DISTRICT</t>
  </si>
  <si>
    <t>940 NORTH RD</t>
  </si>
  <si>
    <t>SCOTTSVILLE</t>
  </si>
  <si>
    <t>WHEELERVILLE UNION FREE SCHOOL DISTRICT</t>
  </si>
  <si>
    <t>2417 STATE HWY 10</t>
  </si>
  <si>
    <t>CAROGA LAKE</t>
  </si>
  <si>
    <t>WHITE PLAINS CITY SCHOOL DISTRICT</t>
  </si>
  <si>
    <t>5 HOMESIDE LN</t>
  </si>
  <si>
    <t>WHITE PLAINS</t>
  </si>
  <si>
    <t>WHITEHALL CENTRAL SCHOOL DISTRICT</t>
  </si>
  <si>
    <t>87 BUCKLEY RD</t>
  </si>
  <si>
    <t>WHITEHALL</t>
  </si>
  <si>
    <t>WHITESBORO CENTRAL SCHOOL DISTRICT</t>
  </si>
  <si>
    <t>67 WHTSBRO ST-BX 304</t>
  </si>
  <si>
    <t>YORKVILLE</t>
  </si>
  <si>
    <t>WHITESVILLE CENTRAL SCHOOL DISTRICT</t>
  </si>
  <si>
    <t>692 MAIN ST</t>
  </si>
  <si>
    <t>WHITESVILLE</t>
  </si>
  <si>
    <t>WHITNEY POINT CENTRAL SCHOOL DISTRICT</t>
  </si>
  <si>
    <t>10 KEIBEL RD</t>
  </si>
  <si>
    <t>WHITNEY POINT</t>
  </si>
  <si>
    <t>WILLIAM FLOYD UNION FREE SCHOOL DISTRICT</t>
  </si>
  <si>
    <t>240 MASTIC BEACH RD</t>
  </si>
  <si>
    <t>MASTIC BEACH</t>
  </si>
  <si>
    <t>WILLIAMSON CENTRAL SCHOOL DISTRICT</t>
  </si>
  <si>
    <t>4148 MILLER ST</t>
  </si>
  <si>
    <t>WILLIAMSON</t>
  </si>
  <si>
    <t>WILLIAMSVILLE CENTRAL SCHOOL DISTRICT</t>
  </si>
  <si>
    <t>105 CASEY RD</t>
  </si>
  <si>
    <t>EAST AMHERST</t>
  </si>
  <si>
    <t>WILLSBORO CENTRAL SCHOOL DISTRICT</t>
  </si>
  <si>
    <t>18 FARRELL RD</t>
  </si>
  <si>
    <t>WILLSBORO</t>
  </si>
  <si>
    <t>WILSON CENTRAL SCHOOL DISTRICT</t>
  </si>
  <si>
    <t>412 LAKE ST</t>
  </si>
  <si>
    <t>WILSON</t>
  </si>
  <si>
    <t>WINDHAM-ASHLAND-JEWETT CENTRAL SCHOOL DISTRICT</t>
  </si>
  <si>
    <t>5411 STATE ROUTE 23</t>
  </si>
  <si>
    <t>WINDHAM</t>
  </si>
  <si>
    <t>WINDSOR CENTRAL SCHOOL DISTRICT</t>
  </si>
  <si>
    <t>WINDSOR</t>
  </si>
  <si>
    <t>WORCESTER CENTRAL SCHOOL DISTRICT</t>
  </si>
  <si>
    <t>198 MAIN ST</t>
  </si>
  <si>
    <t>WORCESTER</t>
  </si>
  <si>
    <t>WYANDANCH UNION FREE SCHOOL DISTRICT</t>
  </si>
  <si>
    <t>1445 STRAIGHT PATH</t>
  </si>
  <si>
    <t>WYANDANCH</t>
  </si>
  <si>
    <t>WYNANTSKILL UNION FREE SCHOOL DISTRICT</t>
  </si>
  <si>
    <t>EAST AVE</t>
  </si>
  <si>
    <t>WYNANTSKILL</t>
  </si>
  <si>
    <t>WYOMING CENTRAL SCHOOL DISTRICT</t>
  </si>
  <si>
    <t>STATE RD RT 19</t>
  </si>
  <si>
    <t>WYOMING</t>
  </si>
  <si>
    <t>YONKERS CITY SCHOOL DISTRICT</t>
  </si>
  <si>
    <t>1 LARKIN CENTER</t>
  </si>
  <si>
    <t>YONKERS</t>
  </si>
  <si>
    <t>YORK CENTRAL SCHOOL DISTRICT</t>
  </si>
  <si>
    <t>2578 GENESEE ST</t>
  </si>
  <si>
    <t>RETSOF</t>
  </si>
  <si>
    <t>YORKSHIRE-PIONEER CENTRAL SCHOOL DISTRICT</t>
  </si>
  <si>
    <t>COUNTY LINE RD</t>
  </si>
  <si>
    <t>YORKSHIRE</t>
  </si>
  <si>
    <t>YORKTOWN CENTRAL SCHOOL DISTRICT</t>
  </si>
  <si>
    <t>46 TRIANGLE CENTER</t>
  </si>
  <si>
    <t>FISCAL YEAR 2005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</si>
  <si>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</si>
  <si>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New York School Districts</t>
  </si>
  <si>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</si>
  <si>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</si>
  <si>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</si>
  <si>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</si>
  <si>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</si>
  <si>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</si>
  <si>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</si>
  <si>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</si>
  <si>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</si>
  <si>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</si>
  <si>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</si>
  <si>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</si>
  <si>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</si>
  <si>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</si>
  <si>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</si>
  <si>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</si>
  <si>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</si>
  <si>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</si>
  <si>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</si>
  <si>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</si>
  <si>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</si>
  <si>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</si>
  <si>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</si>
  <si>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</si>
  <si>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</si>
  <si>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</si>
  <si>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</si>
  <si>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</si>
  <si>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</si>
  <si>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</si>
  <si>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</si>
  <si>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</si>
  <si>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</si>
  <si>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STATE</t>
  </si>
  <si>
    <t>13A</t>
  </si>
  <si>
    <t>14A</t>
  </si>
  <si>
    <t>A</t>
  </si>
  <si>
    <t>ADDISON CENTRAL SCHOOL DISTRICT</t>
  </si>
  <si>
    <t>1 COLWELL ST</t>
  </si>
  <si>
    <t>ADDISON</t>
  </si>
  <si>
    <t>7</t>
  </si>
  <si>
    <t>YES</t>
  </si>
  <si>
    <t>NO</t>
  </si>
  <si>
    <t>NY</t>
  </si>
  <si>
    <t>AMSTERDAM CITY SCHOOL DISTRICT</t>
  </si>
  <si>
    <t>11 LIBERTY ST</t>
  </si>
  <si>
    <t>AMSTERDAM</t>
  </si>
  <si>
    <t>6</t>
  </si>
  <si>
    <t>BOLIVAR-RICHBURG CENTRAL SCHOOL DISTRICT</t>
  </si>
  <si>
    <t>100 SCHOOL ST</t>
  </si>
  <si>
    <t>BOLIVAR</t>
  </si>
  <si>
    <t>BRASHER FALLS CENTRAL SCHOOL DISTRICT</t>
  </si>
  <si>
    <t>1039 STATE HWY 11C</t>
  </si>
  <si>
    <t>BRASHER FALLS</t>
  </si>
  <si>
    <t>BRUSHTON-MOIRA CENTRAL SCHOOL DISTRICT</t>
  </si>
  <si>
    <t>758 COUNTY RT 7</t>
  </si>
  <si>
    <t>BRUSHTON</t>
  </si>
  <si>
    <t xml:space="preserve"> </t>
  </si>
  <si>
    <t>CATTARAUGUS-LITTLE VALLEY CENTRAL SCHOOL DISTRICT</t>
  </si>
  <si>
    <t>207 ROCK CITY ST</t>
  </si>
  <si>
    <t>LITTLE VALLEY</t>
  </si>
  <si>
    <t>7,N</t>
  </si>
  <si>
    <t>CINCINNATUS CENTRAL SCHOOL DISTRICT</t>
  </si>
  <si>
    <t>2809 CINCINNATUS RD</t>
  </si>
  <si>
    <t>CINCINNATUS</t>
  </si>
  <si>
    <t>DEPOSIT CENTRAL SCHOOL DISTRICT</t>
  </si>
  <si>
    <t>171 SECOND ST</t>
  </si>
  <si>
    <t>DEPOSIT</t>
  </si>
  <si>
    <t>DUNDEE CENTRAL SCHOOL DISTRICT</t>
  </si>
  <si>
    <t>55 WATER ST</t>
  </si>
  <si>
    <t>DUNDEE</t>
  </si>
  <si>
    <t>DUNKIRK CITY SCHOOL DISTRICT</t>
  </si>
  <si>
    <t>620 MARAUDER DR</t>
  </si>
  <si>
    <t>DUNKIRK</t>
  </si>
  <si>
    <t>FALLSBURG CENTRAL SCHOOL DISTRICT</t>
  </si>
  <si>
    <t>115 BRICKMAN RD-PO BX</t>
  </si>
  <si>
    <t>FALLSBURG</t>
  </si>
  <si>
    <t>FILLMORE CENTRAL SCHOOL DISTRICT</t>
  </si>
  <si>
    <t>104 MAIN ST</t>
  </si>
  <si>
    <t>FILLMORE</t>
  </si>
  <si>
    <t>FRANKLINVILLE CENTRAL SCHOOL DISTRICT</t>
  </si>
  <si>
    <t>31 N MAIN ST</t>
  </si>
  <si>
    <t>FRANKLINVILLE</t>
  </si>
  <si>
    <t>GLOVERSVILLE CITY SCHOOL DISTRICT</t>
  </si>
  <si>
    <t>243 LINCOLN ST</t>
  </si>
  <si>
    <t>GLOVERSVILLE</t>
  </si>
  <si>
    <t>6,7</t>
  </si>
  <si>
    <t>HINSDALE CENTRAL SCHOOL DISTRICT</t>
  </si>
  <si>
    <t>3701 MAIN ST</t>
  </si>
  <si>
    <t>HINSDALE</t>
  </si>
  <si>
    <t>HORNELL CITY SCHOOL DISTRICT</t>
  </si>
  <si>
    <t>25 PEARL ST</t>
  </si>
  <si>
    <t>HORNELL</t>
  </si>
  <si>
    <t>6,7,N</t>
  </si>
  <si>
    <t>HUDSON CITY SCHOOL DISTRICT</t>
  </si>
  <si>
    <t>621 STATE RT 23B</t>
  </si>
  <si>
    <t>HUDSON</t>
  </si>
  <si>
    <t>INDIAN RIVER CENTRAL SCHOOL DISTRICT</t>
  </si>
  <si>
    <t>32735-B  CNTY RTE. 29</t>
  </si>
  <si>
    <t>PHILADELPHIA</t>
  </si>
  <si>
    <t>JASPER-TROUPSBURG CENTRAL SCHOOL DISTRICT</t>
  </si>
  <si>
    <t>3769 N MAIN ST</t>
  </si>
  <si>
    <t>JASPER</t>
  </si>
  <si>
    <t>MONTICELLO CENTRAL SCHOOL DISTRICT</t>
  </si>
  <si>
    <t>237 FORESTBURGH RD</t>
  </si>
  <si>
    <t>MONTICELLO</t>
  </si>
  <si>
    <t>NORWICH CITY SCHOOL DISTRICT</t>
  </si>
  <si>
    <t>19 EATON AVE</t>
  </si>
  <si>
    <t>NORWICH</t>
  </si>
  <si>
    <t>6,N</t>
  </si>
  <si>
    <t>PINE VALLEY CENTRAL SCHOOL DISTRICT (SOUTH DAYTON)</t>
  </si>
  <si>
    <t>7755 RT 83</t>
  </si>
  <si>
    <t>SOUTH DAYTON</t>
  </si>
  <si>
    <t>POLAND CENTRAL SCHOOL DISTRICT</t>
  </si>
  <si>
    <t>74 COLD BROOK ST</t>
  </si>
  <si>
    <t>POLAND</t>
  </si>
  <si>
    <t>8</t>
  </si>
  <si>
    <t>RANDOLPH CENTRAL SCHOOL DISTRICT</t>
  </si>
  <si>
    <t>18 MAIN ST</t>
  </si>
  <si>
    <t>RANDOLPH</t>
  </si>
  <si>
    <t>SALAMANCA CITY SCHOOL DISTRICT</t>
  </si>
  <si>
    <t>50 IROQUOIS DR</t>
  </si>
  <si>
    <t>SALAMANCA</t>
  </si>
  <si>
    <t>SALMON RIVER CENTRAL SCHOOL DISTRICT</t>
  </si>
  <si>
    <t>637 CO. RT. 1</t>
  </si>
  <si>
    <t>FORT COVINGTON</t>
  </si>
  <si>
    <t>TICONDEROGA CENTRAL SCHOOL DISTRICT</t>
  </si>
  <si>
    <t>9 AMHERST AVE</t>
  </si>
  <si>
    <t>TICONDEROGA</t>
  </si>
  <si>
    <t>UNADILLA VALLEY CENTRAL SCHOOL DISTRICT</t>
  </si>
  <si>
    <t>4238 STATE HGWY 8</t>
  </si>
  <si>
    <t>NEW BERLIN</t>
  </si>
  <si>
    <t>ABBOTT UNION FREE SCHOOL DISTRICT</t>
  </si>
  <si>
    <t>100 N BROADWAY</t>
  </si>
  <si>
    <t>IRVINGTON</t>
  </si>
  <si>
    <t>3</t>
  </si>
  <si>
    <t>M</t>
  </si>
  <si>
    <t>ADIRONDACK CENTRAL SCHOOL DISTRICT</t>
  </si>
  <si>
    <t>110 FORD ST</t>
  </si>
  <si>
    <t>BOONVILLE</t>
  </si>
  <si>
    <t>AFTON CENTRAL SCHOOL DISTRICT</t>
  </si>
  <si>
    <t>29 ACADEMY ST</t>
  </si>
  <si>
    <t>AFTON</t>
  </si>
  <si>
    <t>AKRON CENTRAL SCHOOL DISTRICT</t>
  </si>
  <si>
    <t>47 BLOOMINGDALE AVE</t>
  </si>
  <si>
    <t>AKRON</t>
  </si>
  <si>
    <t>ALBANY CITY SCHOOL DISTRICT</t>
  </si>
  <si>
    <t>ACADEMY PARK</t>
  </si>
  <si>
    <t>ALBANY</t>
  </si>
  <si>
    <t>2,N</t>
  </si>
  <si>
    <t>ALBION CENTRAL SCHOOL DISTRICT</t>
  </si>
  <si>
    <t>324 EAST AVE</t>
  </si>
  <si>
    <t>ALBION</t>
  </si>
  <si>
    <t>4,8,N</t>
  </si>
  <si>
    <t>ALDEN CENTRAL SCHOOL DISTRICT</t>
  </si>
  <si>
    <t>13190 PARK ST</t>
  </si>
  <si>
    <t>ALDEN</t>
  </si>
  <si>
    <t>3,8,N</t>
  </si>
  <si>
    <t>ALEXANDER CENTRAL SCHOOL DISTRICT</t>
  </si>
  <si>
    <t>3314 BUFFALO ST</t>
  </si>
  <si>
    <t>ALEXANDER</t>
  </si>
  <si>
    <t>ALEXANDRIA CENTRAL SCHOOL DISTRICT</t>
  </si>
  <si>
    <t>34 BOLTON AVE</t>
  </si>
  <si>
    <t>ALEXANDRIA BAY</t>
  </si>
  <si>
    <t>ALFRED-ALMOND CENTRAL SCHOOL DISTRICT</t>
  </si>
  <si>
    <t>6795 RT 21</t>
  </si>
  <si>
    <t>ALMOND</t>
  </si>
  <si>
    <t>ALLEGANY - LIMESTONE CENTRAL SCHOOL DISTRICT</t>
  </si>
  <si>
    <t>3131 FIVE MILE RD</t>
  </si>
  <si>
    <t>ALLEGANY</t>
  </si>
  <si>
    <t>ALTMAR-PARISH-WILLIAMSTOWN CENTRAL SCHOOL DISTRICT</t>
  </si>
  <si>
    <t>639 COUNTY RT 22</t>
  </si>
  <si>
    <t>PARISH</t>
  </si>
  <si>
    <t>4,8</t>
  </si>
  <si>
    <t>AMAGANSETT UNION FREE SCHOOL DISTRICT</t>
  </si>
  <si>
    <t>320 MAIN ST-POB 7062</t>
  </si>
  <si>
    <t>AMAGANSETT</t>
  </si>
  <si>
    <t>AMBER CHARTER SCHOOL</t>
  </si>
  <si>
    <t>220 EAST 106TH ST</t>
  </si>
  <si>
    <t>NEW YORK</t>
  </si>
  <si>
    <t>1</t>
  </si>
  <si>
    <t>AMHERST CENTRAL SCHOOL DISTRICT</t>
  </si>
  <si>
    <t>55 KINGS HWY</t>
  </si>
  <si>
    <t>AMHERST</t>
  </si>
  <si>
    <t>AMITYVILLE UNION FREE SCHOOL DISTRICT</t>
  </si>
  <si>
    <t>150 PARK AVE</t>
  </si>
  <si>
    <t>AMITYVILLE</t>
  </si>
  <si>
    <t>ANDES CENTRAL SCHOOL DISTRICT</t>
  </si>
  <si>
    <t>85 DELAWARE AVE-PO BX</t>
  </si>
  <si>
    <t>ANDES</t>
  </si>
  <si>
    <t>ANDOVER CENTRAL SCHOOL DISTRICT</t>
  </si>
  <si>
    <t>31-35 ELM ST</t>
  </si>
  <si>
    <t>ANDOVER</t>
  </si>
  <si>
    <t>ARDSLEY UNION FREE SCHOOL DISTRICT</t>
  </si>
  <si>
    <t>500 FARM RD</t>
  </si>
  <si>
    <t>ARDSLEY</t>
  </si>
  <si>
    <t>ARGYLE CENTRAL SCHOOL DISTRICT</t>
  </si>
  <si>
    <t>5023 STATE RT 40</t>
  </si>
  <si>
    <t>ARGYLE</t>
  </si>
  <si>
    <t>ARK COMM CHARTER SCHOOL (THE)</t>
  </si>
  <si>
    <t>2247 13TH ST</t>
  </si>
  <si>
    <t>TROY</t>
  </si>
  <si>
    <t>2</t>
  </si>
  <si>
    <t>ARKPORT CENTRAL SCHOOL DISTRICT</t>
  </si>
  <si>
    <t>35 EAST AVE</t>
  </si>
  <si>
    <t>ARKPORT</t>
  </si>
  <si>
    <t>ARLINGTON CENTRAL SCHOOL DISTRICT</t>
  </si>
  <si>
    <t>696 DUTCHESS TPKE</t>
  </si>
  <si>
    <t>POUGHKEEPSIE</t>
  </si>
  <si>
    <t>2,4,8,N</t>
  </si>
  <si>
    <t>ATTICA CENTRAL SCHOOL DISTRICT</t>
  </si>
  <si>
    <t>3338 E MAIN ST</t>
  </si>
  <si>
    <t>ATTICA</t>
  </si>
  <si>
    <t>AUBURN CITY SCHOOL DISTRICT</t>
  </si>
  <si>
    <t>78 THORNTON AVE</t>
  </si>
  <si>
    <t>AUBURN</t>
  </si>
  <si>
    <t>5,7,N</t>
  </si>
  <si>
    <t>AUSABLE VALLEY CENTRAL SCHOOL DISTRICT</t>
  </si>
  <si>
    <t>1273 RT 9 N</t>
  </si>
  <si>
    <t>CLINTONVILLE</t>
  </si>
  <si>
    <t>AVERILL PARK CENTRAL SCHOOL DISTRICT</t>
  </si>
  <si>
    <t>8439 MILLER HILL RD</t>
  </si>
  <si>
    <t>AVERILL PARK</t>
  </si>
  <si>
    <t>AVOCA CENTRAL SCHOOL DISTRICT</t>
  </si>
  <si>
    <t>17-29 OLIVER ST</t>
  </si>
  <si>
    <t>AVOCA</t>
  </si>
  <si>
    <t>AVON CENTRAL SCHOOL DISTRICT</t>
  </si>
  <si>
    <t>191 CLINTON ST</t>
  </si>
  <si>
    <t>AVON</t>
  </si>
  <si>
    <t>BABYLON UNION FREE SCHOOL DISTRICT</t>
  </si>
  <si>
    <t>50 RAILROAD AVE</t>
  </si>
  <si>
    <t>BABYLON</t>
  </si>
  <si>
    <t>BAINBRIDGE-GUILFORD CENTRAL SCHOOL DISTRICT</t>
  </si>
  <si>
    <t>18 JULIAND ST</t>
  </si>
  <si>
    <t>BAINBRIDGE</t>
  </si>
  <si>
    <t>BALDWIN UNION FREE SCHOOL DISTRICT</t>
  </si>
  <si>
    <t>960 HASTINGS ST</t>
  </si>
  <si>
    <t>BALDWIN</t>
  </si>
  <si>
    <t>BALDWINSVILLE CENTRAL SCHOOL DISTRICT</t>
  </si>
  <si>
    <t>29 E ONEIDA ST</t>
  </si>
  <si>
    <t>BALDWINSVILLE</t>
  </si>
  <si>
    <t>BALLSTON SPA CENTRAL SCHOOL DISTRICT</t>
  </si>
  <si>
    <t>70 MALTA AVE</t>
  </si>
  <si>
    <t>BALLSTON SPA</t>
  </si>
  <si>
    <t>BARKER CENTRAL SCHOOL DISTRICT</t>
  </si>
  <si>
    <t>1628 QUAKER RD</t>
  </si>
  <si>
    <t>BARKER</t>
  </si>
  <si>
    <t>BATAVIA CITY SCHOOL DISTRICT</t>
  </si>
  <si>
    <t>39 WASHINGTON AVE</t>
  </si>
  <si>
    <t>BATAVIA</t>
  </si>
  <si>
    <t>BATH CENTRAL SCHOOL DISTRICT</t>
  </si>
  <si>
    <t>25 ELLAS AVE</t>
  </si>
  <si>
    <t>BATH</t>
  </si>
  <si>
    <t>BAY SHORE UNION FREE SCHOOL DISTRICT</t>
  </si>
  <si>
    <t>75 W PERKAL ST</t>
  </si>
  <si>
    <t>BAY SHORE</t>
  </si>
  <si>
    <t>3,N</t>
  </si>
  <si>
    <t>BAYPORT-BLUE POINT UNION FREE SCHOOL DISTRICT</t>
  </si>
  <si>
    <t>189 ACADEMY ST</t>
  </si>
  <si>
    <t>BAYPORT</t>
  </si>
  <si>
    <t>BEACON CITY SCHOOL DISTRICT</t>
  </si>
  <si>
    <t>10 EDUCATION DR</t>
  </si>
  <si>
    <t>BEACON</t>
  </si>
  <si>
    <t>4</t>
  </si>
  <si>
    <t>BEAVER RIVER CENTRAL SCHOOL DISTRICT</t>
  </si>
  <si>
    <t>ARTZ RD</t>
  </si>
  <si>
    <t>BEAVER FALLS</t>
  </si>
  <si>
    <t>BEDFORD CENTRAL SCHOOL DISTRICT</t>
  </si>
  <si>
    <t>600 ROUTE 172</t>
  </si>
  <si>
    <t>MOUNT KISCO</t>
  </si>
  <si>
    <t>BEEKMANTOWN CENTRAL SCHOOL DISTRICT</t>
  </si>
  <si>
    <t>37 EAGLE WAY</t>
  </si>
  <si>
    <t>WEST CHAZY</t>
  </si>
  <si>
    <t>BEGINNING WITH CHLDRN CHARTER SCHOOL</t>
  </si>
  <si>
    <t>11 BARTLETT ST</t>
  </si>
  <si>
    <t>BROOKLYN</t>
  </si>
  <si>
    <t>BELFAST CENTRAL SCHOOL DISTRICT</t>
  </si>
  <si>
    <t>1 KING ST</t>
  </si>
  <si>
    <t>BELFAST</t>
  </si>
  <si>
    <t>BELLEVILLE HENDERSON CENTRAL SCHOOL DISTRICT</t>
  </si>
  <si>
    <t>8372 COUNTY RT 75</t>
  </si>
  <si>
    <t>BELLEVILLE</t>
  </si>
  <si>
    <t>BELLMORE UNION FREE SCHOOL DISTRICT</t>
  </si>
  <si>
    <t>580 WINTHROP AVE</t>
  </si>
  <si>
    <t>BELLMORE</t>
  </si>
  <si>
    <t>BELLMORE-MERRICK CENTRAL HIGH SCHOOL DISTRICT</t>
  </si>
  <si>
    <t>1260 MEADOWBROOK RD</t>
  </si>
  <si>
    <t>NORTH MERRICK</t>
  </si>
  <si>
    <t>BEMUS POINT CENTRAL SCHOOL DISTRICT</t>
  </si>
  <si>
    <t>3980 DUTCH HOLLOW RD</t>
  </si>
  <si>
    <t>BEMUS POINT</t>
  </si>
  <si>
    <t>BERKSHIRE UNION FREE SCHOOL DISTRICT</t>
  </si>
  <si>
    <t>13640 RT 22</t>
  </si>
  <si>
    <t>CANAAN</t>
  </si>
  <si>
    <t>BERLIN CENTRAL SCHOOL DISTRICT</t>
  </si>
  <si>
    <t>53 SCHOOL ST</t>
  </si>
  <si>
    <t>BERLIN</t>
  </si>
  <si>
    <t>BERNE-KNOX-WESTERLO CENTRAL SCHOOL DISTRICT</t>
  </si>
  <si>
    <t>1738 HELDERBERG TRL</t>
  </si>
  <si>
    <t>BERNE</t>
  </si>
  <si>
    <t>BETHLEHEM CENTRAL SCHOOL DISTRICT</t>
  </si>
  <si>
    <t>90 ADAMS PL</t>
  </si>
  <si>
    <t>DELMAR</t>
  </si>
  <si>
    <t>BETHPAGE UNION FREE SCHOOL DISTRICT</t>
  </si>
  <si>
    <t>10 CHERRY AVE</t>
  </si>
  <si>
    <t>BETHPAGE</t>
  </si>
  <si>
    <t>BINGHAMTON CITY SCHOOL DISTRICT</t>
  </si>
  <si>
    <t>164 HAWLEY ST</t>
  </si>
  <si>
    <t>BINGHAMTON</t>
  </si>
  <si>
    <t>BLIND BROOK-RYE UNION FREE SCHOOL DISTRICT</t>
  </si>
  <si>
    <t>390 NORTH RIDGE ST</t>
  </si>
  <si>
    <t>RYE BROOK</t>
  </si>
  <si>
    <t>BOCES ALBANY-SCHOH-SCHENECTADY-SARAT</t>
  </si>
  <si>
    <t>1031 WATRVLT-SHAKER R</t>
  </si>
  <si>
    <t>N/A</t>
  </si>
  <si>
    <t>BOCES BROOME-DELAWARE-TIOGA</t>
  </si>
  <si>
    <t>435 GLENWOOD RD</t>
  </si>
  <si>
    <t>BOCES CATTAR-ALLEGANY-ERIE-WYOMING</t>
  </si>
  <si>
    <t>1825 WINDFALL RD</t>
  </si>
  <si>
    <t>OLEAN</t>
  </si>
  <si>
    <t>BOCES CAYUGA-ONONDAGA</t>
  </si>
  <si>
    <t>5980 SOUTH STREET RD</t>
  </si>
  <si>
    <t>BOCES CLINTON-ESSEX-WARREN-WASHING</t>
  </si>
  <si>
    <t>PO BOX 455</t>
  </si>
  <si>
    <t>PLATTSBURGH</t>
  </si>
  <si>
    <t>BOCES DELAW-CHENANGO-MADISON-OTSEGO</t>
  </si>
  <si>
    <t>COUNTY RD 32</t>
  </si>
  <si>
    <t>BOCES DUTCHESS</t>
  </si>
  <si>
    <t>5 BOCES RD</t>
  </si>
  <si>
    <t>BOCES EASTERN SUFFOLK (SUFFOLK I)</t>
  </si>
  <si>
    <t>201 SUNRISE HWY</t>
  </si>
  <si>
    <t>PATCHOGUE</t>
  </si>
  <si>
    <t>BOCES ERIE 1</t>
  </si>
  <si>
    <t>355 HARLEM RD</t>
  </si>
  <si>
    <t>WEST SENECA</t>
  </si>
  <si>
    <t>BOCES ERIE 2-CHAUTAUQUA-CATTARAUGUS</t>
  </si>
  <si>
    <t>8685 ERIE RD</t>
  </si>
  <si>
    <t>ANGOLA</t>
  </si>
  <si>
    <t>BOCES FRANKLIN-ESSEX-HAMILTON</t>
  </si>
  <si>
    <t>3372 STATE ROUTE 11</t>
  </si>
  <si>
    <t>MALONE</t>
  </si>
  <si>
    <t>BOCES GENESEE VALLEY</t>
  </si>
  <si>
    <t>80 MUNSON ST</t>
  </si>
  <si>
    <t>LE ROY</t>
  </si>
  <si>
    <t>BOCES HAMILTON-FULTON-MONTGOMERY</t>
  </si>
  <si>
    <t>25 W MAIN ST-STE 1</t>
  </si>
  <si>
    <t>JOHNSTOWN</t>
  </si>
  <si>
    <t>BOCES HERK-FULTON-HAMILTON-OTSEGO</t>
  </si>
  <si>
    <t>352 GROS BLVD</t>
  </si>
  <si>
    <t>HERKIMER</t>
  </si>
  <si>
    <t>BOCES JEFFER-LEWIS-HAMIL-HERK-ONEIDA</t>
  </si>
  <si>
    <t>20104 NYS ROUTE 3</t>
  </si>
  <si>
    <t>WATERTOWN</t>
  </si>
  <si>
    <t>5</t>
  </si>
  <si>
    <t>BOCES MADISON-ONEIDA</t>
  </si>
  <si>
    <t>4937 SPRING RD</t>
  </si>
  <si>
    <t>VERONA</t>
  </si>
  <si>
    <t>BOCES MONROE 1</t>
  </si>
  <si>
    <t>41 O'CONNOR RD</t>
  </si>
  <si>
    <t>FAIRPORT</t>
  </si>
  <si>
    <t>BOCES MONROE 2-ORLEANS</t>
  </si>
  <si>
    <t>3599 BIG RIDGE RD</t>
  </si>
  <si>
    <t>SPENCERPORT</t>
  </si>
  <si>
    <t>BOCES NASSAU</t>
  </si>
  <si>
    <t>71 CLINTON ROAD</t>
  </si>
  <si>
    <t>GARDEN CITY</t>
  </si>
  <si>
    <t>BOCES ONEIDA-HERKIMER-MADISON</t>
  </si>
  <si>
    <t>4747 MDDLE STTLMNT RD</t>
  </si>
  <si>
    <t>NEW HARTFORD</t>
  </si>
  <si>
    <t>BOCES ONONDAGA-CORTLAND-MADISON</t>
  </si>
  <si>
    <t>6820 THOMPSON RD</t>
  </si>
  <si>
    <t>SYRACUSE</t>
  </si>
  <si>
    <t>BOCES ONTAR-SENEC-YATES-CAYUGA-WAYNE</t>
  </si>
  <si>
    <t>131 DRUMLIN COURT</t>
  </si>
  <si>
    <t>NEWARK</t>
  </si>
  <si>
    <t>BOCES ORANGE-ULSTER</t>
  </si>
  <si>
    <t>53 GIBSON RD</t>
  </si>
  <si>
    <t>GOSHEN</t>
  </si>
  <si>
    <t>BOCES ORLEANS-NIAGARA</t>
  </si>
  <si>
    <t>4232 SHELBY BASIN RD</t>
  </si>
  <si>
    <t>MEDINA</t>
  </si>
  <si>
    <t>BOCES OSWEGO</t>
  </si>
  <si>
    <t>179 COUNTY RT 64</t>
  </si>
  <si>
    <t>MEXICO</t>
  </si>
  <si>
    <t>BOCES OTSEGO-DELAW-SCHOHARIE-GREENE</t>
  </si>
  <si>
    <t>FRANK W. CYR CTR</t>
  </si>
  <si>
    <t>STAMFORD</t>
  </si>
  <si>
    <t>BOCES PUTNAM-NORTHERN WESTCHESTER</t>
  </si>
  <si>
    <t>200 BOCES DR</t>
  </si>
  <si>
    <t>YORKTOWN HEIGHTS</t>
  </si>
  <si>
    <t>BOCES QUESTAR III (R-C-G)</t>
  </si>
  <si>
    <t>10 EMPIRE STATE BLVD</t>
  </si>
  <si>
    <t>CASTLETON</t>
  </si>
  <si>
    <t>BOCES ROCKLAND</t>
  </si>
  <si>
    <t>65 PARROTT RD</t>
  </si>
  <si>
    <t>WEST NYACK</t>
  </si>
  <si>
    <t>BOCES SCHUYLER-CHEMUNG-TIOGA</t>
  </si>
  <si>
    <t>459 PHILO RD</t>
  </si>
  <si>
    <t>ELMIRA</t>
  </si>
  <si>
    <t>BOCES SOUTHERN WESTCHESTER</t>
  </si>
  <si>
    <t>17 BERKELEY DR</t>
  </si>
  <si>
    <t>BOCES ST LAWRENCE-LEWISBOCES ST LAWRENCE-LEWIS</t>
  </si>
  <si>
    <t>139 STATE ST RD</t>
  </si>
  <si>
    <t>CANTON</t>
  </si>
  <si>
    <t>BOCES STEUBEN-ALLEGANY</t>
  </si>
  <si>
    <t>6985 TECHNOLOGY WAY</t>
  </si>
  <si>
    <t>BOCES SULLIVAN</t>
  </si>
  <si>
    <t>6 WIERK AVE</t>
  </si>
  <si>
    <t>LIBERTY</t>
  </si>
  <si>
    <t>BOCES TOMPKINS-SENECA-TIOGA</t>
  </si>
  <si>
    <t>555 WARREN RD</t>
  </si>
  <si>
    <t>ITHACA</t>
  </si>
  <si>
    <t>BOCES ULSTER</t>
  </si>
  <si>
    <t>175 RT 32 N</t>
  </si>
  <si>
    <t>NEW PALTZ</t>
  </si>
  <si>
    <t>BOCES WASHING-SARA-WAR-HAMLTN-ESSEX</t>
  </si>
  <si>
    <t>10 LACROSSE ST</t>
  </si>
  <si>
    <t>HUDSON FALLS</t>
  </si>
  <si>
    <t>BOCES WESTERN SUFFOLK (SUFFOLK 3)</t>
  </si>
  <si>
    <t>507 DEER PARK RD</t>
  </si>
  <si>
    <t>DIX HILLS</t>
  </si>
  <si>
    <t>BOLTON CENTRAL SCHOOL DISTRICT</t>
  </si>
  <si>
    <t>26 HORICON AVE</t>
  </si>
  <si>
    <t>BOLTON LANDING</t>
  </si>
  <si>
    <t>BRADFORD CENTRAL SCHOOL DISTRICT</t>
  </si>
  <si>
    <t>2820 RT 226</t>
  </si>
  <si>
    <t>BRADFORD</t>
  </si>
  <si>
    <t>BRENTWOOD UNION FREE SCHOOL DISTRICT</t>
  </si>
  <si>
    <t>52 THIRD AVE</t>
  </si>
  <si>
    <t>BRENTWOOD</t>
  </si>
  <si>
    <t>BREWSTER CENTRAL SCHOOL DISTRICT</t>
  </si>
  <si>
    <t>30 FARM-TO-MARKET RD</t>
  </si>
  <si>
    <t>BREWSTER</t>
  </si>
  <si>
    <t>BRIARCLIFF MANOR UNION FREE SCHOOL DISTRICT</t>
  </si>
  <si>
    <t>45 INGHAM RD</t>
  </si>
  <si>
    <t>BRIARCLIFF MANOR</t>
  </si>
  <si>
    <t>BRIDGEHAMPTON UNION FREE SCHOOL DISTRICT</t>
  </si>
  <si>
    <t>2685 MNTAK HWY PO BX</t>
  </si>
  <si>
    <t>BRIDGEHAMPTON</t>
  </si>
  <si>
    <t>BRIDGEWATER-WEST WINFIELD CENTRAL SCHOOL DISTRICT (MT. MARKH</t>
  </si>
  <si>
    <t>500 FAIRGROUND RD</t>
  </si>
  <si>
    <t>WEST WINFIELD</t>
  </si>
  <si>
    <t>BRIGHTER CHOICE CHARTER SCH-BOYS</t>
  </si>
  <si>
    <t>250 CENTRAL AVE</t>
  </si>
  <si>
    <t>BRIGHTER CHOICE CHARTER SCH-GIRLS</t>
  </si>
  <si>
    <t>BRIGHTON CENTRAL SCHOOL DISTRICT</t>
  </si>
  <si>
    <t>2035 MONROE AVE</t>
  </si>
  <si>
    <t>ROCHESTER</t>
  </si>
  <si>
    <t>BROADALBIN-PERTH CENTRAL SCHOOL DISTRICT</t>
  </si>
  <si>
    <t>14 SCHOOL ST</t>
  </si>
  <si>
    <t>BROADALBIN</t>
  </si>
  <si>
    <t>BROCKPORT CENTRAL SCHOOL DISTRICT</t>
  </si>
  <si>
    <t>40 ALLEN ST</t>
  </si>
  <si>
    <t>BROCKPORT</t>
  </si>
  <si>
    <t>4,N</t>
  </si>
  <si>
    <t>BROCTON CENTRAL SCHOOL DISTRICT</t>
  </si>
  <si>
    <t>138 W MAIN ST</t>
  </si>
  <si>
    <t>BROCTON</t>
  </si>
  <si>
    <t>BRONX CHARTER SCH BETTER LEARNING</t>
  </si>
  <si>
    <t>971 E 227TH ST</t>
  </si>
  <si>
    <t>BRONX</t>
  </si>
  <si>
    <t>BRONX CHARTER SCHOOL - ARTS</t>
  </si>
  <si>
    <t>977 FOX ST</t>
  </si>
  <si>
    <t>BRONX PREP CHARTER SCHOOL</t>
  </si>
  <si>
    <t>1508 WEBSTER AVE</t>
  </si>
  <si>
    <t>BRONXVILLE UNION FREE SCHOOL DISTRICT</t>
  </si>
  <si>
    <t>177 PONDFIELD RD</t>
  </si>
  <si>
    <t>BRONXVILLE</t>
  </si>
  <si>
    <t>BROOKFIELD CENTRAL SCHOOL DISTRICT</t>
  </si>
  <si>
    <t>1910 FAIRGROUND RD</t>
  </si>
  <si>
    <t>BROOKFIELD</t>
  </si>
  <si>
    <t>BROOKHAVEN-COMSEWOGUE UNION FREE SCHOOL DISTRICT</t>
  </si>
  <si>
    <t>290 NORWOOD AVE</t>
  </si>
  <si>
    <t>PORT JEFFERSON STA</t>
  </si>
  <si>
    <t>BROOKLYN CHARTER SCHOOL</t>
  </si>
  <si>
    <t>644 MCDONOUGH AVE</t>
  </si>
  <si>
    <t>BROOKLYN EXCELSIOR CHARTER SCH</t>
  </si>
  <si>
    <t>505 FULTON ST 2ND FL</t>
  </si>
  <si>
    <t>BRUNSWICK CENTRAL SCHOOL DISTRICT (BRITTONKILL)</t>
  </si>
  <si>
    <t>3992 N Y RT 2</t>
  </si>
  <si>
    <t>BUFFALO CITY SCHOOL DISTRICT</t>
  </si>
  <si>
    <t>712 CITY HALL</t>
  </si>
  <si>
    <t>BUFFALO</t>
  </si>
  <si>
    <t>1,N</t>
  </si>
  <si>
    <t>BUFFALO UNITED CHARTER SCH</t>
  </si>
  <si>
    <t>325 MANHATTAN AVE</t>
  </si>
  <si>
    <t>BURNT HILLS-BALLSTON LAKE CENTRAL SCHOOL DISTRICT</t>
  </si>
  <si>
    <t>50 CYPRESS DR</t>
  </si>
  <si>
    <t>SCOTIA</t>
  </si>
  <si>
    <t>BYRAM HILLS CENTRAL SCHOOL DISTRICT</t>
  </si>
  <si>
    <t>10 TRIPP LN</t>
  </si>
  <si>
    <t>ARMONK</t>
  </si>
  <si>
    <t>BYRON-BERGEN CENTRAL SCHOOL DISTRICT</t>
  </si>
  <si>
    <t>6917 W BERGEN RD</t>
  </si>
  <si>
    <t>BERGEN</t>
  </si>
  <si>
    <t>CAIRO-DURHAM CENTRAL SCHOOL DISTRICT</t>
  </si>
  <si>
    <t>424 MAIN ST</t>
  </si>
  <si>
    <t>CAIRO</t>
  </si>
  <si>
    <t>CALEDONIA-MUMFORD CENTRAL SCHOOL DISTRICT</t>
  </si>
  <si>
    <t>99 NORTH ST</t>
  </si>
  <si>
    <t>CALEDONIA</t>
  </si>
  <si>
    <t>CAMBRIDGE CENTRAL SCHOOL DISTRICT</t>
  </si>
  <si>
    <t>23 W MAIN ST</t>
  </si>
  <si>
    <t>CAMBRIDGE</t>
  </si>
  <si>
    <t>CAMDEN CENTRAL SCHOOL DISTRICT</t>
  </si>
  <si>
    <t>51 THIRD ST</t>
  </si>
  <si>
    <t>CAMDEN</t>
  </si>
  <si>
    <t>CAMPBELL-SAVONA CENTRAL SCHOOL DISTRICT</t>
  </si>
  <si>
    <t>8455 COUNTY RT 125</t>
  </si>
  <si>
    <t>CAMPBELL</t>
  </si>
  <si>
    <t>CANAJOHARIE CENTRAL SCHOOL DISTRICT</t>
  </si>
  <si>
    <t>136 SCHOLASTIC WAY</t>
  </si>
  <si>
    <t>CANAJOHARIE</t>
  </si>
  <si>
    <t>CANANDAIGUA CITY SCHOOL DISTRICT</t>
  </si>
  <si>
    <t>143 N PEARL ST</t>
  </si>
  <si>
    <t>CANANDAIGUA</t>
  </si>
  <si>
    <t>CANASERAGA CENTRAL SCHOOL DISTRICT</t>
  </si>
  <si>
    <t>4-8 MAIN ST</t>
  </si>
  <si>
    <t>CANASERAGA</t>
  </si>
  <si>
    <t>CANASTOTA CENTRAL SCHOOL DISTRICT</t>
  </si>
  <si>
    <t>120 ROBERTS ST</t>
  </si>
  <si>
    <t>CANASTOTA</t>
  </si>
  <si>
    <t>CANDOR CENTRAL SCHOOL DISTRICT</t>
  </si>
  <si>
    <t>80 MAIN ST</t>
  </si>
  <si>
    <t>CANDOR</t>
  </si>
  <si>
    <t>CANISTEO-GREENWOOD CENTRAL SCHOOL DISTRICT (NEW)</t>
  </si>
  <si>
    <t>84 GREENWOOD ST</t>
  </si>
  <si>
    <t>CANISTEO</t>
  </si>
  <si>
    <t>CANTON CENTRAL SCHOOL DISTRICT</t>
  </si>
  <si>
    <t>99 STATE ST</t>
  </si>
  <si>
    <t>CARL C. ICAHN CHARTER SCHOOL (THE)</t>
  </si>
  <si>
    <t>1525 BROOK AVE</t>
  </si>
  <si>
    <t>CARLE PLACE UNION FREE SCHOOL DISTRICT</t>
  </si>
  <si>
    <t>168 CHERRY LN</t>
  </si>
  <si>
    <t>CARLE PLACE</t>
  </si>
  <si>
    <t>CARMEL CENTRAL SCHOOL DISTRICT</t>
  </si>
  <si>
    <t>81 SOUTH ST</t>
  </si>
  <si>
    <t>PATTERSON</t>
  </si>
  <si>
    <t>CARTHAGE CENTRAL SCHOOL DISTRICT</t>
  </si>
  <si>
    <t>25059 COUNTY RT 197</t>
  </si>
  <si>
    <t>CARTHAGE</t>
  </si>
  <si>
    <t>CASSADAGA VALLEY CENTRAL SCHOOL DISTRICT</t>
  </si>
  <si>
    <t>RT 60</t>
  </si>
  <si>
    <t>SINCLAIRVILLE</t>
  </si>
  <si>
    <t>CATO-MERIDIAN CENTRAL SCHOOL DISTRICT</t>
  </si>
  <si>
    <t>2851 N Y S RT 370</t>
  </si>
  <si>
    <t>CATO</t>
  </si>
  <si>
    <t>CATSKILL CENTRAL SCHOOL DISTRICT</t>
  </si>
  <si>
    <t>343 W MAIN ST</t>
  </si>
  <si>
    <t>CATSKILL</t>
  </si>
  <si>
    <t>CAZENOVIA CENTRAL SCHOOL DISTRICT</t>
  </si>
  <si>
    <t>31 EMORY AVE</t>
  </si>
  <si>
    <t>CAZENOVIA</t>
  </si>
  <si>
    <t>CENTER MORICHES UNION FREE SCHOOL DISTRICT</t>
  </si>
  <si>
    <t>529 MAIN ST</t>
  </si>
  <si>
    <t>CENTER MORICHES</t>
  </si>
  <si>
    <t>CENTRAL ISLIP UNION FREE SCHOOL DISTRICT</t>
  </si>
  <si>
    <t>50 WHEELER ROAD</t>
  </si>
  <si>
    <t>CENTRAL ISLIP</t>
  </si>
  <si>
    <t>CENTRAL NY CHARTER SCHOOL FOR MATH &amp;</t>
  </si>
  <si>
    <t>601 E GENESEE ST</t>
  </si>
  <si>
    <t>CENTRAL SQUARE CENTRAL SCHOOL DISTRICT</t>
  </si>
  <si>
    <t>642 S MAIN ST</t>
  </si>
  <si>
    <t>CENTRAL SQUARE</t>
  </si>
  <si>
    <t>CHAPPAQUA CENTRAL SCHOOL DISTRICT</t>
  </si>
  <si>
    <t>66 ROARING BROOK RD</t>
  </si>
  <si>
    <t>CHAPPAQUA</t>
  </si>
  <si>
    <t>CHARLOTTE VALLEY CENTRAL SCHOOL DISTRICT</t>
  </si>
  <si>
    <t>15611 ST HWY 23</t>
  </si>
  <si>
    <t>DAVENPORT</t>
  </si>
  <si>
    <t>CHARTER SCHOOL FOR APPLIED TECHNOLOG</t>
  </si>
  <si>
    <t>2303 KENMORE AVE</t>
  </si>
  <si>
    <t>CHARTER SCHOOL OF SCI &amp; TECH</t>
  </si>
  <si>
    <t>690 ST PAUL ST</t>
  </si>
  <si>
    <t>CHATEAUGAY CENTRAL SCHOOL DISTRICT</t>
  </si>
  <si>
    <t>42 RIVER ST</t>
  </si>
  <si>
    <t>CHATEAUGAY</t>
  </si>
  <si>
    <t>CHATHAM CENTRAL SCHOOL DISTRICT</t>
  </si>
  <si>
    <t>50 WOODBRIDGE AVE</t>
  </si>
  <si>
    <t>CHATHAM</t>
  </si>
  <si>
    <t>CHAUTAUQUA LAKE CENTRAL SCHOOL DISTRICT</t>
  </si>
  <si>
    <t>100 N ERIE ST</t>
  </si>
  <si>
    <t>MAYVILLE</t>
  </si>
  <si>
    <t>CHAZY UNION FREE SCHOOL DISTRICT</t>
  </si>
  <si>
    <t>609 MINER FARM RD</t>
  </si>
  <si>
    <t>CHAZY</t>
  </si>
  <si>
    <t>CHEEKTOWAGA CENTRAL SCHOOL DISTRICT</t>
  </si>
  <si>
    <t>3600 UNION RD</t>
  </si>
  <si>
    <t>CHEEKTOWAGA</t>
  </si>
  <si>
    <t>CHEEKTOWAGA-MARYVALE UNION FREE SCHOOL DISTRICT</t>
  </si>
  <si>
    <t>1050 MARYVALE DR</t>
  </si>
  <si>
    <t>CHEEKTOWAGA-SLOAN UNION FREE SCHOOL DISTRICT</t>
  </si>
  <si>
    <t>166 HALSTEAD AVE</t>
  </si>
  <si>
    <t>SLOAN</t>
  </si>
  <si>
    <t>2,3</t>
  </si>
  <si>
    <t>CHENANGO FORKS CENTRAL SCHOOL DISTRICT</t>
  </si>
  <si>
    <t>ONE GORDON DR</t>
  </si>
  <si>
    <t>CHENANGO VALLEY CENTRAL SCHOOL DISTRICT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</si>
</sst>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0" borderId="3" xfId="0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3" fontId="1" fillId="0" borderId="1" xfId="0" applyNumberFormat="1" applyFont="1" applyFill="1" applyBorder="1" applyAlignment="1" applyProtection="1">
      <alignment horizontal="left" textRotation="75" wrapText="1"/>
      <protection/>
    </xf>
    <xf numFmtId="3" fontId="1" fillId="0" borderId="2" xfId="0" applyNumberFormat="1" applyFont="1" applyFill="1" applyBorder="1" applyAlignment="1" applyProtection="1">
      <alignment horizontal="left" textRotation="75" wrapText="1"/>
      <protection/>
    </xf>
    <xf numFmtId="3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6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Fill="1" applyBorder="1" applyAlignment="1" applyProtection="1">
      <alignment horizontal="center" textRotation="75" wrapText="1"/>
      <protection locked="0"/>
    </xf>
    <xf numFmtId="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/>
    </xf>
    <xf numFmtId="164" fontId="0" fillId="2" borderId="16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66" fontId="0" fillId="2" borderId="18" xfId="0" applyNumberFormat="1" applyFont="1" applyFill="1" applyBorder="1" applyAlignment="1">
      <alignment/>
    </xf>
    <xf numFmtId="165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/>
      <protection locked="0"/>
    </xf>
    <xf numFmtId="2" fontId="0" fillId="2" borderId="20" xfId="0" applyNumberFormat="1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2" borderId="23" xfId="0" applyNumberFormat="1" applyFont="1" applyFill="1" applyBorder="1" applyAlignment="1">
      <alignment/>
    </xf>
    <xf numFmtId="164" fontId="0" fillId="2" borderId="23" xfId="0" applyNumberFormat="1" applyFont="1" applyFill="1" applyBorder="1" applyAlignment="1">
      <alignment horizontal="right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166" fontId="0" fillId="2" borderId="25" xfId="0" applyNumberFormat="1" applyFont="1" applyFill="1" applyBorder="1" applyAlignment="1">
      <alignment/>
    </xf>
    <xf numFmtId="165" fontId="0" fillId="2" borderId="25" xfId="0" applyNumberFormat="1" applyFont="1" applyFill="1" applyBorder="1" applyAlignment="1">
      <alignment/>
    </xf>
    <xf numFmtId="0" fontId="0" fillId="2" borderId="26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 applyProtection="1">
      <alignment/>
      <protection locked="0"/>
    </xf>
    <xf numFmtId="2" fontId="0" fillId="2" borderId="27" xfId="0" applyNumberFormat="1" applyFont="1" applyFill="1" applyBorder="1" applyAlignment="1">
      <alignment/>
    </xf>
    <xf numFmtId="2" fontId="0" fillId="0" borderId="25" xfId="0" applyNumberFormat="1" applyFont="1" applyFill="1" applyBorder="1" applyAlignment="1" applyProtection="1">
      <alignment/>
      <protection locked="0"/>
    </xf>
    <xf numFmtId="0" fontId="0" fillId="2" borderId="29" xfId="0" applyFont="1" applyFill="1" applyBorder="1" applyAlignment="1">
      <alignment horizontal="center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0" fontId="0" fillId="2" borderId="26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Font="1" applyFill="1" applyBorder="1" applyAlignment="1" applyProtection="1">
      <alignment horizontal="right"/>
      <protection locked="0"/>
    </xf>
    <xf numFmtId="167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7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33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13.28125" style="0" bestFit="1" customWidth="1"/>
    <col min="3" max="3" width="57.28125" style="0" bestFit="1" customWidth="1"/>
    <col min="4" max="4" width="24.28125" style="0" bestFit="1" customWidth="1"/>
    <col min="5" max="5" width="17.710937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6.57421875" style="0" bestFit="1" customWidth="1"/>
    <col min="10" max="11" width="6.57421875" style="0" hidden="1" customWidth="1"/>
    <col min="12" max="12" width="8.140625" style="0" bestFit="1" customWidth="1"/>
    <col min="13" max="13" width="0" style="0" hidden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19" width="7.57421875" style="0" hidden="1" customWidth="1"/>
    <col min="20" max="22" width="6.57421875" style="0" hidden="1" customWidth="1"/>
    <col min="23" max="24" width="4.00390625" style="0" hidden="1" customWidth="1"/>
    <col min="25" max="26" width="6.57421875" style="0" hidden="1" customWidth="1"/>
    <col min="27" max="27" width="6.7109375" style="0" hidden="1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3" width="4.00390625" style="0" hidden="1" customWidth="1"/>
  </cols>
  <sheetData>
    <row r="1" spans="1:20" ht="12.75" customHeight="1">
      <c r="A1" s="109" t="s">
        <v>1688</v>
      </c>
      <c r="B1" s="110"/>
      <c r="G1" s="111"/>
      <c r="I1" s="112"/>
      <c r="K1" s="113"/>
      <c r="L1" s="113"/>
      <c r="M1" s="113"/>
      <c r="N1" s="114"/>
      <c r="Q1" s="114"/>
      <c r="R1" s="113"/>
      <c r="S1" s="113"/>
      <c r="T1" s="113"/>
    </row>
    <row r="2" spans="1:251" ht="42" customHeight="1">
      <c r="A2" s="117" t="s">
        <v>1689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</row>
    <row r="3" spans="1:25" s="3" customFormat="1" ht="18">
      <c r="A3" s="11" t="s">
        <v>1690</v>
      </c>
      <c r="B3" s="115"/>
      <c r="G3" s="4"/>
      <c r="I3" s="6"/>
      <c r="M3" s="116"/>
      <c r="U3" s="10"/>
      <c r="V3" s="10"/>
      <c r="W3" s="10"/>
      <c r="X3" s="10"/>
      <c r="Y3" s="10"/>
    </row>
    <row r="4" spans="1:33" ht="150" customHeight="1" thickBot="1">
      <c r="A4" s="14" t="s">
        <v>1692</v>
      </c>
      <c r="B4" s="15" t="s">
        <v>1693</v>
      </c>
      <c r="C4" s="16" t="s">
        <v>1694</v>
      </c>
      <c r="D4" s="16" t="s">
        <v>1695</v>
      </c>
      <c r="E4" s="16" t="s">
        <v>1696</v>
      </c>
      <c r="F4" s="17" t="s">
        <v>1697</v>
      </c>
      <c r="G4" s="18" t="s">
        <v>1698</v>
      </c>
      <c r="H4" s="19" t="s">
        <v>1699</v>
      </c>
      <c r="I4" s="20" t="s">
        <v>1700</v>
      </c>
      <c r="J4" s="21" t="s">
        <v>1701</v>
      </c>
      <c r="K4" s="22" t="s">
        <v>1702</v>
      </c>
      <c r="L4" s="23" t="s">
        <v>1703</v>
      </c>
      <c r="M4" s="24" t="s">
        <v>1704</v>
      </c>
      <c r="N4" s="25" t="s">
        <v>1705</v>
      </c>
      <c r="O4" s="26" t="s">
        <v>1706</v>
      </c>
      <c r="P4" s="27" t="s">
        <v>1707</v>
      </c>
      <c r="Q4" s="28" t="s">
        <v>1708</v>
      </c>
      <c r="R4" s="29" t="s">
        <v>1709</v>
      </c>
      <c r="S4" s="30" t="s">
        <v>1710</v>
      </c>
      <c r="T4" s="31" t="s">
        <v>1711</v>
      </c>
      <c r="U4" s="31" t="s">
        <v>1712</v>
      </c>
      <c r="V4" s="32" t="s">
        <v>1713</v>
      </c>
      <c r="W4" s="33" t="s">
        <v>1714</v>
      </c>
      <c r="X4" s="34" t="s">
        <v>1715</v>
      </c>
      <c r="Y4" s="34" t="s">
        <v>1716</v>
      </c>
      <c r="Z4" s="35" t="s">
        <v>1717</v>
      </c>
      <c r="AA4" s="36" t="s">
        <v>1718</v>
      </c>
      <c r="AB4" s="33" t="s">
        <v>1719</v>
      </c>
      <c r="AC4" s="34" t="s">
        <v>1720</v>
      </c>
      <c r="AD4" s="35" t="s">
        <v>1721</v>
      </c>
      <c r="AE4" s="37" t="s">
        <v>1722</v>
      </c>
      <c r="AF4" s="38" t="s">
        <v>1723</v>
      </c>
      <c r="AG4" s="39" t="s">
        <v>1724</v>
      </c>
    </row>
    <row r="5" spans="1:33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>
        <v>6</v>
      </c>
      <c r="G5" s="44"/>
      <c r="H5" s="45">
        <v>7</v>
      </c>
      <c r="I5" s="46">
        <v>8</v>
      </c>
      <c r="J5" s="42">
        <v>9</v>
      </c>
      <c r="K5" s="47">
        <v>10</v>
      </c>
      <c r="L5" s="48">
        <v>11</v>
      </c>
      <c r="M5" s="49">
        <v>12</v>
      </c>
      <c r="N5" s="50">
        <v>13</v>
      </c>
      <c r="O5" s="51">
        <v>14</v>
      </c>
      <c r="P5" s="52" t="s">
        <v>1725</v>
      </c>
      <c r="Q5" s="47" t="s">
        <v>1726</v>
      </c>
      <c r="R5" s="53">
        <v>15</v>
      </c>
      <c r="S5" s="54">
        <v>16</v>
      </c>
      <c r="T5" s="55">
        <v>17</v>
      </c>
      <c r="U5" s="55">
        <v>18</v>
      </c>
      <c r="V5" s="56">
        <v>19</v>
      </c>
      <c r="W5" s="41"/>
      <c r="X5" s="42"/>
      <c r="Y5" s="42"/>
      <c r="Z5" s="57"/>
      <c r="AA5" s="58">
        <v>20</v>
      </c>
      <c r="AB5" s="59"/>
      <c r="AC5" s="60"/>
      <c r="AD5" s="61"/>
      <c r="AE5" s="58">
        <v>21</v>
      </c>
      <c r="AF5" s="41" t="s">
        <v>1727</v>
      </c>
      <c r="AG5" s="7"/>
    </row>
    <row r="6" spans="1:33" ht="12.75">
      <c r="A6" s="62">
        <v>3602370</v>
      </c>
      <c r="B6" s="63">
        <v>570101040000</v>
      </c>
      <c r="C6" s="64" t="s">
        <v>1728</v>
      </c>
      <c r="D6" s="65" t="s">
        <v>1729</v>
      </c>
      <c r="E6" s="65" t="s">
        <v>1730</v>
      </c>
      <c r="F6" s="66">
        <v>14801</v>
      </c>
      <c r="G6" s="67">
        <v>1398</v>
      </c>
      <c r="H6" s="68">
        <v>6073592244</v>
      </c>
      <c r="I6" s="69" t="s">
        <v>1731</v>
      </c>
      <c r="J6" s="70" t="s">
        <v>1732</v>
      </c>
      <c r="K6" s="71" t="s">
        <v>1732</v>
      </c>
      <c r="L6" s="72">
        <v>1145</v>
      </c>
      <c r="M6" s="73" t="s">
        <v>1733</v>
      </c>
      <c r="N6" s="74">
        <v>21.72338885</v>
      </c>
      <c r="O6" s="70" t="s">
        <v>1732</v>
      </c>
      <c r="P6" s="75"/>
      <c r="Q6" s="71" t="str">
        <f aca="true" t="shared" si="0" ref="Q6:Q33">IF(AND(ISNUMBER(P6),P6&gt;=20),"YES","NO")</f>
        <v>NO</v>
      </c>
      <c r="R6" s="76" t="s">
        <v>1732</v>
      </c>
      <c r="S6" s="77">
        <v>138946</v>
      </c>
      <c r="T6" s="78">
        <v>18803</v>
      </c>
      <c r="U6" s="78">
        <v>14200</v>
      </c>
      <c r="V6" s="79">
        <v>16232</v>
      </c>
      <c r="W6" s="64">
        <f aca="true" t="shared" si="1" ref="W6:W33">IF(OR(J6="YES",K6="YES"),1,0)</f>
        <v>1</v>
      </c>
      <c r="X6" s="65">
        <f aca="true" t="shared" si="2" ref="X6:X33">IF(OR(AND(ISNUMBER(L6),AND(L6&gt;0,L6&lt;600)),AND(ISNUMBER(L6),AND(L6&gt;0,M6="YES"))),1,0)</f>
        <v>0</v>
      </c>
      <c r="Y6" s="65">
        <f aca="true" t="shared" si="3" ref="Y6:Y33">IF(AND(OR(J6="YES",K6="YES"),(W6=0)),"Trouble",0)</f>
        <v>0</v>
      </c>
      <c r="Z6" s="80">
        <f aca="true" t="shared" si="4" ref="Z6:Z33">IF(AND(OR(AND(ISNUMBER(L6),AND(L6&gt;0,L6&lt;600)),AND(ISNUMBER(L6),AND(L6&gt;0,M6="YES"))),(X6=0)),"Trouble",0)</f>
        <v>0</v>
      </c>
      <c r="AA6" s="81" t="str">
        <f aca="true" t="shared" si="5" ref="AA6:AA33">IF(AND(W6=1,X6=1),"SRSA","-")</f>
        <v>-</v>
      </c>
      <c r="AB6" s="64">
        <f aca="true" t="shared" si="6" ref="AB6:AB33">IF(R6="YES",1,0)</f>
        <v>1</v>
      </c>
      <c r="AC6" s="65">
        <f aca="true" t="shared" si="7" ref="AC6:AC33">IF(OR(AND(ISNUMBER(P6),P6&gt;=20),(AND(ISNUMBER(P6)=FALSE,AND(ISNUMBER(N6),N6&gt;=20)))),1,0)</f>
        <v>1</v>
      </c>
      <c r="AD6" s="80" t="str">
        <f aca="true" t="shared" si="8" ref="AD6:AD33">IF(AND(AB6=1,AC6=1),"Initial",0)</f>
        <v>Initial</v>
      </c>
      <c r="AE6" s="81" t="str">
        <f aca="true" t="shared" si="9" ref="AE6:AE33">IF(AND(AND(AD6="Initial",AF6=0),AND(ISNUMBER(L6),L6&gt;0)),"RLIS","-")</f>
        <v>RLIS</v>
      </c>
      <c r="AF6" s="64">
        <f aca="true" t="shared" si="10" ref="AF6:AF33">IF(AND(AA6="SRSA",AD6="Initial"),"SRSA",0)</f>
        <v>0</v>
      </c>
      <c r="AG6" s="82" t="s">
        <v>1734</v>
      </c>
    </row>
    <row r="7" spans="1:33" ht="12.75">
      <c r="A7" s="62">
        <v>3602970</v>
      </c>
      <c r="B7" s="63">
        <v>270100010000</v>
      </c>
      <c r="C7" s="64" t="s">
        <v>1735</v>
      </c>
      <c r="D7" s="65" t="s">
        <v>1736</v>
      </c>
      <c r="E7" s="65" t="s">
        <v>1737</v>
      </c>
      <c r="F7" s="66">
        <v>12010</v>
      </c>
      <c r="G7" s="67">
        <v>670</v>
      </c>
      <c r="H7" s="68">
        <v>5188435217</v>
      </c>
      <c r="I7" s="69" t="s">
        <v>1738</v>
      </c>
      <c r="J7" s="70" t="s">
        <v>1733</v>
      </c>
      <c r="K7" s="71" t="s">
        <v>1733</v>
      </c>
      <c r="L7" s="72">
        <v>3356</v>
      </c>
      <c r="M7" s="73" t="s">
        <v>1733</v>
      </c>
      <c r="N7" s="74">
        <v>21.46920604</v>
      </c>
      <c r="O7" s="70" t="s">
        <v>1732</v>
      </c>
      <c r="P7" s="75"/>
      <c r="Q7" s="71" t="str">
        <f t="shared" si="0"/>
        <v>NO</v>
      </c>
      <c r="R7" s="76" t="s">
        <v>1732</v>
      </c>
      <c r="S7" s="77">
        <v>266948</v>
      </c>
      <c r="T7" s="78">
        <v>36870</v>
      </c>
      <c r="U7" s="78">
        <v>31118</v>
      </c>
      <c r="V7" s="79">
        <v>19672</v>
      </c>
      <c r="W7" s="64">
        <f t="shared" si="1"/>
        <v>0</v>
      </c>
      <c r="X7" s="65">
        <f t="shared" si="2"/>
        <v>0</v>
      </c>
      <c r="Y7" s="65">
        <f t="shared" si="3"/>
        <v>0</v>
      </c>
      <c r="Z7" s="80">
        <f t="shared" si="4"/>
        <v>0</v>
      </c>
      <c r="AA7" s="81" t="str">
        <f t="shared" si="5"/>
        <v>-</v>
      </c>
      <c r="AB7" s="64">
        <f t="shared" si="6"/>
        <v>1</v>
      </c>
      <c r="AC7" s="65">
        <f t="shared" si="7"/>
        <v>1</v>
      </c>
      <c r="AD7" s="80" t="str">
        <f t="shared" si="8"/>
        <v>Initial</v>
      </c>
      <c r="AE7" s="81" t="str">
        <f t="shared" si="9"/>
        <v>RLIS</v>
      </c>
      <c r="AF7" s="64">
        <f t="shared" si="10"/>
        <v>0</v>
      </c>
      <c r="AG7" s="82" t="s">
        <v>1734</v>
      </c>
    </row>
    <row r="8" spans="1:33" ht="12.75">
      <c r="A8" s="62">
        <v>3600012</v>
      </c>
      <c r="B8" s="63">
        <v>22902040000</v>
      </c>
      <c r="C8" s="64" t="s">
        <v>1739</v>
      </c>
      <c r="D8" s="65" t="s">
        <v>1740</v>
      </c>
      <c r="E8" s="65" t="s">
        <v>1741</v>
      </c>
      <c r="F8" s="66">
        <v>14715</v>
      </c>
      <c r="G8" s="67">
        <v>1235</v>
      </c>
      <c r="H8" s="68">
        <v>5859282561</v>
      </c>
      <c r="I8" s="69" t="s">
        <v>1731</v>
      </c>
      <c r="J8" s="70" t="s">
        <v>1732</v>
      </c>
      <c r="K8" s="71" t="s">
        <v>1732</v>
      </c>
      <c r="L8" s="72">
        <v>879</v>
      </c>
      <c r="M8" s="73" t="s">
        <v>1733</v>
      </c>
      <c r="N8" s="74">
        <v>20.33195021</v>
      </c>
      <c r="O8" s="70" t="s">
        <v>1732</v>
      </c>
      <c r="P8" s="75"/>
      <c r="Q8" s="71" t="str">
        <f t="shared" si="0"/>
        <v>NO</v>
      </c>
      <c r="R8" s="76" t="s">
        <v>1732</v>
      </c>
      <c r="S8" s="77">
        <v>91252</v>
      </c>
      <c r="T8" s="78">
        <v>11360</v>
      </c>
      <c r="U8" s="78">
        <v>9086</v>
      </c>
      <c r="V8" s="79">
        <v>11764</v>
      </c>
      <c r="W8" s="64">
        <f t="shared" si="1"/>
        <v>1</v>
      </c>
      <c r="X8" s="65">
        <f t="shared" si="2"/>
        <v>0</v>
      </c>
      <c r="Y8" s="65">
        <f t="shared" si="3"/>
        <v>0</v>
      </c>
      <c r="Z8" s="80">
        <f t="shared" si="4"/>
        <v>0</v>
      </c>
      <c r="AA8" s="81" t="str">
        <f t="shared" si="5"/>
        <v>-</v>
      </c>
      <c r="AB8" s="64">
        <f t="shared" si="6"/>
        <v>1</v>
      </c>
      <c r="AC8" s="65">
        <f t="shared" si="7"/>
        <v>1</v>
      </c>
      <c r="AD8" s="80" t="str">
        <f t="shared" si="8"/>
        <v>Initial</v>
      </c>
      <c r="AE8" s="81" t="str">
        <f t="shared" si="9"/>
        <v>RLIS</v>
      </c>
      <c r="AF8" s="64">
        <f t="shared" si="10"/>
        <v>0</v>
      </c>
      <c r="AG8" s="82" t="s">
        <v>1734</v>
      </c>
    </row>
    <row r="9" spans="1:33" ht="12.75">
      <c r="A9" s="62">
        <v>3627960</v>
      </c>
      <c r="B9" s="63">
        <v>510101040000</v>
      </c>
      <c r="C9" s="64" t="s">
        <v>1742</v>
      </c>
      <c r="D9" s="65" t="s">
        <v>1743</v>
      </c>
      <c r="E9" s="65" t="s">
        <v>1744</v>
      </c>
      <c r="F9" s="66">
        <v>13613</v>
      </c>
      <c r="G9" s="67">
        <v>307</v>
      </c>
      <c r="H9" s="68">
        <v>3153895131</v>
      </c>
      <c r="I9" s="69" t="s">
        <v>1731</v>
      </c>
      <c r="J9" s="70" t="s">
        <v>1732</v>
      </c>
      <c r="K9" s="71" t="s">
        <v>1732</v>
      </c>
      <c r="L9" s="72">
        <v>972</v>
      </c>
      <c r="M9" s="73" t="s">
        <v>1733</v>
      </c>
      <c r="N9" s="74">
        <v>20.06018054</v>
      </c>
      <c r="O9" s="70" t="s">
        <v>1732</v>
      </c>
      <c r="P9" s="75"/>
      <c r="Q9" s="71" t="str">
        <f t="shared" si="0"/>
        <v>NO</v>
      </c>
      <c r="R9" s="76" t="s">
        <v>1732</v>
      </c>
      <c r="S9" s="77">
        <v>99279</v>
      </c>
      <c r="T9" s="78">
        <v>11256</v>
      </c>
      <c r="U9" s="78">
        <v>9225</v>
      </c>
      <c r="V9" s="79">
        <v>12127</v>
      </c>
      <c r="W9" s="64">
        <f t="shared" si="1"/>
        <v>1</v>
      </c>
      <c r="X9" s="65">
        <f t="shared" si="2"/>
        <v>0</v>
      </c>
      <c r="Y9" s="65">
        <f t="shared" si="3"/>
        <v>0</v>
      </c>
      <c r="Z9" s="80">
        <f t="shared" si="4"/>
        <v>0</v>
      </c>
      <c r="AA9" s="81" t="str">
        <f t="shared" si="5"/>
        <v>-</v>
      </c>
      <c r="AB9" s="64">
        <f t="shared" si="6"/>
        <v>1</v>
      </c>
      <c r="AC9" s="65">
        <f t="shared" si="7"/>
        <v>1</v>
      </c>
      <c r="AD9" s="80" t="str">
        <f t="shared" si="8"/>
        <v>Initial</v>
      </c>
      <c r="AE9" s="81" t="str">
        <f t="shared" si="9"/>
        <v>RLIS</v>
      </c>
      <c r="AF9" s="64">
        <f t="shared" si="10"/>
        <v>0</v>
      </c>
      <c r="AG9" s="82" t="s">
        <v>1734</v>
      </c>
    </row>
    <row r="10" spans="1:33" ht="12.75">
      <c r="A10" s="62">
        <v>3605820</v>
      </c>
      <c r="B10" s="63">
        <v>161601040000</v>
      </c>
      <c r="C10" s="64" t="s">
        <v>1745</v>
      </c>
      <c r="D10" s="65" t="s">
        <v>1746</v>
      </c>
      <c r="E10" s="65" t="s">
        <v>1747</v>
      </c>
      <c r="F10" s="66">
        <v>12916</v>
      </c>
      <c r="G10" s="67" t="s">
        <v>1748</v>
      </c>
      <c r="H10" s="68">
        <v>5185298948</v>
      </c>
      <c r="I10" s="69" t="s">
        <v>1731</v>
      </c>
      <c r="J10" s="70" t="s">
        <v>1732</v>
      </c>
      <c r="K10" s="71" t="s">
        <v>1732</v>
      </c>
      <c r="L10" s="72">
        <v>866</v>
      </c>
      <c r="M10" s="73" t="s">
        <v>1733</v>
      </c>
      <c r="N10" s="74">
        <v>22.57309942</v>
      </c>
      <c r="O10" s="70" t="s">
        <v>1732</v>
      </c>
      <c r="P10" s="75"/>
      <c r="Q10" s="71" t="str">
        <f t="shared" si="0"/>
        <v>NO</v>
      </c>
      <c r="R10" s="76" t="s">
        <v>1732</v>
      </c>
      <c r="S10" s="77">
        <v>81587</v>
      </c>
      <c r="T10" s="78">
        <v>10508</v>
      </c>
      <c r="U10" s="78">
        <v>8474</v>
      </c>
      <c r="V10" s="79">
        <v>11068</v>
      </c>
      <c r="W10" s="64">
        <f t="shared" si="1"/>
        <v>1</v>
      </c>
      <c r="X10" s="65">
        <f t="shared" si="2"/>
        <v>0</v>
      </c>
      <c r="Y10" s="65">
        <f t="shared" si="3"/>
        <v>0</v>
      </c>
      <c r="Z10" s="80">
        <f t="shared" si="4"/>
        <v>0</v>
      </c>
      <c r="AA10" s="81" t="str">
        <f t="shared" si="5"/>
        <v>-</v>
      </c>
      <c r="AB10" s="64">
        <f t="shared" si="6"/>
        <v>1</v>
      </c>
      <c r="AC10" s="65">
        <f t="shared" si="7"/>
        <v>1</v>
      </c>
      <c r="AD10" s="80" t="str">
        <f t="shared" si="8"/>
        <v>Initial</v>
      </c>
      <c r="AE10" s="81" t="str">
        <f t="shared" si="9"/>
        <v>RLIS</v>
      </c>
      <c r="AF10" s="64">
        <f t="shared" si="10"/>
        <v>0</v>
      </c>
      <c r="AG10" s="82" t="s">
        <v>1734</v>
      </c>
    </row>
    <row r="11" spans="1:33" ht="12.75">
      <c r="A11" s="62">
        <v>3600024</v>
      </c>
      <c r="B11" s="63">
        <v>42302040000</v>
      </c>
      <c r="C11" s="64" t="s">
        <v>1749</v>
      </c>
      <c r="D11" s="65" t="s">
        <v>1750</v>
      </c>
      <c r="E11" s="65" t="s">
        <v>1751</v>
      </c>
      <c r="F11" s="66">
        <v>14755</v>
      </c>
      <c r="G11" s="67">
        <v>1298</v>
      </c>
      <c r="H11" s="68">
        <v>7169389155</v>
      </c>
      <c r="I11" s="69" t="s">
        <v>1752</v>
      </c>
      <c r="J11" s="70" t="s">
        <v>1732</v>
      </c>
      <c r="K11" s="71" t="s">
        <v>1732</v>
      </c>
      <c r="L11" s="72">
        <v>1085</v>
      </c>
      <c r="M11" s="73" t="s">
        <v>1733</v>
      </c>
      <c r="N11" s="74">
        <v>35.74166517</v>
      </c>
      <c r="O11" s="70" t="s">
        <v>1732</v>
      </c>
      <c r="P11" s="75"/>
      <c r="Q11" s="71" t="str">
        <f t="shared" si="0"/>
        <v>NO</v>
      </c>
      <c r="R11" s="76" t="s">
        <v>1732</v>
      </c>
      <c r="S11" s="77">
        <v>69282</v>
      </c>
      <c r="T11" s="78">
        <v>8770</v>
      </c>
      <c r="U11" s="78">
        <v>8040</v>
      </c>
      <c r="V11" s="79">
        <v>10749</v>
      </c>
      <c r="W11" s="64">
        <f t="shared" si="1"/>
        <v>1</v>
      </c>
      <c r="X11" s="65">
        <f t="shared" si="2"/>
        <v>0</v>
      </c>
      <c r="Y11" s="65">
        <f t="shared" si="3"/>
        <v>0</v>
      </c>
      <c r="Z11" s="80">
        <f t="shared" si="4"/>
        <v>0</v>
      </c>
      <c r="AA11" s="81" t="str">
        <f t="shared" si="5"/>
        <v>-</v>
      </c>
      <c r="AB11" s="64">
        <f t="shared" si="6"/>
        <v>1</v>
      </c>
      <c r="AC11" s="65">
        <f t="shared" si="7"/>
        <v>1</v>
      </c>
      <c r="AD11" s="80" t="str">
        <f t="shared" si="8"/>
        <v>Initial</v>
      </c>
      <c r="AE11" s="81" t="str">
        <f t="shared" si="9"/>
        <v>RLIS</v>
      </c>
      <c r="AF11" s="64">
        <f t="shared" si="10"/>
        <v>0</v>
      </c>
      <c r="AG11" s="82" t="s">
        <v>1734</v>
      </c>
    </row>
    <row r="12" spans="1:33" ht="12.75">
      <c r="A12" s="62">
        <v>3607560</v>
      </c>
      <c r="B12" s="63">
        <v>110101040000</v>
      </c>
      <c r="C12" s="64" t="s">
        <v>1753</v>
      </c>
      <c r="D12" s="65" t="s">
        <v>1754</v>
      </c>
      <c r="E12" s="65" t="s">
        <v>1755</v>
      </c>
      <c r="F12" s="66">
        <v>13040</v>
      </c>
      <c r="G12" s="67">
        <v>9698</v>
      </c>
      <c r="H12" s="68">
        <v>6078633200</v>
      </c>
      <c r="I12" s="69" t="s">
        <v>1731</v>
      </c>
      <c r="J12" s="70" t="s">
        <v>1732</v>
      </c>
      <c r="K12" s="71" t="s">
        <v>1732</v>
      </c>
      <c r="L12" s="72">
        <v>681</v>
      </c>
      <c r="M12" s="73" t="s">
        <v>1733</v>
      </c>
      <c r="N12" s="74">
        <v>20.89552239</v>
      </c>
      <c r="O12" s="70" t="s">
        <v>1732</v>
      </c>
      <c r="P12" s="75"/>
      <c r="Q12" s="71" t="str">
        <f t="shared" si="0"/>
        <v>NO</v>
      </c>
      <c r="R12" s="76" t="s">
        <v>1732</v>
      </c>
      <c r="S12" s="77">
        <v>62267</v>
      </c>
      <c r="T12" s="78">
        <v>8707</v>
      </c>
      <c r="U12" s="78">
        <v>6986</v>
      </c>
      <c r="V12" s="79">
        <v>8977</v>
      </c>
      <c r="W12" s="64">
        <f t="shared" si="1"/>
        <v>1</v>
      </c>
      <c r="X12" s="65">
        <f t="shared" si="2"/>
        <v>0</v>
      </c>
      <c r="Y12" s="65">
        <f t="shared" si="3"/>
        <v>0</v>
      </c>
      <c r="Z12" s="80">
        <f t="shared" si="4"/>
        <v>0</v>
      </c>
      <c r="AA12" s="81" t="str">
        <f t="shared" si="5"/>
        <v>-</v>
      </c>
      <c r="AB12" s="64">
        <f t="shared" si="6"/>
        <v>1</v>
      </c>
      <c r="AC12" s="65">
        <f t="shared" si="7"/>
        <v>1</v>
      </c>
      <c r="AD12" s="80" t="str">
        <f t="shared" si="8"/>
        <v>Initial</v>
      </c>
      <c r="AE12" s="81" t="str">
        <f t="shared" si="9"/>
        <v>RLIS</v>
      </c>
      <c r="AF12" s="64">
        <f t="shared" si="10"/>
        <v>0</v>
      </c>
      <c r="AG12" s="82" t="s">
        <v>1734</v>
      </c>
    </row>
    <row r="13" spans="1:33" ht="12.75">
      <c r="A13" s="62">
        <v>3609060</v>
      </c>
      <c r="B13" s="63">
        <v>31301040000</v>
      </c>
      <c r="C13" s="64" t="s">
        <v>1756</v>
      </c>
      <c r="D13" s="65" t="s">
        <v>1757</v>
      </c>
      <c r="E13" s="65" t="s">
        <v>1758</v>
      </c>
      <c r="F13" s="66">
        <v>13754</v>
      </c>
      <c r="G13" s="67">
        <v>1397</v>
      </c>
      <c r="H13" s="68">
        <v>6074675380</v>
      </c>
      <c r="I13" s="69" t="s">
        <v>1731</v>
      </c>
      <c r="J13" s="70" t="s">
        <v>1732</v>
      </c>
      <c r="K13" s="71" t="s">
        <v>1733</v>
      </c>
      <c r="L13" s="72">
        <v>631</v>
      </c>
      <c r="M13" s="73" t="s">
        <v>1733</v>
      </c>
      <c r="N13" s="74">
        <v>26.53352354</v>
      </c>
      <c r="O13" s="70" t="s">
        <v>1732</v>
      </c>
      <c r="P13" s="75"/>
      <c r="Q13" s="71" t="str">
        <f t="shared" si="0"/>
        <v>NO</v>
      </c>
      <c r="R13" s="76" t="s">
        <v>1732</v>
      </c>
      <c r="S13" s="77">
        <v>77946</v>
      </c>
      <c r="T13" s="78">
        <v>10427</v>
      </c>
      <c r="U13" s="78">
        <v>7810</v>
      </c>
      <c r="V13" s="79">
        <v>9494</v>
      </c>
      <c r="W13" s="64">
        <f t="shared" si="1"/>
        <v>1</v>
      </c>
      <c r="X13" s="65">
        <f t="shared" si="2"/>
        <v>0</v>
      </c>
      <c r="Y13" s="65">
        <f t="shared" si="3"/>
        <v>0</v>
      </c>
      <c r="Z13" s="80">
        <f t="shared" si="4"/>
        <v>0</v>
      </c>
      <c r="AA13" s="81" t="str">
        <f t="shared" si="5"/>
        <v>-</v>
      </c>
      <c r="AB13" s="64">
        <f t="shared" si="6"/>
        <v>1</v>
      </c>
      <c r="AC13" s="65">
        <f t="shared" si="7"/>
        <v>1</v>
      </c>
      <c r="AD13" s="80" t="str">
        <f t="shared" si="8"/>
        <v>Initial</v>
      </c>
      <c r="AE13" s="81" t="str">
        <f t="shared" si="9"/>
        <v>RLIS</v>
      </c>
      <c r="AF13" s="64">
        <f t="shared" si="10"/>
        <v>0</v>
      </c>
      <c r="AG13" s="82" t="s">
        <v>1734</v>
      </c>
    </row>
    <row r="14" spans="1:33" ht="12.75">
      <c r="A14" s="62">
        <v>3609390</v>
      </c>
      <c r="B14" s="63">
        <v>680801040000</v>
      </c>
      <c r="C14" s="64" t="s">
        <v>1759</v>
      </c>
      <c r="D14" s="65" t="s">
        <v>1760</v>
      </c>
      <c r="E14" s="65" t="s">
        <v>1761</v>
      </c>
      <c r="F14" s="66">
        <v>14837</v>
      </c>
      <c r="G14" s="67">
        <v>1099</v>
      </c>
      <c r="H14" s="68">
        <v>6072435533</v>
      </c>
      <c r="I14" s="69" t="s">
        <v>1731</v>
      </c>
      <c r="J14" s="70" t="s">
        <v>1732</v>
      </c>
      <c r="K14" s="71" t="s">
        <v>1732</v>
      </c>
      <c r="L14" s="72">
        <v>890</v>
      </c>
      <c r="M14" s="73" t="s">
        <v>1733</v>
      </c>
      <c r="N14" s="74">
        <v>23.10635042</v>
      </c>
      <c r="O14" s="70" t="s">
        <v>1732</v>
      </c>
      <c r="P14" s="75"/>
      <c r="Q14" s="71" t="str">
        <f t="shared" si="0"/>
        <v>NO</v>
      </c>
      <c r="R14" s="76" t="s">
        <v>1732</v>
      </c>
      <c r="S14" s="77">
        <v>95045</v>
      </c>
      <c r="T14" s="78">
        <v>14889</v>
      </c>
      <c r="U14" s="78">
        <v>10140</v>
      </c>
      <c r="V14" s="79">
        <v>15516</v>
      </c>
      <c r="W14" s="64">
        <f t="shared" si="1"/>
        <v>1</v>
      </c>
      <c r="X14" s="65">
        <f t="shared" si="2"/>
        <v>0</v>
      </c>
      <c r="Y14" s="65">
        <f t="shared" si="3"/>
        <v>0</v>
      </c>
      <c r="Z14" s="80">
        <f t="shared" si="4"/>
        <v>0</v>
      </c>
      <c r="AA14" s="81" t="str">
        <f t="shared" si="5"/>
        <v>-</v>
      </c>
      <c r="AB14" s="64">
        <f t="shared" si="6"/>
        <v>1</v>
      </c>
      <c r="AC14" s="65">
        <f t="shared" si="7"/>
        <v>1</v>
      </c>
      <c r="AD14" s="80" t="str">
        <f t="shared" si="8"/>
        <v>Initial</v>
      </c>
      <c r="AE14" s="81" t="str">
        <f t="shared" si="9"/>
        <v>RLIS</v>
      </c>
      <c r="AF14" s="64">
        <f t="shared" si="10"/>
        <v>0</v>
      </c>
      <c r="AG14" s="82" t="s">
        <v>1734</v>
      </c>
    </row>
    <row r="15" spans="1:33" ht="12.75">
      <c r="A15" s="62">
        <v>3609420</v>
      </c>
      <c r="B15" s="63">
        <v>60800010000</v>
      </c>
      <c r="C15" s="64" t="s">
        <v>1762</v>
      </c>
      <c r="D15" s="65" t="s">
        <v>1763</v>
      </c>
      <c r="E15" s="65" t="s">
        <v>1764</v>
      </c>
      <c r="F15" s="66">
        <v>14048</v>
      </c>
      <c r="G15" s="67">
        <v>1396</v>
      </c>
      <c r="H15" s="68">
        <v>7163669300</v>
      </c>
      <c r="I15" s="69" t="s">
        <v>1738</v>
      </c>
      <c r="J15" s="70" t="s">
        <v>1733</v>
      </c>
      <c r="K15" s="71" t="s">
        <v>1733</v>
      </c>
      <c r="L15" s="72">
        <v>2015</v>
      </c>
      <c r="M15" s="73" t="s">
        <v>1733</v>
      </c>
      <c r="N15" s="74">
        <v>36.15447823</v>
      </c>
      <c r="O15" s="70" t="s">
        <v>1732</v>
      </c>
      <c r="P15" s="75"/>
      <c r="Q15" s="71" t="str">
        <f t="shared" si="0"/>
        <v>NO</v>
      </c>
      <c r="R15" s="76" t="s">
        <v>1732</v>
      </c>
      <c r="S15" s="77">
        <v>259779</v>
      </c>
      <c r="T15" s="78">
        <v>43193</v>
      </c>
      <c r="U15" s="78">
        <v>30138</v>
      </c>
      <c r="V15" s="79">
        <v>18582</v>
      </c>
      <c r="W15" s="64">
        <f t="shared" si="1"/>
        <v>0</v>
      </c>
      <c r="X15" s="65">
        <f t="shared" si="2"/>
        <v>0</v>
      </c>
      <c r="Y15" s="65">
        <f t="shared" si="3"/>
        <v>0</v>
      </c>
      <c r="Z15" s="80">
        <f t="shared" si="4"/>
        <v>0</v>
      </c>
      <c r="AA15" s="81" t="str">
        <f t="shared" si="5"/>
        <v>-</v>
      </c>
      <c r="AB15" s="64">
        <f t="shared" si="6"/>
        <v>1</v>
      </c>
      <c r="AC15" s="65">
        <f t="shared" si="7"/>
        <v>1</v>
      </c>
      <c r="AD15" s="80" t="str">
        <f t="shared" si="8"/>
        <v>Initial</v>
      </c>
      <c r="AE15" s="81" t="str">
        <f t="shared" si="9"/>
        <v>RLIS</v>
      </c>
      <c r="AF15" s="64">
        <f t="shared" si="10"/>
        <v>0</v>
      </c>
      <c r="AG15" s="82" t="s">
        <v>1734</v>
      </c>
    </row>
    <row r="16" spans="1:33" ht="12.75">
      <c r="A16" s="62">
        <v>3610950</v>
      </c>
      <c r="B16" s="63">
        <v>590501060000</v>
      </c>
      <c r="C16" s="64" t="s">
        <v>1765</v>
      </c>
      <c r="D16" s="65" t="s">
        <v>1766</v>
      </c>
      <c r="E16" s="65" t="s">
        <v>1767</v>
      </c>
      <c r="F16" s="66">
        <v>12733</v>
      </c>
      <c r="G16" s="67">
        <v>124</v>
      </c>
      <c r="H16" s="68">
        <v>8454345884</v>
      </c>
      <c r="I16" s="69" t="s">
        <v>1752</v>
      </c>
      <c r="J16" s="70" t="s">
        <v>1732</v>
      </c>
      <c r="K16" s="71" t="s">
        <v>1732</v>
      </c>
      <c r="L16" s="72">
        <v>1273</v>
      </c>
      <c r="M16" s="73" t="s">
        <v>1733</v>
      </c>
      <c r="N16" s="74">
        <v>25.17616912</v>
      </c>
      <c r="O16" s="70" t="s">
        <v>1732</v>
      </c>
      <c r="P16" s="75"/>
      <c r="Q16" s="71" t="str">
        <f t="shared" si="0"/>
        <v>NO</v>
      </c>
      <c r="R16" s="76" t="s">
        <v>1732</v>
      </c>
      <c r="S16" s="77">
        <v>122987</v>
      </c>
      <c r="T16" s="78">
        <v>20587</v>
      </c>
      <c r="U16" s="78">
        <v>14662</v>
      </c>
      <c r="V16" s="79">
        <v>9804</v>
      </c>
      <c r="W16" s="64">
        <f t="shared" si="1"/>
        <v>1</v>
      </c>
      <c r="X16" s="65">
        <f t="shared" si="2"/>
        <v>0</v>
      </c>
      <c r="Y16" s="65">
        <f t="shared" si="3"/>
        <v>0</v>
      </c>
      <c r="Z16" s="80">
        <f t="shared" si="4"/>
        <v>0</v>
      </c>
      <c r="AA16" s="81" t="str">
        <f t="shared" si="5"/>
        <v>-</v>
      </c>
      <c r="AB16" s="64">
        <f t="shared" si="6"/>
        <v>1</v>
      </c>
      <c r="AC16" s="65">
        <f t="shared" si="7"/>
        <v>1</v>
      </c>
      <c r="AD16" s="80" t="str">
        <f t="shared" si="8"/>
        <v>Initial</v>
      </c>
      <c r="AE16" s="81" t="str">
        <f t="shared" si="9"/>
        <v>RLIS</v>
      </c>
      <c r="AF16" s="64">
        <f t="shared" si="10"/>
        <v>0</v>
      </c>
      <c r="AG16" s="82" t="s">
        <v>1734</v>
      </c>
    </row>
    <row r="17" spans="1:33" ht="12.75">
      <c r="A17" s="62">
        <v>3611070</v>
      </c>
      <c r="B17" s="63">
        <v>22001040000</v>
      </c>
      <c r="C17" s="64" t="s">
        <v>1768</v>
      </c>
      <c r="D17" s="65" t="s">
        <v>1769</v>
      </c>
      <c r="E17" s="65" t="s">
        <v>1770</v>
      </c>
      <c r="F17" s="66">
        <v>14735</v>
      </c>
      <c r="G17" s="67">
        <v>177</v>
      </c>
      <c r="H17" s="68">
        <v>5855672251</v>
      </c>
      <c r="I17" s="69" t="s">
        <v>1731</v>
      </c>
      <c r="J17" s="70" t="s">
        <v>1732</v>
      </c>
      <c r="K17" s="71" t="s">
        <v>1732</v>
      </c>
      <c r="L17" s="72">
        <v>779</v>
      </c>
      <c r="M17" s="73" t="s">
        <v>1733</v>
      </c>
      <c r="N17" s="74">
        <v>27.54491018</v>
      </c>
      <c r="O17" s="70" t="s">
        <v>1732</v>
      </c>
      <c r="P17" s="75"/>
      <c r="Q17" s="71" t="str">
        <f t="shared" si="0"/>
        <v>NO</v>
      </c>
      <c r="R17" s="76" t="s">
        <v>1732</v>
      </c>
      <c r="S17" s="77">
        <v>75006</v>
      </c>
      <c r="T17" s="78">
        <v>12471</v>
      </c>
      <c r="U17" s="78">
        <v>9298</v>
      </c>
      <c r="V17" s="79">
        <v>12414</v>
      </c>
      <c r="W17" s="64">
        <f t="shared" si="1"/>
        <v>1</v>
      </c>
      <c r="X17" s="65">
        <f t="shared" si="2"/>
        <v>0</v>
      </c>
      <c r="Y17" s="65">
        <f t="shared" si="3"/>
        <v>0</v>
      </c>
      <c r="Z17" s="80">
        <f t="shared" si="4"/>
        <v>0</v>
      </c>
      <c r="AA17" s="81" t="str">
        <f t="shared" si="5"/>
        <v>-</v>
      </c>
      <c r="AB17" s="64">
        <f t="shared" si="6"/>
        <v>1</v>
      </c>
      <c r="AC17" s="65">
        <f t="shared" si="7"/>
        <v>1</v>
      </c>
      <c r="AD17" s="80" t="str">
        <f t="shared" si="8"/>
        <v>Initial</v>
      </c>
      <c r="AE17" s="81" t="str">
        <f t="shared" si="9"/>
        <v>RLIS</v>
      </c>
      <c r="AF17" s="64">
        <f t="shared" si="10"/>
        <v>0</v>
      </c>
      <c r="AG17" s="82" t="s">
        <v>1734</v>
      </c>
    </row>
    <row r="18" spans="1:33" ht="12.75">
      <c r="A18" s="62">
        <v>3611490</v>
      </c>
      <c r="B18" s="63">
        <v>41101040000</v>
      </c>
      <c r="C18" s="64" t="s">
        <v>1771</v>
      </c>
      <c r="D18" s="65" t="s">
        <v>1772</v>
      </c>
      <c r="E18" s="65" t="s">
        <v>1773</v>
      </c>
      <c r="F18" s="66">
        <v>14737</v>
      </c>
      <c r="G18" s="67">
        <v>1096</v>
      </c>
      <c r="H18" s="68">
        <v>7166768029</v>
      </c>
      <c r="I18" s="69" t="s">
        <v>1731</v>
      </c>
      <c r="J18" s="70" t="s">
        <v>1732</v>
      </c>
      <c r="K18" s="71" t="s">
        <v>1732</v>
      </c>
      <c r="L18" s="72">
        <v>902</v>
      </c>
      <c r="M18" s="73" t="s">
        <v>1733</v>
      </c>
      <c r="N18" s="74">
        <v>20.80253432</v>
      </c>
      <c r="O18" s="70" t="s">
        <v>1732</v>
      </c>
      <c r="P18" s="75"/>
      <c r="Q18" s="71" t="str">
        <f t="shared" si="0"/>
        <v>NO</v>
      </c>
      <c r="R18" s="76" t="s">
        <v>1732</v>
      </c>
      <c r="S18" s="77">
        <v>80966</v>
      </c>
      <c r="T18" s="78">
        <v>8961</v>
      </c>
      <c r="U18" s="78">
        <v>7940</v>
      </c>
      <c r="V18" s="79">
        <v>11641</v>
      </c>
      <c r="W18" s="64">
        <f t="shared" si="1"/>
        <v>1</v>
      </c>
      <c r="X18" s="65">
        <f t="shared" si="2"/>
        <v>0</v>
      </c>
      <c r="Y18" s="65">
        <f t="shared" si="3"/>
        <v>0</v>
      </c>
      <c r="Z18" s="80">
        <f t="shared" si="4"/>
        <v>0</v>
      </c>
      <c r="AA18" s="81" t="str">
        <f t="shared" si="5"/>
        <v>-</v>
      </c>
      <c r="AB18" s="64">
        <f t="shared" si="6"/>
        <v>1</v>
      </c>
      <c r="AC18" s="65">
        <f t="shared" si="7"/>
        <v>1</v>
      </c>
      <c r="AD18" s="80" t="str">
        <f t="shared" si="8"/>
        <v>Initial</v>
      </c>
      <c r="AE18" s="81" t="str">
        <f t="shared" si="9"/>
        <v>RLIS</v>
      </c>
      <c r="AF18" s="64">
        <f t="shared" si="10"/>
        <v>0</v>
      </c>
      <c r="AG18" s="82" t="s">
        <v>1734</v>
      </c>
    </row>
    <row r="19" spans="1:33" ht="12.75">
      <c r="A19" s="62">
        <v>3612270</v>
      </c>
      <c r="B19" s="63">
        <v>170500010000</v>
      </c>
      <c r="C19" s="64" t="s">
        <v>1774</v>
      </c>
      <c r="D19" s="65" t="s">
        <v>1775</v>
      </c>
      <c r="E19" s="65" t="s">
        <v>1776</v>
      </c>
      <c r="F19" s="66">
        <v>12078</v>
      </c>
      <c r="G19" s="67">
        <v>5</v>
      </c>
      <c r="H19" s="68">
        <v>5187755600</v>
      </c>
      <c r="I19" s="69" t="s">
        <v>1777</v>
      </c>
      <c r="J19" s="70" t="s">
        <v>1733</v>
      </c>
      <c r="K19" s="71" t="s">
        <v>1733</v>
      </c>
      <c r="L19" s="72">
        <v>2967</v>
      </c>
      <c r="M19" s="73" t="s">
        <v>1733</v>
      </c>
      <c r="N19" s="74">
        <v>23.48268192</v>
      </c>
      <c r="O19" s="70" t="s">
        <v>1732</v>
      </c>
      <c r="P19" s="75"/>
      <c r="Q19" s="71" t="str">
        <f t="shared" si="0"/>
        <v>NO</v>
      </c>
      <c r="R19" s="76" t="s">
        <v>1732</v>
      </c>
      <c r="S19" s="77">
        <v>259647</v>
      </c>
      <c r="T19" s="78">
        <v>33252</v>
      </c>
      <c r="U19" s="78">
        <v>27043</v>
      </c>
      <c r="V19" s="79">
        <v>16960</v>
      </c>
      <c r="W19" s="64">
        <f t="shared" si="1"/>
        <v>0</v>
      </c>
      <c r="X19" s="65">
        <f t="shared" si="2"/>
        <v>0</v>
      </c>
      <c r="Y19" s="65">
        <f t="shared" si="3"/>
        <v>0</v>
      </c>
      <c r="Z19" s="80">
        <f t="shared" si="4"/>
        <v>0</v>
      </c>
      <c r="AA19" s="81" t="str">
        <f t="shared" si="5"/>
        <v>-</v>
      </c>
      <c r="AB19" s="64">
        <f t="shared" si="6"/>
        <v>1</v>
      </c>
      <c r="AC19" s="65">
        <f t="shared" si="7"/>
        <v>1</v>
      </c>
      <c r="AD19" s="80" t="str">
        <f t="shared" si="8"/>
        <v>Initial</v>
      </c>
      <c r="AE19" s="81" t="str">
        <f t="shared" si="9"/>
        <v>RLIS</v>
      </c>
      <c r="AF19" s="64">
        <f t="shared" si="10"/>
        <v>0</v>
      </c>
      <c r="AG19" s="82" t="s">
        <v>1734</v>
      </c>
    </row>
    <row r="20" spans="1:33" ht="12.75">
      <c r="A20" s="62">
        <v>3614490</v>
      </c>
      <c r="B20" s="63">
        <v>41401040000</v>
      </c>
      <c r="C20" s="64" t="s">
        <v>1778</v>
      </c>
      <c r="D20" s="65" t="s">
        <v>1779</v>
      </c>
      <c r="E20" s="65" t="s">
        <v>1780</v>
      </c>
      <c r="F20" s="66">
        <v>14743</v>
      </c>
      <c r="G20" s="67">
        <v>278</v>
      </c>
      <c r="H20" s="68">
        <v>7165572227</v>
      </c>
      <c r="I20" s="69" t="s">
        <v>1738</v>
      </c>
      <c r="J20" s="70" t="s">
        <v>1733</v>
      </c>
      <c r="K20" s="71" t="s">
        <v>1733</v>
      </c>
      <c r="L20" s="72">
        <v>474</v>
      </c>
      <c r="M20" s="73" t="s">
        <v>1733</v>
      </c>
      <c r="N20" s="74">
        <v>20.28469751</v>
      </c>
      <c r="O20" s="70" t="s">
        <v>1732</v>
      </c>
      <c r="P20" s="75"/>
      <c r="Q20" s="71" t="str">
        <f t="shared" si="0"/>
        <v>NO</v>
      </c>
      <c r="R20" s="76" t="s">
        <v>1732</v>
      </c>
      <c r="S20" s="77">
        <v>47426</v>
      </c>
      <c r="T20" s="78">
        <v>5459</v>
      </c>
      <c r="U20" s="78">
        <v>4569</v>
      </c>
      <c r="V20" s="79">
        <v>6270</v>
      </c>
      <c r="W20" s="64">
        <f t="shared" si="1"/>
        <v>0</v>
      </c>
      <c r="X20" s="65">
        <f t="shared" si="2"/>
        <v>1</v>
      </c>
      <c r="Y20" s="65">
        <f t="shared" si="3"/>
        <v>0</v>
      </c>
      <c r="Z20" s="80">
        <f t="shared" si="4"/>
        <v>0</v>
      </c>
      <c r="AA20" s="81" t="str">
        <f t="shared" si="5"/>
        <v>-</v>
      </c>
      <c r="AB20" s="64">
        <f t="shared" si="6"/>
        <v>1</v>
      </c>
      <c r="AC20" s="65">
        <f t="shared" si="7"/>
        <v>1</v>
      </c>
      <c r="AD20" s="80" t="str">
        <f t="shared" si="8"/>
        <v>Initial</v>
      </c>
      <c r="AE20" s="81" t="str">
        <f t="shared" si="9"/>
        <v>RLIS</v>
      </c>
      <c r="AF20" s="64">
        <f t="shared" si="10"/>
        <v>0</v>
      </c>
      <c r="AG20" s="82" t="s">
        <v>1734</v>
      </c>
    </row>
    <row r="21" spans="1:33" ht="12.75">
      <c r="A21" s="62">
        <v>3614820</v>
      </c>
      <c r="B21" s="63">
        <v>571800010000</v>
      </c>
      <c r="C21" s="64" t="s">
        <v>1781</v>
      </c>
      <c r="D21" s="65" t="s">
        <v>1782</v>
      </c>
      <c r="E21" s="65" t="s">
        <v>1783</v>
      </c>
      <c r="F21" s="66">
        <v>14843</v>
      </c>
      <c r="G21" s="67">
        <v>1504</v>
      </c>
      <c r="H21" s="68">
        <v>6073241302</v>
      </c>
      <c r="I21" s="69" t="s">
        <v>1784</v>
      </c>
      <c r="J21" s="70" t="s">
        <v>1733</v>
      </c>
      <c r="K21" s="71" t="s">
        <v>1733</v>
      </c>
      <c r="L21" s="72">
        <v>1689</v>
      </c>
      <c r="M21" s="73" t="s">
        <v>1733</v>
      </c>
      <c r="N21" s="74">
        <v>28.01575579</v>
      </c>
      <c r="O21" s="70" t="s">
        <v>1732</v>
      </c>
      <c r="P21" s="75"/>
      <c r="Q21" s="71" t="str">
        <f t="shared" si="0"/>
        <v>NO</v>
      </c>
      <c r="R21" s="76" t="s">
        <v>1732</v>
      </c>
      <c r="S21" s="77">
        <v>168786</v>
      </c>
      <c r="T21" s="78">
        <v>26945</v>
      </c>
      <c r="U21" s="78">
        <v>20705</v>
      </c>
      <c r="V21" s="79">
        <v>12759</v>
      </c>
      <c r="W21" s="64">
        <f t="shared" si="1"/>
        <v>0</v>
      </c>
      <c r="X21" s="65">
        <f t="shared" si="2"/>
        <v>0</v>
      </c>
      <c r="Y21" s="65">
        <f t="shared" si="3"/>
        <v>0</v>
      </c>
      <c r="Z21" s="80">
        <f t="shared" si="4"/>
        <v>0</v>
      </c>
      <c r="AA21" s="81" t="str">
        <f t="shared" si="5"/>
        <v>-</v>
      </c>
      <c r="AB21" s="64">
        <f t="shared" si="6"/>
        <v>1</v>
      </c>
      <c r="AC21" s="65">
        <f t="shared" si="7"/>
        <v>1</v>
      </c>
      <c r="AD21" s="80" t="str">
        <f t="shared" si="8"/>
        <v>Initial</v>
      </c>
      <c r="AE21" s="81" t="str">
        <f t="shared" si="9"/>
        <v>RLIS</v>
      </c>
      <c r="AF21" s="64">
        <f t="shared" si="10"/>
        <v>0</v>
      </c>
      <c r="AG21" s="82" t="s">
        <v>1734</v>
      </c>
    </row>
    <row r="22" spans="1:33" ht="12.75">
      <c r="A22" s="62">
        <v>3614940</v>
      </c>
      <c r="B22" s="63">
        <v>101300010000</v>
      </c>
      <c r="C22" s="64" t="s">
        <v>1785</v>
      </c>
      <c r="D22" s="65" t="s">
        <v>1786</v>
      </c>
      <c r="E22" s="65" t="s">
        <v>1787</v>
      </c>
      <c r="F22" s="66">
        <v>12534</v>
      </c>
      <c r="G22" s="67">
        <v>4011</v>
      </c>
      <c r="H22" s="68">
        <v>5188284360</v>
      </c>
      <c r="I22" s="69" t="s">
        <v>1784</v>
      </c>
      <c r="J22" s="70" t="s">
        <v>1733</v>
      </c>
      <c r="K22" s="71" t="s">
        <v>1733</v>
      </c>
      <c r="L22" s="72">
        <v>2047</v>
      </c>
      <c r="M22" s="73" t="s">
        <v>1733</v>
      </c>
      <c r="N22" s="74">
        <v>23.78986867</v>
      </c>
      <c r="O22" s="70" t="s">
        <v>1732</v>
      </c>
      <c r="P22" s="75"/>
      <c r="Q22" s="71" t="str">
        <f t="shared" si="0"/>
        <v>NO</v>
      </c>
      <c r="R22" s="76" t="s">
        <v>1732</v>
      </c>
      <c r="S22" s="77">
        <v>227373</v>
      </c>
      <c r="T22" s="78">
        <v>29510</v>
      </c>
      <c r="U22" s="78">
        <v>22187</v>
      </c>
      <c r="V22" s="79">
        <v>14385</v>
      </c>
      <c r="W22" s="64">
        <f t="shared" si="1"/>
        <v>0</v>
      </c>
      <c r="X22" s="65">
        <f t="shared" si="2"/>
        <v>0</v>
      </c>
      <c r="Y22" s="65">
        <f t="shared" si="3"/>
        <v>0</v>
      </c>
      <c r="Z22" s="80">
        <f t="shared" si="4"/>
        <v>0</v>
      </c>
      <c r="AA22" s="81" t="str">
        <f t="shared" si="5"/>
        <v>-</v>
      </c>
      <c r="AB22" s="64">
        <f t="shared" si="6"/>
        <v>1</v>
      </c>
      <c r="AC22" s="65">
        <f t="shared" si="7"/>
        <v>1</v>
      </c>
      <c r="AD22" s="80" t="str">
        <f t="shared" si="8"/>
        <v>Initial</v>
      </c>
      <c r="AE22" s="81" t="str">
        <f t="shared" si="9"/>
        <v>RLIS</v>
      </c>
      <c r="AF22" s="64">
        <f t="shared" si="10"/>
        <v>0</v>
      </c>
      <c r="AG22" s="82" t="s">
        <v>1734</v>
      </c>
    </row>
    <row r="23" spans="1:33" ht="12.75">
      <c r="A23" s="62">
        <v>3615300</v>
      </c>
      <c r="B23" s="63">
        <v>220301060000</v>
      </c>
      <c r="C23" s="64" t="s">
        <v>1788</v>
      </c>
      <c r="D23" s="65" t="s">
        <v>1789</v>
      </c>
      <c r="E23" s="65" t="s">
        <v>1790</v>
      </c>
      <c r="F23" s="66">
        <v>13673</v>
      </c>
      <c r="G23" s="67">
        <v>308</v>
      </c>
      <c r="H23" s="68">
        <v>3156423481</v>
      </c>
      <c r="I23" s="69" t="s">
        <v>1777</v>
      </c>
      <c r="J23" s="70" t="s">
        <v>1733</v>
      </c>
      <c r="K23" s="71" t="s">
        <v>1732</v>
      </c>
      <c r="L23" s="72">
        <v>3160</v>
      </c>
      <c r="M23" s="73" t="s">
        <v>1733</v>
      </c>
      <c r="N23" s="74">
        <v>20.24822695</v>
      </c>
      <c r="O23" s="70" t="s">
        <v>1732</v>
      </c>
      <c r="P23" s="75"/>
      <c r="Q23" s="71" t="str">
        <f t="shared" si="0"/>
        <v>NO</v>
      </c>
      <c r="R23" s="76" t="s">
        <v>1732</v>
      </c>
      <c r="S23" s="77">
        <v>208234</v>
      </c>
      <c r="T23" s="78">
        <v>22735</v>
      </c>
      <c r="U23" s="78">
        <v>21889</v>
      </c>
      <c r="V23" s="79">
        <v>36766</v>
      </c>
      <c r="W23" s="64">
        <f t="shared" si="1"/>
        <v>1</v>
      </c>
      <c r="X23" s="65">
        <f t="shared" si="2"/>
        <v>0</v>
      </c>
      <c r="Y23" s="65">
        <f t="shared" si="3"/>
        <v>0</v>
      </c>
      <c r="Z23" s="80">
        <f t="shared" si="4"/>
        <v>0</v>
      </c>
      <c r="AA23" s="81" t="str">
        <f t="shared" si="5"/>
        <v>-</v>
      </c>
      <c r="AB23" s="64">
        <f t="shared" si="6"/>
        <v>1</v>
      </c>
      <c r="AC23" s="65">
        <f t="shared" si="7"/>
        <v>1</v>
      </c>
      <c r="AD23" s="80" t="str">
        <f t="shared" si="8"/>
        <v>Initial</v>
      </c>
      <c r="AE23" s="81" t="str">
        <f t="shared" si="9"/>
        <v>RLIS</v>
      </c>
      <c r="AF23" s="64">
        <f t="shared" si="10"/>
        <v>0</v>
      </c>
      <c r="AG23" s="82" t="s">
        <v>1734</v>
      </c>
    </row>
    <row r="24" spans="1:33" ht="12.75">
      <c r="A24" s="62">
        <v>3600007</v>
      </c>
      <c r="B24" s="63">
        <v>572702040000</v>
      </c>
      <c r="C24" s="64" t="s">
        <v>1791</v>
      </c>
      <c r="D24" s="65" t="s">
        <v>1792</v>
      </c>
      <c r="E24" s="65" t="s">
        <v>1793</v>
      </c>
      <c r="F24" s="66">
        <v>14855</v>
      </c>
      <c r="G24" s="67">
        <v>81</v>
      </c>
      <c r="H24" s="68">
        <v>6077923675</v>
      </c>
      <c r="I24" s="69" t="s">
        <v>1731</v>
      </c>
      <c r="J24" s="70" t="s">
        <v>1732</v>
      </c>
      <c r="K24" s="71" t="s">
        <v>1732</v>
      </c>
      <c r="L24" s="72">
        <v>607</v>
      </c>
      <c r="M24" s="73" t="s">
        <v>1733</v>
      </c>
      <c r="N24" s="74">
        <v>25.3776435</v>
      </c>
      <c r="O24" s="70" t="s">
        <v>1732</v>
      </c>
      <c r="P24" s="75"/>
      <c r="Q24" s="71" t="str">
        <f t="shared" si="0"/>
        <v>NO</v>
      </c>
      <c r="R24" s="76" t="s">
        <v>1732</v>
      </c>
      <c r="S24" s="77">
        <v>77987</v>
      </c>
      <c r="T24" s="78">
        <v>11540</v>
      </c>
      <c r="U24" s="78">
        <v>8170</v>
      </c>
      <c r="V24" s="79">
        <v>8209</v>
      </c>
      <c r="W24" s="64">
        <f t="shared" si="1"/>
        <v>1</v>
      </c>
      <c r="X24" s="65">
        <f t="shared" si="2"/>
        <v>0</v>
      </c>
      <c r="Y24" s="65">
        <f t="shared" si="3"/>
        <v>0</v>
      </c>
      <c r="Z24" s="80">
        <f t="shared" si="4"/>
        <v>0</v>
      </c>
      <c r="AA24" s="81" t="str">
        <f t="shared" si="5"/>
        <v>-</v>
      </c>
      <c r="AB24" s="64">
        <f t="shared" si="6"/>
        <v>1</v>
      </c>
      <c r="AC24" s="65">
        <f t="shared" si="7"/>
        <v>1</v>
      </c>
      <c r="AD24" s="80" t="str">
        <f t="shared" si="8"/>
        <v>Initial</v>
      </c>
      <c r="AE24" s="81" t="str">
        <f t="shared" si="9"/>
        <v>RLIS</v>
      </c>
      <c r="AF24" s="64">
        <f t="shared" si="10"/>
        <v>0</v>
      </c>
      <c r="AG24" s="82" t="s">
        <v>1734</v>
      </c>
    </row>
    <row r="25" spans="1:33" ht="12.75">
      <c r="A25" s="62">
        <v>3619740</v>
      </c>
      <c r="B25" s="63">
        <v>591401060000</v>
      </c>
      <c r="C25" s="64" t="s">
        <v>1794</v>
      </c>
      <c r="D25" s="65" t="s">
        <v>1795</v>
      </c>
      <c r="E25" s="65" t="s">
        <v>1796</v>
      </c>
      <c r="F25" s="66">
        <v>12701</v>
      </c>
      <c r="G25" s="67" t="s">
        <v>1748</v>
      </c>
      <c r="H25" s="68">
        <v>8457947700</v>
      </c>
      <c r="I25" s="69" t="s">
        <v>1784</v>
      </c>
      <c r="J25" s="70" t="s">
        <v>1733</v>
      </c>
      <c r="K25" s="71" t="s">
        <v>1732</v>
      </c>
      <c r="L25" s="72">
        <v>3278</v>
      </c>
      <c r="M25" s="73" t="s">
        <v>1733</v>
      </c>
      <c r="N25" s="74">
        <v>23.2972973</v>
      </c>
      <c r="O25" s="70" t="s">
        <v>1732</v>
      </c>
      <c r="P25" s="75"/>
      <c r="Q25" s="71" t="str">
        <f t="shared" si="0"/>
        <v>NO</v>
      </c>
      <c r="R25" s="76" t="s">
        <v>1732</v>
      </c>
      <c r="S25" s="77">
        <v>281730</v>
      </c>
      <c r="T25" s="78">
        <v>44415</v>
      </c>
      <c r="U25" s="78">
        <v>33482</v>
      </c>
      <c r="V25" s="79">
        <v>50677</v>
      </c>
      <c r="W25" s="64">
        <f t="shared" si="1"/>
        <v>1</v>
      </c>
      <c r="X25" s="65">
        <f t="shared" si="2"/>
        <v>0</v>
      </c>
      <c r="Y25" s="65">
        <f t="shared" si="3"/>
        <v>0</v>
      </c>
      <c r="Z25" s="80">
        <f t="shared" si="4"/>
        <v>0</v>
      </c>
      <c r="AA25" s="81" t="str">
        <f t="shared" si="5"/>
        <v>-</v>
      </c>
      <c r="AB25" s="64">
        <f t="shared" si="6"/>
        <v>1</v>
      </c>
      <c r="AC25" s="65">
        <f t="shared" si="7"/>
        <v>1</v>
      </c>
      <c r="AD25" s="80" t="str">
        <f t="shared" si="8"/>
        <v>Initial</v>
      </c>
      <c r="AE25" s="81" t="str">
        <f t="shared" si="9"/>
        <v>RLIS</v>
      </c>
      <c r="AF25" s="64">
        <f t="shared" si="10"/>
        <v>0</v>
      </c>
      <c r="AG25" s="82" t="s">
        <v>1734</v>
      </c>
    </row>
    <row r="26" spans="1:33" ht="12.75">
      <c r="A26" s="62">
        <v>3621330</v>
      </c>
      <c r="B26" s="63">
        <v>81200050000</v>
      </c>
      <c r="C26" s="64" t="s">
        <v>1797</v>
      </c>
      <c r="D26" s="65" t="s">
        <v>1798</v>
      </c>
      <c r="E26" s="65" t="s">
        <v>1799</v>
      </c>
      <c r="F26" s="66">
        <v>13815</v>
      </c>
      <c r="G26" s="67">
        <v>9964</v>
      </c>
      <c r="H26" s="68">
        <v>6073341600</v>
      </c>
      <c r="I26" s="69" t="s">
        <v>1800</v>
      </c>
      <c r="J26" s="70" t="s">
        <v>1733</v>
      </c>
      <c r="K26" s="71" t="s">
        <v>1733</v>
      </c>
      <c r="L26" s="72">
        <v>2089</v>
      </c>
      <c r="M26" s="73" t="s">
        <v>1733</v>
      </c>
      <c r="N26" s="74">
        <v>21.59583695</v>
      </c>
      <c r="O26" s="70" t="s">
        <v>1732</v>
      </c>
      <c r="P26" s="75"/>
      <c r="Q26" s="71" t="str">
        <f t="shared" si="0"/>
        <v>NO</v>
      </c>
      <c r="R26" s="76" t="s">
        <v>1732</v>
      </c>
      <c r="S26" s="77">
        <v>198740</v>
      </c>
      <c r="T26" s="78">
        <v>23974</v>
      </c>
      <c r="U26" s="78">
        <v>20350</v>
      </c>
      <c r="V26" s="79">
        <v>29383</v>
      </c>
      <c r="W26" s="64">
        <f t="shared" si="1"/>
        <v>0</v>
      </c>
      <c r="X26" s="65">
        <f t="shared" si="2"/>
        <v>0</v>
      </c>
      <c r="Y26" s="65">
        <f t="shared" si="3"/>
        <v>0</v>
      </c>
      <c r="Z26" s="80">
        <f t="shared" si="4"/>
        <v>0</v>
      </c>
      <c r="AA26" s="81" t="str">
        <f t="shared" si="5"/>
        <v>-</v>
      </c>
      <c r="AB26" s="64">
        <f t="shared" si="6"/>
        <v>1</v>
      </c>
      <c r="AC26" s="65">
        <f t="shared" si="7"/>
        <v>1</v>
      </c>
      <c r="AD26" s="80" t="str">
        <f t="shared" si="8"/>
        <v>Initial</v>
      </c>
      <c r="AE26" s="81" t="str">
        <f t="shared" si="9"/>
        <v>RLIS</v>
      </c>
      <c r="AF26" s="64">
        <f t="shared" si="10"/>
        <v>0</v>
      </c>
      <c r="AG26" s="82" t="s">
        <v>1734</v>
      </c>
    </row>
    <row r="27" spans="1:33" ht="12.75">
      <c r="A27" s="62">
        <v>3623070</v>
      </c>
      <c r="B27" s="63">
        <v>60601040000</v>
      </c>
      <c r="C27" s="64" t="s">
        <v>1801</v>
      </c>
      <c r="D27" s="65" t="s">
        <v>1802</v>
      </c>
      <c r="E27" s="65" t="s">
        <v>1803</v>
      </c>
      <c r="F27" s="66">
        <v>14138</v>
      </c>
      <c r="G27" s="67">
        <v>9698</v>
      </c>
      <c r="H27" s="68">
        <v>7169883293</v>
      </c>
      <c r="I27" s="69" t="s">
        <v>1731</v>
      </c>
      <c r="J27" s="70" t="s">
        <v>1732</v>
      </c>
      <c r="K27" s="71" t="s">
        <v>1732</v>
      </c>
      <c r="L27" s="72">
        <v>728</v>
      </c>
      <c r="M27" s="73" t="s">
        <v>1733</v>
      </c>
      <c r="N27" s="74">
        <v>27.29779412</v>
      </c>
      <c r="O27" s="70" t="s">
        <v>1732</v>
      </c>
      <c r="P27" s="75"/>
      <c r="Q27" s="71" t="str">
        <f t="shared" si="0"/>
        <v>NO</v>
      </c>
      <c r="R27" s="76" t="s">
        <v>1732</v>
      </c>
      <c r="S27" s="77">
        <v>95683</v>
      </c>
      <c r="T27" s="78">
        <v>12795</v>
      </c>
      <c r="U27" s="78">
        <v>9881</v>
      </c>
      <c r="V27" s="79">
        <v>13574</v>
      </c>
      <c r="W27" s="64">
        <f t="shared" si="1"/>
        <v>1</v>
      </c>
      <c r="X27" s="65">
        <f t="shared" si="2"/>
        <v>0</v>
      </c>
      <c r="Y27" s="65">
        <f t="shared" si="3"/>
        <v>0</v>
      </c>
      <c r="Z27" s="80">
        <f t="shared" si="4"/>
        <v>0</v>
      </c>
      <c r="AA27" s="81" t="str">
        <f t="shared" si="5"/>
        <v>-</v>
      </c>
      <c r="AB27" s="64">
        <f t="shared" si="6"/>
        <v>1</v>
      </c>
      <c r="AC27" s="65">
        <f t="shared" si="7"/>
        <v>1</v>
      </c>
      <c r="AD27" s="80" t="str">
        <f t="shared" si="8"/>
        <v>Initial</v>
      </c>
      <c r="AE27" s="81" t="str">
        <f t="shared" si="9"/>
        <v>RLIS</v>
      </c>
      <c r="AF27" s="64">
        <f t="shared" si="10"/>
        <v>0</v>
      </c>
      <c r="AG27" s="82" t="s">
        <v>1734</v>
      </c>
    </row>
    <row r="28" spans="1:33" ht="12.75">
      <c r="A28" s="62">
        <v>3623370</v>
      </c>
      <c r="B28" s="63">
        <v>211103040000</v>
      </c>
      <c r="C28" s="64" t="s">
        <v>1804</v>
      </c>
      <c r="D28" s="65" t="s">
        <v>1805</v>
      </c>
      <c r="E28" s="65" t="s">
        <v>1806</v>
      </c>
      <c r="F28" s="66">
        <v>13431</v>
      </c>
      <c r="G28" s="67">
        <v>8</v>
      </c>
      <c r="H28" s="68">
        <v>3158260203</v>
      </c>
      <c r="I28" s="69" t="s">
        <v>1807</v>
      </c>
      <c r="J28" s="70" t="s">
        <v>1732</v>
      </c>
      <c r="K28" s="71" t="s">
        <v>1733</v>
      </c>
      <c r="L28" s="72">
        <v>687</v>
      </c>
      <c r="M28" s="73" t="s">
        <v>1733</v>
      </c>
      <c r="N28" s="74">
        <v>20.22315202</v>
      </c>
      <c r="O28" s="70" t="s">
        <v>1732</v>
      </c>
      <c r="P28" s="75"/>
      <c r="Q28" s="71" t="str">
        <f t="shared" si="0"/>
        <v>NO</v>
      </c>
      <c r="R28" s="76" t="s">
        <v>1732</v>
      </c>
      <c r="S28" s="77">
        <v>49454</v>
      </c>
      <c r="T28" s="78">
        <v>6578</v>
      </c>
      <c r="U28" s="78">
        <v>5752</v>
      </c>
      <c r="V28" s="79">
        <v>8599</v>
      </c>
      <c r="W28" s="64">
        <f t="shared" si="1"/>
        <v>1</v>
      </c>
      <c r="X28" s="65">
        <f t="shared" si="2"/>
        <v>0</v>
      </c>
      <c r="Y28" s="65">
        <f t="shared" si="3"/>
        <v>0</v>
      </c>
      <c r="Z28" s="80">
        <f t="shared" si="4"/>
        <v>0</v>
      </c>
      <c r="AA28" s="81" t="str">
        <f t="shared" si="5"/>
        <v>-</v>
      </c>
      <c r="AB28" s="64">
        <f t="shared" si="6"/>
        <v>1</v>
      </c>
      <c r="AC28" s="65">
        <f t="shared" si="7"/>
        <v>1</v>
      </c>
      <c r="AD28" s="80" t="str">
        <f t="shared" si="8"/>
        <v>Initial</v>
      </c>
      <c r="AE28" s="81" t="str">
        <f t="shared" si="9"/>
        <v>RLIS</v>
      </c>
      <c r="AF28" s="64">
        <f t="shared" si="10"/>
        <v>0</v>
      </c>
      <c r="AG28" s="82" t="s">
        <v>1734</v>
      </c>
    </row>
    <row r="29" spans="1:33" ht="12.75">
      <c r="A29" s="62">
        <v>3624090</v>
      </c>
      <c r="B29" s="63">
        <v>43001040000</v>
      </c>
      <c r="C29" s="64" t="s">
        <v>1808</v>
      </c>
      <c r="D29" s="65" t="s">
        <v>1809</v>
      </c>
      <c r="E29" s="65" t="s">
        <v>1810</v>
      </c>
      <c r="F29" s="66">
        <v>14772</v>
      </c>
      <c r="G29" s="67">
        <v>1188</v>
      </c>
      <c r="H29" s="68">
        <v>7163587005</v>
      </c>
      <c r="I29" s="69" t="s">
        <v>1731</v>
      </c>
      <c r="J29" s="70" t="s">
        <v>1732</v>
      </c>
      <c r="K29" s="71" t="s">
        <v>1732</v>
      </c>
      <c r="L29" s="72">
        <v>964</v>
      </c>
      <c r="M29" s="73" t="s">
        <v>1733</v>
      </c>
      <c r="N29" s="74">
        <v>22.90715373</v>
      </c>
      <c r="O29" s="70" t="s">
        <v>1732</v>
      </c>
      <c r="P29" s="75"/>
      <c r="Q29" s="71" t="str">
        <f t="shared" si="0"/>
        <v>NO</v>
      </c>
      <c r="R29" s="76" t="s">
        <v>1732</v>
      </c>
      <c r="S29" s="77">
        <v>114131</v>
      </c>
      <c r="T29" s="78">
        <v>13731</v>
      </c>
      <c r="U29" s="78">
        <v>11567</v>
      </c>
      <c r="V29" s="79">
        <v>16270</v>
      </c>
      <c r="W29" s="64">
        <f t="shared" si="1"/>
        <v>1</v>
      </c>
      <c r="X29" s="65">
        <f t="shared" si="2"/>
        <v>0</v>
      </c>
      <c r="Y29" s="65">
        <f t="shared" si="3"/>
        <v>0</v>
      </c>
      <c r="Z29" s="80">
        <f t="shared" si="4"/>
        <v>0</v>
      </c>
      <c r="AA29" s="81" t="str">
        <f t="shared" si="5"/>
        <v>-</v>
      </c>
      <c r="AB29" s="64">
        <f t="shared" si="6"/>
        <v>1</v>
      </c>
      <c r="AC29" s="65">
        <f t="shared" si="7"/>
        <v>1</v>
      </c>
      <c r="AD29" s="80" t="str">
        <f t="shared" si="8"/>
        <v>Initial</v>
      </c>
      <c r="AE29" s="81" t="str">
        <f t="shared" si="9"/>
        <v>RLIS</v>
      </c>
      <c r="AF29" s="64">
        <f t="shared" si="10"/>
        <v>0</v>
      </c>
      <c r="AG29" s="82" t="s">
        <v>1734</v>
      </c>
    </row>
    <row r="30" spans="1:33" ht="12.75">
      <c r="A30" s="62">
        <v>3625440</v>
      </c>
      <c r="B30" s="63">
        <v>43200050000</v>
      </c>
      <c r="C30" s="64" t="s">
        <v>1811</v>
      </c>
      <c r="D30" s="65" t="s">
        <v>1812</v>
      </c>
      <c r="E30" s="65" t="s">
        <v>1813</v>
      </c>
      <c r="F30" s="66">
        <v>14779</v>
      </c>
      <c r="G30" s="67">
        <v>1398</v>
      </c>
      <c r="H30" s="68">
        <v>7169452403</v>
      </c>
      <c r="I30" s="69" t="s">
        <v>1738</v>
      </c>
      <c r="J30" s="70" t="s">
        <v>1733</v>
      </c>
      <c r="K30" s="71" t="s">
        <v>1733</v>
      </c>
      <c r="L30" s="72">
        <v>1374</v>
      </c>
      <c r="M30" s="73" t="s">
        <v>1733</v>
      </c>
      <c r="N30" s="74">
        <v>25.78616352</v>
      </c>
      <c r="O30" s="70" t="s">
        <v>1732</v>
      </c>
      <c r="P30" s="75"/>
      <c r="Q30" s="71" t="str">
        <f t="shared" si="0"/>
        <v>NO</v>
      </c>
      <c r="R30" s="76" t="s">
        <v>1732</v>
      </c>
      <c r="S30" s="77">
        <v>134775</v>
      </c>
      <c r="T30" s="78">
        <v>16434</v>
      </c>
      <c r="U30" s="78">
        <v>13259</v>
      </c>
      <c r="V30" s="79">
        <v>18627</v>
      </c>
      <c r="W30" s="64">
        <f t="shared" si="1"/>
        <v>0</v>
      </c>
      <c r="X30" s="65">
        <f t="shared" si="2"/>
        <v>0</v>
      </c>
      <c r="Y30" s="65">
        <f t="shared" si="3"/>
        <v>0</v>
      </c>
      <c r="Z30" s="80">
        <f t="shared" si="4"/>
        <v>0</v>
      </c>
      <c r="AA30" s="81" t="str">
        <f t="shared" si="5"/>
        <v>-</v>
      </c>
      <c r="AB30" s="64">
        <f t="shared" si="6"/>
        <v>1</v>
      </c>
      <c r="AC30" s="65">
        <f t="shared" si="7"/>
        <v>1</v>
      </c>
      <c r="AD30" s="80" t="str">
        <f t="shared" si="8"/>
        <v>Initial</v>
      </c>
      <c r="AE30" s="81" t="str">
        <f t="shared" si="9"/>
        <v>RLIS</v>
      </c>
      <c r="AF30" s="64">
        <f t="shared" si="10"/>
        <v>0</v>
      </c>
      <c r="AG30" s="82" t="s">
        <v>1734</v>
      </c>
    </row>
    <row r="31" spans="1:33" ht="12.75">
      <c r="A31" s="62">
        <v>3625500</v>
      </c>
      <c r="B31" s="63">
        <v>161201040000</v>
      </c>
      <c r="C31" s="64" t="s">
        <v>1814</v>
      </c>
      <c r="D31" s="65" t="s">
        <v>1815</v>
      </c>
      <c r="E31" s="65" t="s">
        <v>1816</v>
      </c>
      <c r="F31" s="66">
        <v>12937</v>
      </c>
      <c r="G31" s="67">
        <v>9722</v>
      </c>
      <c r="H31" s="68">
        <v>5183586610</v>
      </c>
      <c r="I31" s="69" t="s">
        <v>1731</v>
      </c>
      <c r="J31" s="70" t="s">
        <v>1732</v>
      </c>
      <c r="K31" s="71" t="s">
        <v>1732</v>
      </c>
      <c r="L31" s="72">
        <v>1365</v>
      </c>
      <c r="M31" s="73" t="s">
        <v>1733</v>
      </c>
      <c r="N31" s="74">
        <v>25.44247788</v>
      </c>
      <c r="O31" s="70" t="s">
        <v>1732</v>
      </c>
      <c r="P31" s="75"/>
      <c r="Q31" s="71" t="str">
        <f t="shared" si="0"/>
        <v>NO</v>
      </c>
      <c r="R31" s="76" t="s">
        <v>1732</v>
      </c>
      <c r="S31" s="77">
        <v>119226</v>
      </c>
      <c r="T31" s="78">
        <v>16596</v>
      </c>
      <c r="U31" s="78">
        <v>13218</v>
      </c>
      <c r="V31" s="79">
        <v>19594</v>
      </c>
      <c r="W31" s="64">
        <f t="shared" si="1"/>
        <v>1</v>
      </c>
      <c r="X31" s="65">
        <f t="shared" si="2"/>
        <v>0</v>
      </c>
      <c r="Y31" s="65">
        <f t="shared" si="3"/>
        <v>0</v>
      </c>
      <c r="Z31" s="80">
        <f t="shared" si="4"/>
        <v>0</v>
      </c>
      <c r="AA31" s="81" t="str">
        <f t="shared" si="5"/>
        <v>-</v>
      </c>
      <c r="AB31" s="64">
        <f t="shared" si="6"/>
        <v>1</v>
      </c>
      <c r="AC31" s="65">
        <f t="shared" si="7"/>
        <v>1</v>
      </c>
      <c r="AD31" s="80" t="str">
        <f t="shared" si="8"/>
        <v>Initial</v>
      </c>
      <c r="AE31" s="81" t="str">
        <f t="shared" si="9"/>
        <v>RLIS</v>
      </c>
      <c r="AF31" s="64">
        <f t="shared" si="10"/>
        <v>0</v>
      </c>
      <c r="AG31" s="82" t="s">
        <v>1734</v>
      </c>
    </row>
    <row r="32" spans="1:33" ht="12.75">
      <c r="A32" s="62">
        <v>3628680</v>
      </c>
      <c r="B32" s="63">
        <v>151501060000</v>
      </c>
      <c r="C32" s="64" t="s">
        <v>1817</v>
      </c>
      <c r="D32" s="65" t="s">
        <v>1818</v>
      </c>
      <c r="E32" s="65" t="s">
        <v>1819</v>
      </c>
      <c r="F32" s="66">
        <v>12883</v>
      </c>
      <c r="G32" s="67">
        <v>1444</v>
      </c>
      <c r="H32" s="68">
        <v>5185856674</v>
      </c>
      <c r="I32" s="69" t="s">
        <v>1731</v>
      </c>
      <c r="J32" s="70" t="s">
        <v>1732</v>
      </c>
      <c r="K32" s="71" t="s">
        <v>1732</v>
      </c>
      <c r="L32" s="72">
        <v>1011</v>
      </c>
      <c r="M32" s="73" t="s">
        <v>1733</v>
      </c>
      <c r="N32" s="74">
        <v>20.59095106</v>
      </c>
      <c r="O32" s="70" t="s">
        <v>1732</v>
      </c>
      <c r="P32" s="75"/>
      <c r="Q32" s="71" t="str">
        <f t="shared" si="0"/>
        <v>NO</v>
      </c>
      <c r="R32" s="76" t="s">
        <v>1732</v>
      </c>
      <c r="S32" s="77">
        <v>70637</v>
      </c>
      <c r="T32" s="78">
        <v>11064</v>
      </c>
      <c r="U32" s="78">
        <v>9583</v>
      </c>
      <c r="V32" s="79">
        <v>14423</v>
      </c>
      <c r="W32" s="64">
        <f t="shared" si="1"/>
        <v>1</v>
      </c>
      <c r="X32" s="65">
        <f t="shared" si="2"/>
        <v>0</v>
      </c>
      <c r="Y32" s="65">
        <f t="shared" si="3"/>
        <v>0</v>
      </c>
      <c r="Z32" s="80">
        <f t="shared" si="4"/>
        <v>0</v>
      </c>
      <c r="AA32" s="81" t="str">
        <f t="shared" si="5"/>
        <v>-</v>
      </c>
      <c r="AB32" s="64">
        <f t="shared" si="6"/>
        <v>1</v>
      </c>
      <c r="AC32" s="65">
        <f t="shared" si="7"/>
        <v>1</v>
      </c>
      <c r="AD32" s="80" t="str">
        <f t="shared" si="8"/>
        <v>Initial</v>
      </c>
      <c r="AE32" s="81" t="str">
        <f t="shared" si="9"/>
        <v>RLIS</v>
      </c>
      <c r="AF32" s="64">
        <f t="shared" si="10"/>
        <v>0</v>
      </c>
      <c r="AG32" s="82" t="s">
        <v>1734</v>
      </c>
    </row>
    <row r="33" spans="1:33" ht="12.75">
      <c r="A33" s="62">
        <v>3600019</v>
      </c>
      <c r="B33" s="63">
        <v>81003040000</v>
      </c>
      <c r="C33" s="64" t="s">
        <v>1820</v>
      </c>
      <c r="D33" s="65" t="s">
        <v>1821</v>
      </c>
      <c r="E33" s="65" t="s">
        <v>1822</v>
      </c>
      <c r="F33" s="66">
        <v>13411</v>
      </c>
      <c r="G33" s="67">
        <v>606</v>
      </c>
      <c r="H33" s="68">
        <v>6078477500</v>
      </c>
      <c r="I33" s="69" t="s">
        <v>1752</v>
      </c>
      <c r="J33" s="70" t="s">
        <v>1732</v>
      </c>
      <c r="K33" s="71" t="s">
        <v>1732</v>
      </c>
      <c r="L33" s="72">
        <v>992</v>
      </c>
      <c r="M33" s="73" t="s">
        <v>1733</v>
      </c>
      <c r="N33" s="74">
        <v>20.73050346</v>
      </c>
      <c r="O33" s="70" t="s">
        <v>1732</v>
      </c>
      <c r="P33" s="75"/>
      <c r="Q33" s="71" t="str">
        <f t="shared" si="0"/>
        <v>NO</v>
      </c>
      <c r="R33" s="76" t="s">
        <v>1732</v>
      </c>
      <c r="S33" s="77">
        <v>79846</v>
      </c>
      <c r="T33" s="78">
        <v>9668</v>
      </c>
      <c r="U33" s="78">
        <v>8289</v>
      </c>
      <c r="V33" s="79">
        <v>12761</v>
      </c>
      <c r="W33" s="64">
        <f t="shared" si="1"/>
        <v>1</v>
      </c>
      <c r="X33" s="65">
        <f t="shared" si="2"/>
        <v>0</v>
      </c>
      <c r="Y33" s="65">
        <f t="shared" si="3"/>
        <v>0</v>
      </c>
      <c r="Z33" s="80">
        <f t="shared" si="4"/>
        <v>0</v>
      </c>
      <c r="AA33" s="81" t="str">
        <f t="shared" si="5"/>
        <v>-</v>
      </c>
      <c r="AB33" s="64">
        <f t="shared" si="6"/>
        <v>1</v>
      </c>
      <c r="AC33" s="65">
        <f t="shared" si="7"/>
        <v>1</v>
      </c>
      <c r="AD33" s="80" t="str">
        <f t="shared" si="8"/>
        <v>Initial</v>
      </c>
      <c r="AE33" s="81" t="str">
        <f t="shared" si="9"/>
        <v>RLIS</v>
      </c>
      <c r="AF33" s="64">
        <f t="shared" si="10"/>
        <v>0</v>
      </c>
      <c r="AG33" s="82" t="s">
        <v>1734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2005 -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789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13.28125" style="0" bestFit="1" customWidth="1"/>
    <col min="3" max="3" width="71.421875" style="0" bestFit="1" customWidth="1"/>
    <col min="4" max="4" width="26.28125" style="0" bestFit="1" customWidth="1"/>
    <col min="5" max="5" width="23.8515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7.00390625" style="0" bestFit="1" customWidth="1"/>
    <col min="10" max="11" width="6.57421875" style="0" bestFit="1" customWidth="1"/>
    <col min="12" max="12" width="11.8515625" style="0" bestFit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19" width="11.28125" style="0" bestFit="1" customWidth="1"/>
    <col min="20" max="21" width="10.28125" style="0" bestFit="1" customWidth="1"/>
    <col min="23" max="24" width="4.00390625" style="0" hidden="1" customWidth="1"/>
    <col min="25" max="26" width="6.57421875" style="0" hidden="1" customWidth="1"/>
    <col min="27" max="27" width="6.7109375" style="0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2" width="6.28125" style="0" hidden="1" customWidth="1"/>
    <col min="33" max="33" width="4.00390625" style="0" hidden="1" customWidth="1"/>
  </cols>
  <sheetData>
    <row r="1" spans="1:33" ht="12.75">
      <c r="A1" s="1" t="s">
        <v>1691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1690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3" ht="150" customHeight="1" thickBot="1">
      <c r="A3" s="14" t="s">
        <v>1692</v>
      </c>
      <c r="B3" s="15" t="s">
        <v>1693</v>
      </c>
      <c r="C3" s="16" t="s">
        <v>1694</v>
      </c>
      <c r="D3" s="16" t="s">
        <v>1695</v>
      </c>
      <c r="E3" s="16" t="s">
        <v>1696</v>
      </c>
      <c r="F3" s="17" t="s">
        <v>1697</v>
      </c>
      <c r="G3" s="18" t="s">
        <v>1698</v>
      </c>
      <c r="H3" s="19" t="s">
        <v>1699</v>
      </c>
      <c r="I3" s="20" t="s">
        <v>1700</v>
      </c>
      <c r="J3" s="21" t="s">
        <v>1701</v>
      </c>
      <c r="K3" s="22" t="s">
        <v>1702</v>
      </c>
      <c r="L3" s="23" t="s">
        <v>1703</v>
      </c>
      <c r="M3" s="24" t="s">
        <v>1704</v>
      </c>
      <c r="N3" s="25" t="s">
        <v>1705</v>
      </c>
      <c r="O3" s="26" t="s">
        <v>1706</v>
      </c>
      <c r="P3" s="27" t="s">
        <v>1707</v>
      </c>
      <c r="Q3" s="28" t="s">
        <v>1708</v>
      </c>
      <c r="R3" s="29" t="s">
        <v>1709</v>
      </c>
      <c r="S3" s="30" t="s">
        <v>1710</v>
      </c>
      <c r="T3" s="31" t="s">
        <v>1711</v>
      </c>
      <c r="U3" s="31" t="s">
        <v>1712</v>
      </c>
      <c r="V3" s="32" t="s">
        <v>1713</v>
      </c>
      <c r="W3" s="33" t="s">
        <v>1714</v>
      </c>
      <c r="X3" s="34" t="s">
        <v>1715</v>
      </c>
      <c r="Y3" s="34" t="s">
        <v>1716</v>
      </c>
      <c r="Z3" s="35" t="s">
        <v>1717</v>
      </c>
      <c r="AA3" s="36" t="s">
        <v>1718</v>
      </c>
      <c r="AB3" s="33" t="s">
        <v>1719</v>
      </c>
      <c r="AC3" s="34" t="s">
        <v>1720</v>
      </c>
      <c r="AD3" s="35" t="s">
        <v>1721</v>
      </c>
      <c r="AE3" s="37" t="s">
        <v>1722</v>
      </c>
      <c r="AF3" s="38" t="s">
        <v>1723</v>
      </c>
      <c r="AG3" s="39" t="s">
        <v>1724</v>
      </c>
    </row>
    <row r="4" spans="1:33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>
        <v>6</v>
      </c>
      <c r="G4" s="44"/>
      <c r="H4" s="45">
        <v>7</v>
      </c>
      <c r="I4" s="46">
        <v>8</v>
      </c>
      <c r="J4" s="42">
        <v>9</v>
      </c>
      <c r="K4" s="47">
        <v>10</v>
      </c>
      <c r="L4" s="48">
        <v>11</v>
      </c>
      <c r="M4" s="49">
        <v>12</v>
      </c>
      <c r="N4" s="50">
        <v>13</v>
      </c>
      <c r="O4" s="51">
        <v>14</v>
      </c>
      <c r="P4" s="52" t="s">
        <v>1725</v>
      </c>
      <c r="Q4" s="47" t="s">
        <v>1726</v>
      </c>
      <c r="R4" s="53">
        <v>15</v>
      </c>
      <c r="S4" s="54">
        <v>16</v>
      </c>
      <c r="T4" s="55">
        <v>17</v>
      </c>
      <c r="U4" s="55">
        <v>18</v>
      </c>
      <c r="V4" s="56">
        <v>19</v>
      </c>
      <c r="W4" s="41"/>
      <c r="X4" s="42"/>
      <c r="Y4" s="42"/>
      <c r="Z4" s="57"/>
      <c r="AA4" s="58">
        <v>20</v>
      </c>
      <c r="AB4" s="59"/>
      <c r="AC4" s="60"/>
      <c r="AD4" s="61"/>
      <c r="AE4" s="58">
        <v>21</v>
      </c>
      <c r="AF4" s="41" t="s">
        <v>1727</v>
      </c>
      <c r="AG4" s="7"/>
    </row>
    <row r="5" spans="1:33" ht="12.75">
      <c r="A5" s="62">
        <v>3602300</v>
      </c>
      <c r="B5" s="63">
        <v>660413020000</v>
      </c>
      <c r="C5" s="64" t="s">
        <v>1823</v>
      </c>
      <c r="D5" s="65" t="s">
        <v>1824</v>
      </c>
      <c r="E5" s="65" t="s">
        <v>1825</v>
      </c>
      <c r="F5" s="66">
        <v>10533</v>
      </c>
      <c r="G5" s="67">
        <v>1254</v>
      </c>
      <c r="H5" s="68">
        <v>9145917428</v>
      </c>
      <c r="I5" s="69" t="s">
        <v>1826</v>
      </c>
      <c r="J5" s="70" t="s">
        <v>1733</v>
      </c>
      <c r="K5" s="71" t="s">
        <v>1733</v>
      </c>
      <c r="L5" s="72">
        <v>75</v>
      </c>
      <c r="M5" s="73" t="s">
        <v>1733</v>
      </c>
      <c r="N5" s="74" t="s">
        <v>1827</v>
      </c>
      <c r="O5" s="70" t="s">
        <v>1827</v>
      </c>
      <c r="P5" s="75"/>
      <c r="Q5" s="71" t="str">
        <f aca="true" t="shared" si="0" ref="Q5:Q36">IF(AND(ISNUMBER(P5),P5&gt;=20),"YES","NO")</f>
        <v>NO</v>
      </c>
      <c r="R5" s="76" t="s">
        <v>1733</v>
      </c>
      <c r="S5" s="77">
        <v>0</v>
      </c>
      <c r="T5" s="78">
        <v>0</v>
      </c>
      <c r="U5" s="78">
        <v>0</v>
      </c>
      <c r="V5" s="79">
        <v>0</v>
      </c>
      <c r="W5" s="64">
        <f aca="true" t="shared" si="1" ref="W5:W68">IF(OR(J5="YES",K5="YES"),1,0)</f>
        <v>0</v>
      </c>
      <c r="X5" s="65">
        <f aca="true" t="shared" si="2" ref="X5:X68">IF(OR(AND(ISNUMBER(L5),AND(L5&gt;0,L5&lt;600)),AND(ISNUMBER(L5),AND(L5&gt;0,M5="YES"))),1,0)</f>
        <v>1</v>
      </c>
      <c r="Y5" s="65">
        <f aca="true" t="shared" si="3" ref="Y5:Y68">IF(AND(OR(J5="YES",K5="YES"),(W5=0)),"Trouble",0)</f>
        <v>0</v>
      </c>
      <c r="Z5" s="80">
        <f aca="true" t="shared" si="4" ref="Z5:Z68">IF(AND(OR(AND(ISNUMBER(L5),AND(L5&gt;0,L5&lt;600)),AND(ISNUMBER(L5),AND(L5&gt;0,M5="YES"))),(X5=0)),"Trouble",0)</f>
        <v>0</v>
      </c>
      <c r="AA5" s="81" t="str">
        <f aca="true" t="shared" si="5" ref="AA5:AA68">IF(AND(W5=1,X5=1),"SRSA","-")</f>
        <v>-</v>
      </c>
      <c r="AB5" s="64">
        <f aca="true" t="shared" si="6" ref="AB5:AB68">IF(R5="YES",1,0)</f>
        <v>0</v>
      </c>
      <c r="AC5" s="65">
        <f aca="true" t="shared" si="7" ref="AC5:AC68">IF(OR(AND(ISNUMBER(P5),P5&gt;=20),(AND(ISNUMBER(P5)=FALSE,AND(ISNUMBER(N5),N5&gt;=20)))),1,0)</f>
        <v>0</v>
      </c>
      <c r="AD5" s="80">
        <f aca="true" t="shared" si="8" ref="AD5:AD68">IF(AND(AB5=1,AC5=1),"Initial",0)</f>
        <v>0</v>
      </c>
      <c r="AE5" s="81" t="str">
        <f aca="true" t="shared" si="9" ref="AE5:AE68">IF(AND(AND(AD5="Initial",AF5=0),AND(ISNUMBER(L5),L5&gt;0)),"RLIS","-")</f>
        <v>-</v>
      </c>
      <c r="AF5" s="64">
        <f aca="true" t="shared" si="10" ref="AF5:AF68">IF(AND(AA5="SRSA",AD5="Initial"),"SRSA",0)</f>
        <v>0</v>
      </c>
      <c r="AG5" s="82" t="s">
        <v>1734</v>
      </c>
    </row>
    <row r="6" spans="1:33" ht="12.75">
      <c r="A6" s="62">
        <v>3602370</v>
      </c>
      <c r="B6" s="63">
        <v>570101040000</v>
      </c>
      <c r="C6" s="64" t="s">
        <v>1728</v>
      </c>
      <c r="D6" s="65" t="s">
        <v>1729</v>
      </c>
      <c r="E6" s="65" t="s">
        <v>1730</v>
      </c>
      <c r="F6" s="66">
        <v>14801</v>
      </c>
      <c r="G6" s="67">
        <v>1398</v>
      </c>
      <c r="H6" s="68">
        <v>6073592244</v>
      </c>
      <c r="I6" s="69" t="s">
        <v>1731</v>
      </c>
      <c r="J6" s="70" t="s">
        <v>1732</v>
      </c>
      <c r="K6" s="71" t="s">
        <v>1732</v>
      </c>
      <c r="L6" s="72">
        <v>1145</v>
      </c>
      <c r="M6" s="73" t="s">
        <v>1733</v>
      </c>
      <c r="N6" s="74">
        <v>21.72338885</v>
      </c>
      <c r="O6" s="70" t="s">
        <v>1732</v>
      </c>
      <c r="P6" s="75"/>
      <c r="Q6" s="71" t="str">
        <f t="shared" si="0"/>
        <v>NO</v>
      </c>
      <c r="R6" s="76" t="s">
        <v>1732</v>
      </c>
      <c r="S6" s="77">
        <v>138946</v>
      </c>
      <c r="T6" s="78">
        <v>18803</v>
      </c>
      <c r="U6" s="78">
        <v>14200</v>
      </c>
      <c r="V6" s="79">
        <v>16232</v>
      </c>
      <c r="W6" s="64">
        <f t="shared" si="1"/>
        <v>1</v>
      </c>
      <c r="X6" s="65">
        <f t="shared" si="2"/>
        <v>0</v>
      </c>
      <c r="Y6" s="65">
        <f t="shared" si="3"/>
        <v>0</v>
      </c>
      <c r="Z6" s="80">
        <f t="shared" si="4"/>
        <v>0</v>
      </c>
      <c r="AA6" s="81" t="str">
        <f t="shared" si="5"/>
        <v>-</v>
      </c>
      <c r="AB6" s="64">
        <f t="shared" si="6"/>
        <v>1</v>
      </c>
      <c r="AC6" s="65">
        <f t="shared" si="7"/>
        <v>1</v>
      </c>
      <c r="AD6" s="80" t="str">
        <f t="shared" si="8"/>
        <v>Initial</v>
      </c>
      <c r="AE6" s="81" t="str">
        <f t="shared" si="9"/>
        <v>RLIS</v>
      </c>
      <c r="AF6" s="64">
        <f t="shared" si="10"/>
        <v>0</v>
      </c>
      <c r="AG6" s="82" t="s">
        <v>1734</v>
      </c>
    </row>
    <row r="7" spans="1:33" ht="12.75">
      <c r="A7" s="62">
        <v>3605040</v>
      </c>
      <c r="B7" s="63">
        <v>410401060000</v>
      </c>
      <c r="C7" s="64" t="s">
        <v>1828</v>
      </c>
      <c r="D7" s="65" t="s">
        <v>1829</v>
      </c>
      <c r="E7" s="65" t="s">
        <v>1830</v>
      </c>
      <c r="F7" s="66">
        <v>13309</v>
      </c>
      <c r="G7" s="67">
        <v>1200</v>
      </c>
      <c r="H7" s="68">
        <v>3159429200</v>
      </c>
      <c r="I7" s="69" t="s">
        <v>1807</v>
      </c>
      <c r="J7" s="70" t="s">
        <v>1732</v>
      </c>
      <c r="K7" s="71" t="s">
        <v>1733</v>
      </c>
      <c r="L7" s="72">
        <v>1474</v>
      </c>
      <c r="M7" s="73" t="s">
        <v>1733</v>
      </c>
      <c r="N7" s="74">
        <v>12.65133172</v>
      </c>
      <c r="O7" s="70" t="s">
        <v>1733</v>
      </c>
      <c r="P7" s="75"/>
      <c r="Q7" s="71" t="str">
        <f t="shared" si="0"/>
        <v>NO</v>
      </c>
      <c r="R7" s="76" t="s">
        <v>1732</v>
      </c>
      <c r="S7" s="77">
        <v>104566</v>
      </c>
      <c r="T7" s="78">
        <v>11220</v>
      </c>
      <c r="U7" s="78">
        <v>11229</v>
      </c>
      <c r="V7" s="79">
        <v>14207</v>
      </c>
      <c r="W7" s="64">
        <f t="shared" si="1"/>
        <v>1</v>
      </c>
      <c r="X7" s="65">
        <f t="shared" si="2"/>
        <v>0</v>
      </c>
      <c r="Y7" s="65">
        <f t="shared" si="3"/>
        <v>0</v>
      </c>
      <c r="Z7" s="80">
        <f t="shared" si="4"/>
        <v>0</v>
      </c>
      <c r="AA7" s="81" t="str">
        <f t="shared" si="5"/>
        <v>-</v>
      </c>
      <c r="AB7" s="64">
        <f t="shared" si="6"/>
        <v>1</v>
      </c>
      <c r="AC7" s="65">
        <f t="shared" si="7"/>
        <v>0</v>
      </c>
      <c r="AD7" s="80">
        <f t="shared" si="8"/>
        <v>0</v>
      </c>
      <c r="AE7" s="81" t="str">
        <f t="shared" si="9"/>
        <v>-</v>
      </c>
      <c r="AF7" s="64">
        <f t="shared" si="10"/>
        <v>0</v>
      </c>
      <c r="AG7" s="82" t="s">
        <v>1734</v>
      </c>
    </row>
    <row r="8" spans="1:33" ht="12.75">
      <c r="A8" s="62">
        <v>3602400</v>
      </c>
      <c r="B8" s="63">
        <v>80101040000</v>
      </c>
      <c r="C8" s="64" t="s">
        <v>1831</v>
      </c>
      <c r="D8" s="65" t="s">
        <v>1832</v>
      </c>
      <c r="E8" s="65" t="s">
        <v>1833</v>
      </c>
      <c r="F8" s="66">
        <v>13730</v>
      </c>
      <c r="G8" s="67">
        <v>5</v>
      </c>
      <c r="H8" s="68">
        <v>6076398229</v>
      </c>
      <c r="I8" s="69" t="s">
        <v>1731</v>
      </c>
      <c r="J8" s="70" t="s">
        <v>1732</v>
      </c>
      <c r="K8" s="71" t="s">
        <v>1732</v>
      </c>
      <c r="L8" s="72">
        <v>682</v>
      </c>
      <c r="M8" s="73" t="s">
        <v>1733</v>
      </c>
      <c r="N8" s="74">
        <v>15.33242877</v>
      </c>
      <c r="O8" s="70" t="s">
        <v>1733</v>
      </c>
      <c r="P8" s="75"/>
      <c r="Q8" s="71" t="str">
        <f t="shared" si="0"/>
        <v>NO</v>
      </c>
      <c r="R8" s="76" t="s">
        <v>1732</v>
      </c>
      <c r="S8" s="77">
        <v>39202</v>
      </c>
      <c r="T8" s="78">
        <v>5223</v>
      </c>
      <c r="U8" s="78">
        <v>5391</v>
      </c>
      <c r="V8" s="79">
        <v>7844</v>
      </c>
      <c r="W8" s="64">
        <f t="shared" si="1"/>
        <v>1</v>
      </c>
      <c r="X8" s="65">
        <f t="shared" si="2"/>
        <v>0</v>
      </c>
      <c r="Y8" s="65">
        <f t="shared" si="3"/>
        <v>0</v>
      </c>
      <c r="Z8" s="80">
        <f t="shared" si="4"/>
        <v>0</v>
      </c>
      <c r="AA8" s="81" t="str">
        <f t="shared" si="5"/>
        <v>-</v>
      </c>
      <c r="AB8" s="64">
        <f t="shared" si="6"/>
        <v>1</v>
      </c>
      <c r="AC8" s="65">
        <f t="shared" si="7"/>
        <v>0</v>
      </c>
      <c r="AD8" s="80">
        <f t="shared" si="8"/>
        <v>0</v>
      </c>
      <c r="AE8" s="81" t="str">
        <f t="shared" si="9"/>
        <v>-</v>
      </c>
      <c r="AF8" s="64">
        <f t="shared" si="10"/>
        <v>0</v>
      </c>
      <c r="AG8" s="82" t="s">
        <v>1734</v>
      </c>
    </row>
    <row r="9" spans="1:33" ht="12.75">
      <c r="A9" s="62">
        <v>3602430</v>
      </c>
      <c r="B9" s="63">
        <v>142101040000</v>
      </c>
      <c r="C9" s="64" t="s">
        <v>1834</v>
      </c>
      <c r="D9" s="65" t="s">
        <v>1835</v>
      </c>
      <c r="E9" s="65" t="s">
        <v>1836</v>
      </c>
      <c r="F9" s="66">
        <v>14001</v>
      </c>
      <c r="G9" s="67">
        <v>1197</v>
      </c>
      <c r="H9" s="68">
        <v>7165425101</v>
      </c>
      <c r="I9" s="69" t="s">
        <v>1826</v>
      </c>
      <c r="J9" s="70" t="s">
        <v>1733</v>
      </c>
      <c r="K9" s="71" t="s">
        <v>1733</v>
      </c>
      <c r="L9" s="72">
        <v>1635</v>
      </c>
      <c r="M9" s="73" t="s">
        <v>1733</v>
      </c>
      <c r="N9" s="74">
        <v>4.961147639</v>
      </c>
      <c r="O9" s="70" t="s">
        <v>1733</v>
      </c>
      <c r="P9" s="75"/>
      <c r="Q9" s="71" t="str">
        <f t="shared" si="0"/>
        <v>NO</v>
      </c>
      <c r="R9" s="76" t="s">
        <v>1733</v>
      </c>
      <c r="S9" s="77">
        <v>54349</v>
      </c>
      <c r="T9" s="78">
        <v>2453</v>
      </c>
      <c r="U9" s="78">
        <v>6838</v>
      </c>
      <c r="V9" s="79">
        <v>14138</v>
      </c>
      <c r="W9" s="64">
        <f t="shared" si="1"/>
        <v>0</v>
      </c>
      <c r="X9" s="65">
        <f t="shared" si="2"/>
        <v>0</v>
      </c>
      <c r="Y9" s="65">
        <f t="shared" si="3"/>
        <v>0</v>
      </c>
      <c r="Z9" s="80">
        <f t="shared" si="4"/>
        <v>0</v>
      </c>
      <c r="AA9" s="81" t="str">
        <f t="shared" si="5"/>
        <v>-</v>
      </c>
      <c r="AB9" s="64">
        <f t="shared" si="6"/>
        <v>0</v>
      </c>
      <c r="AC9" s="65">
        <f t="shared" si="7"/>
        <v>0</v>
      </c>
      <c r="AD9" s="80">
        <f t="shared" si="8"/>
        <v>0</v>
      </c>
      <c r="AE9" s="81" t="str">
        <f t="shared" si="9"/>
        <v>-</v>
      </c>
      <c r="AF9" s="64">
        <f t="shared" si="10"/>
        <v>0</v>
      </c>
      <c r="AG9" s="82" t="s">
        <v>1734</v>
      </c>
    </row>
    <row r="10" spans="1:33" ht="12.75">
      <c r="A10" s="62">
        <v>3602460</v>
      </c>
      <c r="B10" s="63">
        <v>10100010000</v>
      </c>
      <c r="C10" s="64" t="s">
        <v>1837</v>
      </c>
      <c r="D10" s="65" t="s">
        <v>1838</v>
      </c>
      <c r="E10" s="65" t="s">
        <v>1839</v>
      </c>
      <c r="F10" s="66">
        <v>12207</v>
      </c>
      <c r="G10" s="67">
        <v>1099</v>
      </c>
      <c r="H10" s="68">
        <v>5184627200</v>
      </c>
      <c r="I10" s="69" t="s">
        <v>1840</v>
      </c>
      <c r="J10" s="70" t="s">
        <v>1733</v>
      </c>
      <c r="K10" s="71" t="s">
        <v>1733</v>
      </c>
      <c r="L10" s="72">
        <v>9562</v>
      </c>
      <c r="M10" s="73" t="s">
        <v>1733</v>
      </c>
      <c r="N10" s="74">
        <v>25.57084767</v>
      </c>
      <c r="O10" s="70" t="s">
        <v>1732</v>
      </c>
      <c r="P10" s="75"/>
      <c r="Q10" s="71" t="str">
        <f t="shared" si="0"/>
        <v>NO</v>
      </c>
      <c r="R10" s="76" t="s">
        <v>1733</v>
      </c>
      <c r="S10" s="77">
        <v>1038982</v>
      </c>
      <c r="T10" s="78">
        <v>156651</v>
      </c>
      <c r="U10" s="78">
        <v>127135</v>
      </c>
      <c r="V10" s="79">
        <v>72694</v>
      </c>
      <c r="W10" s="64">
        <f t="shared" si="1"/>
        <v>0</v>
      </c>
      <c r="X10" s="65">
        <f t="shared" si="2"/>
        <v>0</v>
      </c>
      <c r="Y10" s="65">
        <f t="shared" si="3"/>
        <v>0</v>
      </c>
      <c r="Z10" s="80">
        <f t="shared" si="4"/>
        <v>0</v>
      </c>
      <c r="AA10" s="81" t="str">
        <f t="shared" si="5"/>
        <v>-</v>
      </c>
      <c r="AB10" s="64">
        <f t="shared" si="6"/>
        <v>0</v>
      </c>
      <c r="AC10" s="65">
        <f t="shared" si="7"/>
        <v>1</v>
      </c>
      <c r="AD10" s="80">
        <f t="shared" si="8"/>
        <v>0</v>
      </c>
      <c r="AE10" s="81" t="str">
        <f t="shared" si="9"/>
        <v>-</v>
      </c>
      <c r="AF10" s="64">
        <f t="shared" si="10"/>
        <v>0</v>
      </c>
      <c r="AG10" s="82" t="s">
        <v>1734</v>
      </c>
    </row>
    <row r="11" spans="1:33" ht="12.75">
      <c r="A11" s="62">
        <v>3602520</v>
      </c>
      <c r="B11" s="63">
        <v>450101060000</v>
      </c>
      <c r="C11" s="64" t="s">
        <v>1841</v>
      </c>
      <c r="D11" s="65" t="s">
        <v>1842</v>
      </c>
      <c r="E11" s="65" t="s">
        <v>1843</v>
      </c>
      <c r="F11" s="66">
        <v>14411</v>
      </c>
      <c r="G11" s="67">
        <v>1697</v>
      </c>
      <c r="H11" s="68">
        <v>5855892056</v>
      </c>
      <c r="I11" s="69" t="s">
        <v>1844</v>
      </c>
      <c r="J11" s="70" t="s">
        <v>1733</v>
      </c>
      <c r="K11" s="71" t="s">
        <v>1733</v>
      </c>
      <c r="L11" s="72">
        <v>2480</v>
      </c>
      <c r="M11" s="73" t="s">
        <v>1733</v>
      </c>
      <c r="N11" s="74">
        <v>17.68224299</v>
      </c>
      <c r="O11" s="70" t="s">
        <v>1733</v>
      </c>
      <c r="P11" s="75"/>
      <c r="Q11" s="71" t="str">
        <f t="shared" si="0"/>
        <v>NO</v>
      </c>
      <c r="R11" s="76" t="s">
        <v>1733</v>
      </c>
      <c r="S11" s="77">
        <v>128816</v>
      </c>
      <c r="T11" s="78">
        <v>18756</v>
      </c>
      <c r="U11" s="78">
        <v>18331</v>
      </c>
      <c r="V11" s="79">
        <v>24956</v>
      </c>
      <c r="W11" s="64">
        <f t="shared" si="1"/>
        <v>0</v>
      </c>
      <c r="X11" s="65">
        <f t="shared" si="2"/>
        <v>0</v>
      </c>
      <c r="Y11" s="65">
        <f t="shared" si="3"/>
        <v>0</v>
      </c>
      <c r="Z11" s="80">
        <f t="shared" si="4"/>
        <v>0</v>
      </c>
      <c r="AA11" s="81" t="str">
        <f t="shared" si="5"/>
        <v>-</v>
      </c>
      <c r="AB11" s="64">
        <f t="shared" si="6"/>
        <v>0</v>
      </c>
      <c r="AC11" s="65">
        <f t="shared" si="7"/>
        <v>0</v>
      </c>
      <c r="AD11" s="80">
        <f t="shared" si="8"/>
        <v>0</v>
      </c>
      <c r="AE11" s="81" t="str">
        <f t="shared" si="9"/>
        <v>-</v>
      </c>
      <c r="AF11" s="64">
        <f t="shared" si="10"/>
        <v>0</v>
      </c>
      <c r="AG11" s="82" t="s">
        <v>1734</v>
      </c>
    </row>
    <row r="12" spans="1:33" ht="12.75">
      <c r="A12" s="62">
        <v>3602550</v>
      </c>
      <c r="B12" s="63">
        <v>140101060000</v>
      </c>
      <c r="C12" s="64" t="s">
        <v>1845</v>
      </c>
      <c r="D12" s="65" t="s">
        <v>1846</v>
      </c>
      <c r="E12" s="65" t="s">
        <v>1847</v>
      </c>
      <c r="F12" s="66">
        <v>14004</v>
      </c>
      <c r="G12" s="67">
        <v>1099</v>
      </c>
      <c r="H12" s="68">
        <v>7169379116</v>
      </c>
      <c r="I12" s="69" t="s">
        <v>1848</v>
      </c>
      <c r="J12" s="70" t="s">
        <v>1733</v>
      </c>
      <c r="K12" s="71" t="s">
        <v>1733</v>
      </c>
      <c r="L12" s="72">
        <v>1938</v>
      </c>
      <c r="M12" s="73" t="s">
        <v>1733</v>
      </c>
      <c r="N12" s="74">
        <v>7.015857761</v>
      </c>
      <c r="O12" s="70" t="s">
        <v>1733</v>
      </c>
      <c r="P12" s="75"/>
      <c r="Q12" s="71" t="str">
        <f t="shared" si="0"/>
        <v>NO</v>
      </c>
      <c r="R12" s="76" t="s">
        <v>1733</v>
      </c>
      <c r="S12" s="77">
        <v>62341</v>
      </c>
      <c r="T12" s="78">
        <v>4887</v>
      </c>
      <c r="U12" s="78">
        <v>9085</v>
      </c>
      <c r="V12" s="79">
        <v>2638</v>
      </c>
      <c r="W12" s="64">
        <f t="shared" si="1"/>
        <v>0</v>
      </c>
      <c r="X12" s="65">
        <f t="shared" si="2"/>
        <v>0</v>
      </c>
      <c r="Y12" s="65">
        <f t="shared" si="3"/>
        <v>0</v>
      </c>
      <c r="Z12" s="80">
        <f t="shared" si="4"/>
        <v>0</v>
      </c>
      <c r="AA12" s="81" t="str">
        <f t="shared" si="5"/>
        <v>-</v>
      </c>
      <c r="AB12" s="64">
        <f t="shared" si="6"/>
        <v>0</v>
      </c>
      <c r="AC12" s="65">
        <f t="shared" si="7"/>
        <v>0</v>
      </c>
      <c r="AD12" s="80">
        <f t="shared" si="8"/>
        <v>0</v>
      </c>
      <c r="AE12" s="81" t="str">
        <f t="shared" si="9"/>
        <v>-</v>
      </c>
      <c r="AF12" s="64">
        <f t="shared" si="10"/>
        <v>0</v>
      </c>
      <c r="AG12" s="82" t="s">
        <v>1734</v>
      </c>
    </row>
    <row r="13" spans="1:33" ht="12.75">
      <c r="A13" s="62">
        <v>3602580</v>
      </c>
      <c r="B13" s="63">
        <v>180202040000</v>
      </c>
      <c r="C13" s="64" t="s">
        <v>1849</v>
      </c>
      <c r="D13" s="65" t="s">
        <v>1850</v>
      </c>
      <c r="E13" s="65" t="s">
        <v>1851</v>
      </c>
      <c r="F13" s="66">
        <v>14005</v>
      </c>
      <c r="G13" s="67">
        <v>9769</v>
      </c>
      <c r="H13" s="68">
        <v>5855911551</v>
      </c>
      <c r="I13" s="69" t="s">
        <v>1738</v>
      </c>
      <c r="J13" s="70" t="s">
        <v>1733</v>
      </c>
      <c r="K13" s="71" t="s">
        <v>1732</v>
      </c>
      <c r="L13" s="72">
        <v>991</v>
      </c>
      <c r="M13" s="73" t="s">
        <v>1733</v>
      </c>
      <c r="N13" s="74">
        <v>6.59025788</v>
      </c>
      <c r="O13" s="70" t="s">
        <v>1733</v>
      </c>
      <c r="P13" s="75"/>
      <c r="Q13" s="71" t="str">
        <f t="shared" si="0"/>
        <v>NO</v>
      </c>
      <c r="R13" s="76" t="s">
        <v>1732</v>
      </c>
      <c r="S13" s="77">
        <v>38227</v>
      </c>
      <c r="T13" s="78">
        <v>2710</v>
      </c>
      <c r="U13" s="78">
        <v>4672</v>
      </c>
      <c r="V13" s="79">
        <v>8701</v>
      </c>
      <c r="W13" s="64">
        <f t="shared" si="1"/>
        <v>1</v>
      </c>
      <c r="X13" s="65">
        <f t="shared" si="2"/>
        <v>0</v>
      </c>
      <c r="Y13" s="65">
        <f t="shared" si="3"/>
        <v>0</v>
      </c>
      <c r="Z13" s="80">
        <f t="shared" si="4"/>
        <v>0</v>
      </c>
      <c r="AA13" s="81" t="str">
        <f t="shared" si="5"/>
        <v>-</v>
      </c>
      <c r="AB13" s="64">
        <f t="shared" si="6"/>
        <v>1</v>
      </c>
      <c r="AC13" s="65">
        <f t="shared" si="7"/>
        <v>0</v>
      </c>
      <c r="AD13" s="80">
        <f t="shared" si="8"/>
        <v>0</v>
      </c>
      <c r="AE13" s="81" t="str">
        <f t="shared" si="9"/>
        <v>-</v>
      </c>
      <c r="AF13" s="64">
        <f t="shared" si="10"/>
        <v>0</v>
      </c>
      <c r="AG13" s="82" t="s">
        <v>1734</v>
      </c>
    </row>
    <row r="14" spans="1:33" ht="12.75">
      <c r="A14" s="62">
        <v>3602670</v>
      </c>
      <c r="B14" s="63">
        <v>220202040000</v>
      </c>
      <c r="C14" s="64" t="s">
        <v>1852</v>
      </c>
      <c r="D14" s="65" t="s">
        <v>1853</v>
      </c>
      <c r="E14" s="65" t="s">
        <v>1854</v>
      </c>
      <c r="F14" s="66">
        <v>13607</v>
      </c>
      <c r="G14" s="67">
        <v>1699</v>
      </c>
      <c r="H14" s="68">
        <v>3154829971</v>
      </c>
      <c r="I14" s="69" t="s">
        <v>1731</v>
      </c>
      <c r="J14" s="70" t="s">
        <v>1732</v>
      </c>
      <c r="K14" s="71" t="s">
        <v>1732</v>
      </c>
      <c r="L14" s="72">
        <v>632</v>
      </c>
      <c r="M14" s="73" t="s">
        <v>1733</v>
      </c>
      <c r="N14" s="74">
        <v>19.89026063</v>
      </c>
      <c r="O14" s="70" t="s">
        <v>1733</v>
      </c>
      <c r="P14" s="75"/>
      <c r="Q14" s="71" t="str">
        <f t="shared" si="0"/>
        <v>NO</v>
      </c>
      <c r="R14" s="76" t="s">
        <v>1732</v>
      </c>
      <c r="S14" s="77">
        <v>35068</v>
      </c>
      <c r="T14" s="78">
        <v>5688</v>
      </c>
      <c r="U14" s="78">
        <v>4970</v>
      </c>
      <c r="V14" s="79">
        <v>7915</v>
      </c>
      <c r="W14" s="64">
        <f t="shared" si="1"/>
        <v>1</v>
      </c>
      <c r="X14" s="65">
        <f t="shared" si="2"/>
        <v>0</v>
      </c>
      <c r="Y14" s="65">
        <f t="shared" si="3"/>
        <v>0</v>
      </c>
      <c r="Z14" s="80">
        <f t="shared" si="4"/>
        <v>0</v>
      </c>
      <c r="AA14" s="81" t="str">
        <f t="shared" si="5"/>
        <v>-</v>
      </c>
      <c r="AB14" s="64">
        <f t="shared" si="6"/>
        <v>1</v>
      </c>
      <c r="AC14" s="65">
        <f t="shared" si="7"/>
        <v>0</v>
      </c>
      <c r="AD14" s="80">
        <f t="shared" si="8"/>
        <v>0</v>
      </c>
      <c r="AE14" s="81" t="str">
        <f t="shared" si="9"/>
        <v>-</v>
      </c>
      <c r="AF14" s="64">
        <f t="shared" si="10"/>
        <v>0</v>
      </c>
      <c r="AG14" s="82" t="s">
        <v>1734</v>
      </c>
    </row>
    <row r="15" spans="1:33" ht="12.75">
      <c r="A15" s="62">
        <v>3602700</v>
      </c>
      <c r="B15" s="63">
        <v>20101040000</v>
      </c>
      <c r="C15" s="64" t="s">
        <v>1855</v>
      </c>
      <c r="D15" s="65" t="s">
        <v>1856</v>
      </c>
      <c r="E15" s="65" t="s">
        <v>1857</v>
      </c>
      <c r="F15" s="66">
        <v>14804</v>
      </c>
      <c r="G15" s="67">
        <v>9716</v>
      </c>
      <c r="H15" s="68">
        <v>6072762981</v>
      </c>
      <c r="I15" s="69" t="s">
        <v>1731</v>
      </c>
      <c r="J15" s="70" t="s">
        <v>1732</v>
      </c>
      <c r="K15" s="71" t="s">
        <v>1732</v>
      </c>
      <c r="L15" s="72">
        <v>715</v>
      </c>
      <c r="M15" s="73" t="s">
        <v>1733</v>
      </c>
      <c r="N15" s="74">
        <v>6.336088154</v>
      </c>
      <c r="O15" s="70" t="s">
        <v>1733</v>
      </c>
      <c r="P15" s="75"/>
      <c r="Q15" s="71" t="str">
        <f t="shared" si="0"/>
        <v>NO</v>
      </c>
      <c r="R15" s="76" t="s">
        <v>1732</v>
      </c>
      <c r="S15" s="77">
        <v>38280</v>
      </c>
      <c r="T15" s="78">
        <v>3779</v>
      </c>
      <c r="U15" s="78">
        <v>4395</v>
      </c>
      <c r="V15" s="79">
        <v>6193</v>
      </c>
      <c r="W15" s="64">
        <f t="shared" si="1"/>
        <v>1</v>
      </c>
      <c r="X15" s="65">
        <f t="shared" si="2"/>
        <v>0</v>
      </c>
      <c r="Y15" s="65">
        <f t="shared" si="3"/>
        <v>0</v>
      </c>
      <c r="Z15" s="80">
        <f t="shared" si="4"/>
        <v>0</v>
      </c>
      <c r="AA15" s="81" t="str">
        <f t="shared" si="5"/>
        <v>-</v>
      </c>
      <c r="AB15" s="64">
        <f t="shared" si="6"/>
        <v>1</v>
      </c>
      <c r="AC15" s="65">
        <f t="shared" si="7"/>
        <v>0</v>
      </c>
      <c r="AD15" s="80">
        <f t="shared" si="8"/>
        <v>0</v>
      </c>
      <c r="AE15" s="81" t="str">
        <f t="shared" si="9"/>
        <v>-</v>
      </c>
      <c r="AF15" s="64">
        <f t="shared" si="10"/>
        <v>0</v>
      </c>
      <c r="AG15" s="82" t="s">
        <v>1734</v>
      </c>
    </row>
    <row r="16" spans="1:33" ht="12.75">
      <c r="A16" s="62">
        <v>3600015</v>
      </c>
      <c r="B16" s="63">
        <v>40302060000</v>
      </c>
      <c r="C16" s="64" t="s">
        <v>1858</v>
      </c>
      <c r="D16" s="65" t="s">
        <v>1859</v>
      </c>
      <c r="E16" s="65" t="s">
        <v>1860</v>
      </c>
      <c r="F16" s="66">
        <v>14706</v>
      </c>
      <c r="G16" s="67">
        <v>9627</v>
      </c>
      <c r="H16" s="68">
        <v>7163756600</v>
      </c>
      <c r="I16" s="69" t="s">
        <v>1777</v>
      </c>
      <c r="J16" s="70" t="s">
        <v>1733</v>
      </c>
      <c r="K16" s="71" t="s">
        <v>1732</v>
      </c>
      <c r="L16" s="72">
        <v>1435</v>
      </c>
      <c r="M16" s="73" t="s">
        <v>1733</v>
      </c>
      <c r="N16" s="74">
        <v>7.536636427</v>
      </c>
      <c r="O16" s="70" t="s">
        <v>1733</v>
      </c>
      <c r="P16" s="75"/>
      <c r="Q16" s="71" t="str">
        <f t="shared" si="0"/>
        <v>NO</v>
      </c>
      <c r="R16" s="76" t="s">
        <v>1732</v>
      </c>
      <c r="S16" s="77">
        <v>59555</v>
      </c>
      <c r="T16" s="78">
        <v>4177</v>
      </c>
      <c r="U16" s="78">
        <v>6779</v>
      </c>
      <c r="V16" s="79">
        <v>12287</v>
      </c>
      <c r="W16" s="64">
        <f t="shared" si="1"/>
        <v>1</v>
      </c>
      <c r="X16" s="65">
        <f t="shared" si="2"/>
        <v>0</v>
      </c>
      <c r="Y16" s="65">
        <f t="shared" si="3"/>
        <v>0</v>
      </c>
      <c r="Z16" s="80">
        <f t="shared" si="4"/>
        <v>0</v>
      </c>
      <c r="AA16" s="81" t="str">
        <f t="shared" si="5"/>
        <v>-</v>
      </c>
      <c r="AB16" s="64">
        <f t="shared" si="6"/>
        <v>1</v>
      </c>
      <c r="AC16" s="65">
        <f t="shared" si="7"/>
        <v>0</v>
      </c>
      <c r="AD16" s="80">
        <f t="shared" si="8"/>
        <v>0</v>
      </c>
      <c r="AE16" s="81" t="str">
        <f t="shared" si="9"/>
        <v>-</v>
      </c>
      <c r="AF16" s="64">
        <f t="shared" si="10"/>
        <v>0</v>
      </c>
      <c r="AG16" s="82" t="s">
        <v>1734</v>
      </c>
    </row>
    <row r="17" spans="1:33" ht="12.75">
      <c r="A17" s="62">
        <v>3602820</v>
      </c>
      <c r="B17" s="63">
        <v>460102040000</v>
      </c>
      <c r="C17" s="64" t="s">
        <v>1861</v>
      </c>
      <c r="D17" s="65" t="s">
        <v>1862</v>
      </c>
      <c r="E17" s="65" t="s">
        <v>1863</v>
      </c>
      <c r="F17" s="66">
        <v>13131</v>
      </c>
      <c r="G17" s="67">
        <v>97</v>
      </c>
      <c r="H17" s="68">
        <v>3156255251</v>
      </c>
      <c r="I17" s="69" t="s">
        <v>1864</v>
      </c>
      <c r="J17" s="70" t="s">
        <v>1733</v>
      </c>
      <c r="K17" s="71" t="s">
        <v>1733</v>
      </c>
      <c r="L17" s="72">
        <v>1546</v>
      </c>
      <c r="M17" s="73" t="s">
        <v>1733</v>
      </c>
      <c r="N17" s="74">
        <v>13.95770393</v>
      </c>
      <c r="O17" s="70" t="s">
        <v>1733</v>
      </c>
      <c r="P17" s="75"/>
      <c r="Q17" s="71" t="str">
        <f t="shared" si="0"/>
        <v>NO</v>
      </c>
      <c r="R17" s="76" t="s">
        <v>1733</v>
      </c>
      <c r="S17" s="77">
        <v>89287</v>
      </c>
      <c r="T17" s="78">
        <v>9856</v>
      </c>
      <c r="U17" s="78">
        <v>10507</v>
      </c>
      <c r="V17" s="79">
        <v>15105</v>
      </c>
      <c r="W17" s="64">
        <f t="shared" si="1"/>
        <v>0</v>
      </c>
      <c r="X17" s="65">
        <f t="shared" si="2"/>
        <v>0</v>
      </c>
      <c r="Y17" s="65">
        <f t="shared" si="3"/>
        <v>0</v>
      </c>
      <c r="Z17" s="80">
        <f t="shared" si="4"/>
        <v>0</v>
      </c>
      <c r="AA17" s="81" t="str">
        <f t="shared" si="5"/>
        <v>-</v>
      </c>
      <c r="AB17" s="64">
        <f t="shared" si="6"/>
        <v>0</v>
      </c>
      <c r="AC17" s="65">
        <f t="shared" si="7"/>
        <v>0</v>
      </c>
      <c r="AD17" s="80">
        <f t="shared" si="8"/>
        <v>0</v>
      </c>
      <c r="AE17" s="81" t="str">
        <f t="shared" si="9"/>
        <v>-</v>
      </c>
      <c r="AF17" s="64">
        <f t="shared" si="10"/>
        <v>0</v>
      </c>
      <c r="AG17" s="82" t="s">
        <v>1734</v>
      </c>
    </row>
    <row r="18" spans="1:33" ht="12.75">
      <c r="A18" s="62">
        <v>3602880</v>
      </c>
      <c r="B18" s="63">
        <v>580303020000</v>
      </c>
      <c r="C18" s="64" t="s">
        <v>1865</v>
      </c>
      <c r="D18" s="65" t="s">
        <v>1866</v>
      </c>
      <c r="E18" s="65" t="s">
        <v>1867</v>
      </c>
      <c r="F18" s="66">
        <v>11930</v>
      </c>
      <c r="G18" s="67">
        <v>7062</v>
      </c>
      <c r="H18" s="68">
        <v>6312673572</v>
      </c>
      <c r="I18" s="69" t="s">
        <v>1826</v>
      </c>
      <c r="J18" s="70" t="s">
        <v>1733</v>
      </c>
      <c r="K18" s="71" t="s">
        <v>1733</v>
      </c>
      <c r="L18" s="72">
        <v>92</v>
      </c>
      <c r="M18" s="73" t="s">
        <v>1733</v>
      </c>
      <c r="N18" s="74">
        <v>8.163265306</v>
      </c>
      <c r="O18" s="70" t="s">
        <v>1733</v>
      </c>
      <c r="P18" s="75"/>
      <c r="Q18" s="71" t="str">
        <f t="shared" si="0"/>
        <v>NO</v>
      </c>
      <c r="R18" s="76" t="s">
        <v>1733</v>
      </c>
      <c r="S18" s="77">
        <v>3663</v>
      </c>
      <c r="T18" s="78">
        <v>558</v>
      </c>
      <c r="U18" s="78">
        <v>562</v>
      </c>
      <c r="V18" s="79">
        <v>893</v>
      </c>
      <c r="W18" s="64">
        <f t="shared" si="1"/>
        <v>0</v>
      </c>
      <c r="X18" s="65">
        <f t="shared" si="2"/>
        <v>1</v>
      </c>
      <c r="Y18" s="65">
        <f t="shared" si="3"/>
        <v>0</v>
      </c>
      <c r="Z18" s="80">
        <f t="shared" si="4"/>
        <v>0</v>
      </c>
      <c r="AA18" s="81" t="str">
        <f t="shared" si="5"/>
        <v>-</v>
      </c>
      <c r="AB18" s="64">
        <f t="shared" si="6"/>
        <v>0</v>
      </c>
      <c r="AC18" s="65">
        <f t="shared" si="7"/>
        <v>0</v>
      </c>
      <c r="AD18" s="80">
        <f t="shared" si="8"/>
        <v>0</v>
      </c>
      <c r="AE18" s="81" t="str">
        <f t="shared" si="9"/>
        <v>-</v>
      </c>
      <c r="AF18" s="64">
        <f t="shared" si="10"/>
        <v>0</v>
      </c>
      <c r="AG18" s="82" t="s">
        <v>1734</v>
      </c>
    </row>
    <row r="19" spans="1:33" ht="12.75">
      <c r="A19" s="62">
        <v>3600039</v>
      </c>
      <c r="B19" s="63">
        <v>310400860806</v>
      </c>
      <c r="C19" s="64" t="s">
        <v>1868</v>
      </c>
      <c r="D19" s="65" t="s">
        <v>1869</v>
      </c>
      <c r="E19" s="65" t="s">
        <v>1870</v>
      </c>
      <c r="F19" s="66">
        <v>10029</v>
      </c>
      <c r="G19" s="67">
        <v>4007</v>
      </c>
      <c r="H19" s="68">
        <v>2125349667</v>
      </c>
      <c r="I19" s="69" t="s">
        <v>1871</v>
      </c>
      <c r="J19" s="70" t="s">
        <v>1733</v>
      </c>
      <c r="K19" s="71" t="s">
        <v>1733</v>
      </c>
      <c r="L19" s="72">
        <v>215</v>
      </c>
      <c r="M19" s="73" t="s">
        <v>1733</v>
      </c>
      <c r="N19" s="74" t="s">
        <v>1827</v>
      </c>
      <c r="O19" s="70" t="s">
        <v>1827</v>
      </c>
      <c r="P19" s="75"/>
      <c r="Q19" s="71" t="str">
        <f t="shared" si="0"/>
        <v>NO</v>
      </c>
      <c r="R19" s="76" t="s">
        <v>1733</v>
      </c>
      <c r="S19" s="77">
        <v>18097</v>
      </c>
      <c r="T19" s="78">
        <v>3611</v>
      </c>
      <c r="U19" s="78">
        <v>1891</v>
      </c>
      <c r="V19" s="79">
        <v>1858</v>
      </c>
      <c r="W19" s="64">
        <f t="shared" si="1"/>
        <v>0</v>
      </c>
      <c r="X19" s="65">
        <f t="shared" si="2"/>
        <v>1</v>
      </c>
      <c r="Y19" s="65">
        <f t="shared" si="3"/>
        <v>0</v>
      </c>
      <c r="Z19" s="80">
        <f t="shared" si="4"/>
        <v>0</v>
      </c>
      <c r="AA19" s="81" t="str">
        <f t="shared" si="5"/>
        <v>-</v>
      </c>
      <c r="AB19" s="64">
        <f t="shared" si="6"/>
        <v>0</v>
      </c>
      <c r="AC19" s="65">
        <f t="shared" si="7"/>
        <v>0</v>
      </c>
      <c r="AD19" s="80">
        <f t="shared" si="8"/>
        <v>0</v>
      </c>
      <c r="AE19" s="81" t="str">
        <f t="shared" si="9"/>
        <v>-</v>
      </c>
      <c r="AF19" s="64">
        <f t="shared" si="10"/>
        <v>0</v>
      </c>
      <c r="AG19" s="82" t="s">
        <v>1734</v>
      </c>
    </row>
    <row r="20" spans="1:33" ht="12.75">
      <c r="A20" s="62">
        <v>3602920</v>
      </c>
      <c r="B20" s="63">
        <v>140201060000</v>
      </c>
      <c r="C20" s="64" t="s">
        <v>1872</v>
      </c>
      <c r="D20" s="65" t="s">
        <v>1873</v>
      </c>
      <c r="E20" s="65" t="s">
        <v>1874</v>
      </c>
      <c r="F20" s="66">
        <v>14226</v>
      </c>
      <c r="G20" s="67">
        <v>4330</v>
      </c>
      <c r="H20" s="68">
        <v>7163623051</v>
      </c>
      <c r="I20" s="69" t="s">
        <v>1826</v>
      </c>
      <c r="J20" s="70" t="s">
        <v>1733</v>
      </c>
      <c r="K20" s="71" t="s">
        <v>1733</v>
      </c>
      <c r="L20" s="72">
        <v>2973</v>
      </c>
      <c r="M20" s="73" t="s">
        <v>1733</v>
      </c>
      <c r="N20" s="74">
        <v>5.712008502</v>
      </c>
      <c r="O20" s="70" t="s">
        <v>1733</v>
      </c>
      <c r="P20" s="75"/>
      <c r="Q20" s="71" t="str">
        <f t="shared" si="0"/>
        <v>NO</v>
      </c>
      <c r="R20" s="76" t="s">
        <v>1733</v>
      </c>
      <c r="S20" s="77">
        <v>100586</v>
      </c>
      <c r="T20" s="78">
        <v>7252</v>
      </c>
      <c r="U20" s="78">
        <v>17116</v>
      </c>
      <c r="V20" s="79">
        <v>4691</v>
      </c>
      <c r="W20" s="64">
        <f t="shared" si="1"/>
        <v>0</v>
      </c>
      <c r="X20" s="65">
        <f t="shared" si="2"/>
        <v>0</v>
      </c>
      <c r="Y20" s="65">
        <f t="shared" si="3"/>
        <v>0</v>
      </c>
      <c r="Z20" s="80">
        <f t="shared" si="4"/>
        <v>0</v>
      </c>
      <c r="AA20" s="81" t="str">
        <f t="shared" si="5"/>
        <v>-</v>
      </c>
      <c r="AB20" s="64">
        <f t="shared" si="6"/>
        <v>0</v>
      </c>
      <c r="AC20" s="65">
        <f t="shared" si="7"/>
        <v>0</v>
      </c>
      <c r="AD20" s="80">
        <f t="shared" si="8"/>
        <v>0</v>
      </c>
      <c r="AE20" s="81" t="str">
        <f t="shared" si="9"/>
        <v>-</v>
      </c>
      <c r="AF20" s="64">
        <f t="shared" si="10"/>
        <v>0</v>
      </c>
      <c r="AG20" s="82" t="s">
        <v>1734</v>
      </c>
    </row>
    <row r="21" spans="1:33" ht="12.75">
      <c r="A21" s="62">
        <v>3602940</v>
      </c>
      <c r="B21" s="63">
        <v>580106030000</v>
      </c>
      <c r="C21" s="64" t="s">
        <v>1875</v>
      </c>
      <c r="D21" s="65" t="s">
        <v>1876</v>
      </c>
      <c r="E21" s="65" t="s">
        <v>1877</v>
      </c>
      <c r="F21" s="66">
        <v>11701</v>
      </c>
      <c r="G21" s="67">
        <v>3195</v>
      </c>
      <c r="H21" s="68">
        <v>6315986507</v>
      </c>
      <c r="I21" s="69" t="s">
        <v>1826</v>
      </c>
      <c r="J21" s="70" t="s">
        <v>1733</v>
      </c>
      <c r="K21" s="71" t="s">
        <v>1733</v>
      </c>
      <c r="L21" s="72">
        <v>2789</v>
      </c>
      <c r="M21" s="73" t="s">
        <v>1733</v>
      </c>
      <c r="N21" s="74">
        <v>10.32188841</v>
      </c>
      <c r="O21" s="70" t="s">
        <v>1733</v>
      </c>
      <c r="P21" s="75"/>
      <c r="Q21" s="71" t="str">
        <f t="shared" si="0"/>
        <v>NO</v>
      </c>
      <c r="R21" s="76" t="s">
        <v>1733</v>
      </c>
      <c r="S21" s="77">
        <v>134636</v>
      </c>
      <c r="T21" s="78">
        <v>19373</v>
      </c>
      <c r="U21" s="78">
        <v>20604</v>
      </c>
      <c r="V21" s="79">
        <v>6668</v>
      </c>
      <c r="W21" s="64">
        <f t="shared" si="1"/>
        <v>0</v>
      </c>
      <c r="X21" s="65">
        <f t="shared" si="2"/>
        <v>0</v>
      </c>
      <c r="Y21" s="65">
        <f t="shared" si="3"/>
        <v>0</v>
      </c>
      <c r="Z21" s="80">
        <f t="shared" si="4"/>
        <v>0</v>
      </c>
      <c r="AA21" s="81" t="str">
        <f t="shared" si="5"/>
        <v>-</v>
      </c>
      <c r="AB21" s="64">
        <f t="shared" si="6"/>
        <v>0</v>
      </c>
      <c r="AC21" s="65">
        <f t="shared" si="7"/>
        <v>0</v>
      </c>
      <c r="AD21" s="80">
        <f t="shared" si="8"/>
        <v>0</v>
      </c>
      <c r="AE21" s="81" t="str">
        <f t="shared" si="9"/>
        <v>-</v>
      </c>
      <c r="AF21" s="64">
        <f t="shared" si="10"/>
        <v>0</v>
      </c>
      <c r="AG21" s="82" t="s">
        <v>1734</v>
      </c>
    </row>
    <row r="22" spans="1:33" ht="12.75">
      <c r="A22" s="62">
        <v>3602970</v>
      </c>
      <c r="B22" s="63">
        <v>270100010000</v>
      </c>
      <c r="C22" s="64" t="s">
        <v>1735</v>
      </c>
      <c r="D22" s="65" t="s">
        <v>1736</v>
      </c>
      <c r="E22" s="65" t="s">
        <v>1737</v>
      </c>
      <c r="F22" s="66">
        <v>12010</v>
      </c>
      <c r="G22" s="67">
        <v>670</v>
      </c>
      <c r="H22" s="68">
        <v>5188435217</v>
      </c>
      <c r="I22" s="69" t="s">
        <v>1738</v>
      </c>
      <c r="J22" s="70" t="s">
        <v>1733</v>
      </c>
      <c r="K22" s="71" t="s">
        <v>1733</v>
      </c>
      <c r="L22" s="72">
        <v>3356</v>
      </c>
      <c r="M22" s="73" t="s">
        <v>1733</v>
      </c>
      <c r="N22" s="74">
        <v>21.46920604</v>
      </c>
      <c r="O22" s="70" t="s">
        <v>1732</v>
      </c>
      <c r="P22" s="75"/>
      <c r="Q22" s="71" t="str">
        <f t="shared" si="0"/>
        <v>NO</v>
      </c>
      <c r="R22" s="76" t="s">
        <v>1732</v>
      </c>
      <c r="S22" s="77">
        <v>266948</v>
      </c>
      <c r="T22" s="78">
        <v>36870</v>
      </c>
      <c r="U22" s="78">
        <v>31118</v>
      </c>
      <c r="V22" s="79">
        <v>19672</v>
      </c>
      <c r="W22" s="64">
        <f t="shared" si="1"/>
        <v>0</v>
      </c>
      <c r="X22" s="65">
        <f t="shared" si="2"/>
        <v>0</v>
      </c>
      <c r="Y22" s="65">
        <f t="shared" si="3"/>
        <v>0</v>
      </c>
      <c r="Z22" s="80">
        <f t="shared" si="4"/>
        <v>0</v>
      </c>
      <c r="AA22" s="81" t="str">
        <f t="shared" si="5"/>
        <v>-</v>
      </c>
      <c r="AB22" s="64">
        <f t="shared" si="6"/>
        <v>1</v>
      </c>
      <c r="AC22" s="65">
        <f t="shared" si="7"/>
        <v>1</v>
      </c>
      <c r="AD22" s="80" t="str">
        <f t="shared" si="8"/>
        <v>Initial</v>
      </c>
      <c r="AE22" s="81" t="str">
        <f t="shared" si="9"/>
        <v>RLIS</v>
      </c>
      <c r="AF22" s="64">
        <f t="shared" si="10"/>
        <v>0</v>
      </c>
      <c r="AG22" s="82" t="s">
        <v>1734</v>
      </c>
    </row>
    <row r="23" spans="1:33" ht="12.75">
      <c r="A23" s="62">
        <v>3603000</v>
      </c>
      <c r="B23" s="63">
        <v>120102040000</v>
      </c>
      <c r="C23" s="64" t="s">
        <v>1878</v>
      </c>
      <c r="D23" s="65" t="s">
        <v>1879</v>
      </c>
      <c r="E23" s="65" t="s">
        <v>1880</v>
      </c>
      <c r="F23" s="66">
        <v>13731</v>
      </c>
      <c r="G23" s="67">
        <v>248</v>
      </c>
      <c r="H23" s="68">
        <v>8456763167</v>
      </c>
      <c r="I23" s="69" t="s">
        <v>1731</v>
      </c>
      <c r="J23" s="70" t="s">
        <v>1732</v>
      </c>
      <c r="K23" s="71" t="s">
        <v>1732</v>
      </c>
      <c r="L23" s="72">
        <v>134</v>
      </c>
      <c r="M23" s="73" t="s">
        <v>1733</v>
      </c>
      <c r="N23" s="74">
        <v>11.32075472</v>
      </c>
      <c r="O23" s="70" t="s">
        <v>1733</v>
      </c>
      <c r="P23" s="75"/>
      <c r="Q23" s="71" t="str">
        <f t="shared" si="0"/>
        <v>NO</v>
      </c>
      <c r="R23" s="76" t="s">
        <v>1732</v>
      </c>
      <c r="S23" s="77">
        <v>9933</v>
      </c>
      <c r="T23" s="78">
        <v>966</v>
      </c>
      <c r="U23" s="78">
        <v>972</v>
      </c>
      <c r="V23" s="79">
        <v>1290</v>
      </c>
      <c r="W23" s="64">
        <f t="shared" si="1"/>
        <v>1</v>
      </c>
      <c r="X23" s="65">
        <f t="shared" si="2"/>
        <v>1</v>
      </c>
      <c r="Y23" s="65">
        <f t="shared" si="3"/>
        <v>0</v>
      </c>
      <c r="Z23" s="80">
        <f t="shared" si="4"/>
        <v>0</v>
      </c>
      <c r="AA23" s="81" t="str">
        <f t="shared" si="5"/>
        <v>SRSA</v>
      </c>
      <c r="AB23" s="64">
        <f t="shared" si="6"/>
        <v>1</v>
      </c>
      <c r="AC23" s="65">
        <f t="shared" si="7"/>
        <v>0</v>
      </c>
      <c r="AD23" s="80">
        <f t="shared" si="8"/>
        <v>0</v>
      </c>
      <c r="AE23" s="81" t="str">
        <f t="shared" si="9"/>
        <v>-</v>
      </c>
      <c r="AF23" s="64">
        <f t="shared" si="10"/>
        <v>0</v>
      </c>
      <c r="AG23" s="82" t="s">
        <v>1734</v>
      </c>
    </row>
    <row r="24" spans="1:33" ht="12.75">
      <c r="A24" s="62">
        <v>3603030</v>
      </c>
      <c r="B24" s="63">
        <v>20601040000</v>
      </c>
      <c r="C24" s="64" t="s">
        <v>1881</v>
      </c>
      <c r="D24" s="65" t="s">
        <v>1882</v>
      </c>
      <c r="E24" s="65" t="s">
        <v>1883</v>
      </c>
      <c r="F24" s="66">
        <v>14806</v>
      </c>
      <c r="G24" s="67">
        <v>508</v>
      </c>
      <c r="H24" s="68">
        <v>6074788491</v>
      </c>
      <c r="I24" s="69" t="s">
        <v>1731</v>
      </c>
      <c r="J24" s="70" t="s">
        <v>1732</v>
      </c>
      <c r="K24" s="71" t="s">
        <v>1732</v>
      </c>
      <c r="L24" s="72">
        <v>382</v>
      </c>
      <c r="M24" s="73" t="s">
        <v>1733</v>
      </c>
      <c r="N24" s="74">
        <v>14.86146096</v>
      </c>
      <c r="O24" s="70" t="s">
        <v>1733</v>
      </c>
      <c r="P24" s="75"/>
      <c r="Q24" s="71" t="str">
        <f t="shared" si="0"/>
        <v>NO</v>
      </c>
      <c r="R24" s="76" t="s">
        <v>1732</v>
      </c>
      <c r="S24" s="77">
        <v>24948</v>
      </c>
      <c r="T24" s="78">
        <v>2981</v>
      </c>
      <c r="U24" s="78">
        <v>2849</v>
      </c>
      <c r="V24" s="79">
        <v>3750</v>
      </c>
      <c r="W24" s="64">
        <f t="shared" si="1"/>
        <v>1</v>
      </c>
      <c r="X24" s="65">
        <f t="shared" si="2"/>
        <v>1</v>
      </c>
      <c r="Y24" s="65">
        <f t="shared" si="3"/>
        <v>0</v>
      </c>
      <c r="Z24" s="80">
        <f t="shared" si="4"/>
        <v>0</v>
      </c>
      <c r="AA24" s="81" t="str">
        <f t="shared" si="5"/>
        <v>SRSA</v>
      </c>
      <c r="AB24" s="64">
        <f t="shared" si="6"/>
        <v>1</v>
      </c>
      <c r="AC24" s="65">
        <f t="shared" si="7"/>
        <v>0</v>
      </c>
      <c r="AD24" s="80">
        <f t="shared" si="8"/>
        <v>0</v>
      </c>
      <c r="AE24" s="81" t="str">
        <f t="shared" si="9"/>
        <v>-</v>
      </c>
      <c r="AF24" s="64">
        <f t="shared" si="10"/>
        <v>0</v>
      </c>
      <c r="AG24" s="82" t="s">
        <v>1734</v>
      </c>
    </row>
    <row r="25" spans="1:33" ht="12.75">
      <c r="A25" s="62">
        <v>3603180</v>
      </c>
      <c r="B25" s="63">
        <v>660405030000</v>
      </c>
      <c r="C25" s="64" t="s">
        <v>1884</v>
      </c>
      <c r="D25" s="65" t="s">
        <v>1885</v>
      </c>
      <c r="E25" s="65" t="s">
        <v>1886</v>
      </c>
      <c r="F25" s="66">
        <v>10502</v>
      </c>
      <c r="G25" s="67">
        <v>1410</v>
      </c>
      <c r="H25" s="68">
        <v>9146936300</v>
      </c>
      <c r="I25" s="69" t="s">
        <v>1826</v>
      </c>
      <c r="J25" s="70" t="s">
        <v>1733</v>
      </c>
      <c r="K25" s="71" t="s">
        <v>1733</v>
      </c>
      <c r="L25" s="72">
        <v>2282</v>
      </c>
      <c r="M25" s="73" t="s">
        <v>1733</v>
      </c>
      <c r="N25" s="74">
        <v>2.383222116</v>
      </c>
      <c r="O25" s="70" t="s">
        <v>1733</v>
      </c>
      <c r="P25" s="75"/>
      <c r="Q25" s="71" t="str">
        <f t="shared" si="0"/>
        <v>NO</v>
      </c>
      <c r="R25" s="76" t="s">
        <v>1733</v>
      </c>
      <c r="S25" s="77">
        <v>46216</v>
      </c>
      <c r="T25" s="78">
        <v>1376</v>
      </c>
      <c r="U25" s="78">
        <v>7786</v>
      </c>
      <c r="V25" s="79">
        <v>1997</v>
      </c>
      <c r="W25" s="64">
        <f t="shared" si="1"/>
        <v>0</v>
      </c>
      <c r="X25" s="65">
        <f t="shared" si="2"/>
        <v>0</v>
      </c>
      <c r="Y25" s="65">
        <f t="shared" si="3"/>
        <v>0</v>
      </c>
      <c r="Z25" s="80">
        <f t="shared" si="4"/>
        <v>0</v>
      </c>
      <c r="AA25" s="81" t="str">
        <f t="shared" si="5"/>
        <v>-</v>
      </c>
      <c r="AB25" s="64">
        <f t="shared" si="6"/>
        <v>0</v>
      </c>
      <c r="AC25" s="65">
        <f t="shared" si="7"/>
        <v>0</v>
      </c>
      <c r="AD25" s="80">
        <f t="shared" si="8"/>
        <v>0</v>
      </c>
      <c r="AE25" s="81" t="str">
        <f t="shared" si="9"/>
        <v>-</v>
      </c>
      <c r="AF25" s="64">
        <f t="shared" si="10"/>
        <v>0</v>
      </c>
      <c r="AG25" s="82" t="s">
        <v>1734</v>
      </c>
    </row>
    <row r="26" spans="1:33" ht="12.75">
      <c r="A26" s="62">
        <v>3603210</v>
      </c>
      <c r="B26" s="63">
        <v>640101040000</v>
      </c>
      <c r="C26" s="64" t="s">
        <v>1887</v>
      </c>
      <c r="D26" s="65" t="s">
        <v>1888</v>
      </c>
      <c r="E26" s="65" t="s">
        <v>1889</v>
      </c>
      <c r="F26" s="66">
        <v>12809</v>
      </c>
      <c r="G26" s="67">
        <v>67</v>
      </c>
      <c r="H26" s="68">
        <v>5186388243</v>
      </c>
      <c r="I26" s="69" t="s">
        <v>1807</v>
      </c>
      <c r="J26" s="70" t="s">
        <v>1732</v>
      </c>
      <c r="K26" s="71" t="s">
        <v>1733</v>
      </c>
      <c r="L26" s="72">
        <v>725</v>
      </c>
      <c r="M26" s="73" t="s">
        <v>1733</v>
      </c>
      <c r="N26" s="74">
        <v>13.15104167</v>
      </c>
      <c r="O26" s="70" t="s">
        <v>1733</v>
      </c>
      <c r="P26" s="75"/>
      <c r="Q26" s="71" t="str">
        <f t="shared" si="0"/>
        <v>NO</v>
      </c>
      <c r="R26" s="76" t="s">
        <v>1732</v>
      </c>
      <c r="S26" s="77">
        <v>34189</v>
      </c>
      <c r="T26" s="78">
        <v>4622</v>
      </c>
      <c r="U26" s="78">
        <v>4559</v>
      </c>
      <c r="V26" s="79">
        <v>6789</v>
      </c>
      <c r="W26" s="64">
        <f t="shared" si="1"/>
        <v>1</v>
      </c>
      <c r="X26" s="65">
        <f t="shared" si="2"/>
        <v>0</v>
      </c>
      <c r="Y26" s="65">
        <f t="shared" si="3"/>
        <v>0</v>
      </c>
      <c r="Z26" s="80">
        <f t="shared" si="4"/>
        <v>0</v>
      </c>
      <c r="AA26" s="81" t="str">
        <f t="shared" si="5"/>
        <v>-</v>
      </c>
      <c r="AB26" s="64">
        <f t="shared" si="6"/>
        <v>1</v>
      </c>
      <c r="AC26" s="65">
        <f t="shared" si="7"/>
        <v>0</v>
      </c>
      <c r="AD26" s="80">
        <f t="shared" si="8"/>
        <v>0</v>
      </c>
      <c r="AE26" s="81" t="str">
        <f t="shared" si="9"/>
        <v>-</v>
      </c>
      <c r="AF26" s="64">
        <f t="shared" si="10"/>
        <v>0</v>
      </c>
      <c r="AG26" s="82" t="s">
        <v>1734</v>
      </c>
    </row>
    <row r="27" spans="1:33" ht="12.75">
      <c r="A27" s="62">
        <v>3600040</v>
      </c>
      <c r="B27" s="63">
        <v>491700860034</v>
      </c>
      <c r="C27" s="64" t="s">
        <v>1890</v>
      </c>
      <c r="D27" s="65" t="s">
        <v>1891</v>
      </c>
      <c r="E27" s="65" t="s">
        <v>1892</v>
      </c>
      <c r="F27" s="66">
        <v>12180</v>
      </c>
      <c r="G27" s="67">
        <v>3017</v>
      </c>
      <c r="H27" s="68">
        <v>5182746312</v>
      </c>
      <c r="I27" s="69" t="s">
        <v>1893</v>
      </c>
      <c r="J27" s="70" t="s">
        <v>1733</v>
      </c>
      <c r="K27" s="71" t="s">
        <v>1733</v>
      </c>
      <c r="L27" s="72">
        <v>91</v>
      </c>
      <c r="M27" s="73" t="s">
        <v>1733</v>
      </c>
      <c r="N27" s="74" t="s">
        <v>1827</v>
      </c>
      <c r="O27" s="70" t="s">
        <v>1827</v>
      </c>
      <c r="P27" s="75"/>
      <c r="Q27" s="71" t="str">
        <f t="shared" si="0"/>
        <v>NO</v>
      </c>
      <c r="R27" s="76" t="s">
        <v>1733</v>
      </c>
      <c r="S27" s="77">
        <v>12573</v>
      </c>
      <c r="T27" s="78">
        <v>2707</v>
      </c>
      <c r="U27" s="78">
        <v>1664</v>
      </c>
      <c r="V27" s="79">
        <v>966</v>
      </c>
      <c r="W27" s="64">
        <f t="shared" si="1"/>
        <v>0</v>
      </c>
      <c r="X27" s="65">
        <f t="shared" si="2"/>
        <v>1</v>
      </c>
      <c r="Y27" s="65">
        <f t="shared" si="3"/>
        <v>0</v>
      </c>
      <c r="Z27" s="80">
        <f t="shared" si="4"/>
        <v>0</v>
      </c>
      <c r="AA27" s="81" t="str">
        <f t="shared" si="5"/>
        <v>-</v>
      </c>
      <c r="AB27" s="64">
        <f t="shared" si="6"/>
        <v>0</v>
      </c>
      <c r="AC27" s="65">
        <f t="shared" si="7"/>
        <v>0</v>
      </c>
      <c r="AD27" s="80">
        <f t="shared" si="8"/>
        <v>0</v>
      </c>
      <c r="AE27" s="81" t="str">
        <f t="shared" si="9"/>
        <v>-</v>
      </c>
      <c r="AF27" s="64">
        <f t="shared" si="10"/>
        <v>0</v>
      </c>
      <c r="AG27" s="82" t="s">
        <v>1734</v>
      </c>
    </row>
    <row r="28" spans="1:33" ht="12.75">
      <c r="A28" s="62">
        <v>3603240</v>
      </c>
      <c r="B28" s="63">
        <v>571901040000</v>
      </c>
      <c r="C28" s="64" t="s">
        <v>1894</v>
      </c>
      <c r="D28" s="65" t="s">
        <v>1895</v>
      </c>
      <c r="E28" s="65" t="s">
        <v>1896</v>
      </c>
      <c r="F28" s="66">
        <v>14807</v>
      </c>
      <c r="G28" s="67">
        <v>70</v>
      </c>
      <c r="H28" s="68">
        <v>6072957471</v>
      </c>
      <c r="I28" s="69" t="s">
        <v>1738</v>
      </c>
      <c r="J28" s="70" t="s">
        <v>1733</v>
      </c>
      <c r="K28" s="71" t="s">
        <v>1732</v>
      </c>
      <c r="L28" s="72">
        <v>647</v>
      </c>
      <c r="M28" s="73" t="s">
        <v>1733</v>
      </c>
      <c r="N28" s="74">
        <v>10.55662188</v>
      </c>
      <c r="O28" s="70" t="s">
        <v>1733</v>
      </c>
      <c r="P28" s="75"/>
      <c r="Q28" s="71" t="str">
        <f t="shared" si="0"/>
        <v>NO</v>
      </c>
      <c r="R28" s="76" t="s">
        <v>1732</v>
      </c>
      <c r="S28" s="77">
        <v>25480</v>
      </c>
      <c r="T28" s="78">
        <v>2489</v>
      </c>
      <c r="U28" s="78">
        <v>3252</v>
      </c>
      <c r="V28" s="79">
        <v>5584</v>
      </c>
      <c r="W28" s="64">
        <f t="shared" si="1"/>
        <v>1</v>
      </c>
      <c r="X28" s="65">
        <f t="shared" si="2"/>
        <v>0</v>
      </c>
      <c r="Y28" s="65">
        <f t="shared" si="3"/>
        <v>0</v>
      </c>
      <c r="Z28" s="80">
        <f t="shared" si="4"/>
        <v>0</v>
      </c>
      <c r="AA28" s="81" t="str">
        <f t="shared" si="5"/>
        <v>-</v>
      </c>
      <c r="AB28" s="64">
        <f t="shared" si="6"/>
        <v>1</v>
      </c>
      <c r="AC28" s="65">
        <f t="shared" si="7"/>
        <v>0</v>
      </c>
      <c r="AD28" s="80">
        <f t="shared" si="8"/>
        <v>0</v>
      </c>
      <c r="AE28" s="81" t="str">
        <f t="shared" si="9"/>
        <v>-</v>
      </c>
      <c r="AF28" s="64">
        <f t="shared" si="10"/>
        <v>0</v>
      </c>
      <c r="AG28" s="82" t="s">
        <v>1734</v>
      </c>
    </row>
    <row r="29" spans="1:33" ht="12.75">
      <c r="A29" s="62">
        <v>3603270</v>
      </c>
      <c r="B29" s="63">
        <v>131601060000</v>
      </c>
      <c r="C29" s="64" t="s">
        <v>1897</v>
      </c>
      <c r="D29" s="65" t="s">
        <v>1898</v>
      </c>
      <c r="E29" s="65" t="s">
        <v>1899</v>
      </c>
      <c r="F29" s="66">
        <v>12603</v>
      </c>
      <c r="G29" s="67" t="s">
        <v>1748</v>
      </c>
      <c r="H29" s="68">
        <v>8454864460</v>
      </c>
      <c r="I29" s="69" t="s">
        <v>1900</v>
      </c>
      <c r="J29" s="70" t="s">
        <v>1733</v>
      </c>
      <c r="K29" s="71" t="s">
        <v>1733</v>
      </c>
      <c r="L29" s="72">
        <v>9348</v>
      </c>
      <c r="M29" s="73" t="s">
        <v>1733</v>
      </c>
      <c r="N29" s="74">
        <v>4.475009686</v>
      </c>
      <c r="O29" s="70" t="s">
        <v>1733</v>
      </c>
      <c r="P29" s="75"/>
      <c r="Q29" s="71" t="str">
        <f t="shared" si="0"/>
        <v>NO</v>
      </c>
      <c r="R29" s="76" t="s">
        <v>1733</v>
      </c>
      <c r="S29" s="77">
        <v>297651</v>
      </c>
      <c r="T29" s="78">
        <v>18661</v>
      </c>
      <c r="U29" s="78">
        <v>46135</v>
      </c>
      <c r="V29" s="79">
        <v>12497</v>
      </c>
      <c r="W29" s="64">
        <f t="shared" si="1"/>
        <v>0</v>
      </c>
      <c r="X29" s="65">
        <f t="shared" si="2"/>
        <v>0</v>
      </c>
      <c r="Y29" s="65">
        <f t="shared" si="3"/>
        <v>0</v>
      </c>
      <c r="Z29" s="80">
        <f t="shared" si="4"/>
        <v>0</v>
      </c>
      <c r="AA29" s="81" t="str">
        <f t="shared" si="5"/>
        <v>-</v>
      </c>
      <c r="AB29" s="64">
        <f t="shared" si="6"/>
        <v>0</v>
      </c>
      <c r="AC29" s="65">
        <f t="shared" si="7"/>
        <v>0</v>
      </c>
      <c r="AD29" s="80">
        <f t="shared" si="8"/>
        <v>0</v>
      </c>
      <c r="AE29" s="81" t="str">
        <f t="shared" si="9"/>
        <v>-</v>
      </c>
      <c r="AF29" s="64">
        <f t="shared" si="10"/>
        <v>0</v>
      </c>
      <c r="AG29" s="82" t="s">
        <v>1734</v>
      </c>
    </row>
    <row r="30" spans="1:33" ht="12.75">
      <c r="A30" s="62">
        <v>3603420</v>
      </c>
      <c r="B30" s="63">
        <v>670201060000</v>
      </c>
      <c r="C30" s="64" t="s">
        <v>1901</v>
      </c>
      <c r="D30" s="65" t="s">
        <v>1902</v>
      </c>
      <c r="E30" s="65" t="s">
        <v>1903</v>
      </c>
      <c r="F30" s="66">
        <v>14011</v>
      </c>
      <c r="G30" s="67">
        <v>9699</v>
      </c>
      <c r="H30" s="68">
        <v>5855910400</v>
      </c>
      <c r="I30" s="69" t="s">
        <v>1777</v>
      </c>
      <c r="J30" s="70" t="s">
        <v>1733</v>
      </c>
      <c r="K30" s="71" t="s">
        <v>1732</v>
      </c>
      <c r="L30" s="72">
        <v>1672</v>
      </c>
      <c r="M30" s="73" t="s">
        <v>1733</v>
      </c>
      <c r="N30" s="74">
        <v>9.855233853</v>
      </c>
      <c r="O30" s="70" t="s">
        <v>1733</v>
      </c>
      <c r="P30" s="75"/>
      <c r="Q30" s="71" t="str">
        <f t="shared" si="0"/>
        <v>NO</v>
      </c>
      <c r="R30" s="76" t="s">
        <v>1732</v>
      </c>
      <c r="S30" s="77">
        <v>77068</v>
      </c>
      <c r="T30" s="78">
        <v>6855</v>
      </c>
      <c r="U30" s="78">
        <v>9273</v>
      </c>
      <c r="V30" s="79">
        <v>16024</v>
      </c>
      <c r="W30" s="64">
        <f t="shared" si="1"/>
        <v>1</v>
      </c>
      <c r="X30" s="65">
        <f t="shared" si="2"/>
        <v>0</v>
      </c>
      <c r="Y30" s="65">
        <f t="shared" si="3"/>
        <v>0</v>
      </c>
      <c r="Z30" s="80">
        <f t="shared" si="4"/>
        <v>0</v>
      </c>
      <c r="AA30" s="81" t="str">
        <f t="shared" si="5"/>
        <v>-</v>
      </c>
      <c r="AB30" s="64">
        <f t="shared" si="6"/>
        <v>1</v>
      </c>
      <c r="AC30" s="65">
        <f t="shared" si="7"/>
        <v>0</v>
      </c>
      <c r="AD30" s="80">
        <f t="shared" si="8"/>
        <v>0</v>
      </c>
      <c r="AE30" s="81" t="str">
        <f t="shared" si="9"/>
        <v>-</v>
      </c>
      <c r="AF30" s="64">
        <f t="shared" si="10"/>
        <v>0</v>
      </c>
      <c r="AG30" s="82" t="s">
        <v>1734</v>
      </c>
    </row>
    <row r="31" spans="1:33" ht="12.75">
      <c r="A31" s="62">
        <v>3603480</v>
      </c>
      <c r="B31" s="63">
        <v>50100010000</v>
      </c>
      <c r="C31" s="64" t="s">
        <v>1904</v>
      </c>
      <c r="D31" s="65" t="s">
        <v>1905</v>
      </c>
      <c r="E31" s="65" t="s">
        <v>1906</v>
      </c>
      <c r="F31" s="66">
        <v>13021</v>
      </c>
      <c r="G31" s="67">
        <v>4698</v>
      </c>
      <c r="H31" s="68">
        <v>3152558835</v>
      </c>
      <c r="I31" s="69" t="s">
        <v>1907</v>
      </c>
      <c r="J31" s="70" t="s">
        <v>1733</v>
      </c>
      <c r="K31" s="71" t="s">
        <v>1733</v>
      </c>
      <c r="L31" s="72">
        <v>4551</v>
      </c>
      <c r="M31" s="73" t="s">
        <v>1733</v>
      </c>
      <c r="N31" s="74">
        <v>17.93747617</v>
      </c>
      <c r="O31" s="70" t="s">
        <v>1733</v>
      </c>
      <c r="P31" s="75"/>
      <c r="Q31" s="71" t="str">
        <f t="shared" si="0"/>
        <v>NO</v>
      </c>
      <c r="R31" s="76" t="s">
        <v>1733</v>
      </c>
      <c r="S31" s="77">
        <v>359850</v>
      </c>
      <c r="T31" s="78">
        <v>43158</v>
      </c>
      <c r="U31" s="78">
        <v>38094</v>
      </c>
      <c r="V31" s="79">
        <v>23097</v>
      </c>
      <c r="W31" s="64">
        <f t="shared" si="1"/>
        <v>0</v>
      </c>
      <c r="X31" s="65">
        <f t="shared" si="2"/>
        <v>0</v>
      </c>
      <c r="Y31" s="65">
        <f t="shared" si="3"/>
        <v>0</v>
      </c>
      <c r="Z31" s="80">
        <f t="shared" si="4"/>
        <v>0</v>
      </c>
      <c r="AA31" s="81" t="str">
        <f t="shared" si="5"/>
        <v>-</v>
      </c>
      <c r="AB31" s="64">
        <f t="shared" si="6"/>
        <v>0</v>
      </c>
      <c r="AC31" s="65">
        <f t="shared" si="7"/>
        <v>0</v>
      </c>
      <c r="AD31" s="80">
        <f t="shared" si="8"/>
        <v>0</v>
      </c>
      <c r="AE31" s="81" t="str">
        <f t="shared" si="9"/>
        <v>-</v>
      </c>
      <c r="AF31" s="64">
        <f t="shared" si="10"/>
        <v>0</v>
      </c>
      <c r="AG31" s="82" t="s">
        <v>1734</v>
      </c>
    </row>
    <row r="32" spans="1:33" ht="12.75">
      <c r="A32" s="62">
        <v>3616170</v>
      </c>
      <c r="B32" s="63">
        <v>90201040000</v>
      </c>
      <c r="C32" s="64" t="s">
        <v>1908</v>
      </c>
      <c r="D32" s="65" t="s">
        <v>1909</v>
      </c>
      <c r="E32" s="65" t="s">
        <v>1910</v>
      </c>
      <c r="F32" s="66">
        <v>12924</v>
      </c>
      <c r="G32" s="67">
        <v>4244</v>
      </c>
      <c r="H32" s="68">
        <v>5188342845</v>
      </c>
      <c r="I32" s="69" t="s">
        <v>1731</v>
      </c>
      <c r="J32" s="70" t="s">
        <v>1732</v>
      </c>
      <c r="K32" s="71" t="s">
        <v>1732</v>
      </c>
      <c r="L32" s="72">
        <v>1327</v>
      </c>
      <c r="M32" s="73" t="s">
        <v>1733</v>
      </c>
      <c r="N32" s="74">
        <v>13.1826742</v>
      </c>
      <c r="O32" s="70" t="s">
        <v>1733</v>
      </c>
      <c r="P32" s="75"/>
      <c r="Q32" s="71" t="str">
        <f t="shared" si="0"/>
        <v>NO</v>
      </c>
      <c r="R32" s="76" t="s">
        <v>1732</v>
      </c>
      <c r="S32" s="77">
        <v>95960</v>
      </c>
      <c r="T32" s="78">
        <v>11739</v>
      </c>
      <c r="U32" s="78">
        <v>11048</v>
      </c>
      <c r="V32" s="79">
        <v>14159</v>
      </c>
      <c r="W32" s="64">
        <f t="shared" si="1"/>
        <v>1</v>
      </c>
      <c r="X32" s="65">
        <f t="shared" si="2"/>
        <v>0</v>
      </c>
      <c r="Y32" s="65">
        <f t="shared" si="3"/>
        <v>0</v>
      </c>
      <c r="Z32" s="80">
        <f t="shared" si="4"/>
        <v>0</v>
      </c>
      <c r="AA32" s="81" t="str">
        <f t="shared" si="5"/>
        <v>-</v>
      </c>
      <c r="AB32" s="64">
        <f t="shared" si="6"/>
        <v>1</v>
      </c>
      <c r="AC32" s="65">
        <f t="shared" si="7"/>
        <v>0</v>
      </c>
      <c r="AD32" s="80">
        <f t="shared" si="8"/>
        <v>0</v>
      </c>
      <c r="AE32" s="81" t="str">
        <f t="shared" si="9"/>
        <v>-</v>
      </c>
      <c r="AF32" s="64">
        <f t="shared" si="10"/>
        <v>0</v>
      </c>
      <c r="AG32" s="82" t="s">
        <v>1734</v>
      </c>
    </row>
    <row r="33" spans="1:33" ht="12.75">
      <c r="A33" s="62">
        <v>3600016</v>
      </c>
      <c r="B33" s="63">
        <v>491302060000</v>
      </c>
      <c r="C33" s="64" t="s">
        <v>1911</v>
      </c>
      <c r="D33" s="65" t="s">
        <v>1912</v>
      </c>
      <c r="E33" s="65" t="s">
        <v>1913</v>
      </c>
      <c r="F33" s="66">
        <v>12018</v>
      </c>
      <c r="G33" s="67">
        <v>9798</v>
      </c>
      <c r="H33" s="68">
        <v>5186747055</v>
      </c>
      <c r="I33" s="69" t="s">
        <v>1844</v>
      </c>
      <c r="J33" s="70" t="s">
        <v>1733</v>
      </c>
      <c r="K33" s="71" t="s">
        <v>1733</v>
      </c>
      <c r="L33" s="72">
        <v>3422</v>
      </c>
      <c r="M33" s="73" t="s">
        <v>1733</v>
      </c>
      <c r="N33" s="74">
        <v>3.918764302</v>
      </c>
      <c r="O33" s="70" t="s">
        <v>1733</v>
      </c>
      <c r="P33" s="75"/>
      <c r="Q33" s="71" t="str">
        <f t="shared" si="0"/>
        <v>NO</v>
      </c>
      <c r="R33" s="76" t="s">
        <v>1733</v>
      </c>
      <c r="S33" s="77">
        <v>95780</v>
      </c>
      <c r="T33" s="78">
        <v>3946</v>
      </c>
      <c r="U33" s="78">
        <v>13165</v>
      </c>
      <c r="V33" s="79">
        <v>3678</v>
      </c>
      <c r="W33" s="64">
        <f t="shared" si="1"/>
        <v>0</v>
      </c>
      <c r="X33" s="65">
        <f t="shared" si="2"/>
        <v>0</v>
      </c>
      <c r="Y33" s="65">
        <f t="shared" si="3"/>
        <v>0</v>
      </c>
      <c r="Z33" s="80">
        <f t="shared" si="4"/>
        <v>0</v>
      </c>
      <c r="AA33" s="81" t="str">
        <f t="shared" si="5"/>
        <v>-</v>
      </c>
      <c r="AB33" s="64">
        <f t="shared" si="6"/>
        <v>0</v>
      </c>
      <c r="AC33" s="65">
        <f t="shared" si="7"/>
        <v>0</v>
      </c>
      <c r="AD33" s="80">
        <f t="shared" si="8"/>
        <v>0</v>
      </c>
      <c r="AE33" s="81" t="str">
        <f t="shared" si="9"/>
        <v>-</v>
      </c>
      <c r="AF33" s="64">
        <f t="shared" si="10"/>
        <v>0</v>
      </c>
      <c r="AG33" s="82" t="s">
        <v>1734</v>
      </c>
    </row>
    <row r="34" spans="1:33" ht="12.75">
      <c r="A34" s="62">
        <v>3603630</v>
      </c>
      <c r="B34" s="63">
        <v>570201040000</v>
      </c>
      <c r="C34" s="64" t="s">
        <v>1914</v>
      </c>
      <c r="D34" s="65" t="s">
        <v>1915</v>
      </c>
      <c r="E34" s="65" t="s">
        <v>1916</v>
      </c>
      <c r="F34" s="66">
        <v>14809</v>
      </c>
      <c r="G34" s="67">
        <v>517</v>
      </c>
      <c r="H34" s="68">
        <v>6075662221</v>
      </c>
      <c r="I34" s="69" t="s">
        <v>1731</v>
      </c>
      <c r="J34" s="70" t="s">
        <v>1732</v>
      </c>
      <c r="K34" s="71" t="s">
        <v>1732</v>
      </c>
      <c r="L34" s="72">
        <v>642</v>
      </c>
      <c r="M34" s="73" t="s">
        <v>1733</v>
      </c>
      <c r="N34" s="74">
        <v>18.83519207</v>
      </c>
      <c r="O34" s="70" t="s">
        <v>1733</v>
      </c>
      <c r="P34" s="75"/>
      <c r="Q34" s="71" t="str">
        <f t="shared" si="0"/>
        <v>NO</v>
      </c>
      <c r="R34" s="76" t="s">
        <v>1732</v>
      </c>
      <c r="S34" s="77">
        <v>54289</v>
      </c>
      <c r="T34" s="78">
        <v>6733</v>
      </c>
      <c r="U34" s="78">
        <v>5699</v>
      </c>
      <c r="V34" s="79">
        <v>8304</v>
      </c>
      <c r="W34" s="64">
        <f t="shared" si="1"/>
        <v>1</v>
      </c>
      <c r="X34" s="65">
        <f t="shared" si="2"/>
        <v>0</v>
      </c>
      <c r="Y34" s="65">
        <f t="shared" si="3"/>
        <v>0</v>
      </c>
      <c r="Z34" s="80">
        <f t="shared" si="4"/>
        <v>0</v>
      </c>
      <c r="AA34" s="81" t="str">
        <f t="shared" si="5"/>
        <v>-</v>
      </c>
      <c r="AB34" s="64">
        <f t="shared" si="6"/>
        <v>1</v>
      </c>
      <c r="AC34" s="65">
        <f t="shared" si="7"/>
        <v>0</v>
      </c>
      <c r="AD34" s="80">
        <f t="shared" si="8"/>
        <v>0</v>
      </c>
      <c r="AE34" s="81" t="str">
        <f t="shared" si="9"/>
        <v>-</v>
      </c>
      <c r="AF34" s="64">
        <f t="shared" si="10"/>
        <v>0</v>
      </c>
      <c r="AG34" s="82" t="s">
        <v>1734</v>
      </c>
    </row>
    <row r="35" spans="1:33" ht="12.75">
      <c r="A35" s="62">
        <v>3603660</v>
      </c>
      <c r="B35" s="63">
        <v>240101040000</v>
      </c>
      <c r="C35" s="64" t="s">
        <v>1917</v>
      </c>
      <c r="D35" s="65" t="s">
        <v>1918</v>
      </c>
      <c r="E35" s="65" t="s">
        <v>1919</v>
      </c>
      <c r="F35" s="66">
        <v>14414</v>
      </c>
      <c r="G35" s="67">
        <v>1495</v>
      </c>
      <c r="H35" s="68">
        <v>5852262455</v>
      </c>
      <c r="I35" s="69" t="s">
        <v>1807</v>
      </c>
      <c r="J35" s="70" t="s">
        <v>1732</v>
      </c>
      <c r="K35" s="71" t="s">
        <v>1733</v>
      </c>
      <c r="L35" s="72">
        <v>1145</v>
      </c>
      <c r="M35" s="73" t="s">
        <v>1733</v>
      </c>
      <c r="N35" s="74">
        <v>10.77586207</v>
      </c>
      <c r="O35" s="70" t="s">
        <v>1733</v>
      </c>
      <c r="P35" s="75"/>
      <c r="Q35" s="71" t="str">
        <f t="shared" si="0"/>
        <v>NO</v>
      </c>
      <c r="R35" s="76" t="s">
        <v>1732</v>
      </c>
      <c r="S35" s="77">
        <v>39659</v>
      </c>
      <c r="T35" s="78">
        <v>4362</v>
      </c>
      <c r="U35" s="78">
        <v>6187</v>
      </c>
      <c r="V35" s="79">
        <v>1921</v>
      </c>
      <c r="W35" s="64">
        <f t="shared" si="1"/>
        <v>1</v>
      </c>
      <c r="X35" s="65">
        <f t="shared" si="2"/>
        <v>0</v>
      </c>
      <c r="Y35" s="65">
        <f t="shared" si="3"/>
        <v>0</v>
      </c>
      <c r="Z35" s="80">
        <f t="shared" si="4"/>
        <v>0</v>
      </c>
      <c r="AA35" s="81" t="str">
        <f t="shared" si="5"/>
        <v>-</v>
      </c>
      <c r="AB35" s="64">
        <f t="shared" si="6"/>
        <v>1</v>
      </c>
      <c r="AC35" s="65">
        <f t="shared" si="7"/>
        <v>0</v>
      </c>
      <c r="AD35" s="80">
        <f t="shared" si="8"/>
        <v>0</v>
      </c>
      <c r="AE35" s="81" t="str">
        <f t="shared" si="9"/>
        <v>-</v>
      </c>
      <c r="AF35" s="64">
        <f t="shared" si="10"/>
        <v>0</v>
      </c>
      <c r="AG35" s="82" t="s">
        <v>1734</v>
      </c>
    </row>
    <row r="36" spans="1:33" ht="12.75">
      <c r="A36" s="62">
        <v>3603720</v>
      </c>
      <c r="B36" s="63">
        <v>580101030000</v>
      </c>
      <c r="C36" s="64" t="s">
        <v>1920</v>
      </c>
      <c r="D36" s="65" t="s">
        <v>1921</v>
      </c>
      <c r="E36" s="65" t="s">
        <v>1922</v>
      </c>
      <c r="F36" s="66">
        <v>11702</v>
      </c>
      <c r="G36" s="67">
        <v>2221</v>
      </c>
      <c r="H36" s="68">
        <v>6318937925</v>
      </c>
      <c r="I36" s="69" t="s">
        <v>1826</v>
      </c>
      <c r="J36" s="70" t="s">
        <v>1733</v>
      </c>
      <c r="K36" s="71" t="s">
        <v>1733</v>
      </c>
      <c r="L36" s="72">
        <v>1903</v>
      </c>
      <c r="M36" s="73" t="s">
        <v>1733</v>
      </c>
      <c r="N36" s="74">
        <v>3.637200737</v>
      </c>
      <c r="O36" s="70" t="s">
        <v>1733</v>
      </c>
      <c r="P36" s="75"/>
      <c r="Q36" s="71" t="str">
        <f t="shared" si="0"/>
        <v>NO</v>
      </c>
      <c r="R36" s="76" t="s">
        <v>1733</v>
      </c>
      <c r="S36" s="77">
        <v>51472</v>
      </c>
      <c r="T36" s="78">
        <v>2259</v>
      </c>
      <c r="U36" s="78">
        <v>7542</v>
      </c>
      <c r="V36" s="79">
        <v>2116</v>
      </c>
      <c r="W36" s="64">
        <f t="shared" si="1"/>
        <v>0</v>
      </c>
      <c r="X36" s="65">
        <f t="shared" si="2"/>
        <v>0</v>
      </c>
      <c r="Y36" s="65">
        <f t="shared" si="3"/>
        <v>0</v>
      </c>
      <c r="Z36" s="80">
        <f t="shared" si="4"/>
        <v>0</v>
      </c>
      <c r="AA36" s="81" t="str">
        <f t="shared" si="5"/>
        <v>-</v>
      </c>
      <c r="AB36" s="64">
        <f t="shared" si="6"/>
        <v>0</v>
      </c>
      <c r="AC36" s="65">
        <f t="shared" si="7"/>
        <v>0</v>
      </c>
      <c r="AD36" s="80">
        <f t="shared" si="8"/>
        <v>0</v>
      </c>
      <c r="AE36" s="81" t="str">
        <f t="shared" si="9"/>
        <v>-</v>
      </c>
      <c r="AF36" s="64">
        <f t="shared" si="10"/>
        <v>0</v>
      </c>
      <c r="AG36" s="82" t="s">
        <v>1734</v>
      </c>
    </row>
    <row r="37" spans="1:33" ht="12.75">
      <c r="A37" s="62">
        <v>3603810</v>
      </c>
      <c r="B37" s="63">
        <v>80201040000</v>
      </c>
      <c r="C37" s="64" t="s">
        <v>1923</v>
      </c>
      <c r="D37" s="65" t="s">
        <v>1924</v>
      </c>
      <c r="E37" s="65" t="s">
        <v>1925</v>
      </c>
      <c r="F37" s="66">
        <v>13733</v>
      </c>
      <c r="G37" s="67">
        <v>1097</v>
      </c>
      <c r="H37" s="68">
        <v>6079676321</v>
      </c>
      <c r="I37" s="69" t="s">
        <v>1731</v>
      </c>
      <c r="J37" s="70" t="s">
        <v>1732</v>
      </c>
      <c r="K37" s="71" t="s">
        <v>1732</v>
      </c>
      <c r="L37" s="72">
        <v>1005</v>
      </c>
      <c r="M37" s="73" t="s">
        <v>1733</v>
      </c>
      <c r="N37" s="74">
        <v>11.38132296</v>
      </c>
      <c r="O37" s="70" t="s">
        <v>1733</v>
      </c>
      <c r="P37" s="75"/>
      <c r="Q37" s="71" t="str">
        <f aca="true" t="shared" si="11" ref="Q37:Q68">IF(AND(ISNUMBER(P37),P37&gt;=20),"YES","NO")</f>
        <v>NO</v>
      </c>
      <c r="R37" s="76" t="s">
        <v>1732</v>
      </c>
      <c r="S37" s="77">
        <v>59062</v>
      </c>
      <c r="T37" s="78">
        <v>5858</v>
      </c>
      <c r="U37" s="78">
        <v>6536</v>
      </c>
      <c r="V37" s="79">
        <v>9297</v>
      </c>
      <c r="W37" s="64">
        <f t="shared" si="1"/>
        <v>1</v>
      </c>
      <c r="X37" s="65">
        <f t="shared" si="2"/>
        <v>0</v>
      </c>
      <c r="Y37" s="65">
        <f t="shared" si="3"/>
        <v>0</v>
      </c>
      <c r="Z37" s="80">
        <f t="shared" si="4"/>
        <v>0</v>
      </c>
      <c r="AA37" s="81" t="str">
        <f t="shared" si="5"/>
        <v>-</v>
      </c>
      <c r="AB37" s="64">
        <f t="shared" si="6"/>
        <v>1</v>
      </c>
      <c r="AC37" s="65">
        <f t="shared" si="7"/>
        <v>0</v>
      </c>
      <c r="AD37" s="80">
        <f t="shared" si="8"/>
        <v>0</v>
      </c>
      <c r="AE37" s="81" t="str">
        <f t="shared" si="9"/>
        <v>-</v>
      </c>
      <c r="AF37" s="64">
        <f t="shared" si="10"/>
        <v>0</v>
      </c>
      <c r="AG37" s="82" t="s">
        <v>1734</v>
      </c>
    </row>
    <row r="38" spans="1:33" ht="12.75">
      <c r="A38" s="62">
        <v>3603840</v>
      </c>
      <c r="B38" s="63">
        <v>280210030000</v>
      </c>
      <c r="C38" s="64" t="s">
        <v>1926</v>
      </c>
      <c r="D38" s="65" t="s">
        <v>1927</v>
      </c>
      <c r="E38" s="65" t="s">
        <v>1928</v>
      </c>
      <c r="F38" s="66">
        <v>11510</v>
      </c>
      <c r="G38" s="67">
        <v>4798</v>
      </c>
      <c r="H38" s="68">
        <v>5163779271</v>
      </c>
      <c r="I38" s="69" t="s">
        <v>1826</v>
      </c>
      <c r="J38" s="70" t="s">
        <v>1733</v>
      </c>
      <c r="K38" s="71" t="s">
        <v>1733</v>
      </c>
      <c r="L38" s="72">
        <v>5247</v>
      </c>
      <c r="M38" s="73" t="s">
        <v>1733</v>
      </c>
      <c r="N38" s="74">
        <v>5.276134122</v>
      </c>
      <c r="O38" s="70" t="s">
        <v>1733</v>
      </c>
      <c r="P38" s="75"/>
      <c r="Q38" s="71" t="str">
        <f t="shared" si="11"/>
        <v>NO</v>
      </c>
      <c r="R38" s="76" t="s">
        <v>1733</v>
      </c>
      <c r="S38" s="77">
        <v>132790</v>
      </c>
      <c r="T38" s="78">
        <v>12528</v>
      </c>
      <c r="U38" s="78">
        <v>24158</v>
      </c>
      <c r="V38" s="79">
        <v>6953</v>
      </c>
      <c r="W38" s="64">
        <f t="shared" si="1"/>
        <v>0</v>
      </c>
      <c r="X38" s="65">
        <f t="shared" si="2"/>
        <v>0</v>
      </c>
      <c r="Y38" s="65">
        <f t="shared" si="3"/>
        <v>0</v>
      </c>
      <c r="Z38" s="80">
        <f t="shared" si="4"/>
        <v>0</v>
      </c>
      <c r="AA38" s="81" t="str">
        <f t="shared" si="5"/>
        <v>-</v>
      </c>
      <c r="AB38" s="64">
        <f t="shared" si="6"/>
        <v>0</v>
      </c>
      <c r="AC38" s="65">
        <f t="shared" si="7"/>
        <v>0</v>
      </c>
      <c r="AD38" s="80">
        <f t="shared" si="8"/>
        <v>0</v>
      </c>
      <c r="AE38" s="81" t="str">
        <f t="shared" si="9"/>
        <v>-</v>
      </c>
      <c r="AF38" s="64">
        <f t="shared" si="10"/>
        <v>0</v>
      </c>
      <c r="AG38" s="82" t="s">
        <v>1734</v>
      </c>
    </row>
    <row r="39" spans="1:33" ht="12.75">
      <c r="A39" s="62">
        <v>3603870</v>
      </c>
      <c r="B39" s="63">
        <v>420901060000</v>
      </c>
      <c r="C39" s="64" t="s">
        <v>1929</v>
      </c>
      <c r="D39" s="65" t="s">
        <v>1930</v>
      </c>
      <c r="E39" s="65" t="s">
        <v>1931</v>
      </c>
      <c r="F39" s="66">
        <v>13027</v>
      </c>
      <c r="G39" s="67">
        <v>2480</v>
      </c>
      <c r="H39" s="68">
        <v>3156386043</v>
      </c>
      <c r="I39" s="69" t="s">
        <v>1844</v>
      </c>
      <c r="J39" s="70" t="s">
        <v>1733</v>
      </c>
      <c r="K39" s="71" t="s">
        <v>1733</v>
      </c>
      <c r="L39" s="72">
        <v>5560</v>
      </c>
      <c r="M39" s="73" t="s">
        <v>1733</v>
      </c>
      <c r="N39" s="74">
        <v>4.977966378</v>
      </c>
      <c r="O39" s="70" t="s">
        <v>1733</v>
      </c>
      <c r="P39" s="75"/>
      <c r="Q39" s="71" t="str">
        <f t="shared" si="11"/>
        <v>NO</v>
      </c>
      <c r="R39" s="76" t="s">
        <v>1733</v>
      </c>
      <c r="S39" s="77">
        <v>165519</v>
      </c>
      <c r="T39" s="78">
        <v>10692</v>
      </c>
      <c r="U39" s="78">
        <v>24370</v>
      </c>
      <c r="V39" s="79">
        <v>6808</v>
      </c>
      <c r="W39" s="64">
        <f t="shared" si="1"/>
        <v>0</v>
      </c>
      <c r="X39" s="65">
        <f t="shared" si="2"/>
        <v>0</v>
      </c>
      <c r="Y39" s="65">
        <f t="shared" si="3"/>
        <v>0</v>
      </c>
      <c r="Z39" s="80">
        <f t="shared" si="4"/>
        <v>0</v>
      </c>
      <c r="AA39" s="81" t="str">
        <f t="shared" si="5"/>
        <v>-</v>
      </c>
      <c r="AB39" s="64">
        <f t="shared" si="6"/>
        <v>0</v>
      </c>
      <c r="AC39" s="65">
        <f t="shared" si="7"/>
        <v>0</v>
      </c>
      <c r="AD39" s="80">
        <f t="shared" si="8"/>
        <v>0</v>
      </c>
      <c r="AE39" s="81" t="str">
        <f t="shared" si="9"/>
        <v>-</v>
      </c>
      <c r="AF39" s="64">
        <f t="shared" si="10"/>
        <v>0</v>
      </c>
      <c r="AG39" s="82" t="s">
        <v>1734</v>
      </c>
    </row>
    <row r="40" spans="1:33" ht="12.75">
      <c r="A40" s="62">
        <v>3603930</v>
      </c>
      <c r="B40" s="63">
        <v>521301060000</v>
      </c>
      <c r="C40" s="64" t="s">
        <v>1932</v>
      </c>
      <c r="D40" s="65" t="s">
        <v>1933</v>
      </c>
      <c r="E40" s="65" t="s">
        <v>1934</v>
      </c>
      <c r="F40" s="66">
        <v>12020</v>
      </c>
      <c r="G40" s="67">
        <v>1599</v>
      </c>
      <c r="H40" s="68">
        <v>5188847195</v>
      </c>
      <c r="I40" s="69" t="s">
        <v>1844</v>
      </c>
      <c r="J40" s="70" t="s">
        <v>1733</v>
      </c>
      <c r="K40" s="71" t="s">
        <v>1733</v>
      </c>
      <c r="L40" s="72">
        <v>4077</v>
      </c>
      <c r="M40" s="73" t="s">
        <v>1733</v>
      </c>
      <c r="N40" s="74">
        <v>9.041468389</v>
      </c>
      <c r="O40" s="70" t="s">
        <v>1733</v>
      </c>
      <c r="P40" s="75"/>
      <c r="Q40" s="71" t="str">
        <f t="shared" si="11"/>
        <v>NO</v>
      </c>
      <c r="R40" s="76" t="s">
        <v>1733</v>
      </c>
      <c r="S40" s="77">
        <v>147956</v>
      </c>
      <c r="T40" s="78">
        <v>17104</v>
      </c>
      <c r="U40" s="78">
        <v>23519</v>
      </c>
      <c r="V40" s="79">
        <v>7375</v>
      </c>
      <c r="W40" s="64">
        <f t="shared" si="1"/>
        <v>0</v>
      </c>
      <c r="X40" s="65">
        <f t="shared" si="2"/>
        <v>0</v>
      </c>
      <c r="Y40" s="65">
        <f t="shared" si="3"/>
        <v>0</v>
      </c>
      <c r="Z40" s="80">
        <f t="shared" si="4"/>
        <v>0</v>
      </c>
      <c r="AA40" s="81" t="str">
        <f t="shared" si="5"/>
        <v>-</v>
      </c>
      <c r="AB40" s="64">
        <f t="shared" si="6"/>
        <v>0</v>
      </c>
      <c r="AC40" s="65">
        <f t="shared" si="7"/>
        <v>0</v>
      </c>
      <c r="AD40" s="80">
        <f t="shared" si="8"/>
        <v>0</v>
      </c>
      <c r="AE40" s="81" t="str">
        <f t="shared" si="9"/>
        <v>-</v>
      </c>
      <c r="AF40" s="64">
        <f t="shared" si="10"/>
        <v>0</v>
      </c>
      <c r="AG40" s="82" t="s">
        <v>1734</v>
      </c>
    </row>
    <row r="41" spans="1:33" ht="12.75">
      <c r="A41" s="62">
        <v>3603960</v>
      </c>
      <c r="B41" s="63">
        <v>401301040000</v>
      </c>
      <c r="C41" s="64" t="s">
        <v>1935</v>
      </c>
      <c r="D41" s="65" t="s">
        <v>1936</v>
      </c>
      <c r="E41" s="65" t="s">
        <v>1937</v>
      </c>
      <c r="F41" s="66">
        <v>14012</v>
      </c>
      <c r="G41" s="67">
        <v>328</v>
      </c>
      <c r="H41" s="68">
        <v>7167953832</v>
      </c>
      <c r="I41" s="69" t="s">
        <v>1807</v>
      </c>
      <c r="J41" s="70" t="s">
        <v>1732</v>
      </c>
      <c r="K41" s="71" t="s">
        <v>1733</v>
      </c>
      <c r="L41" s="72">
        <v>1010</v>
      </c>
      <c r="M41" s="73" t="s">
        <v>1733</v>
      </c>
      <c r="N41" s="74">
        <v>14.81826654</v>
      </c>
      <c r="O41" s="70" t="s">
        <v>1733</v>
      </c>
      <c r="P41" s="75"/>
      <c r="Q41" s="71" t="str">
        <f t="shared" si="11"/>
        <v>NO</v>
      </c>
      <c r="R41" s="76" t="s">
        <v>1732</v>
      </c>
      <c r="S41" s="77">
        <v>53199</v>
      </c>
      <c r="T41" s="78">
        <v>7275</v>
      </c>
      <c r="U41" s="78">
        <v>7103</v>
      </c>
      <c r="V41" s="79">
        <v>9805</v>
      </c>
      <c r="W41" s="64">
        <f t="shared" si="1"/>
        <v>1</v>
      </c>
      <c r="X41" s="65">
        <f t="shared" si="2"/>
        <v>0</v>
      </c>
      <c r="Y41" s="65">
        <f t="shared" si="3"/>
        <v>0</v>
      </c>
      <c r="Z41" s="80">
        <f t="shared" si="4"/>
        <v>0</v>
      </c>
      <c r="AA41" s="81" t="str">
        <f t="shared" si="5"/>
        <v>-</v>
      </c>
      <c r="AB41" s="64">
        <f t="shared" si="6"/>
        <v>1</v>
      </c>
      <c r="AC41" s="65">
        <f t="shared" si="7"/>
        <v>0</v>
      </c>
      <c r="AD41" s="80">
        <f t="shared" si="8"/>
        <v>0</v>
      </c>
      <c r="AE41" s="81" t="str">
        <f t="shared" si="9"/>
        <v>-</v>
      </c>
      <c r="AF41" s="64">
        <f t="shared" si="10"/>
        <v>0</v>
      </c>
      <c r="AG41" s="82" t="s">
        <v>1734</v>
      </c>
    </row>
    <row r="42" spans="1:33" ht="12.75">
      <c r="A42" s="62">
        <v>3603990</v>
      </c>
      <c r="B42" s="63">
        <v>180300010000</v>
      </c>
      <c r="C42" s="64" t="s">
        <v>1938</v>
      </c>
      <c r="D42" s="65" t="s">
        <v>1939</v>
      </c>
      <c r="E42" s="65" t="s">
        <v>1940</v>
      </c>
      <c r="F42" s="66">
        <v>14021</v>
      </c>
      <c r="G42" s="67">
        <v>677</v>
      </c>
      <c r="H42" s="68">
        <v>5853432480</v>
      </c>
      <c r="I42" s="69" t="s">
        <v>1800</v>
      </c>
      <c r="J42" s="70" t="s">
        <v>1733</v>
      </c>
      <c r="K42" s="71" t="s">
        <v>1733</v>
      </c>
      <c r="L42" s="72">
        <v>2540</v>
      </c>
      <c r="M42" s="73" t="s">
        <v>1733</v>
      </c>
      <c r="N42" s="74">
        <v>16.79239095</v>
      </c>
      <c r="O42" s="70" t="s">
        <v>1733</v>
      </c>
      <c r="P42" s="75"/>
      <c r="Q42" s="71" t="str">
        <f t="shared" si="11"/>
        <v>NO</v>
      </c>
      <c r="R42" s="76" t="s">
        <v>1732</v>
      </c>
      <c r="S42" s="77">
        <v>151055</v>
      </c>
      <c r="T42" s="78">
        <v>22648</v>
      </c>
      <c r="U42" s="78">
        <v>22339</v>
      </c>
      <c r="V42" s="79">
        <v>6765</v>
      </c>
      <c r="W42" s="64">
        <f t="shared" si="1"/>
        <v>0</v>
      </c>
      <c r="X42" s="65">
        <f t="shared" si="2"/>
        <v>0</v>
      </c>
      <c r="Y42" s="65">
        <f t="shared" si="3"/>
        <v>0</v>
      </c>
      <c r="Z42" s="80">
        <f t="shared" si="4"/>
        <v>0</v>
      </c>
      <c r="AA42" s="81" t="str">
        <f t="shared" si="5"/>
        <v>-</v>
      </c>
      <c r="AB42" s="64">
        <f t="shared" si="6"/>
        <v>1</v>
      </c>
      <c r="AC42" s="65">
        <f t="shared" si="7"/>
        <v>0</v>
      </c>
      <c r="AD42" s="80">
        <f t="shared" si="8"/>
        <v>0</v>
      </c>
      <c r="AE42" s="81" t="str">
        <f t="shared" si="9"/>
        <v>-</v>
      </c>
      <c r="AF42" s="64">
        <f t="shared" si="10"/>
        <v>0</v>
      </c>
      <c r="AG42" s="82" t="s">
        <v>1734</v>
      </c>
    </row>
    <row r="43" spans="1:33" ht="12.75">
      <c r="A43" s="62">
        <v>3604050</v>
      </c>
      <c r="B43" s="63">
        <v>570302060000</v>
      </c>
      <c r="C43" s="64" t="s">
        <v>1941</v>
      </c>
      <c r="D43" s="65" t="s">
        <v>1942</v>
      </c>
      <c r="E43" s="65" t="s">
        <v>1943</v>
      </c>
      <c r="F43" s="66">
        <v>14810</v>
      </c>
      <c r="G43" s="67">
        <v>1107</v>
      </c>
      <c r="H43" s="68">
        <v>6077763301</v>
      </c>
      <c r="I43" s="69" t="s">
        <v>1800</v>
      </c>
      <c r="J43" s="70" t="s">
        <v>1733</v>
      </c>
      <c r="K43" s="71" t="s">
        <v>1732</v>
      </c>
      <c r="L43" s="72">
        <v>1978</v>
      </c>
      <c r="M43" s="73" t="s">
        <v>1733</v>
      </c>
      <c r="N43" s="74">
        <v>16.40969163</v>
      </c>
      <c r="O43" s="70" t="s">
        <v>1733</v>
      </c>
      <c r="P43" s="75"/>
      <c r="Q43" s="71" t="str">
        <f t="shared" si="11"/>
        <v>NO</v>
      </c>
      <c r="R43" s="76" t="s">
        <v>1732</v>
      </c>
      <c r="S43" s="77">
        <v>109692</v>
      </c>
      <c r="T43" s="78">
        <v>13216</v>
      </c>
      <c r="U43" s="78">
        <v>12997</v>
      </c>
      <c r="V43" s="79">
        <v>18180</v>
      </c>
      <c r="W43" s="64">
        <f t="shared" si="1"/>
        <v>1</v>
      </c>
      <c r="X43" s="65">
        <f t="shared" si="2"/>
        <v>0</v>
      </c>
      <c r="Y43" s="65">
        <f t="shared" si="3"/>
        <v>0</v>
      </c>
      <c r="Z43" s="80">
        <f t="shared" si="4"/>
        <v>0</v>
      </c>
      <c r="AA43" s="81" t="str">
        <f t="shared" si="5"/>
        <v>-</v>
      </c>
      <c r="AB43" s="64">
        <f t="shared" si="6"/>
        <v>1</v>
      </c>
      <c r="AC43" s="65">
        <f t="shared" si="7"/>
        <v>0</v>
      </c>
      <c r="AD43" s="80">
        <f t="shared" si="8"/>
        <v>0</v>
      </c>
      <c r="AE43" s="81" t="str">
        <f t="shared" si="9"/>
        <v>-</v>
      </c>
      <c r="AF43" s="64">
        <f t="shared" si="10"/>
        <v>0</v>
      </c>
      <c r="AG43" s="82" t="s">
        <v>1734</v>
      </c>
    </row>
    <row r="44" spans="1:33" ht="12.75">
      <c r="A44" s="62">
        <v>3604080</v>
      </c>
      <c r="B44" s="63">
        <v>580501030000</v>
      </c>
      <c r="C44" s="64" t="s">
        <v>1944</v>
      </c>
      <c r="D44" s="65" t="s">
        <v>1945</v>
      </c>
      <c r="E44" s="65" t="s">
        <v>1946</v>
      </c>
      <c r="F44" s="66">
        <v>11706</v>
      </c>
      <c r="G44" s="67">
        <v>6696</v>
      </c>
      <c r="H44" s="68">
        <v>6319681117</v>
      </c>
      <c r="I44" s="69" t="s">
        <v>1947</v>
      </c>
      <c r="J44" s="70" t="s">
        <v>1733</v>
      </c>
      <c r="K44" s="71" t="s">
        <v>1733</v>
      </c>
      <c r="L44" s="72">
        <v>5371</v>
      </c>
      <c r="M44" s="73" t="s">
        <v>1733</v>
      </c>
      <c r="N44" s="74">
        <v>15.61112025</v>
      </c>
      <c r="O44" s="70" t="s">
        <v>1733</v>
      </c>
      <c r="P44" s="75"/>
      <c r="Q44" s="71" t="str">
        <f t="shared" si="11"/>
        <v>NO</v>
      </c>
      <c r="R44" s="76" t="s">
        <v>1733</v>
      </c>
      <c r="S44" s="77">
        <v>255566</v>
      </c>
      <c r="T44" s="78">
        <v>42994</v>
      </c>
      <c r="U44" s="78">
        <v>40809</v>
      </c>
      <c r="V44" s="79">
        <v>12694</v>
      </c>
      <c r="W44" s="64">
        <f t="shared" si="1"/>
        <v>0</v>
      </c>
      <c r="X44" s="65">
        <f t="shared" si="2"/>
        <v>0</v>
      </c>
      <c r="Y44" s="65">
        <f t="shared" si="3"/>
        <v>0</v>
      </c>
      <c r="Z44" s="80">
        <f t="shared" si="4"/>
        <v>0</v>
      </c>
      <c r="AA44" s="81" t="str">
        <f t="shared" si="5"/>
        <v>-</v>
      </c>
      <c r="AB44" s="64">
        <f t="shared" si="6"/>
        <v>0</v>
      </c>
      <c r="AC44" s="65">
        <f t="shared" si="7"/>
        <v>0</v>
      </c>
      <c r="AD44" s="80">
        <f t="shared" si="8"/>
        <v>0</v>
      </c>
      <c r="AE44" s="81" t="str">
        <f t="shared" si="9"/>
        <v>-</v>
      </c>
      <c r="AF44" s="64">
        <f t="shared" si="10"/>
        <v>0</v>
      </c>
      <c r="AG44" s="82" t="s">
        <v>1734</v>
      </c>
    </row>
    <row r="45" spans="1:33" ht="12.75">
      <c r="A45" s="62">
        <v>3604110</v>
      </c>
      <c r="B45" s="63">
        <v>580505020000</v>
      </c>
      <c r="C45" s="64" t="s">
        <v>1948</v>
      </c>
      <c r="D45" s="65" t="s">
        <v>1949</v>
      </c>
      <c r="E45" s="65" t="s">
        <v>1950</v>
      </c>
      <c r="F45" s="66">
        <v>11705</v>
      </c>
      <c r="G45" s="67">
        <v>1799</v>
      </c>
      <c r="H45" s="68">
        <v>6314727860</v>
      </c>
      <c r="I45" s="69" t="s">
        <v>1826</v>
      </c>
      <c r="J45" s="70" t="s">
        <v>1733</v>
      </c>
      <c r="K45" s="71" t="s">
        <v>1733</v>
      </c>
      <c r="L45" s="72">
        <v>2390</v>
      </c>
      <c r="M45" s="73" t="s">
        <v>1733</v>
      </c>
      <c r="N45" s="74">
        <v>1.291885345</v>
      </c>
      <c r="O45" s="70" t="s">
        <v>1733</v>
      </c>
      <c r="P45" s="75"/>
      <c r="Q45" s="71" t="str">
        <f t="shared" si="11"/>
        <v>NO</v>
      </c>
      <c r="R45" s="76" t="s">
        <v>1733</v>
      </c>
      <c r="S45" s="77">
        <v>58301</v>
      </c>
      <c r="T45" s="78">
        <v>0</v>
      </c>
      <c r="U45" s="78">
        <v>7494</v>
      </c>
      <c r="V45" s="79">
        <v>1961</v>
      </c>
      <c r="W45" s="64">
        <f t="shared" si="1"/>
        <v>0</v>
      </c>
      <c r="X45" s="65">
        <f t="shared" si="2"/>
        <v>0</v>
      </c>
      <c r="Y45" s="65">
        <f t="shared" si="3"/>
        <v>0</v>
      </c>
      <c r="Z45" s="80">
        <f t="shared" si="4"/>
        <v>0</v>
      </c>
      <c r="AA45" s="81" t="str">
        <f t="shared" si="5"/>
        <v>-</v>
      </c>
      <c r="AB45" s="64">
        <f t="shared" si="6"/>
        <v>0</v>
      </c>
      <c r="AC45" s="65">
        <f t="shared" si="7"/>
        <v>0</v>
      </c>
      <c r="AD45" s="80">
        <f t="shared" si="8"/>
        <v>0</v>
      </c>
      <c r="AE45" s="81" t="str">
        <f t="shared" si="9"/>
        <v>-</v>
      </c>
      <c r="AF45" s="64">
        <f t="shared" si="10"/>
        <v>0</v>
      </c>
      <c r="AG45" s="82" t="s">
        <v>1734</v>
      </c>
    </row>
    <row r="46" spans="1:33" ht="12.75">
      <c r="A46" s="62">
        <v>3604140</v>
      </c>
      <c r="B46" s="63">
        <v>130200010000</v>
      </c>
      <c r="C46" s="64" t="s">
        <v>1951</v>
      </c>
      <c r="D46" s="65" t="s">
        <v>1952</v>
      </c>
      <c r="E46" s="65" t="s">
        <v>1953</v>
      </c>
      <c r="F46" s="66">
        <v>12508</v>
      </c>
      <c r="G46" s="67">
        <v>3994</v>
      </c>
      <c r="H46" s="68">
        <v>8458386900</v>
      </c>
      <c r="I46" s="69" t="s">
        <v>1954</v>
      </c>
      <c r="J46" s="70" t="s">
        <v>1733</v>
      </c>
      <c r="K46" s="71" t="s">
        <v>1733</v>
      </c>
      <c r="L46" s="72">
        <v>3136</v>
      </c>
      <c r="M46" s="73" t="s">
        <v>1733</v>
      </c>
      <c r="N46" s="74">
        <v>12.48717949</v>
      </c>
      <c r="O46" s="70" t="s">
        <v>1733</v>
      </c>
      <c r="P46" s="75"/>
      <c r="Q46" s="71" t="str">
        <f t="shared" si="11"/>
        <v>NO</v>
      </c>
      <c r="R46" s="76" t="s">
        <v>1733</v>
      </c>
      <c r="S46" s="77">
        <v>158478</v>
      </c>
      <c r="T46" s="78">
        <v>22727</v>
      </c>
      <c r="U46" s="78">
        <v>23557</v>
      </c>
      <c r="V46" s="79">
        <v>7137</v>
      </c>
      <c r="W46" s="64">
        <f t="shared" si="1"/>
        <v>0</v>
      </c>
      <c r="X46" s="65">
        <f t="shared" si="2"/>
        <v>0</v>
      </c>
      <c r="Y46" s="65">
        <f t="shared" si="3"/>
        <v>0</v>
      </c>
      <c r="Z46" s="80">
        <f t="shared" si="4"/>
        <v>0</v>
      </c>
      <c r="AA46" s="81" t="str">
        <f t="shared" si="5"/>
        <v>-</v>
      </c>
      <c r="AB46" s="64">
        <f t="shared" si="6"/>
        <v>0</v>
      </c>
      <c r="AC46" s="65">
        <f t="shared" si="7"/>
        <v>0</v>
      </c>
      <c r="AD46" s="80">
        <f t="shared" si="8"/>
        <v>0</v>
      </c>
      <c r="AE46" s="81" t="str">
        <f t="shared" si="9"/>
        <v>-</v>
      </c>
      <c r="AF46" s="64">
        <f t="shared" si="10"/>
        <v>0</v>
      </c>
      <c r="AG46" s="82" t="s">
        <v>1734</v>
      </c>
    </row>
    <row r="47" spans="1:33" ht="12.75">
      <c r="A47" s="62">
        <v>3604200</v>
      </c>
      <c r="B47" s="63">
        <v>231301040000</v>
      </c>
      <c r="C47" s="64" t="s">
        <v>1955</v>
      </c>
      <c r="D47" s="65" t="s">
        <v>1956</v>
      </c>
      <c r="E47" s="65" t="s">
        <v>1957</v>
      </c>
      <c r="F47" s="66">
        <v>13305</v>
      </c>
      <c r="G47" s="67">
        <v>179</v>
      </c>
      <c r="H47" s="68">
        <v>3153461211</v>
      </c>
      <c r="I47" s="69" t="s">
        <v>1752</v>
      </c>
      <c r="J47" s="70" t="s">
        <v>1732</v>
      </c>
      <c r="K47" s="71" t="s">
        <v>1732</v>
      </c>
      <c r="L47" s="72">
        <v>970</v>
      </c>
      <c r="M47" s="73" t="s">
        <v>1733</v>
      </c>
      <c r="N47" s="74">
        <v>14.84716157</v>
      </c>
      <c r="O47" s="70" t="s">
        <v>1733</v>
      </c>
      <c r="P47" s="75"/>
      <c r="Q47" s="71" t="str">
        <f t="shared" si="11"/>
        <v>NO</v>
      </c>
      <c r="R47" s="76" t="s">
        <v>1732</v>
      </c>
      <c r="S47" s="77">
        <v>63432</v>
      </c>
      <c r="T47" s="78">
        <v>7584</v>
      </c>
      <c r="U47" s="78">
        <v>6994</v>
      </c>
      <c r="V47" s="79">
        <v>9932</v>
      </c>
      <c r="W47" s="64">
        <f t="shared" si="1"/>
        <v>1</v>
      </c>
      <c r="X47" s="65">
        <f t="shared" si="2"/>
        <v>0</v>
      </c>
      <c r="Y47" s="65">
        <f t="shared" si="3"/>
        <v>0</v>
      </c>
      <c r="Z47" s="80">
        <f t="shared" si="4"/>
        <v>0</v>
      </c>
      <c r="AA47" s="81" t="str">
        <f t="shared" si="5"/>
        <v>-</v>
      </c>
      <c r="AB47" s="64">
        <f t="shared" si="6"/>
        <v>1</v>
      </c>
      <c r="AC47" s="65">
        <f t="shared" si="7"/>
        <v>0</v>
      </c>
      <c r="AD47" s="80">
        <f t="shared" si="8"/>
        <v>0</v>
      </c>
      <c r="AE47" s="81" t="str">
        <f t="shared" si="9"/>
        <v>-</v>
      </c>
      <c r="AF47" s="64">
        <f t="shared" si="10"/>
        <v>0</v>
      </c>
      <c r="AG47" s="82" t="s">
        <v>1734</v>
      </c>
    </row>
    <row r="48" spans="1:33" ht="12.75">
      <c r="A48" s="62">
        <v>3619950</v>
      </c>
      <c r="B48" s="63">
        <v>660102060000</v>
      </c>
      <c r="C48" s="64" t="s">
        <v>1958</v>
      </c>
      <c r="D48" s="65" t="s">
        <v>1959</v>
      </c>
      <c r="E48" s="65" t="s">
        <v>1960</v>
      </c>
      <c r="F48" s="66">
        <v>10549</v>
      </c>
      <c r="G48" s="67">
        <v>180</v>
      </c>
      <c r="H48" s="68">
        <v>9142416010</v>
      </c>
      <c r="I48" s="69" t="s">
        <v>1848</v>
      </c>
      <c r="J48" s="70" t="s">
        <v>1733</v>
      </c>
      <c r="K48" s="71" t="s">
        <v>1733</v>
      </c>
      <c r="L48" s="72">
        <v>4030</v>
      </c>
      <c r="M48" s="73" t="s">
        <v>1733</v>
      </c>
      <c r="N48" s="74">
        <v>4.703688355</v>
      </c>
      <c r="O48" s="70" t="s">
        <v>1733</v>
      </c>
      <c r="P48" s="75"/>
      <c r="Q48" s="71" t="str">
        <f t="shared" si="11"/>
        <v>NO</v>
      </c>
      <c r="R48" s="76" t="s">
        <v>1733</v>
      </c>
      <c r="S48" s="77">
        <v>144089</v>
      </c>
      <c r="T48" s="78">
        <v>9103</v>
      </c>
      <c r="U48" s="78">
        <v>21473</v>
      </c>
      <c r="V48" s="79">
        <v>5595</v>
      </c>
      <c r="W48" s="64">
        <f t="shared" si="1"/>
        <v>0</v>
      </c>
      <c r="X48" s="65">
        <f t="shared" si="2"/>
        <v>0</v>
      </c>
      <c r="Y48" s="65">
        <f t="shared" si="3"/>
        <v>0</v>
      </c>
      <c r="Z48" s="80">
        <f t="shared" si="4"/>
        <v>0</v>
      </c>
      <c r="AA48" s="81" t="str">
        <f t="shared" si="5"/>
        <v>-</v>
      </c>
      <c r="AB48" s="64">
        <f t="shared" si="6"/>
        <v>0</v>
      </c>
      <c r="AC48" s="65">
        <f t="shared" si="7"/>
        <v>0</v>
      </c>
      <c r="AD48" s="80">
        <f t="shared" si="8"/>
        <v>0</v>
      </c>
      <c r="AE48" s="81" t="str">
        <f t="shared" si="9"/>
        <v>-</v>
      </c>
      <c r="AF48" s="64">
        <f t="shared" si="10"/>
        <v>0</v>
      </c>
      <c r="AG48" s="82" t="s">
        <v>1734</v>
      </c>
    </row>
    <row r="49" spans="1:33" ht="12.75">
      <c r="A49" s="62">
        <v>3604290</v>
      </c>
      <c r="B49" s="63">
        <v>90301060000</v>
      </c>
      <c r="C49" s="64" t="s">
        <v>1961</v>
      </c>
      <c r="D49" s="65" t="s">
        <v>1962</v>
      </c>
      <c r="E49" s="65" t="s">
        <v>1963</v>
      </c>
      <c r="F49" s="66">
        <v>12992</v>
      </c>
      <c r="G49" s="67">
        <v>2577</v>
      </c>
      <c r="H49" s="68">
        <v>5185638250</v>
      </c>
      <c r="I49" s="69" t="s">
        <v>1738</v>
      </c>
      <c r="J49" s="70" t="s">
        <v>1733</v>
      </c>
      <c r="K49" s="71" t="s">
        <v>1732</v>
      </c>
      <c r="L49" s="72">
        <v>2078</v>
      </c>
      <c r="M49" s="73" t="s">
        <v>1733</v>
      </c>
      <c r="N49" s="74">
        <v>12.74382315</v>
      </c>
      <c r="O49" s="70" t="s">
        <v>1733</v>
      </c>
      <c r="P49" s="75"/>
      <c r="Q49" s="71" t="str">
        <f t="shared" si="11"/>
        <v>NO</v>
      </c>
      <c r="R49" s="76" t="s">
        <v>1732</v>
      </c>
      <c r="S49" s="77">
        <v>108292</v>
      </c>
      <c r="T49" s="78">
        <v>13807</v>
      </c>
      <c r="U49" s="78">
        <v>14489</v>
      </c>
      <c r="V49" s="79">
        <v>20093</v>
      </c>
      <c r="W49" s="64">
        <f t="shared" si="1"/>
        <v>1</v>
      </c>
      <c r="X49" s="65">
        <f t="shared" si="2"/>
        <v>0</v>
      </c>
      <c r="Y49" s="65">
        <f t="shared" si="3"/>
        <v>0</v>
      </c>
      <c r="Z49" s="80">
        <f t="shared" si="4"/>
        <v>0</v>
      </c>
      <c r="AA49" s="81" t="str">
        <f t="shared" si="5"/>
        <v>-</v>
      </c>
      <c r="AB49" s="64">
        <f t="shared" si="6"/>
        <v>1</v>
      </c>
      <c r="AC49" s="65">
        <f t="shared" si="7"/>
        <v>0</v>
      </c>
      <c r="AD49" s="80">
        <f t="shared" si="8"/>
        <v>0</v>
      </c>
      <c r="AE49" s="81" t="str">
        <f t="shared" si="9"/>
        <v>-</v>
      </c>
      <c r="AF49" s="64">
        <f t="shared" si="10"/>
        <v>0</v>
      </c>
      <c r="AG49" s="82" t="s">
        <v>1734</v>
      </c>
    </row>
    <row r="50" spans="1:33" ht="12.75">
      <c r="A50" s="62">
        <v>3600041</v>
      </c>
      <c r="B50" s="63">
        <v>331400860825</v>
      </c>
      <c r="C50" s="64" t="s">
        <v>1964</v>
      </c>
      <c r="D50" s="65" t="s">
        <v>1965</v>
      </c>
      <c r="E50" s="65" t="s">
        <v>1966</v>
      </c>
      <c r="F50" s="66">
        <v>11206</v>
      </c>
      <c r="G50" s="67">
        <v>5001</v>
      </c>
      <c r="H50" s="68">
        <v>7183888847</v>
      </c>
      <c r="I50" s="69" t="s">
        <v>1871</v>
      </c>
      <c r="J50" s="70" t="s">
        <v>1733</v>
      </c>
      <c r="K50" s="71" t="s">
        <v>1733</v>
      </c>
      <c r="L50" s="72">
        <v>430</v>
      </c>
      <c r="M50" s="73" t="s">
        <v>1733</v>
      </c>
      <c r="N50" s="74" t="s">
        <v>1827</v>
      </c>
      <c r="O50" s="70" t="s">
        <v>1827</v>
      </c>
      <c r="P50" s="75"/>
      <c r="Q50" s="71" t="str">
        <f t="shared" si="11"/>
        <v>NO</v>
      </c>
      <c r="R50" s="76" t="s">
        <v>1733</v>
      </c>
      <c r="S50" s="77">
        <v>45397</v>
      </c>
      <c r="T50" s="78">
        <v>5880</v>
      </c>
      <c r="U50" s="78">
        <v>3226</v>
      </c>
      <c r="V50" s="79">
        <v>3105</v>
      </c>
      <c r="W50" s="64">
        <f t="shared" si="1"/>
        <v>0</v>
      </c>
      <c r="X50" s="65">
        <f t="shared" si="2"/>
        <v>1</v>
      </c>
      <c r="Y50" s="65">
        <f t="shared" si="3"/>
        <v>0</v>
      </c>
      <c r="Z50" s="80">
        <f t="shared" si="4"/>
        <v>0</v>
      </c>
      <c r="AA50" s="81" t="str">
        <f t="shared" si="5"/>
        <v>-</v>
      </c>
      <c r="AB50" s="64">
        <f t="shared" si="6"/>
        <v>0</v>
      </c>
      <c r="AC50" s="65">
        <f t="shared" si="7"/>
        <v>0</v>
      </c>
      <c r="AD50" s="80">
        <f t="shared" si="8"/>
        <v>0</v>
      </c>
      <c r="AE50" s="81" t="str">
        <f t="shared" si="9"/>
        <v>-</v>
      </c>
      <c r="AF50" s="64">
        <f t="shared" si="10"/>
        <v>0</v>
      </c>
      <c r="AG50" s="82" t="s">
        <v>1734</v>
      </c>
    </row>
    <row r="51" spans="1:33" ht="12.75">
      <c r="A51" s="62">
        <v>3604350</v>
      </c>
      <c r="B51" s="63">
        <v>20801040000</v>
      </c>
      <c r="C51" s="64" t="s">
        <v>1967</v>
      </c>
      <c r="D51" s="65" t="s">
        <v>1968</v>
      </c>
      <c r="E51" s="65" t="s">
        <v>1969</v>
      </c>
      <c r="F51" s="66">
        <v>14711</v>
      </c>
      <c r="G51" s="67">
        <v>336</v>
      </c>
      <c r="H51" s="68">
        <v>5853659940</v>
      </c>
      <c r="I51" s="69" t="s">
        <v>1731</v>
      </c>
      <c r="J51" s="70" t="s">
        <v>1732</v>
      </c>
      <c r="K51" s="71" t="s">
        <v>1732</v>
      </c>
      <c r="L51" s="72">
        <v>432</v>
      </c>
      <c r="M51" s="73" t="s">
        <v>1733</v>
      </c>
      <c r="N51" s="74">
        <v>25.31418312</v>
      </c>
      <c r="O51" s="70" t="s">
        <v>1732</v>
      </c>
      <c r="P51" s="75"/>
      <c r="Q51" s="71" t="str">
        <f t="shared" si="11"/>
        <v>NO</v>
      </c>
      <c r="R51" s="76" t="s">
        <v>1732</v>
      </c>
      <c r="S51" s="77">
        <v>42100</v>
      </c>
      <c r="T51" s="78">
        <v>7112</v>
      </c>
      <c r="U51" s="78">
        <v>5186</v>
      </c>
      <c r="V51" s="79">
        <v>6868</v>
      </c>
      <c r="W51" s="64">
        <f t="shared" si="1"/>
        <v>1</v>
      </c>
      <c r="X51" s="65">
        <f t="shared" si="2"/>
        <v>1</v>
      </c>
      <c r="Y51" s="65">
        <f t="shared" si="3"/>
        <v>0</v>
      </c>
      <c r="Z51" s="80">
        <f t="shared" si="4"/>
        <v>0</v>
      </c>
      <c r="AA51" s="81" t="str">
        <f t="shared" si="5"/>
        <v>SRSA</v>
      </c>
      <c r="AB51" s="64">
        <f t="shared" si="6"/>
        <v>1</v>
      </c>
      <c r="AC51" s="65">
        <f t="shared" si="7"/>
        <v>1</v>
      </c>
      <c r="AD51" s="80" t="str">
        <f t="shared" si="8"/>
        <v>Initial</v>
      </c>
      <c r="AE51" s="81" t="str">
        <f t="shared" si="9"/>
        <v>-</v>
      </c>
      <c r="AF51" s="64" t="str">
        <f t="shared" si="10"/>
        <v>SRSA</v>
      </c>
      <c r="AG51" s="82" t="s">
        <v>1734</v>
      </c>
    </row>
    <row r="52" spans="1:33" ht="12.75">
      <c r="A52" s="62">
        <v>3604370</v>
      </c>
      <c r="B52" s="63">
        <v>220909040000</v>
      </c>
      <c r="C52" s="64" t="s">
        <v>1970</v>
      </c>
      <c r="D52" s="65" t="s">
        <v>1971</v>
      </c>
      <c r="E52" s="65" t="s">
        <v>1972</v>
      </c>
      <c r="F52" s="66">
        <v>13611</v>
      </c>
      <c r="G52" s="67">
        <v>158</v>
      </c>
      <c r="H52" s="68">
        <v>3158465411</v>
      </c>
      <c r="I52" s="69" t="s">
        <v>1731</v>
      </c>
      <c r="J52" s="70" t="s">
        <v>1732</v>
      </c>
      <c r="K52" s="71" t="s">
        <v>1732</v>
      </c>
      <c r="L52" s="72">
        <v>560</v>
      </c>
      <c r="M52" s="73" t="s">
        <v>1733</v>
      </c>
      <c r="N52" s="74">
        <v>18.37349398</v>
      </c>
      <c r="O52" s="70" t="s">
        <v>1733</v>
      </c>
      <c r="P52" s="75"/>
      <c r="Q52" s="71" t="str">
        <f t="shared" si="11"/>
        <v>NO</v>
      </c>
      <c r="R52" s="76" t="s">
        <v>1732</v>
      </c>
      <c r="S52" s="77">
        <v>51753</v>
      </c>
      <c r="T52" s="78">
        <v>7530</v>
      </c>
      <c r="U52" s="78">
        <v>5828</v>
      </c>
      <c r="V52" s="79">
        <v>5451</v>
      </c>
      <c r="W52" s="64">
        <f t="shared" si="1"/>
        <v>1</v>
      </c>
      <c r="X52" s="65">
        <f t="shared" si="2"/>
        <v>1</v>
      </c>
      <c r="Y52" s="65">
        <f t="shared" si="3"/>
        <v>0</v>
      </c>
      <c r="Z52" s="80">
        <f t="shared" si="4"/>
        <v>0</v>
      </c>
      <c r="AA52" s="81" t="str">
        <f t="shared" si="5"/>
        <v>SRSA</v>
      </c>
      <c r="AB52" s="64">
        <f t="shared" si="6"/>
        <v>1</v>
      </c>
      <c r="AC52" s="65">
        <f t="shared" si="7"/>
        <v>0</v>
      </c>
      <c r="AD52" s="80">
        <f t="shared" si="8"/>
        <v>0</v>
      </c>
      <c r="AE52" s="81" t="str">
        <f t="shared" si="9"/>
        <v>-</v>
      </c>
      <c r="AF52" s="64">
        <f t="shared" si="10"/>
        <v>0</v>
      </c>
      <c r="AG52" s="82" t="s">
        <v>1734</v>
      </c>
    </row>
    <row r="53" spans="1:33" ht="12.75">
      <c r="A53" s="62">
        <v>3604410</v>
      </c>
      <c r="B53" s="63">
        <v>280207020000</v>
      </c>
      <c r="C53" s="64" t="s">
        <v>1973</v>
      </c>
      <c r="D53" s="65" t="s">
        <v>1974</v>
      </c>
      <c r="E53" s="65" t="s">
        <v>1975</v>
      </c>
      <c r="F53" s="66">
        <v>11710</v>
      </c>
      <c r="G53" s="67">
        <v>5099</v>
      </c>
      <c r="H53" s="68">
        <v>5166792909</v>
      </c>
      <c r="I53" s="69" t="s">
        <v>1826</v>
      </c>
      <c r="J53" s="70" t="s">
        <v>1733</v>
      </c>
      <c r="K53" s="71" t="s">
        <v>1733</v>
      </c>
      <c r="L53" s="72">
        <v>1175</v>
      </c>
      <c r="M53" s="73" t="s">
        <v>1733</v>
      </c>
      <c r="N53" s="74">
        <v>3.549060543</v>
      </c>
      <c r="O53" s="70" t="s">
        <v>1733</v>
      </c>
      <c r="P53" s="75"/>
      <c r="Q53" s="71" t="str">
        <f t="shared" si="11"/>
        <v>NO</v>
      </c>
      <c r="R53" s="76" t="s">
        <v>1733</v>
      </c>
      <c r="S53" s="77">
        <v>46066</v>
      </c>
      <c r="T53" s="78">
        <v>2738</v>
      </c>
      <c r="U53" s="78">
        <v>6765</v>
      </c>
      <c r="V53" s="79">
        <v>1640</v>
      </c>
      <c r="W53" s="64">
        <f t="shared" si="1"/>
        <v>0</v>
      </c>
      <c r="X53" s="65">
        <f t="shared" si="2"/>
        <v>0</v>
      </c>
      <c r="Y53" s="65">
        <f t="shared" si="3"/>
        <v>0</v>
      </c>
      <c r="Z53" s="80">
        <f t="shared" si="4"/>
        <v>0</v>
      </c>
      <c r="AA53" s="81" t="str">
        <f t="shared" si="5"/>
        <v>-</v>
      </c>
      <c r="AB53" s="64">
        <f t="shared" si="6"/>
        <v>0</v>
      </c>
      <c r="AC53" s="65">
        <f t="shared" si="7"/>
        <v>0</v>
      </c>
      <c r="AD53" s="80">
        <f t="shared" si="8"/>
        <v>0</v>
      </c>
      <c r="AE53" s="81" t="str">
        <f t="shared" si="9"/>
        <v>-</v>
      </c>
      <c r="AF53" s="64">
        <f t="shared" si="10"/>
        <v>0</v>
      </c>
      <c r="AG53" s="82" t="s">
        <v>1734</v>
      </c>
    </row>
    <row r="54" spans="1:33" ht="12.75">
      <c r="A54" s="62">
        <v>3619020</v>
      </c>
      <c r="B54" s="63">
        <v>280253070000</v>
      </c>
      <c r="C54" s="64" t="s">
        <v>1976</v>
      </c>
      <c r="D54" s="65" t="s">
        <v>1977</v>
      </c>
      <c r="E54" s="65" t="s">
        <v>1978</v>
      </c>
      <c r="F54" s="66">
        <v>11566</v>
      </c>
      <c r="G54" s="67">
        <v>9998</v>
      </c>
      <c r="H54" s="68">
        <v>5169921001</v>
      </c>
      <c r="I54" s="69" t="s">
        <v>1826</v>
      </c>
      <c r="J54" s="70" t="s">
        <v>1733</v>
      </c>
      <c r="K54" s="71" t="s">
        <v>1733</v>
      </c>
      <c r="L54" s="72">
        <v>5562</v>
      </c>
      <c r="M54" s="73" t="s">
        <v>1733</v>
      </c>
      <c r="N54" s="74">
        <v>3.180076628</v>
      </c>
      <c r="O54" s="70" t="s">
        <v>1733</v>
      </c>
      <c r="P54" s="75"/>
      <c r="Q54" s="71" t="str">
        <f t="shared" si="11"/>
        <v>NO</v>
      </c>
      <c r="R54" s="76" t="s">
        <v>1733</v>
      </c>
      <c r="S54" s="77">
        <v>128226</v>
      </c>
      <c r="T54" s="78">
        <v>5478</v>
      </c>
      <c r="U54" s="78">
        <v>20505</v>
      </c>
      <c r="V54" s="79">
        <v>5499</v>
      </c>
      <c r="W54" s="64">
        <f t="shared" si="1"/>
        <v>0</v>
      </c>
      <c r="X54" s="65">
        <f t="shared" si="2"/>
        <v>0</v>
      </c>
      <c r="Y54" s="65">
        <f t="shared" si="3"/>
        <v>0</v>
      </c>
      <c r="Z54" s="80">
        <f t="shared" si="4"/>
        <v>0</v>
      </c>
      <c r="AA54" s="81" t="str">
        <f t="shared" si="5"/>
        <v>-</v>
      </c>
      <c r="AB54" s="64">
        <f t="shared" si="6"/>
        <v>0</v>
      </c>
      <c r="AC54" s="65">
        <f t="shared" si="7"/>
        <v>0</v>
      </c>
      <c r="AD54" s="80">
        <f t="shared" si="8"/>
        <v>0</v>
      </c>
      <c r="AE54" s="81" t="str">
        <f t="shared" si="9"/>
        <v>-</v>
      </c>
      <c r="AF54" s="64">
        <f t="shared" si="10"/>
        <v>0</v>
      </c>
      <c r="AG54" s="82" t="s">
        <v>1734</v>
      </c>
    </row>
    <row r="55" spans="1:33" ht="12.75">
      <c r="A55" s="62">
        <v>3604530</v>
      </c>
      <c r="B55" s="63">
        <v>61001040000</v>
      </c>
      <c r="C55" s="64" t="s">
        <v>1979</v>
      </c>
      <c r="D55" s="65" t="s">
        <v>1980</v>
      </c>
      <c r="E55" s="65" t="s">
        <v>1981</v>
      </c>
      <c r="F55" s="66">
        <v>14712</v>
      </c>
      <c r="G55" s="67">
        <v>468</v>
      </c>
      <c r="H55" s="68">
        <v>7163862375</v>
      </c>
      <c r="I55" s="69" t="s">
        <v>1777</v>
      </c>
      <c r="J55" s="70" t="s">
        <v>1733</v>
      </c>
      <c r="K55" s="71" t="s">
        <v>1732</v>
      </c>
      <c r="L55" s="72">
        <v>859</v>
      </c>
      <c r="M55" s="73" t="s">
        <v>1733</v>
      </c>
      <c r="N55" s="74">
        <v>11.34361233</v>
      </c>
      <c r="O55" s="70" t="s">
        <v>1733</v>
      </c>
      <c r="P55" s="75"/>
      <c r="Q55" s="71" t="str">
        <f t="shared" si="11"/>
        <v>NO</v>
      </c>
      <c r="R55" s="76" t="s">
        <v>1732</v>
      </c>
      <c r="S55" s="77">
        <v>34479</v>
      </c>
      <c r="T55" s="78">
        <v>3575</v>
      </c>
      <c r="U55" s="78">
        <v>4589</v>
      </c>
      <c r="V55" s="79">
        <v>7833</v>
      </c>
      <c r="W55" s="64">
        <f t="shared" si="1"/>
        <v>1</v>
      </c>
      <c r="X55" s="65">
        <f t="shared" si="2"/>
        <v>0</v>
      </c>
      <c r="Y55" s="65">
        <f t="shared" si="3"/>
        <v>0</v>
      </c>
      <c r="Z55" s="80">
        <f t="shared" si="4"/>
        <v>0</v>
      </c>
      <c r="AA55" s="81" t="str">
        <f t="shared" si="5"/>
        <v>-</v>
      </c>
      <c r="AB55" s="64">
        <f t="shared" si="6"/>
        <v>1</v>
      </c>
      <c r="AC55" s="65">
        <f t="shared" si="7"/>
        <v>0</v>
      </c>
      <c r="AD55" s="80">
        <f t="shared" si="8"/>
        <v>0</v>
      </c>
      <c r="AE55" s="81" t="str">
        <f t="shared" si="9"/>
        <v>-</v>
      </c>
      <c r="AF55" s="64">
        <f t="shared" si="10"/>
        <v>0</v>
      </c>
      <c r="AG55" s="82" t="s">
        <v>1734</v>
      </c>
    </row>
    <row r="56" spans="1:33" ht="12.75">
      <c r="A56" s="62">
        <v>3604590</v>
      </c>
      <c r="B56" s="63">
        <v>100308020000</v>
      </c>
      <c r="C56" s="64" t="s">
        <v>1982</v>
      </c>
      <c r="D56" s="65" t="s">
        <v>1983</v>
      </c>
      <c r="E56" s="65" t="s">
        <v>1984</v>
      </c>
      <c r="F56" s="66">
        <v>12029</v>
      </c>
      <c r="G56" s="67">
        <v>370</v>
      </c>
      <c r="H56" s="68">
        <v>5187813500</v>
      </c>
      <c r="I56" s="69" t="s">
        <v>1731</v>
      </c>
      <c r="J56" s="70" t="s">
        <v>1732</v>
      </c>
      <c r="K56" s="71" t="s">
        <v>1733</v>
      </c>
      <c r="L56" s="72">
        <v>229</v>
      </c>
      <c r="M56" s="73" t="s">
        <v>1733</v>
      </c>
      <c r="N56" s="74" t="s">
        <v>1827</v>
      </c>
      <c r="O56" s="70" t="s">
        <v>1827</v>
      </c>
      <c r="P56" s="75"/>
      <c r="Q56" s="71" t="str">
        <f t="shared" si="11"/>
        <v>NO</v>
      </c>
      <c r="R56" s="76" t="s">
        <v>1732</v>
      </c>
      <c r="S56" s="77">
        <v>0</v>
      </c>
      <c r="T56" s="78">
        <v>0</v>
      </c>
      <c r="U56" s="78">
        <v>0</v>
      </c>
      <c r="V56" s="79">
        <v>0</v>
      </c>
      <c r="W56" s="64">
        <f t="shared" si="1"/>
        <v>1</v>
      </c>
      <c r="X56" s="65">
        <f t="shared" si="2"/>
        <v>1</v>
      </c>
      <c r="Y56" s="65">
        <f t="shared" si="3"/>
        <v>0</v>
      </c>
      <c r="Z56" s="80">
        <f t="shared" si="4"/>
        <v>0</v>
      </c>
      <c r="AA56" s="81" t="str">
        <f t="shared" si="5"/>
        <v>SRSA</v>
      </c>
      <c r="AB56" s="64">
        <f t="shared" si="6"/>
        <v>1</v>
      </c>
      <c r="AC56" s="65">
        <f t="shared" si="7"/>
        <v>0</v>
      </c>
      <c r="AD56" s="80">
        <f t="shared" si="8"/>
        <v>0</v>
      </c>
      <c r="AE56" s="81" t="str">
        <f t="shared" si="9"/>
        <v>-</v>
      </c>
      <c r="AF56" s="64">
        <f t="shared" si="10"/>
        <v>0</v>
      </c>
      <c r="AG56" s="82" t="s">
        <v>1734</v>
      </c>
    </row>
    <row r="57" spans="1:33" ht="12.75">
      <c r="A57" s="62">
        <v>3604620</v>
      </c>
      <c r="B57" s="63">
        <v>490101040000</v>
      </c>
      <c r="C57" s="64" t="s">
        <v>1985</v>
      </c>
      <c r="D57" s="65" t="s">
        <v>1986</v>
      </c>
      <c r="E57" s="65" t="s">
        <v>1987</v>
      </c>
      <c r="F57" s="66">
        <v>12022</v>
      </c>
      <c r="G57" s="67">
        <v>259</v>
      </c>
      <c r="H57" s="68">
        <v>5186582690</v>
      </c>
      <c r="I57" s="69" t="s">
        <v>1807</v>
      </c>
      <c r="J57" s="70" t="s">
        <v>1732</v>
      </c>
      <c r="K57" s="71" t="s">
        <v>1733</v>
      </c>
      <c r="L57" s="72">
        <v>981</v>
      </c>
      <c r="M57" s="73" t="s">
        <v>1733</v>
      </c>
      <c r="N57" s="74">
        <v>13.88667199</v>
      </c>
      <c r="O57" s="70" t="s">
        <v>1733</v>
      </c>
      <c r="P57" s="75"/>
      <c r="Q57" s="71" t="str">
        <f t="shared" si="11"/>
        <v>NO</v>
      </c>
      <c r="R57" s="76" t="s">
        <v>1732</v>
      </c>
      <c r="S57" s="77">
        <v>56729</v>
      </c>
      <c r="T57" s="78">
        <v>7264</v>
      </c>
      <c r="U57" s="78">
        <v>7145</v>
      </c>
      <c r="V57" s="79">
        <v>9767</v>
      </c>
      <c r="W57" s="64">
        <f t="shared" si="1"/>
        <v>1</v>
      </c>
      <c r="X57" s="65">
        <f t="shared" si="2"/>
        <v>0</v>
      </c>
      <c r="Y57" s="65">
        <f t="shared" si="3"/>
        <v>0</v>
      </c>
      <c r="Z57" s="80">
        <f t="shared" si="4"/>
        <v>0</v>
      </c>
      <c r="AA57" s="81" t="str">
        <f t="shared" si="5"/>
        <v>-</v>
      </c>
      <c r="AB57" s="64">
        <f t="shared" si="6"/>
        <v>1</v>
      </c>
      <c r="AC57" s="65">
        <f t="shared" si="7"/>
        <v>0</v>
      </c>
      <c r="AD57" s="80">
        <f t="shared" si="8"/>
        <v>0</v>
      </c>
      <c r="AE57" s="81" t="str">
        <f t="shared" si="9"/>
        <v>-</v>
      </c>
      <c r="AF57" s="64">
        <f t="shared" si="10"/>
        <v>0</v>
      </c>
      <c r="AG57" s="82" t="s">
        <v>1734</v>
      </c>
    </row>
    <row r="58" spans="1:33" ht="12.75">
      <c r="A58" s="62">
        <v>3604650</v>
      </c>
      <c r="B58" s="63">
        <v>10201040000</v>
      </c>
      <c r="C58" s="64" t="s">
        <v>1988</v>
      </c>
      <c r="D58" s="65" t="s">
        <v>1989</v>
      </c>
      <c r="E58" s="65" t="s">
        <v>1990</v>
      </c>
      <c r="F58" s="66">
        <v>12023</v>
      </c>
      <c r="G58" s="67">
        <v>2926</v>
      </c>
      <c r="H58" s="68">
        <v>5188721293</v>
      </c>
      <c r="I58" s="69" t="s">
        <v>1807</v>
      </c>
      <c r="J58" s="70" t="s">
        <v>1732</v>
      </c>
      <c r="K58" s="71" t="s">
        <v>1733</v>
      </c>
      <c r="L58" s="72">
        <v>1069</v>
      </c>
      <c r="M58" s="73" t="s">
        <v>1733</v>
      </c>
      <c r="N58" s="74">
        <v>7.680372382</v>
      </c>
      <c r="O58" s="70" t="s">
        <v>1733</v>
      </c>
      <c r="P58" s="75"/>
      <c r="Q58" s="71" t="str">
        <f t="shared" si="11"/>
        <v>NO</v>
      </c>
      <c r="R58" s="76" t="s">
        <v>1732</v>
      </c>
      <c r="S58" s="77">
        <v>70964</v>
      </c>
      <c r="T58" s="78">
        <v>7945</v>
      </c>
      <c r="U58" s="78">
        <v>7979</v>
      </c>
      <c r="V58" s="79">
        <v>9662</v>
      </c>
      <c r="W58" s="64">
        <f t="shared" si="1"/>
        <v>1</v>
      </c>
      <c r="X58" s="65">
        <f t="shared" si="2"/>
        <v>0</v>
      </c>
      <c r="Y58" s="65">
        <f t="shared" si="3"/>
        <v>0</v>
      </c>
      <c r="Z58" s="80">
        <f t="shared" si="4"/>
        <v>0</v>
      </c>
      <c r="AA58" s="81" t="str">
        <f t="shared" si="5"/>
        <v>-</v>
      </c>
      <c r="AB58" s="64">
        <f t="shared" si="6"/>
        <v>1</v>
      </c>
      <c r="AC58" s="65">
        <f t="shared" si="7"/>
        <v>0</v>
      </c>
      <c r="AD58" s="80">
        <f t="shared" si="8"/>
        <v>0</v>
      </c>
      <c r="AE58" s="81" t="str">
        <f t="shared" si="9"/>
        <v>-</v>
      </c>
      <c r="AF58" s="64">
        <f t="shared" si="10"/>
        <v>0</v>
      </c>
      <c r="AG58" s="82" t="s">
        <v>1734</v>
      </c>
    </row>
    <row r="59" spans="1:33" ht="12.75">
      <c r="A59" s="62">
        <v>3604710</v>
      </c>
      <c r="B59" s="63">
        <v>10306060000</v>
      </c>
      <c r="C59" s="64" t="s">
        <v>1991</v>
      </c>
      <c r="D59" s="65" t="s">
        <v>1992</v>
      </c>
      <c r="E59" s="65" t="s">
        <v>1993</v>
      </c>
      <c r="F59" s="66">
        <v>12054</v>
      </c>
      <c r="G59" s="67">
        <v>3297</v>
      </c>
      <c r="H59" s="68">
        <v>5184397098</v>
      </c>
      <c r="I59" s="69" t="s">
        <v>1844</v>
      </c>
      <c r="J59" s="70" t="s">
        <v>1733</v>
      </c>
      <c r="K59" s="71" t="s">
        <v>1733</v>
      </c>
      <c r="L59" s="72">
        <v>4580</v>
      </c>
      <c r="M59" s="73" t="s">
        <v>1733</v>
      </c>
      <c r="N59" s="74">
        <v>3.211096333</v>
      </c>
      <c r="O59" s="70" t="s">
        <v>1733</v>
      </c>
      <c r="P59" s="75"/>
      <c r="Q59" s="71" t="str">
        <f t="shared" si="11"/>
        <v>NO</v>
      </c>
      <c r="R59" s="76" t="s">
        <v>1733</v>
      </c>
      <c r="S59" s="77">
        <v>119387</v>
      </c>
      <c r="T59" s="78">
        <v>4595</v>
      </c>
      <c r="U59" s="78">
        <v>18648</v>
      </c>
      <c r="V59" s="79">
        <v>5053</v>
      </c>
      <c r="W59" s="64">
        <f t="shared" si="1"/>
        <v>0</v>
      </c>
      <c r="X59" s="65">
        <f t="shared" si="2"/>
        <v>0</v>
      </c>
      <c r="Y59" s="65">
        <f t="shared" si="3"/>
        <v>0</v>
      </c>
      <c r="Z59" s="80">
        <f t="shared" si="4"/>
        <v>0</v>
      </c>
      <c r="AA59" s="81" t="str">
        <f t="shared" si="5"/>
        <v>-</v>
      </c>
      <c r="AB59" s="64">
        <f t="shared" si="6"/>
        <v>0</v>
      </c>
      <c r="AC59" s="65">
        <f t="shared" si="7"/>
        <v>0</v>
      </c>
      <c r="AD59" s="80">
        <f t="shared" si="8"/>
        <v>0</v>
      </c>
      <c r="AE59" s="81" t="str">
        <f t="shared" si="9"/>
        <v>-</v>
      </c>
      <c r="AF59" s="64">
        <f t="shared" si="10"/>
        <v>0</v>
      </c>
      <c r="AG59" s="82" t="s">
        <v>1734</v>
      </c>
    </row>
    <row r="60" spans="1:33" ht="12.75">
      <c r="A60" s="62">
        <v>3604740</v>
      </c>
      <c r="B60" s="63">
        <v>280521030000</v>
      </c>
      <c r="C60" s="64" t="s">
        <v>1994</v>
      </c>
      <c r="D60" s="65" t="s">
        <v>1995</v>
      </c>
      <c r="E60" s="65" t="s">
        <v>1996</v>
      </c>
      <c r="F60" s="66">
        <v>11714</v>
      </c>
      <c r="G60" s="67">
        <v>1596</v>
      </c>
      <c r="H60" s="68">
        <v>5166444001</v>
      </c>
      <c r="I60" s="69" t="s">
        <v>1947</v>
      </c>
      <c r="J60" s="70" t="s">
        <v>1733</v>
      </c>
      <c r="K60" s="71" t="s">
        <v>1733</v>
      </c>
      <c r="L60" s="72">
        <v>2842</v>
      </c>
      <c r="M60" s="73" t="s">
        <v>1733</v>
      </c>
      <c r="N60" s="74">
        <v>5.097164702</v>
      </c>
      <c r="O60" s="70" t="s">
        <v>1733</v>
      </c>
      <c r="P60" s="75"/>
      <c r="Q60" s="71" t="str">
        <f t="shared" si="11"/>
        <v>NO</v>
      </c>
      <c r="R60" s="76" t="s">
        <v>1733</v>
      </c>
      <c r="S60" s="77">
        <v>97428</v>
      </c>
      <c r="T60" s="78">
        <v>6395</v>
      </c>
      <c r="U60" s="78">
        <v>13375</v>
      </c>
      <c r="V60" s="79">
        <v>3695</v>
      </c>
      <c r="W60" s="64">
        <f t="shared" si="1"/>
        <v>0</v>
      </c>
      <c r="X60" s="65">
        <f t="shared" si="2"/>
        <v>0</v>
      </c>
      <c r="Y60" s="65">
        <f t="shared" si="3"/>
        <v>0</v>
      </c>
      <c r="Z60" s="80">
        <f t="shared" si="4"/>
        <v>0</v>
      </c>
      <c r="AA60" s="81" t="str">
        <f t="shared" si="5"/>
        <v>-</v>
      </c>
      <c r="AB60" s="64">
        <f t="shared" si="6"/>
        <v>0</v>
      </c>
      <c r="AC60" s="65">
        <f t="shared" si="7"/>
        <v>0</v>
      </c>
      <c r="AD60" s="80">
        <f t="shared" si="8"/>
        <v>0</v>
      </c>
      <c r="AE60" s="81" t="str">
        <f t="shared" si="9"/>
        <v>-</v>
      </c>
      <c r="AF60" s="64">
        <f t="shared" si="10"/>
        <v>0</v>
      </c>
      <c r="AG60" s="82" t="s">
        <v>1734</v>
      </c>
    </row>
    <row r="61" spans="1:33" ht="12.75">
      <c r="A61" s="62">
        <v>3604870</v>
      </c>
      <c r="B61" s="63">
        <v>30200010000</v>
      </c>
      <c r="C61" s="64" t="s">
        <v>1997</v>
      </c>
      <c r="D61" s="65" t="s">
        <v>1998</v>
      </c>
      <c r="E61" s="65" t="s">
        <v>1999</v>
      </c>
      <c r="F61" s="66">
        <v>13901</v>
      </c>
      <c r="G61" s="67">
        <v>2126</v>
      </c>
      <c r="H61" s="68">
        <v>6077628100</v>
      </c>
      <c r="I61" s="69" t="s">
        <v>1840</v>
      </c>
      <c r="J61" s="70" t="s">
        <v>1733</v>
      </c>
      <c r="K61" s="71" t="s">
        <v>1733</v>
      </c>
      <c r="L61" s="72">
        <v>5687</v>
      </c>
      <c r="M61" s="73" t="s">
        <v>1733</v>
      </c>
      <c r="N61" s="74">
        <v>27.18389966</v>
      </c>
      <c r="O61" s="70" t="s">
        <v>1732</v>
      </c>
      <c r="P61" s="75"/>
      <c r="Q61" s="71" t="str">
        <f t="shared" si="11"/>
        <v>NO</v>
      </c>
      <c r="R61" s="76" t="s">
        <v>1733</v>
      </c>
      <c r="S61" s="77">
        <v>656018</v>
      </c>
      <c r="T61" s="78">
        <v>86977</v>
      </c>
      <c r="U61" s="78">
        <v>69443</v>
      </c>
      <c r="V61" s="79">
        <v>40210</v>
      </c>
      <c r="W61" s="64">
        <f t="shared" si="1"/>
        <v>0</v>
      </c>
      <c r="X61" s="65">
        <f t="shared" si="2"/>
        <v>0</v>
      </c>
      <c r="Y61" s="65">
        <f t="shared" si="3"/>
        <v>0</v>
      </c>
      <c r="Z61" s="80">
        <f t="shared" si="4"/>
        <v>0</v>
      </c>
      <c r="AA61" s="81" t="str">
        <f t="shared" si="5"/>
        <v>-</v>
      </c>
      <c r="AB61" s="64">
        <f t="shared" si="6"/>
        <v>0</v>
      </c>
      <c r="AC61" s="65">
        <f t="shared" si="7"/>
        <v>1</v>
      </c>
      <c r="AD61" s="80">
        <f t="shared" si="8"/>
        <v>0</v>
      </c>
      <c r="AE61" s="81" t="str">
        <f t="shared" si="9"/>
        <v>-</v>
      </c>
      <c r="AF61" s="64">
        <f t="shared" si="10"/>
        <v>0</v>
      </c>
      <c r="AG61" s="82" t="s">
        <v>1734</v>
      </c>
    </row>
    <row r="62" spans="1:33" ht="12.75">
      <c r="A62" s="62">
        <v>3624630</v>
      </c>
      <c r="B62" s="63">
        <v>661905020000</v>
      </c>
      <c r="C62" s="64" t="s">
        <v>2000</v>
      </c>
      <c r="D62" s="65" t="s">
        <v>2001</v>
      </c>
      <c r="E62" s="65" t="s">
        <v>2002</v>
      </c>
      <c r="F62" s="66">
        <v>10573</v>
      </c>
      <c r="G62" s="67">
        <v>1105</v>
      </c>
      <c r="H62" s="68">
        <v>9149373600</v>
      </c>
      <c r="I62" s="69" t="s">
        <v>1826</v>
      </c>
      <c r="J62" s="70" t="s">
        <v>1733</v>
      </c>
      <c r="K62" s="71" t="s">
        <v>1733</v>
      </c>
      <c r="L62" s="72">
        <v>1349</v>
      </c>
      <c r="M62" s="73" t="s">
        <v>1733</v>
      </c>
      <c r="N62" s="74">
        <v>1.325600663</v>
      </c>
      <c r="O62" s="70" t="s">
        <v>1733</v>
      </c>
      <c r="P62" s="75"/>
      <c r="Q62" s="71" t="str">
        <f t="shared" si="11"/>
        <v>NO</v>
      </c>
      <c r="R62" s="76" t="s">
        <v>1733</v>
      </c>
      <c r="S62" s="77">
        <v>24164</v>
      </c>
      <c r="T62" s="78">
        <v>0</v>
      </c>
      <c r="U62" s="78">
        <v>4210</v>
      </c>
      <c r="V62" s="79">
        <v>1085</v>
      </c>
      <c r="W62" s="64">
        <f t="shared" si="1"/>
        <v>0</v>
      </c>
      <c r="X62" s="65">
        <f t="shared" si="2"/>
        <v>0</v>
      </c>
      <c r="Y62" s="65">
        <f t="shared" si="3"/>
        <v>0</v>
      </c>
      <c r="Z62" s="80">
        <f t="shared" si="4"/>
        <v>0</v>
      </c>
      <c r="AA62" s="81" t="str">
        <f t="shared" si="5"/>
        <v>-</v>
      </c>
      <c r="AB62" s="64">
        <f t="shared" si="6"/>
        <v>0</v>
      </c>
      <c r="AC62" s="65">
        <f t="shared" si="7"/>
        <v>0</v>
      </c>
      <c r="AD62" s="80">
        <f t="shared" si="8"/>
        <v>0</v>
      </c>
      <c r="AE62" s="81" t="str">
        <f t="shared" si="9"/>
        <v>-</v>
      </c>
      <c r="AF62" s="64">
        <f t="shared" si="10"/>
        <v>0</v>
      </c>
      <c r="AG62" s="82" t="s">
        <v>1734</v>
      </c>
    </row>
    <row r="63" spans="1:33" ht="12.75">
      <c r="A63" s="62">
        <v>3680100</v>
      </c>
      <c r="B63" s="63">
        <v>19000000000</v>
      </c>
      <c r="C63" s="64" t="s">
        <v>2003</v>
      </c>
      <c r="D63" s="65" t="s">
        <v>2004</v>
      </c>
      <c r="E63" s="65" t="s">
        <v>1839</v>
      </c>
      <c r="F63" s="66">
        <v>12205</v>
      </c>
      <c r="G63" s="67" t="s">
        <v>1748</v>
      </c>
      <c r="H63" s="68">
        <v>5184569215</v>
      </c>
      <c r="I63" s="69" t="s">
        <v>1954</v>
      </c>
      <c r="J63" s="70" t="s">
        <v>1733</v>
      </c>
      <c r="K63" s="71" t="s">
        <v>2005</v>
      </c>
      <c r="L63" s="72" t="s">
        <v>2005</v>
      </c>
      <c r="M63" s="73" t="s">
        <v>1733</v>
      </c>
      <c r="N63" s="74" t="s">
        <v>1827</v>
      </c>
      <c r="O63" s="70" t="s">
        <v>1827</v>
      </c>
      <c r="P63" s="75"/>
      <c r="Q63" s="71" t="str">
        <f t="shared" si="11"/>
        <v>NO</v>
      </c>
      <c r="R63" s="76" t="s">
        <v>1733</v>
      </c>
      <c r="S63" s="77"/>
      <c r="T63" s="78"/>
      <c r="U63" s="78"/>
      <c r="V63" s="79"/>
      <c r="W63" s="64">
        <f t="shared" si="1"/>
        <v>0</v>
      </c>
      <c r="X63" s="65">
        <f t="shared" si="2"/>
        <v>0</v>
      </c>
      <c r="Y63" s="65">
        <f t="shared" si="3"/>
        <v>0</v>
      </c>
      <c r="Z63" s="80">
        <f t="shared" si="4"/>
        <v>0</v>
      </c>
      <c r="AA63" s="81" t="str">
        <f t="shared" si="5"/>
        <v>-</v>
      </c>
      <c r="AB63" s="64">
        <f t="shared" si="6"/>
        <v>0</v>
      </c>
      <c r="AC63" s="65">
        <f t="shared" si="7"/>
        <v>0</v>
      </c>
      <c r="AD63" s="80">
        <f t="shared" si="8"/>
        <v>0</v>
      </c>
      <c r="AE63" s="81" t="str">
        <f t="shared" si="9"/>
        <v>-</v>
      </c>
      <c r="AF63" s="64">
        <f t="shared" si="10"/>
        <v>0</v>
      </c>
      <c r="AG63" s="82" t="s">
        <v>1734</v>
      </c>
    </row>
    <row r="64" spans="1:33" ht="12.75">
      <c r="A64" s="62">
        <v>3680140</v>
      </c>
      <c r="B64" s="63">
        <v>39000000000</v>
      </c>
      <c r="C64" s="64" t="s">
        <v>2006</v>
      </c>
      <c r="D64" s="65" t="s">
        <v>2007</v>
      </c>
      <c r="E64" s="65" t="s">
        <v>1999</v>
      </c>
      <c r="F64" s="66">
        <v>13905</v>
      </c>
      <c r="G64" s="67" t="s">
        <v>1748</v>
      </c>
      <c r="H64" s="68">
        <v>6077633309</v>
      </c>
      <c r="I64" s="69" t="s">
        <v>1954</v>
      </c>
      <c r="J64" s="70" t="s">
        <v>1733</v>
      </c>
      <c r="K64" s="71" t="s">
        <v>2005</v>
      </c>
      <c r="L64" s="72" t="s">
        <v>2005</v>
      </c>
      <c r="M64" s="73" t="s">
        <v>1733</v>
      </c>
      <c r="N64" s="74" t="s">
        <v>1827</v>
      </c>
      <c r="O64" s="70" t="s">
        <v>1827</v>
      </c>
      <c r="P64" s="75"/>
      <c r="Q64" s="71" t="str">
        <f t="shared" si="11"/>
        <v>NO</v>
      </c>
      <c r="R64" s="76" t="s">
        <v>1733</v>
      </c>
      <c r="S64" s="77"/>
      <c r="T64" s="78"/>
      <c r="U64" s="78"/>
      <c r="V64" s="79"/>
      <c r="W64" s="64">
        <f t="shared" si="1"/>
        <v>0</v>
      </c>
      <c r="X64" s="65">
        <f t="shared" si="2"/>
        <v>0</v>
      </c>
      <c r="Y64" s="65">
        <f t="shared" si="3"/>
        <v>0</v>
      </c>
      <c r="Z64" s="80">
        <f t="shared" si="4"/>
        <v>0</v>
      </c>
      <c r="AA64" s="81" t="str">
        <f t="shared" si="5"/>
        <v>-</v>
      </c>
      <c r="AB64" s="64">
        <f t="shared" si="6"/>
        <v>0</v>
      </c>
      <c r="AC64" s="65">
        <f t="shared" si="7"/>
        <v>0</v>
      </c>
      <c r="AD64" s="80">
        <f t="shared" si="8"/>
        <v>0</v>
      </c>
      <c r="AE64" s="81" t="str">
        <f t="shared" si="9"/>
        <v>-</v>
      </c>
      <c r="AF64" s="64">
        <f t="shared" si="10"/>
        <v>0</v>
      </c>
      <c r="AG64" s="82" t="s">
        <v>1734</v>
      </c>
    </row>
    <row r="65" spans="1:33" ht="12.75">
      <c r="A65" s="62">
        <v>3680150</v>
      </c>
      <c r="B65" s="63">
        <v>49000000000</v>
      </c>
      <c r="C65" s="64" t="s">
        <v>2008</v>
      </c>
      <c r="D65" s="65" t="s">
        <v>2009</v>
      </c>
      <c r="E65" s="65" t="s">
        <v>2010</v>
      </c>
      <c r="F65" s="66">
        <v>14760</v>
      </c>
      <c r="G65" s="67" t="s">
        <v>1748</v>
      </c>
      <c r="H65" s="68">
        <v>7163768246</v>
      </c>
      <c r="I65" s="69" t="s">
        <v>1731</v>
      </c>
      <c r="J65" s="70" t="s">
        <v>1732</v>
      </c>
      <c r="K65" s="71" t="s">
        <v>2005</v>
      </c>
      <c r="L65" s="72" t="s">
        <v>2005</v>
      </c>
      <c r="M65" s="73" t="s">
        <v>1733</v>
      </c>
      <c r="N65" s="74" t="s">
        <v>1827</v>
      </c>
      <c r="O65" s="70" t="s">
        <v>1827</v>
      </c>
      <c r="P65" s="75"/>
      <c r="Q65" s="71" t="str">
        <f t="shared" si="11"/>
        <v>NO</v>
      </c>
      <c r="R65" s="76" t="s">
        <v>1732</v>
      </c>
      <c r="S65" s="77"/>
      <c r="T65" s="78"/>
      <c r="U65" s="78"/>
      <c r="V65" s="79"/>
      <c r="W65" s="64">
        <f t="shared" si="1"/>
        <v>1</v>
      </c>
      <c r="X65" s="65">
        <f t="shared" si="2"/>
        <v>0</v>
      </c>
      <c r="Y65" s="65">
        <f t="shared" si="3"/>
        <v>0</v>
      </c>
      <c r="Z65" s="80">
        <f t="shared" si="4"/>
        <v>0</v>
      </c>
      <c r="AA65" s="81" t="str">
        <f t="shared" si="5"/>
        <v>-</v>
      </c>
      <c r="AB65" s="64">
        <f t="shared" si="6"/>
        <v>1</v>
      </c>
      <c r="AC65" s="65">
        <f t="shared" si="7"/>
        <v>0</v>
      </c>
      <c r="AD65" s="80">
        <f t="shared" si="8"/>
        <v>0</v>
      </c>
      <c r="AE65" s="81" t="str">
        <f t="shared" si="9"/>
        <v>-</v>
      </c>
      <c r="AF65" s="64">
        <f t="shared" si="10"/>
        <v>0</v>
      </c>
      <c r="AG65" s="82" t="s">
        <v>1734</v>
      </c>
    </row>
    <row r="66" spans="1:33" ht="12.75">
      <c r="A66" s="62">
        <v>3680180</v>
      </c>
      <c r="B66" s="63">
        <v>59000000000</v>
      </c>
      <c r="C66" s="64" t="s">
        <v>2011</v>
      </c>
      <c r="D66" s="65" t="s">
        <v>2012</v>
      </c>
      <c r="E66" s="65" t="s">
        <v>1906</v>
      </c>
      <c r="F66" s="66">
        <v>13021</v>
      </c>
      <c r="G66" s="67" t="s">
        <v>1748</v>
      </c>
      <c r="H66" s="68">
        <v>3152530361</v>
      </c>
      <c r="I66" s="69" t="s">
        <v>1731</v>
      </c>
      <c r="J66" s="70" t="s">
        <v>1732</v>
      </c>
      <c r="K66" s="71" t="s">
        <v>2005</v>
      </c>
      <c r="L66" s="72" t="s">
        <v>2005</v>
      </c>
      <c r="M66" s="73" t="s">
        <v>1733</v>
      </c>
      <c r="N66" s="74" t="s">
        <v>1827</v>
      </c>
      <c r="O66" s="70" t="s">
        <v>1827</v>
      </c>
      <c r="P66" s="75"/>
      <c r="Q66" s="71" t="str">
        <f t="shared" si="11"/>
        <v>NO</v>
      </c>
      <c r="R66" s="76" t="s">
        <v>1732</v>
      </c>
      <c r="S66" s="77"/>
      <c r="T66" s="78"/>
      <c r="U66" s="78"/>
      <c r="V66" s="79"/>
      <c r="W66" s="64">
        <f t="shared" si="1"/>
        <v>1</v>
      </c>
      <c r="X66" s="65">
        <f t="shared" si="2"/>
        <v>0</v>
      </c>
      <c r="Y66" s="65">
        <f t="shared" si="3"/>
        <v>0</v>
      </c>
      <c r="Z66" s="80">
        <f t="shared" si="4"/>
        <v>0</v>
      </c>
      <c r="AA66" s="81" t="str">
        <f t="shared" si="5"/>
        <v>-</v>
      </c>
      <c r="AB66" s="64">
        <f t="shared" si="6"/>
        <v>1</v>
      </c>
      <c r="AC66" s="65">
        <f t="shared" si="7"/>
        <v>0</v>
      </c>
      <c r="AD66" s="80">
        <f t="shared" si="8"/>
        <v>0</v>
      </c>
      <c r="AE66" s="81" t="str">
        <f t="shared" si="9"/>
        <v>-</v>
      </c>
      <c r="AF66" s="64">
        <f t="shared" si="10"/>
        <v>0</v>
      </c>
      <c r="AG66" s="82" t="s">
        <v>1734</v>
      </c>
    </row>
    <row r="67" spans="1:33" ht="12.75">
      <c r="A67" s="62">
        <v>3680220</v>
      </c>
      <c r="B67" s="63">
        <v>99000000000</v>
      </c>
      <c r="C67" s="64" t="s">
        <v>2013</v>
      </c>
      <c r="D67" s="65" t="s">
        <v>2014</v>
      </c>
      <c r="E67" s="65" t="s">
        <v>2015</v>
      </c>
      <c r="F67" s="66">
        <v>12901</v>
      </c>
      <c r="G67" s="67" t="s">
        <v>1748</v>
      </c>
      <c r="H67" s="68">
        <v>5185610100</v>
      </c>
      <c r="I67" s="69" t="s">
        <v>1738</v>
      </c>
      <c r="J67" s="70" t="s">
        <v>1733</v>
      </c>
      <c r="K67" s="71" t="s">
        <v>2005</v>
      </c>
      <c r="L67" s="72" t="s">
        <v>2005</v>
      </c>
      <c r="M67" s="73" t="s">
        <v>1733</v>
      </c>
      <c r="N67" s="74" t="s">
        <v>1827</v>
      </c>
      <c r="O67" s="70" t="s">
        <v>1827</v>
      </c>
      <c r="P67" s="75"/>
      <c r="Q67" s="71" t="str">
        <f t="shared" si="11"/>
        <v>NO</v>
      </c>
      <c r="R67" s="76" t="s">
        <v>1732</v>
      </c>
      <c r="S67" s="77"/>
      <c r="T67" s="78"/>
      <c r="U67" s="78"/>
      <c r="V67" s="79"/>
      <c r="W67" s="64">
        <f t="shared" si="1"/>
        <v>0</v>
      </c>
      <c r="X67" s="65">
        <f t="shared" si="2"/>
        <v>0</v>
      </c>
      <c r="Y67" s="65">
        <f t="shared" si="3"/>
        <v>0</v>
      </c>
      <c r="Z67" s="80">
        <f t="shared" si="4"/>
        <v>0</v>
      </c>
      <c r="AA67" s="81" t="str">
        <f t="shared" si="5"/>
        <v>-</v>
      </c>
      <c r="AB67" s="64">
        <f t="shared" si="6"/>
        <v>1</v>
      </c>
      <c r="AC67" s="65">
        <f t="shared" si="7"/>
        <v>0</v>
      </c>
      <c r="AD67" s="80">
        <f t="shared" si="8"/>
        <v>0</v>
      </c>
      <c r="AE67" s="81" t="str">
        <f t="shared" si="9"/>
        <v>-</v>
      </c>
      <c r="AF67" s="64">
        <f t="shared" si="10"/>
        <v>0</v>
      </c>
      <c r="AG67" s="82" t="s">
        <v>1734</v>
      </c>
    </row>
    <row r="68" spans="1:33" ht="12.75">
      <c r="A68" s="62">
        <v>3680260</v>
      </c>
      <c r="B68" s="63">
        <v>129000000000</v>
      </c>
      <c r="C68" s="64" t="s">
        <v>2016</v>
      </c>
      <c r="D68" s="65" t="s">
        <v>2017</v>
      </c>
      <c r="E68" s="65" t="s">
        <v>1799</v>
      </c>
      <c r="F68" s="66">
        <v>13815</v>
      </c>
      <c r="G68" s="67">
        <v>3554</v>
      </c>
      <c r="H68" s="68">
        <v>6073351233</v>
      </c>
      <c r="I68" s="69" t="s">
        <v>1731</v>
      </c>
      <c r="J68" s="70" t="s">
        <v>1732</v>
      </c>
      <c r="K68" s="71" t="s">
        <v>2005</v>
      </c>
      <c r="L68" s="72" t="s">
        <v>2005</v>
      </c>
      <c r="M68" s="73" t="s">
        <v>1733</v>
      </c>
      <c r="N68" s="74" t="s">
        <v>1827</v>
      </c>
      <c r="O68" s="70" t="s">
        <v>1827</v>
      </c>
      <c r="P68" s="75"/>
      <c r="Q68" s="71" t="str">
        <f t="shared" si="11"/>
        <v>NO</v>
      </c>
      <c r="R68" s="76" t="s">
        <v>1732</v>
      </c>
      <c r="S68" s="77"/>
      <c r="T68" s="78"/>
      <c r="U68" s="78"/>
      <c r="V68" s="79"/>
      <c r="W68" s="64">
        <f t="shared" si="1"/>
        <v>1</v>
      </c>
      <c r="X68" s="65">
        <f t="shared" si="2"/>
        <v>0</v>
      </c>
      <c r="Y68" s="65">
        <f t="shared" si="3"/>
        <v>0</v>
      </c>
      <c r="Z68" s="80">
        <f t="shared" si="4"/>
        <v>0</v>
      </c>
      <c r="AA68" s="81" t="str">
        <f t="shared" si="5"/>
        <v>-</v>
      </c>
      <c r="AB68" s="64">
        <f t="shared" si="6"/>
        <v>1</v>
      </c>
      <c r="AC68" s="65">
        <f t="shared" si="7"/>
        <v>0</v>
      </c>
      <c r="AD68" s="80">
        <f t="shared" si="8"/>
        <v>0</v>
      </c>
      <c r="AE68" s="81" t="str">
        <f t="shared" si="9"/>
        <v>-</v>
      </c>
      <c r="AF68" s="64">
        <f t="shared" si="10"/>
        <v>0</v>
      </c>
      <c r="AG68" s="82" t="s">
        <v>1734</v>
      </c>
    </row>
    <row r="69" spans="1:33" ht="12.75">
      <c r="A69" s="62">
        <v>3680280</v>
      </c>
      <c r="B69" s="63">
        <v>139000000000</v>
      </c>
      <c r="C69" s="64" t="s">
        <v>2018</v>
      </c>
      <c r="D69" s="65" t="s">
        <v>2019</v>
      </c>
      <c r="E69" s="65" t="s">
        <v>1899</v>
      </c>
      <c r="F69" s="66">
        <v>12601</v>
      </c>
      <c r="G69" s="67" t="s">
        <v>1748</v>
      </c>
      <c r="H69" s="68">
        <v>8454864800</v>
      </c>
      <c r="I69" s="69" t="s">
        <v>1893</v>
      </c>
      <c r="J69" s="70" t="s">
        <v>1733</v>
      </c>
      <c r="K69" s="71" t="s">
        <v>2005</v>
      </c>
      <c r="L69" s="72" t="s">
        <v>2005</v>
      </c>
      <c r="M69" s="73" t="s">
        <v>1733</v>
      </c>
      <c r="N69" s="74" t="s">
        <v>1827</v>
      </c>
      <c r="O69" s="70" t="s">
        <v>1827</v>
      </c>
      <c r="P69" s="75"/>
      <c r="Q69" s="71" t="str">
        <f aca="true" t="shared" si="12" ref="Q69:Q132">IF(AND(ISNUMBER(P69),P69&gt;=20),"YES","NO")</f>
        <v>NO</v>
      </c>
      <c r="R69" s="76" t="s">
        <v>1733</v>
      </c>
      <c r="S69" s="77"/>
      <c r="T69" s="78"/>
      <c r="U69" s="78"/>
      <c r="V69" s="79"/>
      <c r="W69" s="64">
        <f aca="true" t="shared" si="13" ref="W69:W132">IF(OR(J69="YES",K69="YES"),1,0)</f>
        <v>0</v>
      </c>
      <c r="X69" s="65">
        <f aca="true" t="shared" si="14" ref="X69:X132">IF(OR(AND(ISNUMBER(L69),AND(L69&gt;0,L69&lt;600)),AND(ISNUMBER(L69),AND(L69&gt;0,M69="YES"))),1,0)</f>
        <v>0</v>
      </c>
      <c r="Y69" s="65">
        <f aca="true" t="shared" si="15" ref="Y69:Y132">IF(AND(OR(J69="YES",K69="YES"),(W69=0)),"Trouble",0)</f>
        <v>0</v>
      </c>
      <c r="Z69" s="80">
        <f aca="true" t="shared" si="16" ref="Z69:Z132">IF(AND(OR(AND(ISNUMBER(L69),AND(L69&gt;0,L69&lt;600)),AND(ISNUMBER(L69),AND(L69&gt;0,M69="YES"))),(X69=0)),"Trouble",0)</f>
        <v>0</v>
      </c>
      <c r="AA69" s="81" t="str">
        <f aca="true" t="shared" si="17" ref="AA69:AA132">IF(AND(W69=1,X69=1),"SRSA","-")</f>
        <v>-</v>
      </c>
      <c r="AB69" s="64">
        <f aca="true" t="shared" si="18" ref="AB69:AB132">IF(R69="YES",1,0)</f>
        <v>0</v>
      </c>
      <c r="AC69" s="65">
        <f aca="true" t="shared" si="19" ref="AC69:AC132">IF(OR(AND(ISNUMBER(P69),P69&gt;=20),(AND(ISNUMBER(P69)=FALSE,AND(ISNUMBER(N69),N69&gt;=20)))),1,0)</f>
        <v>0</v>
      </c>
      <c r="AD69" s="80">
        <f aca="true" t="shared" si="20" ref="AD69:AD132">IF(AND(AB69=1,AC69=1),"Initial",0)</f>
        <v>0</v>
      </c>
      <c r="AE69" s="81" t="str">
        <f aca="true" t="shared" si="21" ref="AE69:AE132">IF(AND(AND(AD69="Initial",AF69=0),AND(ISNUMBER(L69),L69&gt;0)),"RLIS","-")</f>
        <v>-</v>
      </c>
      <c r="AF69" s="64">
        <f aca="true" t="shared" si="22" ref="AF69:AF132">IF(AND(AA69="SRSA",AD69="Initial"),"SRSA",0)</f>
        <v>0</v>
      </c>
      <c r="AG69" s="82" t="s">
        <v>1734</v>
      </c>
    </row>
    <row r="70" spans="1:33" ht="12.75">
      <c r="A70" s="62">
        <v>3680820</v>
      </c>
      <c r="B70" s="63">
        <v>589100000000</v>
      </c>
      <c r="C70" s="64" t="s">
        <v>2020</v>
      </c>
      <c r="D70" s="65" t="s">
        <v>2021</v>
      </c>
      <c r="E70" s="65" t="s">
        <v>2022</v>
      </c>
      <c r="F70" s="66">
        <v>11772</v>
      </c>
      <c r="G70" s="67" t="s">
        <v>1748</v>
      </c>
      <c r="H70" s="68">
        <v>6312892200</v>
      </c>
      <c r="I70" s="69" t="s">
        <v>1826</v>
      </c>
      <c r="J70" s="70" t="s">
        <v>1733</v>
      </c>
      <c r="K70" s="71" t="s">
        <v>2005</v>
      </c>
      <c r="L70" s="72" t="s">
        <v>2005</v>
      </c>
      <c r="M70" s="73" t="s">
        <v>1733</v>
      </c>
      <c r="N70" s="74" t="s">
        <v>1827</v>
      </c>
      <c r="O70" s="70" t="s">
        <v>1827</v>
      </c>
      <c r="P70" s="75"/>
      <c r="Q70" s="71" t="str">
        <f t="shared" si="12"/>
        <v>NO</v>
      </c>
      <c r="R70" s="76" t="s">
        <v>1733</v>
      </c>
      <c r="S70" s="77"/>
      <c r="T70" s="78"/>
      <c r="U70" s="78"/>
      <c r="V70" s="79"/>
      <c r="W70" s="64">
        <f t="shared" si="13"/>
        <v>0</v>
      </c>
      <c r="X70" s="65">
        <f t="shared" si="14"/>
        <v>0</v>
      </c>
      <c r="Y70" s="65">
        <f t="shared" si="15"/>
        <v>0</v>
      </c>
      <c r="Z70" s="80">
        <f t="shared" si="16"/>
        <v>0</v>
      </c>
      <c r="AA70" s="81" t="str">
        <f t="shared" si="17"/>
        <v>-</v>
      </c>
      <c r="AB70" s="64">
        <f t="shared" si="18"/>
        <v>0</v>
      </c>
      <c r="AC70" s="65">
        <f t="shared" si="19"/>
        <v>0</v>
      </c>
      <c r="AD70" s="80">
        <f t="shared" si="20"/>
        <v>0</v>
      </c>
      <c r="AE70" s="81" t="str">
        <f t="shared" si="21"/>
        <v>-</v>
      </c>
      <c r="AF70" s="64">
        <f t="shared" si="22"/>
        <v>0</v>
      </c>
      <c r="AG70" s="82" t="s">
        <v>1734</v>
      </c>
    </row>
    <row r="71" spans="1:33" ht="12.75">
      <c r="A71" s="62">
        <v>3680300</v>
      </c>
      <c r="B71" s="63">
        <v>149100000000</v>
      </c>
      <c r="C71" s="64" t="s">
        <v>2023</v>
      </c>
      <c r="D71" s="65" t="s">
        <v>2024</v>
      </c>
      <c r="E71" s="65" t="s">
        <v>2025</v>
      </c>
      <c r="F71" s="66">
        <v>14224</v>
      </c>
      <c r="G71" s="67">
        <v>1892</v>
      </c>
      <c r="H71" s="68">
        <v>7168217001</v>
      </c>
      <c r="I71" s="69" t="s">
        <v>1826</v>
      </c>
      <c r="J71" s="70" t="s">
        <v>1733</v>
      </c>
      <c r="K71" s="71" t="s">
        <v>2005</v>
      </c>
      <c r="L71" s="72" t="s">
        <v>2005</v>
      </c>
      <c r="M71" s="73" t="s">
        <v>1733</v>
      </c>
      <c r="N71" s="74" t="s">
        <v>1827</v>
      </c>
      <c r="O71" s="70" t="s">
        <v>1827</v>
      </c>
      <c r="P71" s="75"/>
      <c r="Q71" s="71" t="str">
        <f t="shared" si="12"/>
        <v>NO</v>
      </c>
      <c r="R71" s="76" t="s">
        <v>1733</v>
      </c>
      <c r="S71" s="77"/>
      <c r="T71" s="78"/>
      <c r="U71" s="78"/>
      <c r="V71" s="79"/>
      <c r="W71" s="64">
        <f t="shared" si="13"/>
        <v>0</v>
      </c>
      <c r="X71" s="65">
        <f t="shared" si="14"/>
        <v>0</v>
      </c>
      <c r="Y71" s="65">
        <f t="shared" si="15"/>
        <v>0</v>
      </c>
      <c r="Z71" s="80">
        <f t="shared" si="16"/>
        <v>0</v>
      </c>
      <c r="AA71" s="81" t="str">
        <f t="shared" si="17"/>
        <v>-</v>
      </c>
      <c r="AB71" s="64">
        <f t="shared" si="18"/>
        <v>0</v>
      </c>
      <c r="AC71" s="65">
        <f t="shared" si="19"/>
        <v>0</v>
      </c>
      <c r="AD71" s="80">
        <f t="shared" si="20"/>
        <v>0</v>
      </c>
      <c r="AE71" s="81" t="str">
        <f t="shared" si="21"/>
        <v>-</v>
      </c>
      <c r="AF71" s="64">
        <f t="shared" si="22"/>
        <v>0</v>
      </c>
      <c r="AG71" s="82" t="s">
        <v>1734</v>
      </c>
    </row>
    <row r="72" spans="1:33" ht="12.75">
      <c r="A72" s="62">
        <v>3680320</v>
      </c>
      <c r="B72" s="63">
        <v>149200000000</v>
      </c>
      <c r="C72" s="64" t="s">
        <v>2026</v>
      </c>
      <c r="D72" s="65" t="s">
        <v>2027</v>
      </c>
      <c r="E72" s="65" t="s">
        <v>2028</v>
      </c>
      <c r="F72" s="66">
        <v>14006</v>
      </c>
      <c r="G72" s="67" t="s">
        <v>1748</v>
      </c>
      <c r="H72" s="68">
        <v>7165494454</v>
      </c>
      <c r="I72" s="69" t="s">
        <v>1807</v>
      </c>
      <c r="J72" s="70" t="s">
        <v>1732</v>
      </c>
      <c r="K72" s="71" t="s">
        <v>2005</v>
      </c>
      <c r="L72" s="72" t="s">
        <v>2005</v>
      </c>
      <c r="M72" s="73" t="s">
        <v>1733</v>
      </c>
      <c r="N72" s="74" t="s">
        <v>1827</v>
      </c>
      <c r="O72" s="70" t="s">
        <v>1827</v>
      </c>
      <c r="P72" s="75"/>
      <c r="Q72" s="71" t="str">
        <f t="shared" si="12"/>
        <v>NO</v>
      </c>
      <c r="R72" s="76" t="s">
        <v>1732</v>
      </c>
      <c r="S72" s="77"/>
      <c r="T72" s="78"/>
      <c r="U72" s="78"/>
      <c r="V72" s="79"/>
      <c r="W72" s="64">
        <f t="shared" si="13"/>
        <v>1</v>
      </c>
      <c r="X72" s="65">
        <f t="shared" si="14"/>
        <v>0</v>
      </c>
      <c r="Y72" s="65">
        <f t="shared" si="15"/>
        <v>0</v>
      </c>
      <c r="Z72" s="80">
        <f t="shared" si="16"/>
        <v>0</v>
      </c>
      <c r="AA72" s="81" t="str">
        <f t="shared" si="17"/>
        <v>-</v>
      </c>
      <c r="AB72" s="64">
        <f t="shared" si="18"/>
        <v>1</v>
      </c>
      <c r="AC72" s="65">
        <f t="shared" si="19"/>
        <v>0</v>
      </c>
      <c r="AD72" s="80">
        <f t="shared" si="20"/>
        <v>0</v>
      </c>
      <c r="AE72" s="81" t="str">
        <f t="shared" si="21"/>
        <v>-</v>
      </c>
      <c r="AF72" s="64">
        <f t="shared" si="22"/>
        <v>0</v>
      </c>
      <c r="AG72" s="82" t="s">
        <v>1734</v>
      </c>
    </row>
    <row r="73" spans="1:33" ht="12.75">
      <c r="A73" s="62">
        <v>3680340</v>
      </c>
      <c r="B73" s="63">
        <v>169000000000</v>
      </c>
      <c r="C73" s="64" t="s">
        <v>2029</v>
      </c>
      <c r="D73" s="65" t="s">
        <v>2030</v>
      </c>
      <c r="E73" s="65" t="s">
        <v>2031</v>
      </c>
      <c r="F73" s="66">
        <v>12953</v>
      </c>
      <c r="G73" s="67" t="s">
        <v>1748</v>
      </c>
      <c r="H73" s="68">
        <v>5184836420</v>
      </c>
      <c r="I73" s="69" t="s">
        <v>1731</v>
      </c>
      <c r="J73" s="70" t="s">
        <v>1732</v>
      </c>
      <c r="K73" s="71" t="s">
        <v>2005</v>
      </c>
      <c r="L73" s="72" t="s">
        <v>2005</v>
      </c>
      <c r="M73" s="73" t="s">
        <v>1733</v>
      </c>
      <c r="N73" s="74" t="s">
        <v>1827</v>
      </c>
      <c r="O73" s="70" t="s">
        <v>1827</v>
      </c>
      <c r="P73" s="75"/>
      <c r="Q73" s="71" t="str">
        <f t="shared" si="12"/>
        <v>NO</v>
      </c>
      <c r="R73" s="76" t="s">
        <v>1732</v>
      </c>
      <c r="S73" s="77"/>
      <c r="T73" s="78"/>
      <c r="U73" s="78"/>
      <c r="V73" s="79"/>
      <c r="W73" s="64">
        <f t="shared" si="13"/>
        <v>1</v>
      </c>
      <c r="X73" s="65">
        <f t="shared" si="14"/>
        <v>0</v>
      </c>
      <c r="Y73" s="65">
        <f t="shared" si="15"/>
        <v>0</v>
      </c>
      <c r="Z73" s="80">
        <f t="shared" si="16"/>
        <v>0</v>
      </c>
      <c r="AA73" s="81" t="str">
        <f t="shared" si="17"/>
        <v>-</v>
      </c>
      <c r="AB73" s="64">
        <f t="shared" si="18"/>
        <v>1</v>
      </c>
      <c r="AC73" s="65">
        <f t="shared" si="19"/>
        <v>0</v>
      </c>
      <c r="AD73" s="80">
        <f t="shared" si="20"/>
        <v>0</v>
      </c>
      <c r="AE73" s="81" t="str">
        <f t="shared" si="21"/>
        <v>-</v>
      </c>
      <c r="AF73" s="64">
        <f t="shared" si="22"/>
        <v>0</v>
      </c>
      <c r="AG73" s="82" t="s">
        <v>1734</v>
      </c>
    </row>
    <row r="74" spans="1:33" ht="12.75">
      <c r="A74" s="62">
        <v>3680460</v>
      </c>
      <c r="B74" s="63">
        <v>249000000000</v>
      </c>
      <c r="C74" s="64" t="s">
        <v>2032</v>
      </c>
      <c r="D74" s="65" t="s">
        <v>2033</v>
      </c>
      <c r="E74" s="65" t="s">
        <v>2034</v>
      </c>
      <c r="F74" s="66">
        <v>14482</v>
      </c>
      <c r="G74" s="67" t="s">
        <v>1748</v>
      </c>
      <c r="H74" s="68">
        <v>5856587905</v>
      </c>
      <c r="I74" s="69" t="s">
        <v>1738</v>
      </c>
      <c r="J74" s="70" t="s">
        <v>1733</v>
      </c>
      <c r="K74" s="71" t="s">
        <v>2005</v>
      </c>
      <c r="L74" s="72" t="s">
        <v>2005</v>
      </c>
      <c r="M74" s="73" t="s">
        <v>1733</v>
      </c>
      <c r="N74" s="74" t="s">
        <v>1827</v>
      </c>
      <c r="O74" s="70" t="s">
        <v>1827</v>
      </c>
      <c r="P74" s="75"/>
      <c r="Q74" s="71" t="str">
        <f t="shared" si="12"/>
        <v>NO</v>
      </c>
      <c r="R74" s="76" t="s">
        <v>1732</v>
      </c>
      <c r="S74" s="77"/>
      <c r="T74" s="78"/>
      <c r="U74" s="78"/>
      <c r="V74" s="79"/>
      <c r="W74" s="64">
        <f t="shared" si="13"/>
        <v>0</v>
      </c>
      <c r="X74" s="65">
        <f t="shared" si="14"/>
        <v>0</v>
      </c>
      <c r="Y74" s="65">
        <f t="shared" si="15"/>
        <v>0</v>
      </c>
      <c r="Z74" s="80">
        <f t="shared" si="16"/>
        <v>0</v>
      </c>
      <c r="AA74" s="81" t="str">
        <f t="shared" si="17"/>
        <v>-</v>
      </c>
      <c r="AB74" s="64">
        <f t="shared" si="18"/>
        <v>1</v>
      </c>
      <c r="AC74" s="65">
        <f t="shared" si="19"/>
        <v>0</v>
      </c>
      <c r="AD74" s="80">
        <f t="shared" si="20"/>
        <v>0</v>
      </c>
      <c r="AE74" s="81" t="str">
        <f t="shared" si="21"/>
        <v>-</v>
      </c>
      <c r="AF74" s="64">
        <f t="shared" si="22"/>
        <v>0</v>
      </c>
      <c r="AG74" s="82" t="s">
        <v>1734</v>
      </c>
    </row>
    <row r="75" spans="1:33" ht="12.75">
      <c r="A75" s="62">
        <v>3680400</v>
      </c>
      <c r="B75" s="63">
        <v>209000000000</v>
      </c>
      <c r="C75" s="64" t="s">
        <v>2035</v>
      </c>
      <c r="D75" s="65" t="s">
        <v>2036</v>
      </c>
      <c r="E75" s="65" t="s">
        <v>2037</v>
      </c>
      <c r="F75" s="66">
        <v>12095</v>
      </c>
      <c r="G75" s="67" t="s">
        <v>1748</v>
      </c>
      <c r="H75" s="68">
        <v>5187624634</v>
      </c>
      <c r="I75" s="69" t="s">
        <v>1738</v>
      </c>
      <c r="J75" s="70" t="s">
        <v>1733</v>
      </c>
      <c r="K75" s="71" t="s">
        <v>2005</v>
      </c>
      <c r="L75" s="72" t="s">
        <v>2005</v>
      </c>
      <c r="M75" s="73" t="s">
        <v>1733</v>
      </c>
      <c r="N75" s="74" t="s">
        <v>1827</v>
      </c>
      <c r="O75" s="70" t="s">
        <v>1827</v>
      </c>
      <c r="P75" s="75"/>
      <c r="Q75" s="71" t="str">
        <f t="shared" si="12"/>
        <v>NO</v>
      </c>
      <c r="R75" s="76" t="s">
        <v>1732</v>
      </c>
      <c r="S75" s="77"/>
      <c r="T75" s="78"/>
      <c r="U75" s="78"/>
      <c r="V75" s="79"/>
      <c r="W75" s="64">
        <f t="shared" si="13"/>
        <v>0</v>
      </c>
      <c r="X75" s="65">
        <f t="shared" si="14"/>
        <v>0</v>
      </c>
      <c r="Y75" s="65">
        <f t="shared" si="15"/>
        <v>0</v>
      </c>
      <c r="Z75" s="80">
        <f t="shared" si="16"/>
        <v>0</v>
      </c>
      <c r="AA75" s="81" t="str">
        <f t="shared" si="17"/>
        <v>-</v>
      </c>
      <c r="AB75" s="64">
        <f t="shared" si="18"/>
        <v>1</v>
      </c>
      <c r="AC75" s="65">
        <f t="shared" si="19"/>
        <v>0</v>
      </c>
      <c r="AD75" s="80">
        <f t="shared" si="20"/>
        <v>0</v>
      </c>
      <c r="AE75" s="81" t="str">
        <f t="shared" si="21"/>
        <v>-</v>
      </c>
      <c r="AF75" s="64">
        <f t="shared" si="22"/>
        <v>0</v>
      </c>
      <c r="AG75" s="82" t="s">
        <v>1734</v>
      </c>
    </row>
    <row r="76" spans="1:33" ht="12.75">
      <c r="A76" s="62">
        <v>3680420</v>
      </c>
      <c r="B76" s="63">
        <v>219000000000</v>
      </c>
      <c r="C76" s="64" t="s">
        <v>2038</v>
      </c>
      <c r="D76" s="65" t="s">
        <v>2039</v>
      </c>
      <c r="E76" s="65" t="s">
        <v>2040</v>
      </c>
      <c r="F76" s="66">
        <v>13350</v>
      </c>
      <c r="G76" s="67" t="s">
        <v>1748</v>
      </c>
      <c r="H76" s="68">
        <v>3158672023</v>
      </c>
      <c r="I76" s="69" t="s">
        <v>1807</v>
      </c>
      <c r="J76" s="70" t="s">
        <v>1732</v>
      </c>
      <c r="K76" s="71" t="s">
        <v>2005</v>
      </c>
      <c r="L76" s="72" t="s">
        <v>2005</v>
      </c>
      <c r="M76" s="73" t="s">
        <v>1733</v>
      </c>
      <c r="N76" s="74" t="s">
        <v>1827</v>
      </c>
      <c r="O76" s="70" t="s">
        <v>1827</v>
      </c>
      <c r="P76" s="75"/>
      <c r="Q76" s="71" t="str">
        <f t="shared" si="12"/>
        <v>NO</v>
      </c>
      <c r="R76" s="76" t="s">
        <v>1732</v>
      </c>
      <c r="S76" s="77"/>
      <c r="T76" s="78"/>
      <c r="U76" s="78"/>
      <c r="V76" s="79"/>
      <c r="W76" s="64">
        <f t="shared" si="13"/>
        <v>1</v>
      </c>
      <c r="X76" s="65">
        <f t="shared" si="14"/>
        <v>0</v>
      </c>
      <c r="Y76" s="65">
        <f t="shared" si="15"/>
        <v>0</v>
      </c>
      <c r="Z76" s="80">
        <f t="shared" si="16"/>
        <v>0</v>
      </c>
      <c r="AA76" s="81" t="str">
        <f t="shared" si="17"/>
        <v>-</v>
      </c>
      <c r="AB76" s="64">
        <f t="shared" si="18"/>
        <v>1</v>
      </c>
      <c r="AC76" s="65">
        <f t="shared" si="19"/>
        <v>0</v>
      </c>
      <c r="AD76" s="80">
        <f t="shared" si="20"/>
        <v>0</v>
      </c>
      <c r="AE76" s="81" t="str">
        <f t="shared" si="21"/>
        <v>-</v>
      </c>
      <c r="AF76" s="64">
        <f t="shared" si="22"/>
        <v>0</v>
      </c>
      <c r="AG76" s="82" t="s">
        <v>1734</v>
      </c>
    </row>
    <row r="77" spans="1:33" ht="12.75">
      <c r="A77" s="62">
        <v>3680440</v>
      </c>
      <c r="B77" s="63">
        <v>229000000000</v>
      </c>
      <c r="C77" s="64" t="s">
        <v>2041</v>
      </c>
      <c r="D77" s="65" t="s">
        <v>2042</v>
      </c>
      <c r="E77" s="65" t="s">
        <v>2043</v>
      </c>
      <c r="F77" s="66">
        <v>13601</v>
      </c>
      <c r="G77" s="67" t="s">
        <v>1748</v>
      </c>
      <c r="H77" s="68">
        <v>3157797010</v>
      </c>
      <c r="I77" s="69" t="s">
        <v>2044</v>
      </c>
      <c r="J77" s="70" t="s">
        <v>1733</v>
      </c>
      <c r="K77" s="71" t="s">
        <v>2005</v>
      </c>
      <c r="L77" s="72" t="s">
        <v>2005</v>
      </c>
      <c r="M77" s="73" t="s">
        <v>1733</v>
      </c>
      <c r="N77" s="74" t="s">
        <v>1827</v>
      </c>
      <c r="O77" s="70" t="s">
        <v>1827</v>
      </c>
      <c r="P77" s="75"/>
      <c r="Q77" s="71" t="str">
        <f t="shared" si="12"/>
        <v>NO</v>
      </c>
      <c r="R77" s="76" t="s">
        <v>1733</v>
      </c>
      <c r="S77" s="77"/>
      <c r="T77" s="78"/>
      <c r="U77" s="78"/>
      <c r="V77" s="79"/>
      <c r="W77" s="64">
        <f t="shared" si="13"/>
        <v>0</v>
      </c>
      <c r="X77" s="65">
        <f t="shared" si="14"/>
        <v>0</v>
      </c>
      <c r="Y77" s="65">
        <f t="shared" si="15"/>
        <v>0</v>
      </c>
      <c r="Z77" s="80">
        <f t="shared" si="16"/>
        <v>0</v>
      </c>
      <c r="AA77" s="81" t="str">
        <f t="shared" si="17"/>
        <v>-</v>
      </c>
      <c r="AB77" s="64">
        <f t="shared" si="18"/>
        <v>0</v>
      </c>
      <c r="AC77" s="65">
        <f t="shared" si="19"/>
        <v>0</v>
      </c>
      <c r="AD77" s="80">
        <f t="shared" si="20"/>
        <v>0</v>
      </c>
      <c r="AE77" s="81" t="str">
        <f t="shared" si="21"/>
        <v>-</v>
      </c>
      <c r="AF77" s="64">
        <f t="shared" si="22"/>
        <v>0</v>
      </c>
      <c r="AG77" s="82" t="s">
        <v>1734</v>
      </c>
    </row>
    <row r="78" spans="1:33" ht="12.75">
      <c r="A78" s="62">
        <v>3680480</v>
      </c>
      <c r="B78" s="63">
        <v>259000000000</v>
      </c>
      <c r="C78" s="64" t="s">
        <v>2045</v>
      </c>
      <c r="D78" s="65" t="s">
        <v>2046</v>
      </c>
      <c r="E78" s="65" t="s">
        <v>2047</v>
      </c>
      <c r="F78" s="66">
        <v>13478</v>
      </c>
      <c r="G78" s="67">
        <v>168</v>
      </c>
      <c r="H78" s="68">
        <v>3153615510</v>
      </c>
      <c r="I78" s="69" t="s">
        <v>1807</v>
      </c>
      <c r="J78" s="70" t="s">
        <v>1732</v>
      </c>
      <c r="K78" s="71" t="s">
        <v>2005</v>
      </c>
      <c r="L78" s="72" t="s">
        <v>2005</v>
      </c>
      <c r="M78" s="73" t="s">
        <v>1733</v>
      </c>
      <c r="N78" s="74" t="s">
        <v>1827</v>
      </c>
      <c r="O78" s="70" t="s">
        <v>1827</v>
      </c>
      <c r="P78" s="75"/>
      <c r="Q78" s="71" t="str">
        <f t="shared" si="12"/>
        <v>NO</v>
      </c>
      <c r="R78" s="76" t="s">
        <v>1732</v>
      </c>
      <c r="S78" s="77"/>
      <c r="T78" s="78"/>
      <c r="U78" s="78"/>
      <c r="V78" s="79"/>
      <c r="W78" s="64">
        <f t="shared" si="13"/>
        <v>1</v>
      </c>
      <c r="X78" s="65">
        <f t="shared" si="14"/>
        <v>0</v>
      </c>
      <c r="Y78" s="65">
        <f t="shared" si="15"/>
        <v>0</v>
      </c>
      <c r="Z78" s="80">
        <f t="shared" si="16"/>
        <v>0</v>
      </c>
      <c r="AA78" s="81" t="str">
        <f t="shared" si="17"/>
        <v>-</v>
      </c>
      <c r="AB78" s="64">
        <f t="shared" si="18"/>
        <v>1</v>
      </c>
      <c r="AC78" s="65">
        <f t="shared" si="19"/>
        <v>0</v>
      </c>
      <c r="AD78" s="80">
        <f t="shared" si="20"/>
        <v>0</v>
      </c>
      <c r="AE78" s="81" t="str">
        <f t="shared" si="21"/>
        <v>-</v>
      </c>
      <c r="AF78" s="64">
        <f t="shared" si="22"/>
        <v>0</v>
      </c>
      <c r="AG78" s="82" t="s">
        <v>1734</v>
      </c>
    </row>
    <row r="79" spans="1:33" ht="12.75">
      <c r="A79" s="62">
        <v>3680500</v>
      </c>
      <c r="B79" s="63">
        <v>269100000000</v>
      </c>
      <c r="C79" s="64" t="s">
        <v>2048</v>
      </c>
      <c r="D79" s="65" t="s">
        <v>2049</v>
      </c>
      <c r="E79" s="65" t="s">
        <v>2050</v>
      </c>
      <c r="F79" s="66">
        <v>14450</v>
      </c>
      <c r="G79" s="67" t="s">
        <v>1748</v>
      </c>
      <c r="H79" s="68">
        <v>5853832200</v>
      </c>
      <c r="I79" s="69" t="s">
        <v>1954</v>
      </c>
      <c r="J79" s="70" t="s">
        <v>1733</v>
      </c>
      <c r="K79" s="71" t="s">
        <v>2005</v>
      </c>
      <c r="L79" s="72" t="s">
        <v>2005</v>
      </c>
      <c r="M79" s="73" t="s">
        <v>1733</v>
      </c>
      <c r="N79" s="74" t="s">
        <v>1827</v>
      </c>
      <c r="O79" s="70" t="s">
        <v>1827</v>
      </c>
      <c r="P79" s="75"/>
      <c r="Q79" s="71" t="str">
        <f t="shared" si="12"/>
        <v>NO</v>
      </c>
      <c r="R79" s="76" t="s">
        <v>1733</v>
      </c>
      <c r="S79" s="77"/>
      <c r="T79" s="78"/>
      <c r="U79" s="78"/>
      <c r="V79" s="79"/>
      <c r="W79" s="64">
        <f t="shared" si="13"/>
        <v>0</v>
      </c>
      <c r="X79" s="65">
        <f t="shared" si="14"/>
        <v>0</v>
      </c>
      <c r="Y79" s="65">
        <f t="shared" si="15"/>
        <v>0</v>
      </c>
      <c r="Z79" s="80">
        <f t="shared" si="16"/>
        <v>0</v>
      </c>
      <c r="AA79" s="81" t="str">
        <f t="shared" si="17"/>
        <v>-</v>
      </c>
      <c r="AB79" s="64">
        <f t="shared" si="18"/>
        <v>0</v>
      </c>
      <c r="AC79" s="65">
        <f t="shared" si="19"/>
        <v>0</v>
      </c>
      <c r="AD79" s="80">
        <f t="shared" si="20"/>
        <v>0</v>
      </c>
      <c r="AE79" s="81" t="str">
        <f t="shared" si="21"/>
        <v>-</v>
      </c>
      <c r="AF79" s="64">
        <f t="shared" si="22"/>
        <v>0</v>
      </c>
      <c r="AG79" s="82" t="s">
        <v>1734</v>
      </c>
    </row>
    <row r="80" spans="1:33" ht="12.75">
      <c r="A80" s="62">
        <v>3680520</v>
      </c>
      <c r="B80" s="63">
        <v>269200000000</v>
      </c>
      <c r="C80" s="64" t="s">
        <v>2051</v>
      </c>
      <c r="D80" s="65" t="s">
        <v>2052</v>
      </c>
      <c r="E80" s="65" t="s">
        <v>2053</v>
      </c>
      <c r="F80" s="66">
        <v>14559</v>
      </c>
      <c r="G80" s="67" t="s">
        <v>1748</v>
      </c>
      <c r="H80" s="68">
        <v>5853522410</v>
      </c>
      <c r="I80" s="69" t="s">
        <v>1954</v>
      </c>
      <c r="J80" s="70" t="s">
        <v>1733</v>
      </c>
      <c r="K80" s="71" t="s">
        <v>2005</v>
      </c>
      <c r="L80" s="72" t="s">
        <v>2005</v>
      </c>
      <c r="M80" s="73" t="s">
        <v>1733</v>
      </c>
      <c r="N80" s="74" t="s">
        <v>1827</v>
      </c>
      <c r="O80" s="70" t="s">
        <v>1827</v>
      </c>
      <c r="P80" s="75"/>
      <c r="Q80" s="71" t="str">
        <f t="shared" si="12"/>
        <v>NO</v>
      </c>
      <c r="R80" s="76" t="s">
        <v>1733</v>
      </c>
      <c r="S80" s="77"/>
      <c r="T80" s="78"/>
      <c r="U80" s="78"/>
      <c r="V80" s="79"/>
      <c r="W80" s="64">
        <f t="shared" si="13"/>
        <v>0</v>
      </c>
      <c r="X80" s="65">
        <f t="shared" si="14"/>
        <v>0</v>
      </c>
      <c r="Y80" s="65">
        <f t="shared" si="15"/>
        <v>0</v>
      </c>
      <c r="Z80" s="80">
        <f t="shared" si="16"/>
        <v>0</v>
      </c>
      <c r="AA80" s="81" t="str">
        <f t="shared" si="17"/>
        <v>-</v>
      </c>
      <c r="AB80" s="64">
        <f t="shared" si="18"/>
        <v>0</v>
      </c>
      <c r="AC80" s="65">
        <f t="shared" si="19"/>
        <v>0</v>
      </c>
      <c r="AD80" s="80">
        <f t="shared" si="20"/>
        <v>0</v>
      </c>
      <c r="AE80" s="81" t="str">
        <f t="shared" si="21"/>
        <v>-</v>
      </c>
      <c r="AF80" s="64">
        <f t="shared" si="22"/>
        <v>0</v>
      </c>
      <c r="AG80" s="82" t="s">
        <v>1734</v>
      </c>
    </row>
    <row r="81" spans="1:33" ht="12.75">
      <c r="A81" s="62">
        <v>3680540</v>
      </c>
      <c r="B81" s="63">
        <v>289000000000</v>
      </c>
      <c r="C81" s="64" t="s">
        <v>2054</v>
      </c>
      <c r="D81" s="65" t="s">
        <v>2055</v>
      </c>
      <c r="E81" s="65" t="s">
        <v>2056</v>
      </c>
      <c r="F81" s="66">
        <v>11530</v>
      </c>
      <c r="G81" s="67">
        <v>4757</v>
      </c>
      <c r="H81" s="68">
        <v>5163962200</v>
      </c>
      <c r="I81" s="69" t="s">
        <v>1826</v>
      </c>
      <c r="J81" s="70" t="s">
        <v>1733</v>
      </c>
      <c r="K81" s="71" t="s">
        <v>2005</v>
      </c>
      <c r="L81" s="72" t="s">
        <v>2005</v>
      </c>
      <c r="M81" s="73" t="s">
        <v>1733</v>
      </c>
      <c r="N81" s="74" t="s">
        <v>1827</v>
      </c>
      <c r="O81" s="70" t="s">
        <v>1827</v>
      </c>
      <c r="P81" s="75"/>
      <c r="Q81" s="71" t="str">
        <f t="shared" si="12"/>
        <v>NO</v>
      </c>
      <c r="R81" s="76" t="s">
        <v>1733</v>
      </c>
      <c r="S81" s="77"/>
      <c r="T81" s="78"/>
      <c r="U81" s="78"/>
      <c r="V81" s="79"/>
      <c r="W81" s="64">
        <f t="shared" si="13"/>
        <v>0</v>
      </c>
      <c r="X81" s="65">
        <f t="shared" si="14"/>
        <v>0</v>
      </c>
      <c r="Y81" s="65">
        <f t="shared" si="15"/>
        <v>0</v>
      </c>
      <c r="Z81" s="80">
        <f t="shared" si="16"/>
        <v>0</v>
      </c>
      <c r="AA81" s="81" t="str">
        <f t="shared" si="17"/>
        <v>-</v>
      </c>
      <c r="AB81" s="64">
        <f t="shared" si="18"/>
        <v>0</v>
      </c>
      <c r="AC81" s="65">
        <f t="shared" si="19"/>
        <v>0</v>
      </c>
      <c r="AD81" s="80">
        <f t="shared" si="20"/>
        <v>0</v>
      </c>
      <c r="AE81" s="81" t="str">
        <f t="shared" si="21"/>
        <v>-</v>
      </c>
      <c r="AF81" s="64">
        <f t="shared" si="22"/>
        <v>0</v>
      </c>
      <c r="AG81" s="82" t="s">
        <v>1734</v>
      </c>
    </row>
    <row r="82" spans="1:33" ht="12.75">
      <c r="A82" s="62">
        <v>3680560</v>
      </c>
      <c r="B82" s="63">
        <v>419000000000</v>
      </c>
      <c r="C82" s="64" t="s">
        <v>2057</v>
      </c>
      <c r="D82" s="65" t="s">
        <v>2058</v>
      </c>
      <c r="E82" s="65" t="s">
        <v>2059</v>
      </c>
      <c r="F82" s="66">
        <v>13413</v>
      </c>
      <c r="G82" s="67" t="s">
        <v>1748</v>
      </c>
      <c r="H82" s="68">
        <v>3157938561</v>
      </c>
      <c r="I82" s="69" t="s">
        <v>1954</v>
      </c>
      <c r="J82" s="70" t="s">
        <v>1733</v>
      </c>
      <c r="K82" s="71" t="s">
        <v>2005</v>
      </c>
      <c r="L82" s="72" t="s">
        <v>2005</v>
      </c>
      <c r="M82" s="73" t="s">
        <v>1733</v>
      </c>
      <c r="N82" s="74" t="s">
        <v>1827</v>
      </c>
      <c r="O82" s="70" t="s">
        <v>1827</v>
      </c>
      <c r="P82" s="75"/>
      <c r="Q82" s="71" t="str">
        <f t="shared" si="12"/>
        <v>NO</v>
      </c>
      <c r="R82" s="76" t="s">
        <v>1733</v>
      </c>
      <c r="S82" s="77"/>
      <c r="T82" s="78"/>
      <c r="U82" s="78"/>
      <c r="V82" s="79"/>
      <c r="W82" s="64">
        <f t="shared" si="13"/>
        <v>0</v>
      </c>
      <c r="X82" s="65">
        <f t="shared" si="14"/>
        <v>0</v>
      </c>
      <c r="Y82" s="65">
        <f t="shared" si="15"/>
        <v>0</v>
      </c>
      <c r="Z82" s="80">
        <f t="shared" si="16"/>
        <v>0</v>
      </c>
      <c r="AA82" s="81" t="str">
        <f t="shared" si="17"/>
        <v>-</v>
      </c>
      <c r="AB82" s="64">
        <f t="shared" si="18"/>
        <v>0</v>
      </c>
      <c r="AC82" s="65">
        <f t="shared" si="19"/>
        <v>0</v>
      </c>
      <c r="AD82" s="80">
        <f t="shared" si="20"/>
        <v>0</v>
      </c>
      <c r="AE82" s="81" t="str">
        <f t="shared" si="21"/>
        <v>-</v>
      </c>
      <c r="AF82" s="64">
        <f t="shared" si="22"/>
        <v>0</v>
      </c>
      <c r="AG82" s="82" t="s">
        <v>1734</v>
      </c>
    </row>
    <row r="83" spans="1:33" ht="12.75">
      <c r="A83" s="62">
        <v>3680580</v>
      </c>
      <c r="B83" s="63">
        <v>429000000000</v>
      </c>
      <c r="C83" s="64" t="s">
        <v>2060</v>
      </c>
      <c r="D83" s="65" t="s">
        <v>2061</v>
      </c>
      <c r="E83" s="65" t="s">
        <v>2062</v>
      </c>
      <c r="F83" s="66">
        <v>13221</v>
      </c>
      <c r="G83" s="67" t="s">
        <v>1748</v>
      </c>
      <c r="H83" s="68">
        <v>3154332602</v>
      </c>
      <c r="I83" s="69" t="s">
        <v>1954</v>
      </c>
      <c r="J83" s="70" t="s">
        <v>1733</v>
      </c>
      <c r="K83" s="71" t="s">
        <v>2005</v>
      </c>
      <c r="L83" s="72" t="s">
        <v>2005</v>
      </c>
      <c r="M83" s="73" t="s">
        <v>1733</v>
      </c>
      <c r="N83" s="74" t="s">
        <v>1827</v>
      </c>
      <c r="O83" s="70" t="s">
        <v>1827</v>
      </c>
      <c r="P83" s="75"/>
      <c r="Q83" s="71" t="str">
        <f t="shared" si="12"/>
        <v>NO</v>
      </c>
      <c r="R83" s="76" t="s">
        <v>1733</v>
      </c>
      <c r="S83" s="77"/>
      <c r="T83" s="78"/>
      <c r="U83" s="78"/>
      <c r="V83" s="79"/>
      <c r="W83" s="64">
        <f t="shared" si="13"/>
        <v>0</v>
      </c>
      <c r="X83" s="65">
        <f t="shared" si="14"/>
        <v>0</v>
      </c>
      <c r="Y83" s="65">
        <f t="shared" si="15"/>
        <v>0</v>
      </c>
      <c r="Z83" s="80">
        <f t="shared" si="16"/>
        <v>0</v>
      </c>
      <c r="AA83" s="81" t="str">
        <f t="shared" si="17"/>
        <v>-</v>
      </c>
      <c r="AB83" s="64">
        <f t="shared" si="18"/>
        <v>0</v>
      </c>
      <c r="AC83" s="65">
        <f t="shared" si="19"/>
        <v>0</v>
      </c>
      <c r="AD83" s="80">
        <f t="shared" si="20"/>
        <v>0</v>
      </c>
      <c r="AE83" s="81" t="str">
        <f t="shared" si="21"/>
        <v>-</v>
      </c>
      <c r="AF83" s="64">
        <f t="shared" si="22"/>
        <v>0</v>
      </c>
      <c r="AG83" s="82" t="s">
        <v>1734</v>
      </c>
    </row>
    <row r="84" spans="1:33" ht="12.75">
      <c r="A84" s="62">
        <v>3680600</v>
      </c>
      <c r="B84" s="63">
        <v>439000000000</v>
      </c>
      <c r="C84" s="64" t="s">
        <v>2063</v>
      </c>
      <c r="D84" s="65" t="s">
        <v>2064</v>
      </c>
      <c r="E84" s="65" t="s">
        <v>2065</v>
      </c>
      <c r="F84" s="66">
        <v>14513</v>
      </c>
      <c r="G84" s="67">
        <v>1863</v>
      </c>
      <c r="H84" s="68">
        <v>3153227284</v>
      </c>
      <c r="I84" s="69" t="s">
        <v>1954</v>
      </c>
      <c r="J84" s="70" t="s">
        <v>1733</v>
      </c>
      <c r="K84" s="71" t="s">
        <v>2005</v>
      </c>
      <c r="L84" s="72" t="s">
        <v>2005</v>
      </c>
      <c r="M84" s="73" t="s">
        <v>1733</v>
      </c>
      <c r="N84" s="74" t="s">
        <v>1827</v>
      </c>
      <c r="O84" s="70" t="s">
        <v>1827</v>
      </c>
      <c r="P84" s="75"/>
      <c r="Q84" s="71" t="str">
        <f t="shared" si="12"/>
        <v>NO</v>
      </c>
      <c r="R84" s="76" t="s">
        <v>1733</v>
      </c>
      <c r="S84" s="77"/>
      <c r="T84" s="78"/>
      <c r="U84" s="78"/>
      <c r="V84" s="79"/>
      <c r="W84" s="64">
        <f t="shared" si="13"/>
        <v>0</v>
      </c>
      <c r="X84" s="65">
        <f t="shared" si="14"/>
        <v>0</v>
      </c>
      <c r="Y84" s="65">
        <f t="shared" si="15"/>
        <v>0</v>
      </c>
      <c r="Z84" s="80">
        <f t="shared" si="16"/>
        <v>0</v>
      </c>
      <c r="AA84" s="81" t="str">
        <f t="shared" si="17"/>
        <v>-</v>
      </c>
      <c r="AB84" s="64">
        <f t="shared" si="18"/>
        <v>0</v>
      </c>
      <c r="AC84" s="65">
        <f t="shared" si="19"/>
        <v>0</v>
      </c>
      <c r="AD84" s="80">
        <f t="shared" si="20"/>
        <v>0</v>
      </c>
      <c r="AE84" s="81" t="str">
        <f t="shared" si="21"/>
        <v>-</v>
      </c>
      <c r="AF84" s="64">
        <f t="shared" si="22"/>
        <v>0</v>
      </c>
      <c r="AG84" s="82" t="s">
        <v>1734</v>
      </c>
    </row>
    <row r="85" spans="1:33" ht="12.75">
      <c r="A85" s="62">
        <v>3680620</v>
      </c>
      <c r="B85" s="63">
        <v>449000000000</v>
      </c>
      <c r="C85" s="64" t="s">
        <v>2066</v>
      </c>
      <c r="D85" s="65" t="s">
        <v>2067</v>
      </c>
      <c r="E85" s="65" t="s">
        <v>2068</v>
      </c>
      <c r="F85" s="66">
        <v>10924</v>
      </c>
      <c r="G85" s="67">
        <v>9777</v>
      </c>
      <c r="H85" s="68">
        <v>8452910110</v>
      </c>
      <c r="I85" s="69" t="s">
        <v>1954</v>
      </c>
      <c r="J85" s="70" t="s">
        <v>1733</v>
      </c>
      <c r="K85" s="71" t="s">
        <v>2005</v>
      </c>
      <c r="L85" s="72" t="s">
        <v>2005</v>
      </c>
      <c r="M85" s="73" t="s">
        <v>1733</v>
      </c>
      <c r="N85" s="74" t="s">
        <v>1827</v>
      </c>
      <c r="O85" s="70" t="s">
        <v>1827</v>
      </c>
      <c r="P85" s="75"/>
      <c r="Q85" s="71" t="str">
        <f t="shared" si="12"/>
        <v>NO</v>
      </c>
      <c r="R85" s="76" t="s">
        <v>1733</v>
      </c>
      <c r="S85" s="77"/>
      <c r="T85" s="78"/>
      <c r="U85" s="78"/>
      <c r="V85" s="79"/>
      <c r="W85" s="64">
        <f t="shared" si="13"/>
        <v>0</v>
      </c>
      <c r="X85" s="65">
        <f t="shared" si="14"/>
        <v>0</v>
      </c>
      <c r="Y85" s="65">
        <f t="shared" si="15"/>
        <v>0</v>
      </c>
      <c r="Z85" s="80">
        <f t="shared" si="16"/>
        <v>0</v>
      </c>
      <c r="AA85" s="81" t="str">
        <f t="shared" si="17"/>
        <v>-</v>
      </c>
      <c r="AB85" s="64">
        <f t="shared" si="18"/>
        <v>0</v>
      </c>
      <c r="AC85" s="65">
        <f t="shared" si="19"/>
        <v>0</v>
      </c>
      <c r="AD85" s="80">
        <f t="shared" si="20"/>
        <v>0</v>
      </c>
      <c r="AE85" s="81" t="str">
        <f t="shared" si="21"/>
        <v>-</v>
      </c>
      <c r="AF85" s="64">
        <f t="shared" si="22"/>
        <v>0</v>
      </c>
      <c r="AG85" s="82" t="s">
        <v>1734</v>
      </c>
    </row>
    <row r="86" spans="1:33" ht="12.75">
      <c r="A86" s="62">
        <v>3680640</v>
      </c>
      <c r="B86" s="63">
        <v>459000000000</v>
      </c>
      <c r="C86" s="64" t="s">
        <v>2069</v>
      </c>
      <c r="D86" s="65" t="s">
        <v>2070</v>
      </c>
      <c r="E86" s="65" t="s">
        <v>2071</v>
      </c>
      <c r="F86" s="66">
        <v>14103</v>
      </c>
      <c r="G86" s="67" t="s">
        <v>1748</v>
      </c>
      <c r="H86" s="68">
        <v>5858367510</v>
      </c>
      <c r="I86" s="69" t="s">
        <v>1807</v>
      </c>
      <c r="J86" s="70" t="s">
        <v>1732</v>
      </c>
      <c r="K86" s="71" t="s">
        <v>2005</v>
      </c>
      <c r="L86" s="72" t="s">
        <v>2005</v>
      </c>
      <c r="M86" s="73" t="s">
        <v>1733</v>
      </c>
      <c r="N86" s="74" t="s">
        <v>1827</v>
      </c>
      <c r="O86" s="70" t="s">
        <v>1827</v>
      </c>
      <c r="P86" s="75"/>
      <c r="Q86" s="71" t="str">
        <f t="shared" si="12"/>
        <v>NO</v>
      </c>
      <c r="R86" s="76" t="s">
        <v>1732</v>
      </c>
      <c r="S86" s="77"/>
      <c r="T86" s="78"/>
      <c r="U86" s="78"/>
      <c r="V86" s="79"/>
      <c r="W86" s="64">
        <f t="shared" si="13"/>
        <v>1</v>
      </c>
      <c r="X86" s="65">
        <f t="shared" si="14"/>
        <v>0</v>
      </c>
      <c r="Y86" s="65">
        <f t="shared" si="15"/>
        <v>0</v>
      </c>
      <c r="Z86" s="80">
        <f t="shared" si="16"/>
        <v>0</v>
      </c>
      <c r="AA86" s="81" t="str">
        <f t="shared" si="17"/>
        <v>-</v>
      </c>
      <c r="AB86" s="64">
        <f t="shared" si="18"/>
        <v>1</v>
      </c>
      <c r="AC86" s="65">
        <f t="shared" si="19"/>
        <v>0</v>
      </c>
      <c r="AD86" s="80">
        <f t="shared" si="20"/>
        <v>0</v>
      </c>
      <c r="AE86" s="81" t="str">
        <f t="shared" si="21"/>
        <v>-</v>
      </c>
      <c r="AF86" s="64">
        <f t="shared" si="22"/>
        <v>0</v>
      </c>
      <c r="AG86" s="82" t="s">
        <v>1734</v>
      </c>
    </row>
    <row r="87" spans="1:33" ht="12.75">
      <c r="A87" s="62">
        <v>3680660</v>
      </c>
      <c r="B87" s="63">
        <v>469000000000</v>
      </c>
      <c r="C87" s="64" t="s">
        <v>2072</v>
      </c>
      <c r="D87" s="65" t="s">
        <v>2073</v>
      </c>
      <c r="E87" s="65" t="s">
        <v>2074</v>
      </c>
      <c r="F87" s="66">
        <v>13114</v>
      </c>
      <c r="G87" s="67" t="s">
        <v>1748</v>
      </c>
      <c r="H87" s="68">
        <v>3159634222</v>
      </c>
      <c r="I87" s="69" t="s">
        <v>1807</v>
      </c>
      <c r="J87" s="70" t="s">
        <v>1732</v>
      </c>
      <c r="K87" s="71" t="s">
        <v>2005</v>
      </c>
      <c r="L87" s="72" t="s">
        <v>2005</v>
      </c>
      <c r="M87" s="73" t="s">
        <v>1733</v>
      </c>
      <c r="N87" s="74" t="s">
        <v>1827</v>
      </c>
      <c r="O87" s="70" t="s">
        <v>1827</v>
      </c>
      <c r="P87" s="75"/>
      <c r="Q87" s="71" t="str">
        <f t="shared" si="12"/>
        <v>NO</v>
      </c>
      <c r="R87" s="76" t="s">
        <v>1732</v>
      </c>
      <c r="S87" s="77"/>
      <c r="T87" s="78"/>
      <c r="U87" s="78"/>
      <c r="V87" s="79"/>
      <c r="W87" s="64">
        <f t="shared" si="13"/>
        <v>1</v>
      </c>
      <c r="X87" s="65">
        <f t="shared" si="14"/>
        <v>0</v>
      </c>
      <c r="Y87" s="65">
        <f t="shared" si="15"/>
        <v>0</v>
      </c>
      <c r="Z87" s="80">
        <f t="shared" si="16"/>
        <v>0</v>
      </c>
      <c r="AA87" s="81" t="str">
        <f t="shared" si="17"/>
        <v>-</v>
      </c>
      <c r="AB87" s="64">
        <f t="shared" si="18"/>
        <v>1</v>
      </c>
      <c r="AC87" s="65">
        <f t="shared" si="19"/>
        <v>0</v>
      </c>
      <c r="AD87" s="80">
        <f t="shared" si="20"/>
        <v>0</v>
      </c>
      <c r="AE87" s="81" t="str">
        <f t="shared" si="21"/>
        <v>-</v>
      </c>
      <c r="AF87" s="64">
        <f t="shared" si="22"/>
        <v>0</v>
      </c>
      <c r="AG87" s="82" t="s">
        <v>1734</v>
      </c>
    </row>
    <row r="88" spans="1:33" ht="12.75">
      <c r="A88" s="62">
        <v>3680380</v>
      </c>
      <c r="B88" s="63">
        <v>199000000000</v>
      </c>
      <c r="C88" s="64" t="s">
        <v>2075</v>
      </c>
      <c r="D88" s="65" t="s">
        <v>2076</v>
      </c>
      <c r="E88" s="65" t="s">
        <v>2077</v>
      </c>
      <c r="F88" s="66">
        <v>12167</v>
      </c>
      <c r="G88" s="67" t="s">
        <v>1748</v>
      </c>
      <c r="H88" s="68">
        <v>6076521209</v>
      </c>
      <c r="I88" s="69" t="s">
        <v>1731</v>
      </c>
      <c r="J88" s="70" t="s">
        <v>1732</v>
      </c>
      <c r="K88" s="71" t="s">
        <v>2005</v>
      </c>
      <c r="L88" s="72" t="s">
        <v>2005</v>
      </c>
      <c r="M88" s="73" t="s">
        <v>1733</v>
      </c>
      <c r="N88" s="74" t="s">
        <v>1827</v>
      </c>
      <c r="O88" s="70" t="s">
        <v>1827</v>
      </c>
      <c r="P88" s="75"/>
      <c r="Q88" s="71" t="str">
        <f t="shared" si="12"/>
        <v>NO</v>
      </c>
      <c r="R88" s="76" t="s">
        <v>1732</v>
      </c>
      <c r="S88" s="77"/>
      <c r="T88" s="78"/>
      <c r="U88" s="78"/>
      <c r="V88" s="79"/>
      <c r="W88" s="64">
        <f t="shared" si="13"/>
        <v>1</v>
      </c>
      <c r="X88" s="65">
        <f t="shared" si="14"/>
        <v>0</v>
      </c>
      <c r="Y88" s="65">
        <f t="shared" si="15"/>
        <v>0</v>
      </c>
      <c r="Z88" s="80">
        <f t="shared" si="16"/>
        <v>0</v>
      </c>
      <c r="AA88" s="81" t="str">
        <f t="shared" si="17"/>
        <v>-</v>
      </c>
      <c r="AB88" s="64">
        <f t="shared" si="18"/>
        <v>1</v>
      </c>
      <c r="AC88" s="65">
        <f t="shared" si="19"/>
        <v>0</v>
      </c>
      <c r="AD88" s="80">
        <f t="shared" si="20"/>
        <v>0</v>
      </c>
      <c r="AE88" s="81" t="str">
        <f t="shared" si="21"/>
        <v>-</v>
      </c>
      <c r="AF88" s="64">
        <f t="shared" si="22"/>
        <v>0</v>
      </c>
      <c r="AG88" s="82" t="s">
        <v>1734</v>
      </c>
    </row>
    <row r="89" spans="1:33" ht="12.75">
      <c r="A89" s="62">
        <v>3680680</v>
      </c>
      <c r="B89" s="63">
        <v>489000000000</v>
      </c>
      <c r="C89" s="64" t="s">
        <v>2078</v>
      </c>
      <c r="D89" s="65" t="s">
        <v>2079</v>
      </c>
      <c r="E89" s="65" t="s">
        <v>2080</v>
      </c>
      <c r="F89" s="66">
        <v>10598</v>
      </c>
      <c r="G89" s="67">
        <v>4399</v>
      </c>
      <c r="H89" s="68">
        <v>8452482300</v>
      </c>
      <c r="I89" s="69" t="s">
        <v>1826</v>
      </c>
      <c r="J89" s="70" t="s">
        <v>1733</v>
      </c>
      <c r="K89" s="71" t="s">
        <v>2005</v>
      </c>
      <c r="L89" s="72" t="s">
        <v>2005</v>
      </c>
      <c r="M89" s="73" t="s">
        <v>1733</v>
      </c>
      <c r="N89" s="74" t="s">
        <v>1827</v>
      </c>
      <c r="O89" s="70" t="s">
        <v>1827</v>
      </c>
      <c r="P89" s="75"/>
      <c r="Q89" s="71" t="str">
        <f t="shared" si="12"/>
        <v>NO</v>
      </c>
      <c r="R89" s="76" t="s">
        <v>1733</v>
      </c>
      <c r="S89" s="77"/>
      <c r="T89" s="78"/>
      <c r="U89" s="78"/>
      <c r="V89" s="79"/>
      <c r="W89" s="64">
        <f t="shared" si="13"/>
        <v>0</v>
      </c>
      <c r="X89" s="65">
        <f t="shared" si="14"/>
        <v>0</v>
      </c>
      <c r="Y89" s="65">
        <f t="shared" si="15"/>
        <v>0</v>
      </c>
      <c r="Z89" s="80">
        <f t="shared" si="16"/>
        <v>0</v>
      </c>
      <c r="AA89" s="81" t="str">
        <f t="shared" si="17"/>
        <v>-</v>
      </c>
      <c r="AB89" s="64">
        <f t="shared" si="18"/>
        <v>0</v>
      </c>
      <c r="AC89" s="65">
        <f t="shared" si="19"/>
        <v>0</v>
      </c>
      <c r="AD89" s="80">
        <f t="shared" si="20"/>
        <v>0</v>
      </c>
      <c r="AE89" s="81" t="str">
        <f t="shared" si="21"/>
        <v>-</v>
      </c>
      <c r="AF89" s="64">
        <f t="shared" si="22"/>
        <v>0</v>
      </c>
      <c r="AG89" s="82" t="s">
        <v>1734</v>
      </c>
    </row>
    <row r="90" spans="1:33" ht="12.75">
      <c r="A90" s="62">
        <v>3680700</v>
      </c>
      <c r="B90" s="63">
        <v>499000000000</v>
      </c>
      <c r="C90" s="64" t="s">
        <v>2081</v>
      </c>
      <c r="D90" s="65" t="s">
        <v>2082</v>
      </c>
      <c r="E90" s="65" t="s">
        <v>2083</v>
      </c>
      <c r="F90" s="66">
        <v>12033</v>
      </c>
      <c r="G90" s="67" t="s">
        <v>1748</v>
      </c>
      <c r="H90" s="68">
        <v>5184778771</v>
      </c>
      <c r="I90" s="69" t="s">
        <v>1807</v>
      </c>
      <c r="J90" s="70" t="s">
        <v>1732</v>
      </c>
      <c r="K90" s="71" t="s">
        <v>2005</v>
      </c>
      <c r="L90" s="72" t="s">
        <v>2005</v>
      </c>
      <c r="M90" s="73" t="s">
        <v>1733</v>
      </c>
      <c r="N90" s="74" t="s">
        <v>1827</v>
      </c>
      <c r="O90" s="70" t="s">
        <v>1827</v>
      </c>
      <c r="P90" s="75"/>
      <c r="Q90" s="71" t="str">
        <f t="shared" si="12"/>
        <v>NO</v>
      </c>
      <c r="R90" s="76" t="s">
        <v>1732</v>
      </c>
      <c r="S90" s="77"/>
      <c r="T90" s="78"/>
      <c r="U90" s="78"/>
      <c r="V90" s="79"/>
      <c r="W90" s="64">
        <f t="shared" si="13"/>
        <v>1</v>
      </c>
      <c r="X90" s="65">
        <f t="shared" si="14"/>
        <v>0</v>
      </c>
      <c r="Y90" s="65">
        <f t="shared" si="15"/>
        <v>0</v>
      </c>
      <c r="Z90" s="80">
        <f t="shared" si="16"/>
        <v>0</v>
      </c>
      <c r="AA90" s="81" t="str">
        <f t="shared" si="17"/>
        <v>-</v>
      </c>
      <c r="AB90" s="64">
        <f t="shared" si="18"/>
        <v>1</v>
      </c>
      <c r="AC90" s="65">
        <f t="shared" si="19"/>
        <v>0</v>
      </c>
      <c r="AD90" s="80">
        <f t="shared" si="20"/>
        <v>0</v>
      </c>
      <c r="AE90" s="81" t="str">
        <f t="shared" si="21"/>
        <v>-</v>
      </c>
      <c r="AF90" s="64">
        <f t="shared" si="22"/>
        <v>0</v>
      </c>
      <c r="AG90" s="82" t="s">
        <v>1734</v>
      </c>
    </row>
    <row r="91" spans="1:33" ht="12.75">
      <c r="A91" s="62">
        <v>3680720</v>
      </c>
      <c r="B91" s="63">
        <v>509000000000</v>
      </c>
      <c r="C91" s="64" t="s">
        <v>2084</v>
      </c>
      <c r="D91" s="65" t="s">
        <v>2085</v>
      </c>
      <c r="E91" s="65" t="s">
        <v>2086</v>
      </c>
      <c r="F91" s="66">
        <v>10994</v>
      </c>
      <c r="G91" s="67" t="s">
        <v>1748</v>
      </c>
      <c r="H91" s="68">
        <v>8456274701</v>
      </c>
      <c r="I91" s="69" t="s">
        <v>1826</v>
      </c>
      <c r="J91" s="70" t="s">
        <v>1733</v>
      </c>
      <c r="K91" s="71" t="s">
        <v>2005</v>
      </c>
      <c r="L91" s="72" t="s">
        <v>2005</v>
      </c>
      <c r="M91" s="73" t="s">
        <v>1733</v>
      </c>
      <c r="N91" s="74" t="s">
        <v>1827</v>
      </c>
      <c r="O91" s="70" t="s">
        <v>1827</v>
      </c>
      <c r="P91" s="75"/>
      <c r="Q91" s="71" t="str">
        <f t="shared" si="12"/>
        <v>NO</v>
      </c>
      <c r="R91" s="76" t="s">
        <v>1733</v>
      </c>
      <c r="S91" s="77"/>
      <c r="T91" s="78"/>
      <c r="U91" s="78"/>
      <c r="V91" s="79"/>
      <c r="W91" s="64">
        <f t="shared" si="13"/>
        <v>0</v>
      </c>
      <c r="X91" s="65">
        <f t="shared" si="14"/>
        <v>0</v>
      </c>
      <c r="Y91" s="65">
        <f t="shared" si="15"/>
        <v>0</v>
      </c>
      <c r="Z91" s="80">
        <f t="shared" si="16"/>
        <v>0</v>
      </c>
      <c r="AA91" s="81" t="str">
        <f t="shared" si="17"/>
        <v>-</v>
      </c>
      <c r="AB91" s="64">
        <f t="shared" si="18"/>
        <v>0</v>
      </c>
      <c r="AC91" s="65">
        <f t="shared" si="19"/>
        <v>0</v>
      </c>
      <c r="AD91" s="80">
        <f t="shared" si="20"/>
        <v>0</v>
      </c>
      <c r="AE91" s="81" t="str">
        <f t="shared" si="21"/>
        <v>-</v>
      </c>
      <c r="AF91" s="64">
        <f t="shared" si="22"/>
        <v>0</v>
      </c>
      <c r="AG91" s="82" t="s">
        <v>1734</v>
      </c>
    </row>
    <row r="92" spans="1:33" ht="12.75">
      <c r="A92" s="62">
        <v>3680780</v>
      </c>
      <c r="B92" s="63">
        <v>559000000000</v>
      </c>
      <c r="C92" s="64" t="s">
        <v>2087</v>
      </c>
      <c r="D92" s="65" t="s">
        <v>2088</v>
      </c>
      <c r="E92" s="65" t="s">
        <v>2089</v>
      </c>
      <c r="F92" s="66">
        <v>14903</v>
      </c>
      <c r="G92" s="67" t="s">
        <v>1748</v>
      </c>
      <c r="H92" s="68">
        <v>6077393581</v>
      </c>
      <c r="I92" s="69" t="s">
        <v>1807</v>
      </c>
      <c r="J92" s="70" t="s">
        <v>1732</v>
      </c>
      <c r="K92" s="71" t="s">
        <v>2005</v>
      </c>
      <c r="L92" s="72" t="s">
        <v>2005</v>
      </c>
      <c r="M92" s="73" t="s">
        <v>1733</v>
      </c>
      <c r="N92" s="74" t="s">
        <v>1827</v>
      </c>
      <c r="O92" s="70" t="s">
        <v>1827</v>
      </c>
      <c r="P92" s="75"/>
      <c r="Q92" s="71" t="str">
        <f t="shared" si="12"/>
        <v>NO</v>
      </c>
      <c r="R92" s="76" t="s">
        <v>1732</v>
      </c>
      <c r="S92" s="77"/>
      <c r="T92" s="78"/>
      <c r="U92" s="78"/>
      <c r="V92" s="79"/>
      <c r="W92" s="64">
        <f t="shared" si="13"/>
        <v>1</v>
      </c>
      <c r="X92" s="65">
        <f t="shared" si="14"/>
        <v>0</v>
      </c>
      <c r="Y92" s="65">
        <f t="shared" si="15"/>
        <v>0</v>
      </c>
      <c r="Z92" s="80">
        <f t="shared" si="16"/>
        <v>0</v>
      </c>
      <c r="AA92" s="81" t="str">
        <f t="shared" si="17"/>
        <v>-</v>
      </c>
      <c r="AB92" s="64">
        <f t="shared" si="18"/>
        <v>1</v>
      </c>
      <c r="AC92" s="65">
        <f t="shared" si="19"/>
        <v>0</v>
      </c>
      <c r="AD92" s="80">
        <f t="shared" si="20"/>
        <v>0</v>
      </c>
      <c r="AE92" s="81" t="str">
        <f t="shared" si="21"/>
        <v>-</v>
      </c>
      <c r="AF92" s="64">
        <f t="shared" si="22"/>
        <v>0</v>
      </c>
      <c r="AG92" s="82" t="s">
        <v>1734</v>
      </c>
    </row>
    <row r="93" spans="1:33" ht="12.75">
      <c r="A93" s="62">
        <v>3680960</v>
      </c>
      <c r="B93" s="63">
        <v>669000000000</v>
      </c>
      <c r="C93" s="64" t="s">
        <v>2090</v>
      </c>
      <c r="D93" s="65" t="s">
        <v>2091</v>
      </c>
      <c r="E93" s="65" t="s">
        <v>2002</v>
      </c>
      <c r="F93" s="66">
        <v>10573</v>
      </c>
      <c r="G93" s="67" t="s">
        <v>1748</v>
      </c>
      <c r="H93" s="68">
        <v>9149373820</v>
      </c>
      <c r="I93" s="69" t="s">
        <v>1826</v>
      </c>
      <c r="J93" s="70" t="s">
        <v>1733</v>
      </c>
      <c r="K93" s="71" t="s">
        <v>2005</v>
      </c>
      <c r="L93" s="72" t="s">
        <v>2005</v>
      </c>
      <c r="M93" s="73" t="s">
        <v>1733</v>
      </c>
      <c r="N93" s="74" t="s">
        <v>1827</v>
      </c>
      <c r="O93" s="70" t="s">
        <v>1827</v>
      </c>
      <c r="P93" s="75"/>
      <c r="Q93" s="71" t="str">
        <f t="shared" si="12"/>
        <v>NO</v>
      </c>
      <c r="R93" s="76" t="s">
        <v>1733</v>
      </c>
      <c r="S93" s="77"/>
      <c r="T93" s="78"/>
      <c r="U93" s="78"/>
      <c r="V93" s="79"/>
      <c r="W93" s="64">
        <f t="shared" si="13"/>
        <v>0</v>
      </c>
      <c r="X93" s="65">
        <f t="shared" si="14"/>
        <v>0</v>
      </c>
      <c r="Y93" s="65">
        <f t="shared" si="15"/>
        <v>0</v>
      </c>
      <c r="Z93" s="80">
        <f t="shared" si="16"/>
        <v>0</v>
      </c>
      <c r="AA93" s="81" t="str">
        <f t="shared" si="17"/>
        <v>-</v>
      </c>
      <c r="AB93" s="64">
        <f t="shared" si="18"/>
        <v>0</v>
      </c>
      <c r="AC93" s="65">
        <f t="shared" si="19"/>
        <v>0</v>
      </c>
      <c r="AD93" s="80">
        <f t="shared" si="20"/>
        <v>0</v>
      </c>
      <c r="AE93" s="81" t="str">
        <f t="shared" si="21"/>
        <v>-</v>
      </c>
      <c r="AF93" s="64">
        <f t="shared" si="22"/>
        <v>0</v>
      </c>
      <c r="AG93" s="82" t="s">
        <v>1734</v>
      </c>
    </row>
    <row r="94" spans="1:33" ht="12.75">
      <c r="A94" s="62">
        <v>3680740</v>
      </c>
      <c r="B94" s="63">
        <v>519000000000</v>
      </c>
      <c r="C94" s="64" t="s">
        <v>2092</v>
      </c>
      <c r="D94" s="65" t="s">
        <v>2093</v>
      </c>
      <c r="E94" s="65" t="s">
        <v>2094</v>
      </c>
      <c r="F94" s="66">
        <v>13617</v>
      </c>
      <c r="G94" s="67" t="s">
        <v>1748</v>
      </c>
      <c r="H94" s="68">
        <v>3153864504</v>
      </c>
      <c r="I94" s="69" t="s">
        <v>1731</v>
      </c>
      <c r="J94" s="70" t="s">
        <v>1732</v>
      </c>
      <c r="K94" s="71" t="s">
        <v>2005</v>
      </c>
      <c r="L94" s="72" t="s">
        <v>2005</v>
      </c>
      <c r="M94" s="73" t="s">
        <v>1733</v>
      </c>
      <c r="N94" s="74" t="s">
        <v>1827</v>
      </c>
      <c r="O94" s="70" t="s">
        <v>1827</v>
      </c>
      <c r="P94" s="75"/>
      <c r="Q94" s="71" t="str">
        <f t="shared" si="12"/>
        <v>NO</v>
      </c>
      <c r="R94" s="76" t="s">
        <v>1732</v>
      </c>
      <c r="S94" s="77"/>
      <c r="T94" s="78"/>
      <c r="U94" s="78"/>
      <c r="V94" s="79"/>
      <c r="W94" s="64">
        <f t="shared" si="13"/>
        <v>1</v>
      </c>
      <c r="X94" s="65">
        <f t="shared" si="14"/>
        <v>0</v>
      </c>
      <c r="Y94" s="65">
        <f t="shared" si="15"/>
        <v>0</v>
      </c>
      <c r="Z94" s="80">
        <f t="shared" si="16"/>
        <v>0</v>
      </c>
      <c r="AA94" s="81" t="str">
        <f t="shared" si="17"/>
        <v>-</v>
      </c>
      <c r="AB94" s="64">
        <f t="shared" si="18"/>
        <v>1</v>
      </c>
      <c r="AC94" s="65">
        <f t="shared" si="19"/>
        <v>0</v>
      </c>
      <c r="AD94" s="80">
        <f t="shared" si="20"/>
        <v>0</v>
      </c>
      <c r="AE94" s="81" t="str">
        <f t="shared" si="21"/>
        <v>-</v>
      </c>
      <c r="AF94" s="64">
        <f t="shared" si="22"/>
        <v>0</v>
      </c>
      <c r="AG94" s="82" t="s">
        <v>1734</v>
      </c>
    </row>
    <row r="95" spans="1:33" ht="12.75">
      <c r="A95" s="62">
        <v>3680800</v>
      </c>
      <c r="B95" s="63">
        <v>579000000000</v>
      </c>
      <c r="C95" s="64" t="s">
        <v>2095</v>
      </c>
      <c r="D95" s="65" t="s">
        <v>2096</v>
      </c>
      <c r="E95" s="65" t="s">
        <v>1783</v>
      </c>
      <c r="F95" s="66">
        <v>14843</v>
      </c>
      <c r="G95" s="67">
        <v>586</v>
      </c>
      <c r="H95" s="68">
        <v>6073247880</v>
      </c>
      <c r="I95" s="69" t="s">
        <v>1738</v>
      </c>
      <c r="J95" s="70" t="s">
        <v>1733</v>
      </c>
      <c r="K95" s="71" t="s">
        <v>2005</v>
      </c>
      <c r="L95" s="72" t="s">
        <v>2005</v>
      </c>
      <c r="M95" s="73" t="s">
        <v>1733</v>
      </c>
      <c r="N95" s="74" t="s">
        <v>1827</v>
      </c>
      <c r="O95" s="70" t="s">
        <v>1827</v>
      </c>
      <c r="P95" s="75"/>
      <c r="Q95" s="71" t="str">
        <f t="shared" si="12"/>
        <v>NO</v>
      </c>
      <c r="R95" s="76" t="s">
        <v>1732</v>
      </c>
      <c r="S95" s="77"/>
      <c r="T95" s="78"/>
      <c r="U95" s="78"/>
      <c r="V95" s="79"/>
      <c r="W95" s="64">
        <f t="shared" si="13"/>
        <v>0</v>
      </c>
      <c r="X95" s="65">
        <f t="shared" si="14"/>
        <v>0</v>
      </c>
      <c r="Y95" s="65">
        <f t="shared" si="15"/>
        <v>0</v>
      </c>
      <c r="Z95" s="80">
        <f t="shared" si="16"/>
        <v>0</v>
      </c>
      <c r="AA95" s="81" t="str">
        <f t="shared" si="17"/>
        <v>-</v>
      </c>
      <c r="AB95" s="64">
        <f t="shared" si="18"/>
        <v>1</v>
      </c>
      <c r="AC95" s="65">
        <f t="shared" si="19"/>
        <v>0</v>
      </c>
      <c r="AD95" s="80">
        <f t="shared" si="20"/>
        <v>0</v>
      </c>
      <c r="AE95" s="81" t="str">
        <f t="shared" si="21"/>
        <v>-</v>
      </c>
      <c r="AF95" s="64">
        <f t="shared" si="22"/>
        <v>0</v>
      </c>
      <c r="AG95" s="82" t="s">
        <v>1734</v>
      </c>
    </row>
    <row r="96" spans="1:33" ht="12.75">
      <c r="A96" s="62">
        <v>3680880</v>
      </c>
      <c r="B96" s="63">
        <v>599000000000</v>
      </c>
      <c r="C96" s="64" t="s">
        <v>2097</v>
      </c>
      <c r="D96" s="65" t="s">
        <v>2098</v>
      </c>
      <c r="E96" s="65" t="s">
        <v>2099</v>
      </c>
      <c r="F96" s="66">
        <v>12754</v>
      </c>
      <c r="G96" s="67">
        <v>2151</v>
      </c>
      <c r="H96" s="68">
        <v>8452920082</v>
      </c>
      <c r="I96" s="69" t="s">
        <v>1738</v>
      </c>
      <c r="J96" s="70" t="s">
        <v>1733</v>
      </c>
      <c r="K96" s="71" t="s">
        <v>2005</v>
      </c>
      <c r="L96" s="72" t="s">
        <v>2005</v>
      </c>
      <c r="M96" s="73" t="s">
        <v>1733</v>
      </c>
      <c r="N96" s="74" t="s">
        <v>1827</v>
      </c>
      <c r="O96" s="70" t="s">
        <v>1827</v>
      </c>
      <c r="P96" s="75"/>
      <c r="Q96" s="71" t="str">
        <f t="shared" si="12"/>
        <v>NO</v>
      </c>
      <c r="R96" s="76" t="s">
        <v>1732</v>
      </c>
      <c r="S96" s="77"/>
      <c r="T96" s="78"/>
      <c r="U96" s="78"/>
      <c r="V96" s="79"/>
      <c r="W96" s="64">
        <f t="shared" si="13"/>
        <v>0</v>
      </c>
      <c r="X96" s="65">
        <f t="shared" si="14"/>
        <v>0</v>
      </c>
      <c r="Y96" s="65">
        <f t="shared" si="15"/>
        <v>0</v>
      </c>
      <c r="Z96" s="80">
        <f t="shared" si="16"/>
        <v>0</v>
      </c>
      <c r="AA96" s="81" t="str">
        <f t="shared" si="17"/>
        <v>-</v>
      </c>
      <c r="AB96" s="64">
        <f t="shared" si="18"/>
        <v>1</v>
      </c>
      <c r="AC96" s="65">
        <f t="shared" si="19"/>
        <v>0</v>
      </c>
      <c r="AD96" s="80">
        <f t="shared" si="20"/>
        <v>0</v>
      </c>
      <c r="AE96" s="81" t="str">
        <f t="shared" si="21"/>
        <v>-</v>
      </c>
      <c r="AF96" s="64">
        <f t="shared" si="22"/>
        <v>0</v>
      </c>
      <c r="AG96" s="82" t="s">
        <v>1734</v>
      </c>
    </row>
    <row r="97" spans="1:33" ht="12.75">
      <c r="A97" s="62">
        <v>3680900</v>
      </c>
      <c r="B97" s="63">
        <v>619000000000</v>
      </c>
      <c r="C97" s="64" t="s">
        <v>2100</v>
      </c>
      <c r="D97" s="65" t="s">
        <v>2101</v>
      </c>
      <c r="E97" s="65" t="s">
        <v>2102</v>
      </c>
      <c r="F97" s="66">
        <v>14850</v>
      </c>
      <c r="G97" s="67" t="s">
        <v>1748</v>
      </c>
      <c r="H97" s="68">
        <v>6072571551</v>
      </c>
      <c r="I97" s="69" t="s">
        <v>1954</v>
      </c>
      <c r="J97" s="70" t="s">
        <v>1733</v>
      </c>
      <c r="K97" s="71" t="s">
        <v>2005</v>
      </c>
      <c r="L97" s="72" t="s">
        <v>2005</v>
      </c>
      <c r="M97" s="73" t="s">
        <v>1733</v>
      </c>
      <c r="N97" s="74" t="s">
        <v>1827</v>
      </c>
      <c r="O97" s="70" t="s">
        <v>1827</v>
      </c>
      <c r="P97" s="75"/>
      <c r="Q97" s="71" t="str">
        <f t="shared" si="12"/>
        <v>NO</v>
      </c>
      <c r="R97" s="76" t="s">
        <v>1733</v>
      </c>
      <c r="S97" s="77"/>
      <c r="T97" s="78"/>
      <c r="U97" s="78"/>
      <c r="V97" s="79"/>
      <c r="W97" s="64">
        <f t="shared" si="13"/>
        <v>0</v>
      </c>
      <c r="X97" s="65">
        <f t="shared" si="14"/>
        <v>0</v>
      </c>
      <c r="Y97" s="65">
        <f t="shared" si="15"/>
        <v>0</v>
      </c>
      <c r="Z97" s="80">
        <f t="shared" si="16"/>
        <v>0</v>
      </c>
      <c r="AA97" s="81" t="str">
        <f t="shared" si="17"/>
        <v>-</v>
      </c>
      <c r="AB97" s="64">
        <f t="shared" si="18"/>
        <v>0</v>
      </c>
      <c r="AC97" s="65">
        <f t="shared" si="19"/>
        <v>0</v>
      </c>
      <c r="AD97" s="80">
        <f t="shared" si="20"/>
        <v>0</v>
      </c>
      <c r="AE97" s="81" t="str">
        <f t="shared" si="21"/>
        <v>-</v>
      </c>
      <c r="AF97" s="64">
        <f t="shared" si="22"/>
        <v>0</v>
      </c>
      <c r="AG97" s="82" t="s">
        <v>1734</v>
      </c>
    </row>
    <row r="98" spans="1:33" ht="12.75">
      <c r="A98" s="62">
        <v>3680920</v>
      </c>
      <c r="B98" s="63">
        <v>629000000000</v>
      </c>
      <c r="C98" s="64" t="s">
        <v>2103</v>
      </c>
      <c r="D98" s="65" t="s">
        <v>2104</v>
      </c>
      <c r="E98" s="65" t="s">
        <v>2105</v>
      </c>
      <c r="F98" s="66">
        <v>12561</v>
      </c>
      <c r="G98" s="67" t="s">
        <v>1748</v>
      </c>
      <c r="H98" s="68">
        <v>8452553040</v>
      </c>
      <c r="I98" s="69" t="s">
        <v>1807</v>
      </c>
      <c r="J98" s="70" t="s">
        <v>1732</v>
      </c>
      <c r="K98" s="71" t="s">
        <v>2005</v>
      </c>
      <c r="L98" s="72" t="s">
        <v>2005</v>
      </c>
      <c r="M98" s="73" t="s">
        <v>1733</v>
      </c>
      <c r="N98" s="74" t="s">
        <v>1827</v>
      </c>
      <c r="O98" s="70" t="s">
        <v>1827</v>
      </c>
      <c r="P98" s="75"/>
      <c r="Q98" s="71" t="str">
        <f t="shared" si="12"/>
        <v>NO</v>
      </c>
      <c r="R98" s="76" t="s">
        <v>1732</v>
      </c>
      <c r="S98" s="77"/>
      <c r="T98" s="78"/>
      <c r="U98" s="78"/>
      <c r="V98" s="79"/>
      <c r="W98" s="64">
        <f t="shared" si="13"/>
        <v>1</v>
      </c>
      <c r="X98" s="65">
        <f t="shared" si="14"/>
        <v>0</v>
      </c>
      <c r="Y98" s="65">
        <f t="shared" si="15"/>
        <v>0</v>
      </c>
      <c r="Z98" s="80">
        <f t="shared" si="16"/>
        <v>0</v>
      </c>
      <c r="AA98" s="81" t="str">
        <f t="shared" si="17"/>
        <v>-</v>
      </c>
      <c r="AB98" s="64">
        <f t="shared" si="18"/>
        <v>1</v>
      </c>
      <c r="AC98" s="65">
        <f t="shared" si="19"/>
        <v>0</v>
      </c>
      <c r="AD98" s="80">
        <f t="shared" si="20"/>
        <v>0</v>
      </c>
      <c r="AE98" s="81" t="str">
        <f t="shared" si="21"/>
        <v>-</v>
      </c>
      <c r="AF98" s="64">
        <f t="shared" si="22"/>
        <v>0</v>
      </c>
      <c r="AG98" s="82" t="s">
        <v>1734</v>
      </c>
    </row>
    <row r="99" spans="1:33" ht="12.75">
      <c r="A99" s="62">
        <v>3680940</v>
      </c>
      <c r="B99" s="63">
        <v>649000000000</v>
      </c>
      <c r="C99" s="64" t="s">
        <v>2106</v>
      </c>
      <c r="D99" s="65" t="s">
        <v>2107</v>
      </c>
      <c r="E99" s="65" t="s">
        <v>2108</v>
      </c>
      <c r="F99" s="66">
        <v>12839</v>
      </c>
      <c r="G99" s="67">
        <v>1415</v>
      </c>
      <c r="H99" s="68">
        <v>5187463310</v>
      </c>
      <c r="I99" s="69" t="s">
        <v>1954</v>
      </c>
      <c r="J99" s="70" t="s">
        <v>1733</v>
      </c>
      <c r="K99" s="71" t="s">
        <v>2005</v>
      </c>
      <c r="L99" s="72" t="s">
        <v>2005</v>
      </c>
      <c r="M99" s="73" t="s">
        <v>1733</v>
      </c>
      <c r="N99" s="74" t="s">
        <v>1827</v>
      </c>
      <c r="O99" s="70" t="s">
        <v>1827</v>
      </c>
      <c r="P99" s="75"/>
      <c r="Q99" s="71" t="str">
        <f t="shared" si="12"/>
        <v>NO</v>
      </c>
      <c r="R99" s="76" t="s">
        <v>1733</v>
      </c>
      <c r="S99" s="77"/>
      <c r="T99" s="78"/>
      <c r="U99" s="78"/>
      <c r="V99" s="79"/>
      <c r="W99" s="64">
        <f t="shared" si="13"/>
        <v>0</v>
      </c>
      <c r="X99" s="65">
        <f t="shared" si="14"/>
        <v>0</v>
      </c>
      <c r="Y99" s="65">
        <f t="shared" si="15"/>
        <v>0</v>
      </c>
      <c r="Z99" s="80">
        <f t="shared" si="16"/>
        <v>0</v>
      </c>
      <c r="AA99" s="81" t="str">
        <f t="shared" si="17"/>
        <v>-</v>
      </c>
      <c r="AB99" s="64">
        <f t="shared" si="18"/>
        <v>0</v>
      </c>
      <c r="AC99" s="65">
        <f t="shared" si="19"/>
        <v>0</v>
      </c>
      <c r="AD99" s="80">
        <f t="shared" si="20"/>
        <v>0</v>
      </c>
      <c r="AE99" s="81" t="str">
        <f t="shared" si="21"/>
        <v>-</v>
      </c>
      <c r="AF99" s="64">
        <f t="shared" si="22"/>
        <v>0</v>
      </c>
      <c r="AG99" s="82" t="s">
        <v>1734</v>
      </c>
    </row>
    <row r="100" spans="1:33" ht="12.75">
      <c r="A100" s="62">
        <v>3680860</v>
      </c>
      <c r="B100" s="63">
        <v>589300000000</v>
      </c>
      <c r="C100" s="64" t="s">
        <v>2109</v>
      </c>
      <c r="D100" s="65" t="s">
        <v>2110</v>
      </c>
      <c r="E100" s="65" t="s">
        <v>2111</v>
      </c>
      <c r="F100" s="66">
        <v>11746</v>
      </c>
      <c r="G100" s="67" t="s">
        <v>1748</v>
      </c>
      <c r="H100" s="68">
        <v>6315494900</v>
      </c>
      <c r="I100" s="69" t="s">
        <v>1826</v>
      </c>
      <c r="J100" s="70" t="s">
        <v>1733</v>
      </c>
      <c r="K100" s="71" t="s">
        <v>2005</v>
      </c>
      <c r="L100" s="72" t="s">
        <v>2005</v>
      </c>
      <c r="M100" s="73" t="s">
        <v>1733</v>
      </c>
      <c r="N100" s="74" t="s">
        <v>1827</v>
      </c>
      <c r="O100" s="70" t="s">
        <v>1827</v>
      </c>
      <c r="P100" s="75"/>
      <c r="Q100" s="71" t="str">
        <f t="shared" si="12"/>
        <v>NO</v>
      </c>
      <c r="R100" s="76" t="s">
        <v>1733</v>
      </c>
      <c r="S100" s="77"/>
      <c r="T100" s="78"/>
      <c r="U100" s="78"/>
      <c r="V100" s="79"/>
      <c r="W100" s="64">
        <f t="shared" si="13"/>
        <v>0</v>
      </c>
      <c r="X100" s="65">
        <f t="shared" si="14"/>
        <v>0</v>
      </c>
      <c r="Y100" s="65">
        <f t="shared" si="15"/>
        <v>0</v>
      </c>
      <c r="Z100" s="80">
        <f t="shared" si="16"/>
        <v>0</v>
      </c>
      <c r="AA100" s="81" t="str">
        <f t="shared" si="17"/>
        <v>-</v>
      </c>
      <c r="AB100" s="64">
        <f t="shared" si="18"/>
        <v>0</v>
      </c>
      <c r="AC100" s="65">
        <f t="shared" si="19"/>
        <v>0</v>
      </c>
      <c r="AD100" s="80">
        <f t="shared" si="20"/>
        <v>0</v>
      </c>
      <c r="AE100" s="81" t="str">
        <f t="shared" si="21"/>
        <v>-</v>
      </c>
      <c r="AF100" s="64">
        <f t="shared" si="22"/>
        <v>0</v>
      </c>
      <c r="AG100" s="82" t="s">
        <v>1734</v>
      </c>
    </row>
    <row r="101" spans="1:33" ht="12.75">
      <c r="A101" s="62">
        <v>3600012</v>
      </c>
      <c r="B101" s="63">
        <v>22902040000</v>
      </c>
      <c r="C101" s="64" t="s">
        <v>1739</v>
      </c>
      <c r="D101" s="65" t="s">
        <v>1740</v>
      </c>
      <c r="E101" s="65" t="s">
        <v>1741</v>
      </c>
      <c r="F101" s="66">
        <v>14715</v>
      </c>
      <c r="G101" s="67">
        <v>1235</v>
      </c>
      <c r="H101" s="68">
        <v>5859282561</v>
      </c>
      <c r="I101" s="69" t="s">
        <v>1731</v>
      </c>
      <c r="J101" s="70" t="s">
        <v>1732</v>
      </c>
      <c r="K101" s="71" t="s">
        <v>1732</v>
      </c>
      <c r="L101" s="72">
        <v>879</v>
      </c>
      <c r="M101" s="73" t="s">
        <v>1733</v>
      </c>
      <c r="N101" s="74">
        <v>20.33195021</v>
      </c>
      <c r="O101" s="70" t="s">
        <v>1732</v>
      </c>
      <c r="P101" s="75"/>
      <c r="Q101" s="71" t="str">
        <f t="shared" si="12"/>
        <v>NO</v>
      </c>
      <c r="R101" s="76" t="s">
        <v>1732</v>
      </c>
      <c r="S101" s="77">
        <v>91252</v>
      </c>
      <c r="T101" s="78">
        <v>11360</v>
      </c>
      <c r="U101" s="78">
        <v>9086</v>
      </c>
      <c r="V101" s="79">
        <v>11764</v>
      </c>
      <c r="W101" s="64">
        <f t="shared" si="13"/>
        <v>1</v>
      </c>
      <c r="X101" s="65">
        <f t="shared" si="14"/>
        <v>0</v>
      </c>
      <c r="Y101" s="65">
        <f t="shared" si="15"/>
        <v>0</v>
      </c>
      <c r="Z101" s="80">
        <f t="shared" si="16"/>
        <v>0</v>
      </c>
      <c r="AA101" s="81" t="str">
        <f t="shared" si="17"/>
        <v>-</v>
      </c>
      <c r="AB101" s="64">
        <f t="shared" si="18"/>
        <v>1</v>
      </c>
      <c r="AC101" s="65">
        <f t="shared" si="19"/>
        <v>1</v>
      </c>
      <c r="AD101" s="80" t="str">
        <f t="shared" si="20"/>
        <v>Initial</v>
      </c>
      <c r="AE101" s="81" t="str">
        <f t="shared" si="21"/>
        <v>RLIS</v>
      </c>
      <c r="AF101" s="64">
        <f t="shared" si="22"/>
        <v>0</v>
      </c>
      <c r="AG101" s="82" t="s">
        <v>1734</v>
      </c>
    </row>
    <row r="102" spans="1:33" ht="12.75">
      <c r="A102" s="62">
        <v>3605010</v>
      </c>
      <c r="B102" s="63">
        <v>630101040000</v>
      </c>
      <c r="C102" s="64" t="s">
        <v>2112</v>
      </c>
      <c r="D102" s="65" t="s">
        <v>2113</v>
      </c>
      <c r="E102" s="65" t="s">
        <v>2114</v>
      </c>
      <c r="F102" s="66">
        <v>12814</v>
      </c>
      <c r="G102" s="67">
        <v>120</v>
      </c>
      <c r="H102" s="68">
        <v>5186442400</v>
      </c>
      <c r="I102" s="69" t="s">
        <v>1807</v>
      </c>
      <c r="J102" s="70" t="s">
        <v>1732</v>
      </c>
      <c r="K102" s="71" t="s">
        <v>1733</v>
      </c>
      <c r="L102" s="72">
        <v>294</v>
      </c>
      <c r="M102" s="73" t="s">
        <v>1733</v>
      </c>
      <c r="N102" s="74">
        <v>5.681818182</v>
      </c>
      <c r="O102" s="70" t="s">
        <v>1733</v>
      </c>
      <c r="P102" s="75"/>
      <c r="Q102" s="71" t="str">
        <f t="shared" si="12"/>
        <v>NO</v>
      </c>
      <c r="R102" s="76" t="s">
        <v>1732</v>
      </c>
      <c r="S102" s="77">
        <v>13970</v>
      </c>
      <c r="T102" s="78">
        <v>1658</v>
      </c>
      <c r="U102" s="78">
        <v>1846</v>
      </c>
      <c r="V102" s="79">
        <v>2452</v>
      </c>
      <c r="W102" s="64">
        <f t="shared" si="13"/>
        <v>1</v>
      </c>
      <c r="X102" s="65">
        <f t="shared" si="14"/>
        <v>1</v>
      </c>
      <c r="Y102" s="65">
        <f t="shared" si="15"/>
        <v>0</v>
      </c>
      <c r="Z102" s="80">
        <f t="shared" si="16"/>
        <v>0</v>
      </c>
      <c r="AA102" s="81" t="str">
        <f t="shared" si="17"/>
        <v>SRSA</v>
      </c>
      <c r="AB102" s="64">
        <f t="shared" si="18"/>
        <v>1</v>
      </c>
      <c r="AC102" s="65">
        <f t="shared" si="19"/>
        <v>0</v>
      </c>
      <c r="AD102" s="80">
        <f t="shared" si="20"/>
        <v>0</v>
      </c>
      <c r="AE102" s="81" t="str">
        <f t="shared" si="21"/>
        <v>-</v>
      </c>
      <c r="AF102" s="64">
        <f t="shared" si="22"/>
        <v>0</v>
      </c>
      <c r="AG102" s="82" t="s">
        <v>1734</v>
      </c>
    </row>
    <row r="103" spans="1:33" ht="12.75">
      <c r="A103" s="62">
        <v>3605220</v>
      </c>
      <c r="B103" s="63">
        <v>570401040000</v>
      </c>
      <c r="C103" s="64" t="s">
        <v>2115</v>
      </c>
      <c r="D103" s="65" t="s">
        <v>2116</v>
      </c>
      <c r="E103" s="65" t="s">
        <v>2117</v>
      </c>
      <c r="F103" s="66">
        <v>14815</v>
      </c>
      <c r="G103" s="67">
        <v>9602</v>
      </c>
      <c r="H103" s="68">
        <v>6075834616</v>
      </c>
      <c r="I103" s="69" t="s">
        <v>1752</v>
      </c>
      <c r="J103" s="70" t="s">
        <v>1732</v>
      </c>
      <c r="K103" s="71" t="s">
        <v>1732</v>
      </c>
      <c r="L103" s="72">
        <v>310</v>
      </c>
      <c r="M103" s="73" t="s">
        <v>1733</v>
      </c>
      <c r="N103" s="74">
        <v>15.83113456</v>
      </c>
      <c r="O103" s="70" t="s">
        <v>1733</v>
      </c>
      <c r="P103" s="75"/>
      <c r="Q103" s="71" t="str">
        <f t="shared" si="12"/>
        <v>NO</v>
      </c>
      <c r="R103" s="76" t="s">
        <v>1732</v>
      </c>
      <c r="S103" s="77">
        <v>20616</v>
      </c>
      <c r="T103" s="78">
        <v>2969</v>
      </c>
      <c r="U103" s="78">
        <v>2524</v>
      </c>
      <c r="V103" s="79">
        <v>3215</v>
      </c>
      <c r="W103" s="64">
        <f t="shared" si="13"/>
        <v>1</v>
      </c>
      <c r="X103" s="65">
        <f t="shared" si="14"/>
        <v>1</v>
      </c>
      <c r="Y103" s="65">
        <f t="shared" si="15"/>
        <v>0</v>
      </c>
      <c r="Z103" s="80">
        <f t="shared" si="16"/>
        <v>0</v>
      </c>
      <c r="AA103" s="81" t="str">
        <f t="shared" si="17"/>
        <v>SRSA</v>
      </c>
      <c r="AB103" s="64">
        <f t="shared" si="18"/>
        <v>1</v>
      </c>
      <c r="AC103" s="65">
        <f t="shared" si="19"/>
        <v>0</v>
      </c>
      <c r="AD103" s="80">
        <f t="shared" si="20"/>
        <v>0</v>
      </c>
      <c r="AE103" s="81" t="str">
        <f t="shared" si="21"/>
        <v>-</v>
      </c>
      <c r="AF103" s="64">
        <f t="shared" si="22"/>
        <v>0</v>
      </c>
      <c r="AG103" s="82" t="s">
        <v>1734</v>
      </c>
    </row>
    <row r="104" spans="1:33" ht="12.75">
      <c r="A104" s="62">
        <v>3627960</v>
      </c>
      <c r="B104" s="63">
        <v>510101040000</v>
      </c>
      <c r="C104" s="64" t="s">
        <v>1742</v>
      </c>
      <c r="D104" s="65" t="s">
        <v>1743</v>
      </c>
      <c r="E104" s="65" t="s">
        <v>1744</v>
      </c>
      <c r="F104" s="66">
        <v>13613</v>
      </c>
      <c r="G104" s="67">
        <v>307</v>
      </c>
      <c r="H104" s="68">
        <v>3153895131</v>
      </c>
      <c r="I104" s="69" t="s">
        <v>1731</v>
      </c>
      <c r="J104" s="70" t="s">
        <v>1732</v>
      </c>
      <c r="K104" s="71" t="s">
        <v>1732</v>
      </c>
      <c r="L104" s="72">
        <v>972</v>
      </c>
      <c r="M104" s="73" t="s">
        <v>1733</v>
      </c>
      <c r="N104" s="74">
        <v>20.06018054</v>
      </c>
      <c r="O104" s="70" t="s">
        <v>1732</v>
      </c>
      <c r="P104" s="75"/>
      <c r="Q104" s="71" t="str">
        <f t="shared" si="12"/>
        <v>NO</v>
      </c>
      <c r="R104" s="76" t="s">
        <v>1732</v>
      </c>
      <c r="S104" s="77">
        <v>99279</v>
      </c>
      <c r="T104" s="78">
        <v>11256</v>
      </c>
      <c r="U104" s="78">
        <v>9225</v>
      </c>
      <c r="V104" s="79">
        <v>12127</v>
      </c>
      <c r="W104" s="64">
        <f t="shared" si="13"/>
        <v>1</v>
      </c>
      <c r="X104" s="65">
        <f t="shared" si="14"/>
        <v>0</v>
      </c>
      <c r="Y104" s="65">
        <f t="shared" si="15"/>
        <v>0</v>
      </c>
      <c r="Z104" s="80">
        <f t="shared" si="16"/>
        <v>0</v>
      </c>
      <c r="AA104" s="81" t="str">
        <f t="shared" si="17"/>
        <v>-</v>
      </c>
      <c r="AB104" s="64">
        <f t="shared" si="18"/>
        <v>1</v>
      </c>
      <c r="AC104" s="65">
        <f t="shared" si="19"/>
        <v>1</v>
      </c>
      <c r="AD104" s="80" t="str">
        <f t="shared" si="20"/>
        <v>Initial</v>
      </c>
      <c r="AE104" s="81" t="str">
        <f t="shared" si="21"/>
        <v>RLIS</v>
      </c>
      <c r="AF104" s="64">
        <f t="shared" si="22"/>
        <v>0</v>
      </c>
      <c r="AG104" s="82" t="s">
        <v>1734</v>
      </c>
    </row>
    <row r="105" spans="1:33" ht="12.75">
      <c r="A105" s="62">
        <v>3605280</v>
      </c>
      <c r="B105" s="63">
        <v>580512030000</v>
      </c>
      <c r="C105" s="64" t="s">
        <v>2118</v>
      </c>
      <c r="D105" s="65" t="s">
        <v>2119</v>
      </c>
      <c r="E105" s="65" t="s">
        <v>2120</v>
      </c>
      <c r="F105" s="66">
        <v>11717</v>
      </c>
      <c r="G105" s="67">
        <v>6198</v>
      </c>
      <c r="H105" s="68">
        <v>6314342325</v>
      </c>
      <c r="I105" s="69" t="s">
        <v>1826</v>
      </c>
      <c r="J105" s="70" t="s">
        <v>1733</v>
      </c>
      <c r="K105" s="71" t="s">
        <v>1733</v>
      </c>
      <c r="L105" s="72">
        <v>15543</v>
      </c>
      <c r="M105" s="73" t="s">
        <v>1733</v>
      </c>
      <c r="N105" s="74">
        <v>13.44420925</v>
      </c>
      <c r="O105" s="70" t="s">
        <v>1733</v>
      </c>
      <c r="P105" s="75"/>
      <c r="Q105" s="71" t="str">
        <f t="shared" si="12"/>
        <v>NO</v>
      </c>
      <c r="R105" s="76" t="s">
        <v>1733</v>
      </c>
      <c r="S105" s="77">
        <v>689916</v>
      </c>
      <c r="T105" s="78">
        <v>111173</v>
      </c>
      <c r="U105" s="78">
        <v>109433</v>
      </c>
      <c r="V105" s="79">
        <v>31186</v>
      </c>
      <c r="W105" s="64">
        <f t="shared" si="13"/>
        <v>0</v>
      </c>
      <c r="X105" s="65">
        <f t="shared" si="14"/>
        <v>0</v>
      </c>
      <c r="Y105" s="65">
        <f t="shared" si="15"/>
        <v>0</v>
      </c>
      <c r="Z105" s="80">
        <f t="shared" si="16"/>
        <v>0</v>
      </c>
      <c r="AA105" s="81" t="str">
        <f t="shared" si="17"/>
        <v>-</v>
      </c>
      <c r="AB105" s="64">
        <f t="shared" si="18"/>
        <v>0</v>
      </c>
      <c r="AC105" s="65">
        <f t="shared" si="19"/>
        <v>0</v>
      </c>
      <c r="AD105" s="80">
        <f t="shared" si="20"/>
        <v>0</v>
      </c>
      <c r="AE105" s="81" t="str">
        <f t="shared" si="21"/>
        <v>-</v>
      </c>
      <c r="AF105" s="64">
        <f t="shared" si="22"/>
        <v>0</v>
      </c>
      <c r="AG105" s="82" t="s">
        <v>1734</v>
      </c>
    </row>
    <row r="106" spans="1:33" ht="12.75">
      <c r="A106" s="62">
        <v>3605310</v>
      </c>
      <c r="B106" s="63">
        <v>480601060000</v>
      </c>
      <c r="C106" s="64" t="s">
        <v>2121</v>
      </c>
      <c r="D106" s="65" t="s">
        <v>2122</v>
      </c>
      <c r="E106" s="65" t="s">
        <v>2123</v>
      </c>
      <c r="F106" s="66">
        <v>10509</v>
      </c>
      <c r="G106" s="67">
        <v>9956</v>
      </c>
      <c r="H106" s="68">
        <v>8452798000</v>
      </c>
      <c r="I106" s="69" t="s">
        <v>1826</v>
      </c>
      <c r="J106" s="70" t="s">
        <v>1733</v>
      </c>
      <c r="K106" s="71" t="s">
        <v>1733</v>
      </c>
      <c r="L106" s="72">
        <v>3456</v>
      </c>
      <c r="M106" s="73" t="s">
        <v>1733</v>
      </c>
      <c r="N106" s="74">
        <v>5.661298194</v>
      </c>
      <c r="O106" s="70" t="s">
        <v>1733</v>
      </c>
      <c r="P106" s="75"/>
      <c r="Q106" s="71" t="str">
        <f t="shared" si="12"/>
        <v>NO</v>
      </c>
      <c r="R106" s="76" t="s">
        <v>1733</v>
      </c>
      <c r="S106" s="77">
        <v>83881</v>
      </c>
      <c r="T106" s="78">
        <v>14365</v>
      </c>
      <c r="U106" s="78">
        <v>20998</v>
      </c>
      <c r="V106" s="79">
        <v>5534</v>
      </c>
      <c r="W106" s="64">
        <f t="shared" si="13"/>
        <v>0</v>
      </c>
      <c r="X106" s="65">
        <f t="shared" si="14"/>
        <v>0</v>
      </c>
      <c r="Y106" s="65">
        <f t="shared" si="15"/>
        <v>0</v>
      </c>
      <c r="Z106" s="80">
        <f t="shared" si="16"/>
        <v>0</v>
      </c>
      <c r="AA106" s="81" t="str">
        <f t="shared" si="17"/>
        <v>-</v>
      </c>
      <c r="AB106" s="64">
        <f t="shared" si="18"/>
        <v>0</v>
      </c>
      <c r="AC106" s="65">
        <f t="shared" si="19"/>
        <v>0</v>
      </c>
      <c r="AD106" s="80">
        <f t="shared" si="20"/>
        <v>0</v>
      </c>
      <c r="AE106" s="81" t="str">
        <f t="shared" si="21"/>
        <v>-</v>
      </c>
      <c r="AF106" s="64">
        <f t="shared" si="22"/>
        <v>0</v>
      </c>
      <c r="AG106" s="82" t="s">
        <v>1734</v>
      </c>
    </row>
    <row r="107" spans="1:33" ht="12.75">
      <c r="A107" s="62">
        <v>3605340</v>
      </c>
      <c r="B107" s="63">
        <v>661402020000</v>
      </c>
      <c r="C107" s="64" t="s">
        <v>2124</v>
      </c>
      <c r="D107" s="65" t="s">
        <v>2125</v>
      </c>
      <c r="E107" s="65" t="s">
        <v>2126</v>
      </c>
      <c r="F107" s="66">
        <v>10510</v>
      </c>
      <c r="G107" s="67">
        <v>2221</v>
      </c>
      <c r="H107" s="68">
        <v>9149418880</v>
      </c>
      <c r="I107" s="69" t="s">
        <v>1826</v>
      </c>
      <c r="J107" s="70" t="s">
        <v>1733</v>
      </c>
      <c r="K107" s="71" t="s">
        <v>1733</v>
      </c>
      <c r="L107" s="72">
        <v>1613</v>
      </c>
      <c r="M107" s="73" t="s">
        <v>1733</v>
      </c>
      <c r="N107" s="74">
        <v>1.201011378</v>
      </c>
      <c r="O107" s="70" t="s">
        <v>1733</v>
      </c>
      <c r="P107" s="75"/>
      <c r="Q107" s="71" t="str">
        <f t="shared" si="12"/>
        <v>NO</v>
      </c>
      <c r="R107" s="76" t="s">
        <v>1733</v>
      </c>
      <c r="S107" s="77">
        <v>31622</v>
      </c>
      <c r="T107" s="78">
        <v>0</v>
      </c>
      <c r="U107" s="78">
        <v>5617</v>
      </c>
      <c r="V107" s="79">
        <v>1425</v>
      </c>
      <c r="W107" s="64">
        <f t="shared" si="13"/>
        <v>0</v>
      </c>
      <c r="X107" s="65">
        <f t="shared" si="14"/>
        <v>0</v>
      </c>
      <c r="Y107" s="65">
        <f t="shared" si="15"/>
        <v>0</v>
      </c>
      <c r="Z107" s="80">
        <f t="shared" si="16"/>
        <v>0</v>
      </c>
      <c r="AA107" s="81" t="str">
        <f t="shared" si="17"/>
        <v>-</v>
      </c>
      <c r="AB107" s="64">
        <f t="shared" si="18"/>
        <v>0</v>
      </c>
      <c r="AC107" s="65">
        <f t="shared" si="19"/>
        <v>0</v>
      </c>
      <c r="AD107" s="80">
        <f t="shared" si="20"/>
        <v>0</v>
      </c>
      <c r="AE107" s="81" t="str">
        <f t="shared" si="21"/>
        <v>-</v>
      </c>
      <c r="AF107" s="64">
        <f t="shared" si="22"/>
        <v>0</v>
      </c>
      <c r="AG107" s="82" t="s">
        <v>1734</v>
      </c>
    </row>
    <row r="108" spans="1:33" ht="12.75">
      <c r="A108" s="62">
        <v>3605370</v>
      </c>
      <c r="B108" s="63">
        <v>580909020000</v>
      </c>
      <c r="C108" s="64" t="s">
        <v>2127</v>
      </c>
      <c r="D108" s="65" t="s">
        <v>2128</v>
      </c>
      <c r="E108" s="65" t="s">
        <v>2129</v>
      </c>
      <c r="F108" s="66">
        <v>11932</v>
      </c>
      <c r="G108" s="67">
        <v>3021</v>
      </c>
      <c r="H108" s="68">
        <v>6315370221</v>
      </c>
      <c r="I108" s="69" t="s">
        <v>1807</v>
      </c>
      <c r="J108" s="70" t="s">
        <v>1732</v>
      </c>
      <c r="K108" s="71" t="s">
        <v>1733</v>
      </c>
      <c r="L108" s="72">
        <v>142</v>
      </c>
      <c r="M108" s="73" t="s">
        <v>1733</v>
      </c>
      <c r="N108" s="74">
        <v>11.34020619</v>
      </c>
      <c r="O108" s="70" t="s">
        <v>1733</v>
      </c>
      <c r="P108" s="75"/>
      <c r="Q108" s="71" t="str">
        <f t="shared" si="12"/>
        <v>NO</v>
      </c>
      <c r="R108" s="76" t="s">
        <v>1732</v>
      </c>
      <c r="S108" s="77">
        <v>10138</v>
      </c>
      <c r="T108" s="78">
        <v>1162</v>
      </c>
      <c r="U108" s="78">
        <v>1782</v>
      </c>
      <c r="V108" s="79">
        <v>439</v>
      </c>
      <c r="W108" s="64">
        <f t="shared" si="13"/>
        <v>1</v>
      </c>
      <c r="X108" s="65">
        <f t="shared" si="14"/>
        <v>1</v>
      </c>
      <c r="Y108" s="65">
        <f t="shared" si="15"/>
        <v>0</v>
      </c>
      <c r="Z108" s="80">
        <f t="shared" si="16"/>
        <v>0</v>
      </c>
      <c r="AA108" s="81" t="str">
        <f t="shared" si="17"/>
        <v>SRSA</v>
      </c>
      <c r="AB108" s="64">
        <f t="shared" si="18"/>
        <v>1</v>
      </c>
      <c r="AC108" s="65">
        <f t="shared" si="19"/>
        <v>0</v>
      </c>
      <c r="AD108" s="80">
        <f t="shared" si="20"/>
        <v>0</v>
      </c>
      <c r="AE108" s="81" t="str">
        <f t="shared" si="21"/>
        <v>-</v>
      </c>
      <c r="AF108" s="64">
        <f t="shared" si="22"/>
        <v>0</v>
      </c>
      <c r="AG108" s="82" t="s">
        <v>1734</v>
      </c>
    </row>
    <row r="109" spans="1:33" ht="12.75">
      <c r="A109" s="62">
        <v>3630930</v>
      </c>
      <c r="B109" s="63">
        <v>212001040000</v>
      </c>
      <c r="C109" s="64" t="s">
        <v>2130</v>
      </c>
      <c r="D109" s="65" t="s">
        <v>2131</v>
      </c>
      <c r="E109" s="65" t="s">
        <v>2132</v>
      </c>
      <c r="F109" s="66">
        <v>13491</v>
      </c>
      <c r="G109" s="67">
        <v>500</v>
      </c>
      <c r="H109" s="68">
        <v>3158226161</v>
      </c>
      <c r="I109" s="69" t="s">
        <v>1807</v>
      </c>
      <c r="J109" s="70" t="s">
        <v>1732</v>
      </c>
      <c r="K109" s="71" t="s">
        <v>1733</v>
      </c>
      <c r="L109" s="72">
        <v>1412</v>
      </c>
      <c r="M109" s="73" t="s">
        <v>1733</v>
      </c>
      <c r="N109" s="74">
        <v>13.46886912</v>
      </c>
      <c r="O109" s="70" t="s">
        <v>1733</v>
      </c>
      <c r="P109" s="75"/>
      <c r="Q109" s="71" t="str">
        <f t="shared" si="12"/>
        <v>NO</v>
      </c>
      <c r="R109" s="76" t="s">
        <v>1732</v>
      </c>
      <c r="S109" s="77">
        <v>87722</v>
      </c>
      <c r="T109" s="78">
        <v>9633</v>
      </c>
      <c r="U109" s="78">
        <v>10037</v>
      </c>
      <c r="V109" s="79">
        <v>13568</v>
      </c>
      <c r="W109" s="64">
        <f t="shared" si="13"/>
        <v>1</v>
      </c>
      <c r="X109" s="65">
        <f t="shared" si="14"/>
        <v>0</v>
      </c>
      <c r="Y109" s="65">
        <f t="shared" si="15"/>
        <v>0</v>
      </c>
      <c r="Z109" s="80">
        <f t="shared" si="16"/>
        <v>0</v>
      </c>
      <c r="AA109" s="81" t="str">
        <f t="shared" si="17"/>
        <v>-</v>
      </c>
      <c r="AB109" s="64">
        <f t="shared" si="18"/>
        <v>1</v>
      </c>
      <c r="AC109" s="65">
        <f t="shared" si="19"/>
        <v>0</v>
      </c>
      <c r="AD109" s="80">
        <f t="shared" si="20"/>
        <v>0</v>
      </c>
      <c r="AE109" s="81" t="str">
        <f t="shared" si="21"/>
        <v>-</v>
      </c>
      <c r="AF109" s="64">
        <f t="shared" si="22"/>
        <v>0</v>
      </c>
      <c r="AG109" s="82" t="s">
        <v>1734</v>
      </c>
    </row>
    <row r="110" spans="1:33" ht="12.75">
      <c r="A110" s="62">
        <v>3600032</v>
      </c>
      <c r="B110" s="63">
        <v>10100860829</v>
      </c>
      <c r="C110" s="64" t="s">
        <v>2133</v>
      </c>
      <c r="D110" s="65" t="s">
        <v>2134</v>
      </c>
      <c r="E110" s="65" t="s">
        <v>1839</v>
      </c>
      <c r="F110" s="66">
        <v>12206</v>
      </c>
      <c r="G110" s="67">
        <v>2610</v>
      </c>
      <c r="H110" s="68">
        <v>5183832877</v>
      </c>
      <c r="I110" s="69" t="s">
        <v>1893</v>
      </c>
      <c r="J110" s="70" t="s">
        <v>1733</v>
      </c>
      <c r="K110" s="71" t="s">
        <v>1733</v>
      </c>
      <c r="L110" s="72">
        <v>66</v>
      </c>
      <c r="M110" s="73" t="s">
        <v>1733</v>
      </c>
      <c r="N110" s="74" t="s">
        <v>1827</v>
      </c>
      <c r="O110" s="70" t="s">
        <v>1827</v>
      </c>
      <c r="P110" s="75"/>
      <c r="Q110" s="71" t="str">
        <f t="shared" si="12"/>
        <v>NO</v>
      </c>
      <c r="R110" s="76" t="s">
        <v>1733</v>
      </c>
      <c r="S110" s="77">
        <v>3846</v>
      </c>
      <c r="T110" s="78">
        <v>1880</v>
      </c>
      <c r="U110" s="78">
        <v>515</v>
      </c>
      <c r="V110" s="79">
        <v>955</v>
      </c>
      <c r="W110" s="64">
        <f t="shared" si="13"/>
        <v>0</v>
      </c>
      <c r="X110" s="65">
        <f t="shared" si="14"/>
        <v>1</v>
      </c>
      <c r="Y110" s="65">
        <f t="shared" si="15"/>
        <v>0</v>
      </c>
      <c r="Z110" s="80">
        <f t="shared" si="16"/>
        <v>0</v>
      </c>
      <c r="AA110" s="81" t="str">
        <f t="shared" si="17"/>
        <v>-</v>
      </c>
      <c r="AB110" s="64">
        <f t="shared" si="18"/>
        <v>0</v>
      </c>
      <c r="AC110" s="65">
        <f t="shared" si="19"/>
        <v>0</v>
      </c>
      <c r="AD110" s="80">
        <f t="shared" si="20"/>
        <v>0</v>
      </c>
      <c r="AE110" s="81" t="str">
        <f t="shared" si="21"/>
        <v>-</v>
      </c>
      <c r="AF110" s="64">
        <f t="shared" si="22"/>
        <v>0</v>
      </c>
      <c r="AG110" s="82" t="s">
        <v>1734</v>
      </c>
    </row>
    <row r="111" spans="1:33" ht="12.75">
      <c r="A111" s="62">
        <v>3600033</v>
      </c>
      <c r="B111" s="63">
        <v>10100860830</v>
      </c>
      <c r="C111" s="64" t="s">
        <v>2135</v>
      </c>
      <c r="D111" s="65" t="s">
        <v>2134</v>
      </c>
      <c r="E111" s="65" t="s">
        <v>1839</v>
      </c>
      <c r="F111" s="66">
        <v>12206</v>
      </c>
      <c r="G111" s="67">
        <v>2610</v>
      </c>
      <c r="H111" s="68">
        <v>5183832877</v>
      </c>
      <c r="I111" s="69" t="s">
        <v>1893</v>
      </c>
      <c r="J111" s="70" t="s">
        <v>1733</v>
      </c>
      <c r="K111" s="71" t="s">
        <v>1733</v>
      </c>
      <c r="L111" s="72">
        <v>67</v>
      </c>
      <c r="M111" s="73" t="s">
        <v>1733</v>
      </c>
      <c r="N111" s="74" t="s">
        <v>1827</v>
      </c>
      <c r="O111" s="70" t="s">
        <v>1827</v>
      </c>
      <c r="P111" s="75"/>
      <c r="Q111" s="71" t="str">
        <f t="shared" si="12"/>
        <v>NO</v>
      </c>
      <c r="R111" s="76" t="s">
        <v>1733</v>
      </c>
      <c r="S111" s="77">
        <v>3846</v>
      </c>
      <c r="T111" s="78">
        <v>1880</v>
      </c>
      <c r="U111" s="78">
        <v>518</v>
      </c>
      <c r="V111" s="79">
        <v>955</v>
      </c>
      <c r="W111" s="64">
        <f t="shared" si="13"/>
        <v>0</v>
      </c>
      <c r="X111" s="65">
        <f t="shared" si="14"/>
        <v>1</v>
      </c>
      <c r="Y111" s="65">
        <f t="shared" si="15"/>
        <v>0</v>
      </c>
      <c r="Z111" s="80">
        <f t="shared" si="16"/>
        <v>0</v>
      </c>
      <c r="AA111" s="81" t="str">
        <f t="shared" si="17"/>
        <v>-</v>
      </c>
      <c r="AB111" s="64">
        <f t="shared" si="18"/>
        <v>0</v>
      </c>
      <c r="AC111" s="65">
        <f t="shared" si="19"/>
        <v>0</v>
      </c>
      <c r="AD111" s="80">
        <f t="shared" si="20"/>
        <v>0</v>
      </c>
      <c r="AE111" s="81" t="str">
        <f t="shared" si="21"/>
        <v>-</v>
      </c>
      <c r="AF111" s="64">
        <f t="shared" si="22"/>
        <v>0</v>
      </c>
      <c r="AG111" s="82" t="s">
        <v>1734</v>
      </c>
    </row>
    <row r="112" spans="1:33" ht="12.75">
      <c r="A112" s="62">
        <v>3605460</v>
      </c>
      <c r="B112" s="63">
        <v>260101060000</v>
      </c>
      <c r="C112" s="64" t="s">
        <v>2136</v>
      </c>
      <c r="D112" s="65" t="s">
        <v>2137</v>
      </c>
      <c r="E112" s="65" t="s">
        <v>2138</v>
      </c>
      <c r="F112" s="66">
        <v>14618</v>
      </c>
      <c r="G112" s="67">
        <v>2027</v>
      </c>
      <c r="H112" s="68">
        <v>5852425080</v>
      </c>
      <c r="I112" s="69" t="s">
        <v>1954</v>
      </c>
      <c r="J112" s="70" t="s">
        <v>1733</v>
      </c>
      <c r="K112" s="71" t="s">
        <v>1733</v>
      </c>
      <c r="L112" s="72">
        <v>3403</v>
      </c>
      <c r="M112" s="73" t="s">
        <v>1733</v>
      </c>
      <c r="N112" s="74">
        <v>2.678327412</v>
      </c>
      <c r="O112" s="70" t="s">
        <v>1733</v>
      </c>
      <c r="P112" s="75"/>
      <c r="Q112" s="71" t="str">
        <f t="shared" si="12"/>
        <v>NO</v>
      </c>
      <c r="R112" s="76" t="s">
        <v>1733</v>
      </c>
      <c r="S112" s="77">
        <v>111893</v>
      </c>
      <c r="T112" s="78">
        <v>3841</v>
      </c>
      <c r="U112" s="78">
        <v>19296</v>
      </c>
      <c r="V112" s="79">
        <v>4638</v>
      </c>
      <c r="W112" s="64">
        <f t="shared" si="13"/>
        <v>0</v>
      </c>
      <c r="X112" s="65">
        <f t="shared" si="14"/>
        <v>0</v>
      </c>
      <c r="Y112" s="65">
        <f t="shared" si="15"/>
        <v>0</v>
      </c>
      <c r="Z112" s="80">
        <f t="shared" si="16"/>
        <v>0</v>
      </c>
      <c r="AA112" s="81" t="str">
        <f t="shared" si="17"/>
        <v>-</v>
      </c>
      <c r="AB112" s="64">
        <f t="shared" si="18"/>
        <v>0</v>
      </c>
      <c r="AC112" s="65">
        <f t="shared" si="19"/>
        <v>0</v>
      </c>
      <c r="AD112" s="80">
        <f t="shared" si="20"/>
        <v>0</v>
      </c>
      <c r="AE112" s="81" t="str">
        <f t="shared" si="21"/>
        <v>-</v>
      </c>
      <c r="AF112" s="64">
        <f t="shared" si="22"/>
        <v>0</v>
      </c>
      <c r="AG112" s="82" t="s">
        <v>1734</v>
      </c>
    </row>
    <row r="113" spans="1:33" ht="12.75">
      <c r="A113" s="62">
        <v>3600005</v>
      </c>
      <c r="B113" s="63">
        <v>171102040000</v>
      </c>
      <c r="C113" s="64" t="s">
        <v>2139</v>
      </c>
      <c r="D113" s="65" t="s">
        <v>2140</v>
      </c>
      <c r="E113" s="65" t="s">
        <v>2141</v>
      </c>
      <c r="F113" s="66">
        <v>12025</v>
      </c>
      <c r="G113" s="67">
        <v>9997</v>
      </c>
      <c r="H113" s="68">
        <v>5189542500</v>
      </c>
      <c r="I113" s="69" t="s">
        <v>1777</v>
      </c>
      <c r="J113" s="70" t="s">
        <v>1733</v>
      </c>
      <c r="K113" s="71" t="s">
        <v>1732</v>
      </c>
      <c r="L113" s="72">
        <v>1845</v>
      </c>
      <c r="M113" s="73" t="s">
        <v>1733</v>
      </c>
      <c r="N113" s="74">
        <v>2.607913669</v>
      </c>
      <c r="O113" s="70" t="s">
        <v>1733</v>
      </c>
      <c r="P113" s="75"/>
      <c r="Q113" s="71" t="str">
        <f t="shared" si="12"/>
        <v>NO</v>
      </c>
      <c r="R113" s="76" t="s">
        <v>1732</v>
      </c>
      <c r="S113" s="77">
        <v>72501</v>
      </c>
      <c r="T113" s="78">
        <v>5175</v>
      </c>
      <c r="U113" s="78">
        <v>8997</v>
      </c>
      <c r="V113" s="79">
        <v>16182</v>
      </c>
      <c r="W113" s="64">
        <f t="shared" si="13"/>
        <v>1</v>
      </c>
      <c r="X113" s="65">
        <f t="shared" si="14"/>
        <v>0</v>
      </c>
      <c r="Y113" s="65">
        <f t="shared" si="15"/>
        <v>0</v>
      </c>
      <c r="Z113" s="80">
        <f t="shared" si="16"/>
        <v>0</v>
      </c>
      <c r="AA113" s="81" t="str">
        <f t="shared" si="17"/>
        <v>-</v>
      </c>
      <c r="AB113" s="64">
        <f t="shared" si="18"/>
        <v>1</v>
      </c>
      <c r="AC113" s="65">
        <f t="shared" si="19"/>
        <v>0</v>
      </c>
      <c r="AD113" s="80">
        <f t="shared" si="20"/>
        <v>0</v>
      </c>
      <c r="AE113" s="81" t="str">
        <f t="shared" si="21"/>
        <v>-</v>
      </c>
      <c r="AF113" s="64">
        <f t="shared" si="22"/>
        <v>0</v>
      </c>
      <c r="AG113" s="82" t="s">
        <v>1734</v>
      </c>
    </row>
    <row r="114" spans="1:33" ht="12.75">
      <c r="A114" s="62">
        <v>3605580</v>
      </c>
      <c r="B114" s="63">
        <v>261801060000</v>
      </c>
      <c r="C114" s="64" t="s">
        <v>2142</v>
      </c>
      <c r="D114" s="65" t="s">
        <v>2143</v>
      </c>
      <c r="E114" s="65" t="s">
        <v>2144</v>
      </c>
      <c r="F114" s="66">
        <v>14420</v>
      </c>
      <c r="G114" s="67">
        <v>2296</v>
      </c>
      <c r="H114" s="68">
        <v>5856371810</v>
      </c>
      <c r="I114" s="69" t="s">
        <v>2145</v>
      </c>
      <c r="J114" s="70" t="s">
        <v>1733</v>
      </c>
      <c r="K114" s="71" t="s">
        <v>1733</v>
      </c>
      <c r="L114" s="72">
        <v>4315</v>
      </c>
      <c r="M114" s="73" t="s">
        <v>1733</v>
      </c>
      <c r="N114" s="74">
        <v>5.6</v>
      </c>
      <c r="O114" s="70" t="s">
        <v>1733</v>
      </c>
      <c r="P114" s="75"/>
      <c r="Q114" s="71" t="str">
        <f t="shared" si="12"/>
        <v>NO</v>
      </c>
      <c r="R114" s="76" t="s">
        <v>1733</v>
      </c>
      <c r="S114" s="77">
        <v>154978</v>
      </c>
      <c r="T114" s="78">
        <v>9357</v>
      </c>
      <c r="U114" s="78">
        <v>19444</v>
      </c>
      <c r="V114" s="79">
        <v>5421</v>
      </c>
      <c r="W114" s="64">
        <f t="shared" si="13"/>
        <v>0</v>
      </c>
      <c r="X114" s="65">
        <f t="shared" si="14"/>
        <v>0</v>
      </c>
      <c r="Y114" s="65">
        <f t="shared" si="15"/>
        <v>0</v>
      </c>
      <c r="Z114" s="80">
        <f t="shared" si="16"/>
        <v>0</v>
      </c>
      <c r="AA114" s="81" t="str">
        <f t="shared" si="17"/>
        <v>-</v>
      </c>
      <c r="AB114" s="64">
        <f t="shared" si="18"/>
        <v>0</v>
      </c>
      <c r="AC114" s="65">
        <f t="shared" si="19"/>
        <v>0</v>
      </c>
      <c r="AD114" s="80">
        <f t="shared" si="20"/>
        <v>0</v>
      </c>
      <c r="AE114" s="81" t="str">
        <f t="shared" si="21"/>
        <v>-</v>
      </c>
      <c r="AF114" s="64">
        <f t="shared" si="22"/>
        <v>0</v>
      </c>
      <c r="AG114" s="82" t="s">
        <v>1734</v>
      </c>
    </row>
    <row r="115" spans="1:33" ht="12.75">
      <c r="A115" s="62">
        <v>3605610</v>
      </c>
      <c r="B115" s="63">
        <v>62301040000</v>
      </c>
      <c r="C115" s="64" t="s">
        <v>2146</v>
      </c>
      <c r="D115" s="65" t="s">
        <v>2147</v>
      </c>
      <c r="E115" s="65" t="s">
        <v>2148</v>
      </c>
      <c r="F115" s="66">
        <v>14716</v>
      </c>
      <c r="G115" s="67">
        <v>9779</v>
      </c>
      <c r="H115" s="68">
        <v>7167922131</v>
      </c>
      <c r="I115" s="69" t="s">
        <v>1738</v>
      </c>
      <c r="J115" s="70" t="s">
        <v>1733</v>
      </c>
      <c r="K115" s="71" t="s">
        <v>1732</v>
      </c>
      <c r="L115" s="72">
        <v>717</v>
      </c>
      <c r="M115" s="73" t="s">
        <v>1733</v>
      </c>
      <c r="N115" s="74">
        <v>13.29113924</v>
      </c>
      <c r="O115" s="70" t="s">
        <v>1733</v>
      </c>
      <c r="P115" s="75"/>
      <c r="Q115" s="71" t="str">
        <f t="shared" si="12"/>
        <v>NO</v>
      </c>
      <c r="R115" s="76" t="s">
        <v>1732</v>
      </c>
      <c r="S115" s="77">
        <v>58838</v>
      </c>
      <c r="T115" s="78">
        <v>6695</v>
      </c>
      <c r="U115" s="78">
        <v>6066</v>
      </c>
      <c r="V115" s="79">
        <v>6601</v>
      </c>
      <c r="W115" s="64">
        <f t="shared" si="13"/>
        <v>1</v>
      </c>
      <c r="X115" s="65">
        <f t="shared" si="14"/>
        <v>0</v>
      </c>
      <c r="Y115" s="65">
        <f t="shared" si="15"/>
        <v>0</v>
      </c>
      <c r="Z115" s="80">
        <f t="shared" si="16"/>
        <v>0</v>
      </c>
      <c r="AA115" s="81" t="str">
        <f t="shared" si="17"/>
        <v>-</v>
      </c>
      <c r="AB115" s="64">
        <f t="shared" si="18"/>
        <v>1</v>
      </c>
      <c r="AC115" s="65">
        <f t="shared" si="19"/>
        <v>0</v>
      </c>
      <c r="AD115" s="80">
        <f t="shared" si="20"/>
        <v>0</v>
      </c>
      <c r="AE115" s="81" t="str">
        <f t="shared" si="21"/>
        <v>-</v>
      </c>
      <c r="AF115" s="64">
        <f t="shared" si="22"/>
        <v>0</v>
      </c>
      <c r="AG115" s="82" t="s">
        <v>1734</v>
      </c>
    </row>
    <row r="116" spans="1:33" ht="12.75">
      <c r="A116" s="62">
        <v>3600089</v>
      </c>
      <c r="B116" s="63">
        <v>321100860855</v>
      </c>
      <c r="C116" s="64" t="s">
        <v>2149</v>
      </c>
      <c r="D116" s="65" t="s">
        <v>2150</v>
      </c>
      <c r="E116" s="65" t="s">
        <v>2151</v>
      </c>
      <c r="F116" s="66">
        <v>10466</v>
      </c>
      <c r="G116" s="67" t="s">
        <v>1748</v>
      </c>
      <c r="H116" s="68">
        <v>8457532227</v>
      </c>
      <c r="I116" s="69" t="s">
        <v>1871</v>
      </c>
      <c r="J116" s="70" t="s">
        <v>1733</v>
      </c>
      <c r="K116" s="71" t="s">
        <v>1733</v>
      </c>
      <c r="L116" s="72">
        <v>46</v>
      </c>
      <c r="M116" s="73" t="s">
        <v>1733</v>
      </c>
      <c r="N116" s="74" t="s">
        <v>1827</v>
      </c>
      <c r="O116" s="70" t="s">
        <v>1827</v>
      </c>
      <c r="P116" s="75"/>
      <c r="Q116" s="71" t="str">
        <f t="shared" si="12"/>
        <v>NO</v>
      </c>
      <c r="R116" s="76" t="s">
        <v>1733</v>
      </c>
      <c r="S116" s="77">
        <v>1232</v>
      </c>
      <c r="T116" s="78">
        <v>562</v>
      </c>
      <c r="U116" s="78">
        <v>289</v>
      </c>
      <c r="V116" s="79">
        <v>293</v>
      </c>
      <c r="W116" s="64">
        <f t="shared" si="13"/>
        <v>0</v>
      </c>
      <c r="X116" s="65">
        <f t="shared" si="14"/>
        <v>1</v>
      </c>
      <c r="Y116" s="65">
        <f t="shared" si="15"/>
        <v>0</v>
      </c>
      <c r="Z116" s="80">
        <f t="shared" si="16"/>
        <v>0</v>
      </c>
      <c r="AA116" s="81" t="str">
        <f t="shared" si="17"/>
        <v>-</v>
      </c>
      <c r="AB116" s="64">
        <f t="shared" si="18"/>
        <v>0</v>
      </c>
      <c r="AC116" s="65">
        <f t="shared" si="19"/>
        <v>0</v>
      </c>
      <c r="AD116" s="80">
        <f t="shared" si="20"/>
        <v>0</v>
      </c>
      <c r="AE116" s="81" t="str">
        <f t="shared" si="21"/>
        <v>-</v>
      </c>
      <c r="AF116" s="64">
        <f t="shared" si="22"/>
        <v>0</v>
      </c>
      <c r="AG116" s="82" t="s">
        <v>1734</v>
      </c>
    </row>
    <row r="117" spans="1:33" ht="12.75">
      <c r="A117" s="62">
        <v>3600063</v>
      </c>
      <c r="B117" s="63">
        <v>320800860846</v>
      </c>
      <c r="C117" s="64" t="s">
        <v>2152</v>
      </c>
      <c r="D117" s="65" t="s">
        <v>2153</v>
      </c>
      <c r="E117" s="65" t="s">
        <v>2151</v>
      </c>
      <c r="F117" s="66">
        <v>10459</v>
      </c>
      <c r="G117" s="67" t="s">
        <v>1748</v>
      </c>
      <c r="H117" s="68">
        <v>2129267549</v>
      </c>
      <c r="I117" s="69" t="s">
        <v>1871</v>
      </c>
      <c r="J117" s="70" t="s">
        <v>1733</v>
      </c>
      <c r="K117" s="71" t="s">
        <v>1733</v>
      </c>
      <c r="L117" s="72">
        <v>141</v>
      </c>
      <c r="M117" s="73" t="s">
        <v>1733</v>
      </c>
      <c r="N117" s="74" t="s">
        <v>1827</v>
      </c>
      <c r="O117" s="70" t="s">
        <v>1827</v>
      </c>
      <c r="P117" s="75"/>
      <c r="Q117" s="71" t="str">
        <f t="shared" si="12"/>
        <v>NO</v>
      </c>
      <c r="R117" s="76" t="s">
        <v>1733</v>
      </c>
      <c r="S117" s="77">
        <v>5544</v>
      </c>
      <c r="T117" s="78">
        <v>2632</v>
      </c>
      <c r="U117" s="78">
        <v>1140</v>
      </c>
      <c r="V117" s="79">
        <v>1371</v>
      </c>
      <c r="W117" s="64">
        <f t="shared" si="13"/>
        <v>0</v>
      </c>
      <c r="X117" s="65">
        <f t="shared" si="14"/>
        <v>1</v>
      </c>
      <c r="Y117" s="65">
        <f t="shared" si="15"/>
        <v>0</v>
      </c>
      <c r="Z117" s="80">
        <f t="shared" si="16"/>
        <v>0</v>
      </c>
      <c r="AA117" s="81" t="str">
        <f t="shared" si="17"/>
        <v>-</v>
      </c>
      <c r="AB117" s="64">
        <f t="shared" si="18"/>
        <v>0</v>
      </c>
      <c r="AC117" s="65">
        <f t="shared" si="19"/>
        <v>0</v>
      </c>
      <c r="AD117" s="80">
        <f t="shared" si="20"/>
        <v>0</v>
      </c>
      <c r="AE117" s="81" t="str">
        <f t="shared" si="21"/>
        <v>-</v>
      </c>
      <c r="AF117" s="64">
        <f t="shared" si="22"/>
        <v>0</v>
      </c>
      <c r="AG117" s="82" t="s">
        <v>1734</v>
      </c>
    </row>
    <row r="118" spans="1:33" ht="12.75">
      <c r="A118" s="62">
        <v>3600042</v>
      </c>
      <c r="B118" s="63">
        <v>320900860807</v>
      </c>
      <c r="C118" s="64" t="s">
        <v>2154</v>
      </c>
      <c r="D118" s="65" t="s">
        <v>2155</v>
      </c>
      <c r="E118" s="65" t="s">
        <v>2151</v>
      </c>
      <c r="F118" s="66">
        <v>10457</v>
      </c>
      <c r="G118" s="67">
        <v>8015</v>
      </c>
      <c r="H118" s="68">
        <v>2123073177</v>
      </c>
      <c r="I118" s="69" t="s">
        <v>1871</v>
      </c>
      <c r="J118" s="70" t="s">
        <v>1733</v>
      </c>
      <c r="K118" s="71" t="s">
        <v>1733</v>
      </c>
      <c r="L118" s="72">
        <v>229</v>
      </c>
      <c r="M118" s="73" t="s">
        <v>1733</v>
      </c>
      <c r="N118" s="74" t="s">
        <v>1827</v>
      </c>
      <c r="O118" s="70" t="s">
        <v>1827</v>
      </c>
      <c r="P118" s="75"/>
      <c r="Q118" s="71" t="str">
        <f t="shared" si="12"/>
        <v>NO</v>
      </c>
      <c r="R118" s="76" t="s">
        <v>1733</v>
      </c>
      <c r="S118" s="77">
        <v>20158</v>
      </c>
      <c r="T118" s="78">
        <v>5375</v>
      </c>
      <c r="U118" s="78">
        <v>2219</v>
      </c>
      <c r="V118" s="79">
        <v>2796</v>
      </c>
      <c r="W118" s="64">
        <f t="shared" si="13"/>
        <v>0</v>
      </c>
      <c r="X118" s="65">
        <f t="shared" si="14"/>
        <v>1</v>
      </c>
      <c r="Y118" s="65">
        <f t="shared" si="15"/>
        <v>0</v>
      </c>
      <c r="Z118" s="80">
        <f t="shared" si="16"/>
        <v>0</v>
      </c>
      <c r="AA118" s="81" t="str">
        <f t="shared" si="17"/>
        <v>-</v>
      </c>
      <c r="AB118" s="64">
        <f t="shared" si="18"/>
        <v>0</v>
      </c>
      <c r="AC118" s="65">
        <f t="shared" si="19"/>
        <v>0</v>
      </c>
      <c r="AD118" s="80">
        <f t="shared" si="20"/>
        <v>0</v>
      </c>
      <c r="AE118" s="81" t="str">
        <f t="shared" si="21"/>
        <v>-</v>
      </c>
      <c r="AF118" s="64">
        <f t="shared" si="22"/>
        <v>0</v>
      </c>
      <c r="AG118" s="82" t="s">
        <v>1734</v>
      </c>
    </row>
    <row r="119" spans="1:33" ht="12.75">
      <c r="A119" s="62">
        <v>3605640</v>
      </c>
      <c r="B119" s="63">
        <v>660303030000</v>
      </c>
      <c r="C119" s="64" t="s">
        <v>2156</v>
      </c>
      <c r="D119" s="65" t="s">
        <v>2157</v>
      </c>
      <c r="E119" s="65" t="s">
        <v>2158</v>
      </c>
      <c r="F119" s="66">
        <v>10708</v>
      </c>
      <c r="G119" s="67">
        <v>4829</v>
      </c>
      <c r="H119" s="68">
        <v>9143375600</v>
      </c>
      <c r="I119" s="69" t="s">
        <v>1826</v>
      </c>
      <c r="J119" s="70" t="s">
        <v>1733</v>
      </c>
      <c r="K119" s="71" t="s">
        <v>1733</v>
      </c>
      <c r="L119" s="72">
        <v>1420</v>
      </c>
      <c r="M119" s="73" t="s">
        <v>1733</v>
      </c>
      <c r="N119" s="74">
        <v>0.757575758</v>
      </c>
      <c r="O119" s="70" t="s">
        <v>1733</v>
      </c>
      <c r="P119" s="75"/>
      <c r="Q119" s="71" t="str">
        <f t="shared" si="12"/>
        <v>NO</v>
      </c>
      <c r="R119" s="76" t="s">
        <v>1733</v>
      </c>
      <c r="S119" s="77">
        <v>33337</v>
      </c>
      <c r="T119" s="78">
        <v>0</v>
      </c>
      <c r="U119" s="78">
        <v>5724</v>
      </c>
      <c r="V119" s="79">
        <v>1375</v>
      </c>
      <c r="W119" s="64">
        <f t="shared" si="13"/>
        <v>0</v>
      </c>
      <c r="X119" s="65">
        <f t="shared" si="14"/>
        <v>0</v>
      </c>
      <c r="Y119" s="65">
        <f t="shared" si="15"/>
        <v>0</v>
      </c>
      <c r="Z119" s="80">
        <f t="shared" si="16"/>
        <v>0</v>
      </c>
      <c r="AA119" s="81" t="str">
        <f t="shared" si="17"/>
        <v>-</v>
      </c>
      <c r="AB119" s="64">
        <f t="shared" si="18"/>
        <v>0</v>
      </c>
      <c r="AC119" s="65">
        <f t="shared" si="19"/>
        <v>0</v>
      </c>
      <c r="AD119" s="80">
        <f t="shared" si="20"/>
        <v>0</v>
      </c>
      <c r="AE119" s="81" t="str">
        <f t="shared" si="21"/>
        <v>-</v>
      </c>
      <c r="AF119" s="64">
        <f t="shared" si="22"/>
        <v>0</v>
      </c>
      <c r="AG119" s="82" t="s">
        <v>1734</v>
      </c>
    </row>
    <row r="120" spans="1:33" ht="12.75">
      <c r="A120" s="62">
        <v>3605670</v>
      </c>
      <c r="B120" s="63">
        <v>250109040000</v>
      </c>
      <c r="C120" s="64" t="s">
        <v>2159</v>
      </c>
      <c r="D120" s="65" t="s">
        <v>2160</v>
      </c>
      <c r="E120" s="65" t="s">
        <v>2161</v>
      </c>
      <c r="F120" s="66">
        <v>13314</v>
      </c>
      <c r="G120" s="67">
        <v>60</v>
      </c>
      <c r="H120" s="68">
        <v>3158993323</v>
      </c>
      <c r="I120" s="69" t="s">
        <v>1807</v>
      </c>
      <c r="J120" s="70" t="s">
        <v>1732</v>
      </c>
      <c r="K120" s="71" t="s">
        <v>1733</v>
      </c>
      <c r="L120" s="72">
        <v>247</v>
      </c>
      <c r="M120" s="73" t="s">
        <v>1733</v>
      </c>
      <c r="N120" s="74">
        <v>24.33460076</v>
      </c>
      <c r="O120" s="70" t="s">
        <v>1732</v>
      </c>
      <c r="P120" s="75"/>
      <c r="Q120" s="71" t="str">
        <f t="shared" si="12"/>
        <v>NO</v>
      </c>
      <c r="R120" s="76" t="s">
        <v>1732</v>
      </c>
      <c r="S120" s="77">
        <v>23633</v>
      </c>
      <c r="T120" s="78">
        <v>3047</v>
      </c>
      <c r="U120" s="78">
        <v>2426</v>
      </c>
      <c r="V120" s="79">
        <v>3323</v>
      </c>
      <c r="W120" s="64">
        <f t="shared" si="13"/>
        <v>1</v>
      </c>
      <c r="X120" s="65">
        <f t="shared" si="14"/>
        <v>1</v>
      </c>
      <c r="Y120" s="65">
        <f t="shared" si="15"/>
        <v>0</v>
      </c>
      <c r="Z120" s="80">
        <f t="shared" si="16"/>
        <v>0</v>
      </c>
      <c r="AA120" s="81" t="str">
        <f t="shared" si="17"/>
        <v>SRSA</v>
      </c>
      <c r="AB120" s="64">
        <f t="shared" si="18"/>
        <v>1</v>
      </c>
      <c r="AC120" s="65">
        <f t="shared" si="19"/>
        <v>1</v>
      </c>
      <c r="AD120" s="80" t="str">
        <f t="shared" si="20"/>
        <v>Initial</v>
      </c>
      <c r="AE120" s="81" t="str">
        <f t="shared" si="21"/>
        <v>-</v>
      </c>
      <c r="AF120" s="64" t="str">
        <f t="shared" si="22"/>
        <v>SRSA</v>
      </c>
      <c r="AG120" s="82" t="s">
        <v>1734</v>
      </c>
    </row>
    <row r="121" spans="1:33" ht="12.75">
      <c r="A121" s="62">
        <v>3615780</v>
      </c>
      <c r="B121" s="63">
        <v>580203020000</v>
      </c>
      <c r="C121" s="64" t="s">
        <v>2162</v>
      </c>
      <c r="D121" s="65" t="s">
        <v>2163</v>
      </c>
      <c r="E121" s="65" t="s">
        <v>2164</v>
      </c>
      <c r="F121" s="66">
        <v>11776</v>
      </c>
      <c r="G121" s="67">
        <v>2999</v>
      </c>
      <c r="H121" s="68">
        <v>6314748105</v>
      </c>
      <c r="I121" s="69" t="s">
        <v>1826</v>
      </c>
      <c r="J121" s="70" t="s">
        <v>1733</v>
      </c>
      <c r="K121" s="71" t="s">
        <v>1733</v>
      </c>
      <c r="L121" s="72">
        <v>3733</v>
      </c>
      <c r="M121" s="73" t="s">
        <v>1733</v>
      </c>
      <c r="N121" s="74">
        <v>4.227848101</v>
      </c>
      <c r="O121" s="70" t="s">
        <v>1733</v>
      </c>
      <c r="P121" s="75"/>
      <c r="Q121" s="71" t="str">
        <f t="shared" si="12"/>
        <v>NO</v>
      </c>
      <c r="R121" s="76" t="s">
        <v>1733</v>
      </c>
      <c r="S121" s="77">
        <v>101711</v>
      </c>
      <c r="T121" s="78">
        <v>4855</v>
      </c>
      <c r="U121" s="78">
        <v>15360</v>
      </c>
      <c r="V121" s="79">
        <v>4220</v>
      </c>
      <c r="W121" s="64">
        <f t="shared" si="13"/>
        <v>0</v>
      </c>
      <c r="X121" s="65">
        <f t="shared" si="14"/>
        <v>0</v>
      </c>
      <c r="Y121" s="65">
        <f t="shared" si="15"/>
        <v>0</v>
      </c>
      <c r="Z121" s="80">
        <f t="shared" si="16"/>
        <v>0</v>
      </c>
      <c r="AA121" s="81" t="str">
        <f t="shared" si="17"/>
        <v>-</v>
      </c>
      <c r="AB121" s="64">
        <f t="shared" si="18"/>
        <v>0</v>
      </c>
      <c r="AC121" s="65">
        <f t="shared" si="19"/>
        <v>0</v>
      </c>
      <c r="AD121" s="80">
        <f t="shared" si="20"/>
        <v>0</v>
      </c>
      <c r="AE121" s="81" t="str">
        <f t="shared" si="21"/>
        <v>-</v>
      </c>
      <c r="AF121" s="64">
        <f t="shared" si="22"/>
        <v>0</v>
      </c>
      <c r="AG121" s="82" t="s">
        <v>1734</v>
      </c>
    </row>
    <row r="122" spans="1:33" ht="12.75">
      <c r="A122" s="62">
        <v>3600045</v>
      </c>
      <c r="B122" s="63">
        <v>331600860809</v>
      </c>
      <c r="C122" s="64" t="s">
        <v>2165</v>
      </c>
      <c r="D122" s="65" t="s">
        <v>2166</v>
      </c>
      <c r="E122" s="65" t="s">
        <v>1966</v>
      </c>
      <c r="F122" s="66">
        <v>11233</v>
      </c>
      <c r="G122" s="67">
        <v>1399</v>
      </c>
      <c r="H122" s="68">
        <v>7184523423</v>
      </c>
      <c r="I122" s="69" t="s">
        <v>1871</v>
      </c>
      <c r="J122" s="70" t="s">
        <v>1733</v>
      </c>
      <c r="K122" s="71" t="s">
        <v>1733</v>
      </c>
      <c r="L122" s="72">
        <v>112</v>
      </c>
      <c r="M122" s="73" t="s">
        <v>1733</v>
      </c>
      <c r="N122" s="74" t="s">
        <v>1827</v>
      </c>
      <c r="O122" s="70" t="s">
        <v>1827</v>
      </c>
      <c r="P122" s="75"/>
      <c r="Q122" s="71" t="str">
        <f t="shared" si="12"/>
        <v>NO</v>
      </c>
      <c r="R122" s="76" t="s">
        <v>1733</v>
      </c>
      <c r="S122" s="77">
        <v>9735</v>
      </c>
      <c r="T122" s="78">
        <v>1495</v>
      </c>
      <c r="U122" s="78">
        <v>1021</v>
      </c>
      <c r="V122" s="79">
        <v>786</v>
      </c>
      <c r="W122" s="64">
        <f t="shared" si="13"/>
        <v>0</v>
      </c>
      <c r="X122" s="65">
        <f t="shared" si="14"/>
        <v>1</v>
      </c>
      <c r="Y122" s="65">
        <f t="shared" si="15"/>
        <v>0</v>
      </c>
      <c r="Z122" s="80">
        <f t="shared" si="16"/>
        <v>0</v>
      </c>
      <c r="AA122" s="81" t="str">
        <f t="shared" si="17"/>
        <v>-</v>
      </c>
      <c r="AB122" s="64">
        <f t="shared" si="18"/>
        <v>0</v>
      </c>
      <c r="AC122" s="65">
        <f t="shared" si="19"/>
        <v>0</v>
      </c>
      <c r="AD122" s="80">
        <f t="shared" si="20"/>
        <v>0</v>
      </c>
      <c r="AE122" s="81" t="str">
        <f t="shared" si="21"/>
        <v>-</v>
      </c>
      <c r="AF122" s="64">
        <f t="shared" si="22"/>
        <v>0</v>
      </c>
      <c r="AG122" s="82" t="s">
        <v>1734</v>
      </c>
    </row>
    <row r="123" spans="1:33" ht="12.75">
      <c r="A123" s="62">
        <v>3600093</v>
      </c>
      <c r="B123" s="63">
        <v>331500860847</v>
      </c>
      <c r="C123" s="64" t="s">
        <v>2167</v>
      </c>
      <c r="D123" s="65" t="s">
        <v>2168</v>
      </c>
      <c r="E123" s="65" t="s">
        <v>1966</v>
      </c>
      <c r="F123" s="66">
        <v>11201</v>
      </c>
      <c r="G123" s="67" t="s">
        <v>1748</v>
      </c>
      <c r="H123" s="68">
        <v>2124314477</v>
      </c>
      <c r="I123" s="69" t="s">
        <v>1871</v>
      </c>
      <c r="J123" s="70" t="s">
        <v>1733</v>
      </c>
      <c r="K123" s="71" t="s">
        <v>1733</v>
      </c>
      <c r="L123" s="72">
        <v>190</v>
      </c>
      <c r="M123" s="73" t="s">
        <v>1733</v>
      </c>
      <c r="N123" s="74" t="s">
        <v>1827</v>
      </c>
      <c r="O123" s="70" t="s">
        <v>1827</v>
      </c>
      <c r="P123" s="75"/>
      <c r="Q123" s="71" t="str">
        <f t="shared" si="12"/>
        <v>NO</v>
      </c>
      <c r="R123" s="76" t="s">
        <v>1733</v>
      </c>
      <c r="S123" s="77">
        <v>4734</v>
      </c>
      <c r="T123" s="78">
        <v>2165</v>
      </c>
      <c r="U123" s="78">
        <v>559</v>
      </c>
      <c r="V123" s="79">
        <v>1169</v>
      </c>
      <c r="W123" s="64">
        <f t="shared" si="13"/>
        <v>0</v>
      </c>
      <c r="X123" s="65">
        <f t="shared" si="14"/>
        <v>1</v>
      </c>
      <c r="Y123" s="65">
        <f t="shared" si="15"/>
        <v>0</v>
      </c>
      <c r="Z123" s="80">
        <f t="shared" si="16"/>
        <v>0</v>
      </c>
      <c r="AA123" s="81" t="str">
        <f t="shared" si="17"/>
        <v>-</v>
      </c>
      <c r="AB123" s="64">
        <f t="shared" si="18"/>
        <v>0</v>
      </c>
      <c r="AC123" s="65">
        <f t="shared" si="19"/>
        <v>0</v>
      </c>
      <c r="AD123" s="80">
        <f t="shared" si="20"/>
        <v>0</v>
      </c>
      <c r="AE123" s="81" t="str">
        <f t="shared" si="21"/>
        <v>-</v>
      </c>
      <c r="AF123" s="64">
        <f t="shared" si="22"/>
        <v>0</v>
      </c>
      <c r="AG123" s="82" t="s">
        <v>1734</v>
      </c>
    </row>
    <row r="124" spans="1:33" ht="12.75">
      <c r="A124" s="62">
        <v>3605520</v>
      </c>
      <c r="B124" s="63">
        <v>490202040000</v>
      </c>
      <c r="C124" s="64" t="s">
        <v>2169</v>
      </c>
      <c r="D124" s="65" t="s">
        <v>2170</v>
      </c>
      <c r="E124" s="65" t="s">
        <v>1892</v>
      </c>
      <c r="F124" s="66">
        <v>12180</v>
      </c>
      <c r="G124" s="67">
        <v>9034</v>
      </c>
      <c r="H124" s="68">
        <v>5182794600</v>
      </c>
      <c r="I124" s="69" t="s">
        <v>1807</v>
      </c>
      <c r="J124" s="70" t="s">
        <v>1732</v>
      </c>
      <c r="K124" s="71" t="s">
        <v>1733</v>
      </c>
      <c r="L124" s="72">
        <v>1350</v>
      </c>
      <c r="M124" s="73" t="s">
        <v>1733</v>
      </c>
      <c r="N124" s="74">
        <v>2.737850787</v>
      </c>
      <c r="O124" s="70" t="s">
        <v>1733</v>
      </c>
      <c r="P124" s="75"/>
      <c r="Q124" s="71" t="str">
        <f t="shared" si="12"/>
        <v>NO</v>
      </c>
      <c r="R124" s="76" t="s">
        <v>1732</v>
      </c>
      <c r="S124" s="77">
        <v>40052</v>
      </c>
      <c r="T124" s="78">
        <v>1832</v>
      </c>
      <c r="U124" s="78">
        <v>5303</v>
      </c>
      <c r="V124" s="79">
        <v>11425</v>
      </c>
      <c r="W124" s="64">
        <f t="shared" si="13"/>
        <v>1</v>
      </c>
      <c r="X124" s="65">
        <f t="shared" si="14"/>
        <v>0</v>
      </c>
      <c r="Y124" s="65">
        <f t="shared" si="15"/>
        <v>0</v>
      </c>
      <c r="Z124" s="80">
        <f t="shared" si="16"/>
        <v>0</v>
      </c>
      <c r="AA124" s="81" t="str">
        <f t="shared" si="17"/>
        <v>-</v>
      </c>
      <c r="AB124" s="64">
        <f t="shared" si="18"/>
        <v>1</v>
      </c>
      <c r="AC124" s="65">
        <f t="shared" si="19"/>
        <v>0</v>
      </c>
      <c r="AD124" s="80">
        <f t="shared" si="20"/>
        <v>0</v>
      </c>
      <c r="AE124" s="81" t="str">
        <f t="shared" si="21"/>
        <v>-</v>
      </c>
      <c r="AF124" s="64">
        <f t="shared" si="22"/>
        <v>0</v>
      </c>
      <c r="AG124" s="82" t="s">
        <v>1734</v>
      </c>
    </row>
    <row r="125" spans="1:33" ht="12.75">
      <c r="A125" s="62">
        <v>3605820</v>
      </c>
      <c r="B125" s="63">
        <v>161601040000</v>
      </c>
      <c r="C125" s="64" t="s">
        <v>1745</v>
      </c>
      <c r="D125" s="65" t="s">
        <v>1746</v>
      </c>
      <c r="E125" s="65" t="s">
        <v>1747</v>
      </c>
      <c r="F125" s="66">
        <v>12916</v>
      </c>
      <c r="G125" s="67" t="s">
        <v>1748</v>
      </c>
      <c r="H125" s="68">
        <v>5185298948</v>
      </c>
      <c r="I125" s="69" t="s">
        <v>1731</v>
      </c>
      <c r="J125" s="70" t="s">
        <v>1732</v>
      </c>
      <c r="K125" s="71" t="s">
        <v>1732</v>
      </c>
      <c r="L125" s="72">
        <v>866</v>
      </c>
      <c r="M125" s="73" t="s">
        <v>1733</v>
      </c>
      <c r="N125" s="74">
        <v>22.57309942</v>
      </c>
      <c r="O125" s="70" t="s">
        <v>1732</v>
      </c>
      <c r="P125" s="75"/>
      <c r="Q125" s="71" t="str">
        <f t="shared" si="12"/>
        <v>NO</v>
      </c>
      <c r="R125" s="76" t="s">
        <v>1732</v>
      </c>
      <c r="S125" s="77">
        <v>81587</v>
      </c>
      <c r="T125" s="78">
        <v>10508</v>
      </c>
      <c r="U125" s="78">
        <v>8474</v>
      </c>
      <c r="V125" s="79">
        <v>11068</v>
      </c>
      <c r="W125" s="64">
        <f t="shared" si="13"/>
        <v>1</v>
      </c>
      <c r="X125" s="65">
        <f t="shared" si="14"/>
        <v>0</v>
      </c>
      <c r="Y125" s="65">
        <f t="shared" si="15"/>
        <v>0</v>
      </c>
      <c r="Z125" s="80">
        <f t="shared" si="16"/>
        <v>0</v>
      </c>
      <c r="AA125" s="81" t="str">
        <f t="shared" si="17"/>
        <v>-</v>
      </c>
      <c r="AB125" s="64">
        <f t="shared" si="18"/>
        <v>1</v>
      </c>
      <c r="AC125" s="65">
        <f t="shared" si="19"/>
        <v>1</v>
      </c>
      <c r="AD125" s="80" t="str">
        <f t="shared" si="20"/>
        <v>Initial</v>
      </c>
      <c r="AE125" s="81" t="str">
        <f t="shared" si="21"/>
        <v>RLIS</v>
      </c>
      <c r="AF125" s="64">
        <f t="shared" si="22"/>
        <v>0</v>
      </c>
      <c r="AG125" s="82" t="s">
        <v>1734</v>
      </c>
    </row>
    <row r="126" spans="1:33" ht="12.75">
      <c r="A126" s="62">
        <v>3605850</v>
      </c>
      <c r="B126" s="63">
        <v>140600010000</v>
      </c>
      <c r="C126" s="64" t="s">
        <v>2171</v>
      </c>
      <c r="D126" s="65" t="s">
        <v>2172</v>
      </c>
      <c r="E126" s="65" t="s">
        <v>2173</v>
      </c>
      <c r="F126" s="66">
        <v>14202</v>
      </c>
      <c r="G126" s="67">
        <v>3375</v>
      </c>
      <c r="H126" s="68">
        <v>7168513575</v>
      </c>
      <c r="I126" s="69" t="s">
        <v>2174</v>
      </c>
      <c r="J126" s="70" t="s">
        <v>1733</v>
      </c>
      <c r="K126" s="71" t="s">
        <v>1733</v>
      </c>
      <c r="L126" s="72">
        <v>37804</v>
      </c>
      <c r="M126" s="73" t="s">
        <v>1733</v>
      </c>
      <c r="N126" s="74">
        <v>32.48119439</v>
      </c>
      <c r="O126" s="70" t="s">
        <v>1732</v>
      </c>
      <c r="P126" s="75"/>
      <c r="Q126" s="71" t="str">
        <f t="shared" si="12"/>
        <v>NO</v>
      </c>
      <c r="R126" s="76" t="s">
        <v>1733</v>
      </c>
      <c r="S126" s="77">
        <v>6074631</v>
      </c>
      <c r="T126" s="78">
        <v>893718</v>
      </c>
      <c r="U126" s="78">
        <v>611063</v>
      </c>
      <c r="V126" s="79">
        <v>350341</v>
      </c>
      <c r="W126" s="64">
        <f t="shared" si="13"/>
        <v>0</v>
      </c>
      <c r="X126" s="65">
        <f t="shared" si="14"/>
        <v>0</v>
      </c>
      <c r="Y126" s="65">
        <f t="shared" si="15"/>
        <v>0</v>
      </c>
      <c r="Z126" s="80">
        <f t="shared" si="16"/>
        <v>0</v>
      </c>
      <c r="AA126" s="81" t="str">
        <f t="shared" si="17"/>
        <v>-</v>
      </c>
      <c r="AB126" s="64">
        <f t="shared" si="18"/>
        <v>0</v>
      </c>
      <c r="AC126" s="65">
        <f t="shared" si="19"/>
        <v>1</v>
      </c>
      <c r="AD126" s="80">
        <f t="shared" si="20"/>
        <v>0</v>
      </c>
      <c r="AE126" s="81" t="str">
        <f t="shared" si="21"/>
        <v>-</v>
      </c>
      <c r="AF126" s="64">
        <f t="shared" si="22"/>
        <v>0</v>
      </c>
      <c r="AG126" s="82" t="s">
        <v>1734</v>
      </c>
    </row>
    <row r="127" spans="1:33" ht="12.75">
      <c r="A127" s="62">
        <v>3600071</v>
      </c>
      <c r="B127" s="63">
        <v>140600860851</v>
      </c>
      <c r="C127" s="64" t="s">
        <v>2175</v>
      </c>
      <c r="D127" s="65" t="s">
        <v>2176</v>
      </c>
      <c r="E127" s="65" t="s">
        <v>2173</v>
      </c>
      <c r="F127" s="66">
        <v>14214</v>
      </c>
      <c r="G127" s="67" t="s">
        <v>1748</v>
      </c>
      <c r="H127" s="68">
        <v>7168359862</v>
      </c>
      <c r="I127" s="69" t="s">
        <v>1871</v>
      </c>
      <c r="J127" s="70" t="s">
        <v>1733</v>
      </c>
      <c r="K127" s="71" t="s">
        <v>1733</v>
      </c>
      <c r="L127" s="72">
        <v>221</v>
      </c>
      <c r="M127" s="73" t="s">
        <v>1733</v>
      </c>
      <c r="N127" s="74" t="s">
        <v>1827</v>
      </c>
      <c r="O127" s="70" t="s">
        <v>1827</v>
      </c>
      <c r="P127" s="75"/>
      <c r="Q127" s="71" t="str">
        <f t="shared" si="12"/>
        <v>NO</v>
      </c>
      <c r="R127" s="76" t="s">
        <v>1733</v>
      </c>
      <c r="S127" s="77">
        <v>7609</v>
      </c>
      <c r="T127" s="78">
        <v>3916</v>
      </c>
      <c r="U127" s="78">
        <v>1595</v>
      </c>
      <c r="V127" s="79">
        <v>1863</v>
      </c>
      <c r="W127" s="64">
        <f t="shared" si="13"/>
        <v>0</v>
      </c>
      <c r="X127" s="65">
        <f t="shared" si="14"/>
        <v>1</v>
      </c>
      <c r="Y127" s="65">
        <f t="shared" si="15"/>
        <v>0</v>
      </c>
      <c r="Z127" s="80">
        <f t="shared" si="16"/>
        <v>0</v>
      </c>
      <c r="AA127" s="81" t="str">
        <f t="shared" si="17"/>
        <v>-</v>
      </c>
      <c r="AB127" s="64">
        <f t="shared" si="18"/>
        <v>0</v>
      </c>
      <c r="AC127" s="65">
        <f t="shared" si="19"/>
        <v>0</v>
      </c>
      <c r="AD127" s="80">
        <f t="shared" si="20"/>
        <v>0</v>
      </c>
      <c r="AE127" s="81" t="str">
        <f t="shared" si="21"/>
        <v>-</v>
      </c>
      <c r="AF127" s="64">
        <f t="shared" si="22"/>
        <v>0</v>
      </c>
      <c r="AG127" s="82" t="s">
        <v>1734</v>
      </c>
    </row>
    <row r="128" spans="1:33" ht="12.75">
      <c r="A128" s="62">
        <v>3605940</v>
      </c>
      <c r="B128" s="63">
        <v>520101060000</v>
      </c>
      <c r="C128" s="64" t="s">
        <v>2177</v>
      </c>
      <c r="D128" s="65" t="s">
        <v>2178</v>
      </c>
      <c r="E128" s="65" t="s">
        <v>2179</v>
      </c>
      <c r="F128" s="66">
        <v>12302</v>
      </c>
      <c r="G128" s="67">
        <v>4398</v>
      </c>
      <c r="H128" s="68">
        <v>5183996407</v>
      </c>
      <c r="I128" s="69" t="s">
        <v>1864</v>
      </c>
      <c r="J128" s="70" t="s">
        <v>1733</v>
      </c>
      <c r="K128" s="71" t="s">
        <v>1733</v>
      </c>
      <c r="L128" s="72">
        <v>3216</v>
      </c>
      <c r="M128" s="73" t="s">
        <v>1733</v>
      </c>
      <c r="N128" s="74">
        <v>0.766057749</v>
      </c>
      <c r="O128" s="70" t="s">
        <v>1733</v>
      </c>
      <c r="P128" s="75"/>
      <c r="Q128" s="71" t="str">
        <f t="shared" si="12"/>
        <v>NO</v>
      </c>
      <c r="R128" s="76" t="s">
        <v>1733</v>
      </c>
      <c r="S128" s="77">
        <v>82101</v>
      </c>
      <c r="T128" s="78">
        <v>0</v>
      </c>
      <c r="U128" s="78">
        <v>10612</v>
      </c>
      <c r="V128" s="79">
        <v>2644</v>
      </c>
      <c r="W128" s="64">
        <f t="shared" si="13"/>
        <v>0</v>
      </c>
      <c r="X128" s="65">
        <f t="shared" si="14"/>
        <v>0</v>
      </c>
      <c r="Y128" s="65">
        <f t="shared" si="15"/>
        <v>0</v>
      </c>
      <c r="Z128" s="80">
        <f t="shared" si="16"/>
        <v>0</v>
      </c>
      <c r="AA128" s="81" t="str">
        <f t="shared" si="17"/>
        <v>-</v>
      </c>
      <c r="AB128" s="64">
        <f t="shared" si="18"/>
        <v>0</v>
      </c>
      <c r="AC128" s="65">
        <f t="shared" si="19"/>
        <v>0</v>
      </c>
      <c r="AD128" s="80">
        <f t="shared" si="20"/>
        <v>0</v>
      </c>
      <c r="AE128" s="81" t="str">
        <f t="shared" si="21"/>
        <v>-</v>
      </c>
      <c r="AF128" s="64">
        <f t="shared" si="22"/>
        <v>0</v>
      </c>
      <c r="AG128" s="82" t="s">
        <v>1734</v>
      </c>
    </row>
    <row r="129" spans="1:33" ht="12.75">
      <c r="A129" s="62">
        <v>3606060</v>
      </c>
      <c r="B129" s="63">
        <v>661201060000</v>
      </c>
      <c r="C129" s="64" t="s">
        <v>2180</v>
      </c>
      <c r="D129" s="65" t="s">
        <v>2181</v>
      </c>
      <c r="E129" s="65" t="s">
        <v>2182</v>
      </c>
      <c r="F129" s="66">
        <v>10504</v>
      </c>
      <c r="G129" s="67">
        <v>2512</v>
      </c>
      <c r="H129" s="68">
        <v>9142734082</v>
      </c>
      <c r="I129" s="69" t="s">
        <v>1826</v>
      </c>
      <c r="J129" s="70" t="s">
        <v>1733</v>
      </c>
      <c r="K129" s="71" t="s">
        <v>1733</v>
      </c>
      <c r="L129" s="72">
        <v>2374</v>
      </c>
      <c r="M129" s="73" t="s">
        <v>1733</v>
      </c>
      <c r="N129" s="74">
        <v>0.380372765</v>
      </c>
      <c r="O129" s="70" t="s">
        <v>1733</v>
      </c>
      <c r="P129" s="75"/>
      <c r="Q129" s="71" t="str">
        <f t="shared" si="12"/>
        <v>NO</v>
      </c>
      <c r="R129" s="76" t="s">
        <v>1733</v>
      </c>
      <c r="S129" s="77">
        <v>54457</v>
      </c>
      <c r="T129" s="78">
        <v>0</v>
      </c>
      <c r="U129" s="78">
        <v>8083</v>
      </c>
      <c r="V129" s="79">
        <v>1904</v>
      </c>
      <c r="W129" s="64">
        <f t="shared" si="13"/>
        <v>0</v>
      </c>
      <c r="X129" s="65">
        <f t="shared" si="14"/>
        <v>0</v>
      </c>
      <c r="Y129" s="65">
        <f t="shared" si="15"/>
        <v>0</v>
      </c>
      <c r="Z129" s="80">
        <f t="shared" si="16"/>
        <v>0</v>
      </c>
      <c r="AA129" s="81" t="str">
        <f t="shared" si="17"/>
        <v>-</v>
      </c>
      <c r="AB129" s="64">
        <f t="shared" si="18"/>
        <v>0</v>
      </c>
      <c r="AC129" s="65">
        <f t="shared" si="19"/>
        <v>0</v>
      </c>
      <c r="AD129" s="80">
        <f t="shared" si="20"/>
        <v>0</v>
      </c>
      <c r="AE129" s="81" t="str">
        <f t="shared" si="21"/>
        <v>-</v>
      </c>
      <c r="AF129" s="64">
        <f t="shared" si="22"/>
        <v>0</v>
      </c>
      <c r="AG129" s="82" t="s">
        <v>1734</v>
      </c>
    </row>
    <row r="130" spans="1:33" ht="12.75">
      <c r="A130" s="62">
        <v>3606090</v>
      </c>
      <c r="B130" s="63">
        <v>180701040000</v>
      </c>
      <c r="C130" s="64" t="s">
        <v>2183</v>
      </c>
      <c r="D130" s="65" t="s">
        <v>2184</v>
      </c>
      <c r="E130" s="65" t="s">
        <v>2185</v>
      </c>
      <c r="F130" s="66">
        <v>14416</v>
      </c>
      <c r="G130" s="67">
        <v>9747</v>
      </c>
      <c r="H130" s="68">
        <v>5854941220</v>
      </c>
      <c r="I130" s="69" t="s">
        <v>1731</v>
      </c>
      <c r="J130" s="70" t="s">
        <v>1732</v>
      </c>
      <c r="K130" s="71" t="s">
        <v>1732</v>
      </c>
      <c r="L130" s="72">
        <v>1208</v>
      </c>
      <c r="M130" s="73" t="s">
        <v>1733</v>
      </c>
      <c r="N130" s="74">
        <v>5.126300149</v>
      </c>
      <c r="O130" s="70" t="s">
        <v>1733</v>
      </c>
      <c r="P130" s="75"/>
      <c r="Q130" s="71" t="str">
        <f t="shared" si="12"/>
        <v>NO</v>
      </c>
      <c r="R130" s="76" t="s">
        <v>1732</v>
      </c>
      <c r="S130" s="77">
        <v>55302</v>
      </c>
      <c r="T130" s="78">
        <v>5570</v>
      </c>
      <c r="U130" s="78">
        <v>7036</v>
      </c>
      <c r="V130" s="79">
        <v>10539</v>
      </c>
      <c r="W130" s="64">
        <f t="shared" si="13"/>
        <v>1</v>
      </c>
      <c r="X130" s="65">
        <f t="shared" si="14"/>
        <v>0</v>
      </c>
      <c r="Y130" s="65">
        <f t="shared" si="15"/>
        <v>0</v>
      </c>
      <c r="Z130" s="80">
        <f t="shared" si="16"/>
        <v>0</v>
      </c>
      <c r="AA130" s="81" t="str">
        <f t="shared" si="17"/>
        <v>-</v>
      </c>
      <c r="AB130" s="64">
        <f t="shared" si="18"/>
        <v>1</v>
      </c>
      <c r="AC130" s="65">
        <f t="shared" si="19"/>
        <v>0</v>
      </c>
      <c r="AD130" s="80">
        <f t="shared" si="20"/>
        <v>0</v>
      </c>
      <c r="AE130" s="81" t="str">
        <f t="shared" si="21"/>
        <v>-</v>
      </c>
      <c r="AF130" s="64">
        <f t="shared" si="22"/>
        <v>0</v>
      </c>
      <c r="AG130" s="82" t="s">
        <v>1734</v>
      </c>
    </row>
    <row r="131" spans="1:33" ht="12.75">
      <c r="A131" s="62">
        <v>3606160</v>
      </c>
      <c r="B131" s="63">
        <v>190301040000</v>
      </c>
      <c r="C131" s="64" t="s">
        <v>2186</v>
      </c>
      <c r="D131" s="65" t="s">
        <v>2187</v>
      </c>
      <c r="E131" s="65" t="s">
        <v>2188</v>
      </c>
      <c r="F131" s="66">
        <v>12413</v>
      </c>
      <c r="G131" s="67">
        <v>780</v>
      </c>
      <c r="H131" s="68">
        <v>5186228534</v>
      </c>
      <c r="I131" s="69" t="s">
        <v>1731</v>
      </c>
      <c r="J131" s="70" t="s">
        <v>1732</v>
      </c>
      <c r="K131" s="71" t="s">
        <v>1732</v>
      </c>
      <c r="L131" s="72">
        <v>1666</v>
      </c>
      <c r="M131" s="73" t="s">
        <v>1733</v>
      </c>
      <c r="N131" s="74">
        <v>10.70215176</v>
      </c>
      <c r="O131" s="70" t="s">
        <v>1733</v>
      </c>
      <c r="P131" s="75"/>
      <c r="Q131" s="71" t="str">
        <f t="shared" si="12"/>
        <v>NO</v>
      </c>
      <c r="R131" s="76" t="s">
        <v>1732</v>
      </c>
      <c r="S131" s="77">
        <v>76713</v>
      </c>
      <c r="T131" s="78">
        <v>8858</v>
      </c>
      <c r="U131" s="78">
        <v>10312</v>
      </c>
      <c r="V131" s="79">
        <v>16166</v>
      </c>
      <c r="W131" s="64">
        <f t="shared" si="13"/>
        <v>1</v>
      </c>
      <c r="X131" s="65">
        <f t="shared" si="14"/>
        <v>0</v>
      </c>
      <c r="Y131" s="65">
        <f t="shared" si="15"/>
        <v>0</v>
      </c>
      <c r="Z131" s="80">
        <f t="shared" si="16"/>
        <v>0</v>
      </c>
      <c r="AA131" s="81" t="str">
        <f t="shared" si="17"/>
        <v>-</v>
      </c>
      <c r="AB131" s="64">
        <f t="shared" si="18"/>
        <v>1</v>
      </c>
      <c r="AC131" s="65">
        <f t="shared" si="19"/>
        <v>0</v>
      </c>
      <c r="AD131" s="80">
        <f t="shared" si="20"/>
        <v>0</v>
      </c>
      <c r="AE131" s="81" t="str">
        <f t="shared" si="21"/>
        <v>-</v>
      </c>
      <c r="AF131" s="64">
        <f t="shared" si="22"/>
        <v>0</v>
      </c>
      <c r="AG131" s="82" t="s">
        <v>1734</v>
      </c>
    </row>
    <row r="132" spans="1:33" ht="12.75">
      <c r="A132" s="62">
        <v>3606180</v>
      </c>
      <c r="B132" s="63">
        <v>240201040000</v>
      </c>
      <c r="C132" s="64" t="s">
        <v>2189</v>
      </c>
      <c r="D132" s="65" t="s">
        <v>2190</v>
      </c>
      <c r="E132" s="65" t="s">
        <v>2191</v>
      </c>
      <c r="F132" s="66">
        <v>14423</v>
      </c>
      <c r="G132" s="67">
        <v>1099</v>
      </c>
      <c r="H132" s="68">
        <v>5855383400</v>
      </c>
      <c r="I132" s="69" t="s">
        <v>1954</v>
      </c>
      <c r="J132" s="70" t="s">
        <v>1733</v>
      </c>
      <c r="K132" s="71" t="s">
        <v>1733</v>
      </c>
      <c r="L132" s="72">
        <v>1082</v>
      </c>
      <c r="M132" s="73" t="s">
        <v>1733</v>
      </c>
      <c r="N132" s="74">
        <v>7.275803723</v>
      </c>
      <c r="O132" s="70" t="s">
        <v>1733</v>
      </c>
      <c r="P132" s="75"/>
      <c r="Q132" s="71" t="str">
        <f t="shared" si="12"/>
        <v>NO</v>
      </c>
      <c r="R132" s="76" t="s">
        <v>1733</v>
      </c>
      <c r="S132" s="77">
        <v>25589</v>
      </c>
      <c r="T132" s="78">
        <v>2886</v>
      </c>
      <c r="U132" s="78">
        <v>5013</v>
      </c>
      <c r="V132" s="79">
        <v>9694</v>
      </c>
      <c r="W132" s="64">
        <f t="shared" si="13"/>
        <v>0</v>
      </c>
      <c r="X132" s="65">
        <f t="shared" si="14"/>
        <v>0</v>
      </c>
      <c r="Y132" s="65">
        <f t="shared" si="15"/>
        <v>0</v>
      </c>
      <c r="Z132" s="80">
        <f t="shared" si="16"/>
        <v>0</v>
      </c>
      <c r="AA132" s="81" t="str">
        <f t="shared" si="17"/>
        <v>-</v>
      </c>
      <c r="AB132" s="64">
        <f t="shared" si="18"/>
        <v>0</v>
      </c>
      <c r="AC132" s="65">
        <f t="shared" si="19"/>
        <v>0</v>
      </c>
      <c r="AD132" s="80">
        <f t="shared" si="20"/>
        <v>0</v>
      </c>
      <c r="AE132" s="81" t="str">
        <f t="shared" si="21"/>
        <v>-</v>
      </c>
      <c r="AF132" s="64">
        <f t="shared" si="22"/>
        <v>0</v>
      </c>
      <c r="AG132" s="82" t="s">
        <v>1734</v>
      </c>
    </row>
    <row r="133" spans="1:33" ht="12.75">
      <c r="A133" s="62">
        <v>3606210</v>
      </c>
      <c r="B133" s="63">
        <v>641610040000</v>
      </c>
      <c r="C133" s="64" t="s">
        <v>2192</v>
      </c>
      <c r="D133" s="65" t="s">
        <v>2193</v>
      </c>
      <c r="E133" s="65" t="s">
        <v>2194</v>
      </c>
      <c r="F133" s="66">
        <v>12816</v>
      </c>
      <c r="G133" s="67">
        <v>1118</v>
      </c>
      <c r="H133" s="68">
        <v>5186772653</v>
      </c>
      <c r="I133" s="69" t="s">
        <v>1807</v>
      </c>
      <c r="J133" s="70" t="s">
        <v>1732</v>
      </c>
      <c r="K133" s="71" t="s">
        <v>1733</v>
      </c>
      <c r="L133" s="72">
        <v>1045</v>
      </c>
      <c r="M133" s="73" t="s">
        <v>1733</v>
      </c>
      <c r="N133" s="74">
        <v>7.28</v>
      </c>
      <c r="O133" s="70" t="s">
        <v>1733</v>
      </c>
      <c r="P133" s="75"/>
      <c r="Q133" s="71" t="str">
        <f aca="true" t="shared" si="23" ref="Q133:Q196">IF(AND(ISNUMBER(P133),P133&gt;=20),"YES","NO")</f>
        <v>NO</v>
      </c>
      <c r="R133" s="76" t="s">
        <v>1732</v>
      </c>
      <c r="S133" s="77">
        <v>59733</v>
      </c>
      <c r="T133" s="78">
        <v>6395</v>
      </c>
      <c r="U133" s="78">
        <v>7079</v>
      </c>
      <c r="V133" s="79">
        <v>9638</v>
      </c>
      <c r="W133" s="64">
        <f aca="true" t="shared" si="24" ref="W133:W196">IF(OR(J133="YES",K133="YES"),1,0)</f>
        <v>1</v>
      </c>
      <c r="X133" s="65">
        <f aca="true" t="shared" si="25" ref="X133:X196">IF(OR(AND(ISNUMBER(L133),AND(L133&gt;0,L133&lt;600)),AND(ISNUMBER(L133),AND(L133&gt;0,M133="YES"))),1,0)</f>
        <v>0</v>
      </c>
      <c r="Y133" s="65">
        <f aca="true" t="shared" si="26" ref="Y133:Y196">IF(AND(OR(J133="YES",K133="YES"),(W133=0)),"Trouble",0)</f>
        <v>0</v>
      </c>
      <c r="Z133" s="80">
        <f aca="true" t="shared" si="27" ref="Z133:Z196">IF(AND(OR(AND(ISNUMBER(L133),AND(L133&gt;0,L133&lt;600)),AND(ISNUMBER(L133),AND(L133&gt;0,M133="YES"))),(X133=0)),"Trouble",0)</f>
        <v>0</v>
      </c>
      <c r="AA133" s="81" t="str">
        <f aca="true" t="shared" si="28" ref="AA133:AA196">IF(AND(W133=1,X133=1),"SRSA","-")</f>
        <v>-</v>
      </c>
      <c r="AB133" s="64">
        <f aca="true" t="shared" si="29" ref="AB133:AB196">IF(R133="YES",1,0)</f>
        <v>1</v>
      </c>
      <c r="AC133" s="65">
        <f aca="true" t="shared" si="30" ref="AC133:AC196">IF(OR(AND(ISNUMBER(P133),P133&gt;=20),(AND(ISNUMBER(P133)=FALSE,AND(ISNUMBER(N133),N133&gt;=20)))),1,0)</f>
        <v>0</v>
      </c>
      <c r="AD133" s="80">
        <f aca="true" t="shared" si="31" ref="AD133:AD196">IF(AND(AB133=1,AC133=1),"Initial",0)</f>
        <v>0</v>
      </c>
      <c r="AE133" s="81" t="str">
        <f aca="true" t="shared" si="32" ref="AE133:AE196">IF(AND(AND(AD133="Initial",AF133=0),AND(ISNUMBER(L133),L133&gt;0)),"RLIS","-")</f>
        <v>-</v>
      </c>
      <c r="AF133" s="64">
        <f aca="true" t="shared" si="33" ref="AF133:AF196">IF(AND(AA133="SRSA",AD133="Initial"),"SRSA",0)</f>
        <v>0</v>
      </c>
      <c r="AG133" s="82" t="s">
        <v>1734</v>
      </c>
    </row>
    <row r="134" spans="1:33" ht="12.75">
      <c r="A134" s="62">
        <v>3606240</v>
      </c>
      <c r="B134" s="63">
        <v>410601040000</v>
      </c>
      <c r="C134" s="64" t="s">
        <v>2195</v>
      </c>
      <c r="D134" s="65" t="s">
        <v>2196</v>
      </c>
      <c r="E134" s="65" t="s">
        <v>2197</v>
      </c>
      <c r="F134" s="66">
        <v>13316</v>
      </c>
      <c r="G134" s="67">
        <v>1114</v>
      </c>
      <c r="H134" s="68">
        <v>3152454075</v>
      </c>
      <c r="I134" s="69" t="s">
        <v>1807</v>
      </c>
      <c r="J134" s="70" t="s">
        <v>1732</v>
      </c>
      <c r="K134" s="71" t="s">
        <v>1733</v>
      </c>
      <c r="L134" s="72">
        <v>2624</v>
      </c>
      <c r="M134" s="73" t="s">
        <v>1733</v>
      </c>
      <c r="N134" s="74">
        <v>10.47988709</v>
      </c>
      <c r="O134" s="70" t="s">
        <v>1733</v>
      </c>
      <c r="P134" s="75"/>
      <c r="Q134" s="71" t="str">
        <f t="shared" si="23"/>
        <v>NO</v>
      </c>
      <c r="R134" s="76" t="s">
        <v>1732</v>
      </c>
      <c r="S134" s="77">
        <v>133923</v>
      </c>
      <c r="T134" s="78">
        <v>12778</v>
      </c>
      <c r="U134" s="78">
        <v>15441</v>
      </c>
      <c r="V134" s="79">
        <v>23951</v>
      </c>
      <c r="W134" s="64">
        <f t="shared" si="24"/>
        <v>1</v>
      </c>
      <c r="X134" s="65">
        <f t="shared" si="25"/>
        <v>0</v>
      </c>
      <c r="Y134" s="65">
        <f t="shared" si="26"/>
        <v>0</v>
      </c>
      <c r="Z134" s="80">
        <f t="shared" si="27"/>
        <v>0</v>
      </c>
      <c r="AA134" s="81" t="str">
        <f t="shared" si="28"/>
        <v>-</v>
      </c>
      <c r="AB134" s="64">
        <f t="shared" si="29"/>
        <v>1</v>
      </c>
      <c r="AC134" s="65">
        <f t="shared" si="30"/>
        <v>0</v>
      </c>
      <c r="AD134" s="80">
        <f t="shared" si="31"/>
        <v>0</v>
      </c>
      <c r="AE134" s="81" t="str">
        <f t="shared" si="32"/>
        <v>-</v>
      </c>
      <c r="AF134" s="64">
        <f t="shared" si="33"/>
        <v>0</v>
      </c>
      <c r="AG134" s="82" t="s">
        <v>1734</v>
      </c>
    </row>
    <row r="135" spans="1:33" ht="12.75">
      <c r="A135" s="62">
        <v>3600020</v>
      </c>
      <c r="B135" s="63">
        <v>570603040000</v>
      </c>
      <c r="C135" s="64" t="s">
        <v>2198</v>
      </c>
      <c r="D135" s="65" t="s">
        <v>2199</v>
      </c>
      <c r="E135" s="65" t="s">
        <v>2200</v>
      </c>
      <c r="F135" s="66">
        <v>14821</v>
      </c>
      <c r="G135" s="67">
        <v>9518</v>
      </c>
      <c r="H135" s="68">
        <v>6075274548</v>
      </c>
      <c r="I135" s="69" t="s">
        <v>1731</v>
      </c>
      <c r="J135" s="70" t="s">
        <v>1732</v>
      </c>
      <c r="K135" s="71" t="s">
        <v>1732</v>
      </c>
      <c r="L135" s="72">
        <v>1157</v>
      </c>
      <c r="M135" s="73" t="s">
        <v>1733</v>
      </c>
      <c r="N135" s="74">
        <v>12.5464684</v>
      </c>
      <c r="O135" s="70" t="s">
        <v>1733</v>
      </c>
      <c r="P135" s="75"/>
      <c r="Q135" s="71" t="str">
        <f t="shared" si="23"/>
        <v>NO</v>
      </c>
      <c r="R135" s="76" t="s">
        <v>1732</v>
      </c>
      <c r="S135" s="77">
        <v>68900</v>
      </c>
      <c r="T135" s="78">
        <v>7750</v>
      </c>
      <c r="U135" s="78">
        <v>8048</v>
      </c>
      <c r="V135" s="79">
        <v>10490</v>
      </c>
      <c r="W135" s="64">
        <f t="shared" si="24"/>
        <v>1</v>
      </c>
      <c r="X135" s="65">
        <f t="shared" si="25"/>
        <v>0</v>
      </c>
      <c r="Y135" s="65">
        <f t="shared" si="26"/>
        <v>0</v>
      </c>
      <c r="Z135" s="80">
        <f t="shared" si="27"/>
        <v>0</v>
      </c>
      <c r="AA135" s="81" t="str">
        <f t="shared" si="28"/>
        <v>-</v>
      </c>
      <c r="AB135" s="64">
        <f t="shared" si="29"/>
        <v>1</v>
      </c>
      <c r="AC135" s="65">
        <f t="shared" si="30"/>
        <v>0</v>
      </c>
      <c r="AD135" s="80">
        <f t="shared" si="31"/>
        <v>0</v>
      </c>
      <c r="AE135" s="81" t="str">
        <f t="shared" si="32"/>
        <v>-</v>
      </c>
      <c r="AF135" s="64">
        <f t="shared" si="33"/>
        <v>0</v>
      </c>
      <c r="AG135" s="82" t="s">
        <v>1734</v>
      </c>
    </row>
    <row r="136" spans="1:33" ht="12.75">
      <c r="A136" s="62">
        <v>3606300</v>
      </c>
      <c r="B136" s="63">
        <v>270301040000</v>
      </c>
      <c r="C136" s="64" t="s">
        <v>2201</v>
      </c>
      <c r="D136" s="65" t="s">
        <v>2202</v>
      </c>
      <c r="E136" s="65" t="s">
        <v>2203</v>
      </c>
      <c r="F136" s="66">
        <v>13317</v>
      </c>
      <c r="G136" s="67">
        <v>1197</v>
      </c>
      <c r="H136" s="68">
        <v>5186736302</v>
      </c>
      <c r="I136" s="69" t="s">
        <v>1752</v>
      </c>
      <c r="J136" s="70" t="s">
        <v>1732</v>
      </c>
      <c r="K136" s="71" t="s">
        <v>1732</v>
      </c>
      <c r="L136" s="72">
        <v>1061</v>
      </c>
      <c r="M136" s="73" t="s">
        <v>1733</v>
      </c>
      <c r="N136" s="74">
        <v>16.68099742</v>
      </c>
      <c r="O136" s="70" t="s">
        <v>1733</v>
      </c>
      <c r="P136" s="75"/>
      <c r="Q136" s="71" t="str">
        <f t="shared" si="23"/>
        <v>NO</v>
      </c>
      <c r="R136" s="76" t="s">
        <v>1732</v>
      </c>
      <c r="S136" s="77">
        <v>61591</v>
      </c>
      <c r="T136" s="78">
        <v>8116</v>
      </c>
      <c r="U136" s="78">
        <v>7438</v>
      </c>
      <c r="V136" s="79">
        <v>10581</v>
      </c>
      <c r="W136" s="64">
        <f t="shared" si="24"/>
        <v>1</v>
      </c>
      <c r="X136" s="65">
        <f t="shared" si="25"/>
        <v>0</v>
      </c>
      <c r="Y136" s="65">
        <f t="shared" si="26"/>
        <v>0</v>
      </c>
      <c r="Z136" s="80">
        <f t="shared" si="27"/>
        <v>0</v>
      </c>
      <c r="AA136" s="81" t="str">
        <f t="shared" si="28"/>
        <v>-</v>
      </c>
      <c r="AB136" s="64">
        <f t="shared" si="29"/>
        <v>1</v>
      </c>
      <c r="AC136" s="65">
        <f t="shared" si="30"/>
        <v>0</v>
      </c>
      <c r="AD136" s="80">
        <f t="shared" si="31"/>
        <v>0</v>
      </c>
      <c r="AE136" s="81" t="str">
        <f t="shared" si="32"/>
        <v>-</v>
      </c>
      <c r="AF136" s="64">
        <f t="shared" si="33"/>
        <v>0</v>
      </c>
      <c r="AG136" s="82" t="s">
        <v>1734</v>
      </c>
    </row>
    <row r="137" spans="1:33" ht="12.75">
      <c r="A137" s="62">
        <v>3606330</v>
      </c>
      <c r="B137" s="63">
        <v>430300050000</v>
      </c>
      <c r="C137" s="64" t="s">
        <v>2204</v>
      </c>
      <c r="D137" s="65" t="s">
        <v>2205</v>
      </c>
      <c r="E137" s="65" t="s">
        <v>2206</v>
      </c>
      <c r="F137" s="66">
        <v>14424</v>
      </c>
      <c r="G137" s="67">
        <v>1496</v>
      </c>
      <c r="H137" s="68">
        <v>5853963700</v>
      </c>
      <c r="I137" s="69" t="s">
        <v>2145</v>
      </c>
      <c r="J137" s="70" t="s">
        <v>1733</v>
      </c>
      <c r="K137" s="71" t="s">
        <v>1733</v>
      </c>
      <c r="L137" s="72">
        <v>4055</v>
      </c>
      <c r="M137" s="73" t="s">
        <v>1733</v>
      </c>
      <c r="N137" s="74">
        <v>6.471672041</v>
      </c>
      <c r="O137" s="70" t="s">
        <v>1733</v>
      </c>
      <c r="P137" s="75"/>
      <c r="Q137" s="71" t="str">
        <f t="shared" si="23"/>
        <v>NO</v>
      </c>
      <c r="R137" s="76" t="s">
        <v>1733</v>
      </c>
      <c r="S137" s="77">
        <v>162500</v>
      </c>
      <c r="T137" s="78">
        <v>11837</v>
      </c>
      <c r="U137" s="78">
        <v>20355</v>
      </c>
      <c r="V137" s="79">
        <v>5381</v>
      </c>
      <c r="W137" s="64">
        <f t="shared" si="24"/>
        <v>0</v>
      </c>
      <c r="X137" s="65">
        <f t="shared" si="25"/>
        <v>0</v>
      </c>
      <c r="Y137" s="65">
        <f t="shared" si="26"/>
        <v>0</v>
      </c>
      <c r="Z137" s="80">
        <f t="shared" si="27"/>
        <v>0</v>
      </c>
      <c r="AA137" s="81" t="str">
        <f t="shared" si="28"/>
        <v>-</v>
      </c>
      <c r="AB137" s="64">
        <f t="shared" si="29"/>
        <v>0</v>
      </c>
      <c r="AC137" s="65">
        <f t="shared" si="30"/>
        <v>0</v>
      </c>
      <c r="AD137" s="80">
        <f t="shared" si="31"/>
        <v>0</v>
      </c>
      <c r="AE137" s="81" t="str">
        <f t="shared" si="32"/>
        <v>-</v>
      </c>
      <c r="AF137" s="64">
        <f t="shared" si="33"/>
        <v>0</v>
      </c>
      <c r="AG137" s="82" t="s">
        <v>1734</v>
      </c>
    </row>
    <row r="138" spans="1:33" ht="12.75">
      <c r="A138" s="62">
        <v>3606360</v>
      </c>
      <c r="B138" s="63">
        <v>21102040000</v>
      </c>
      <c r="C138" s="64" t="s">
        <v>2207</v>
      </c>
      <c r="D138" s="65" t="s">
        <v>2208</v>
      </c>
      <c r="E138" s="65" t="s">
        <v>2209</v>
      </c>
      <c r="F138" s="66">
        <v>14822</v>
      </c>
      <c r="G138" s="67">
        <v>230</v>
      </c>
      <c r="H138" s="68">
        <v>6075456421</v>
      </c>
      <c r="I138" s="69" t="s">
        <v>1731</v>
      </c>
      <c r="J138" s="70" t="s">
        <v>1732</v>
      </c>
      <c r="K138" s="71" t="s">
        <v>1732</v>
      </c>
      <c r="L138" s="72">
        <v>323</v>
      </c>
      <c r="M138" s="73" t="s">
        <v>1733</v>
      </c>
      <c r="N138" s="74">
        <v>20.60606061</v>
      </c>
      <c r="O138" s="70" t="s">
        <v>1732</v>
      </c>
      <c r="P138" s="75"/>
      <c r="Q138" s="71" t="str">
        <f t="shared" si="23"/>
        <v>NO</v>
      </c>
      <c r="R138" s="76" t="s">
        <v>1732</v>
      </c>
      <c r="S138" s="77">
        <v>17291</v>
      </c>
      <c r="T138" s="78">
        <v>3433</v>
      </c>
      <c r="U138" s="78">
        <v>2822</v>
      </c>
      <c r="V138" s="79">
        <v>4162</v>
      </c>
      <c r="W138" s="64">
        <f t="shared" si="24"/>
        <v>1</v>
      </c>
      <c r="X138" s="65">
        <f t="shared" si="25"/>
        <v>1</v>
      </c>
      <c r="Y138" s="65">
        <f t="shared" si="26"/>
        <v>0</v>
      </c>
      <c r="Z138" s="80">
        <f t="shared" si="27"/>
        <v>0</v>
      </c>
      <c r="AA138" s="81" t="str">
        <f t="shared" si="28"/>
        <v>SRSA</v>
      </c>
      <c r="AB138" s="64">
        <f t="shared" si="29"/>
        <v>1</v>
      </c>
      <c r="AC138" s="65">
        <f t="shared" si="30"/>
        <v>1</v>
      </c>
      <c r="AD138" s="80" t="str">
        <f t="shared" si="31"/>
        <v>Initial</v>
      </c>
      <c r="AE138" s="81" t="str">
        <f t="shared" si="32"/>
        <v>-</v>
      </c>
      <c r="AF138" s="64" t="str">
        <f t="shared" si="33"/>
        <v>SRSA</v>
      </c>
      <c r="AG138" s="82" t="s">
        <v>1734</v>
      </c>
    </row>
    <row r="139" spans="1:33" ht="12.75">
      <c r="A139" s="62">
        <v>3606390</v>
      </c>
      <c r="B139" s="63">
        <v>250901060000</v>
      </c>
      <c r="C139" s="64" t="s">
        <v>2210</v>
      </c>
      <c r="D139" s="65" t="s">
        <v>2211</v>
      </c>
      <c r="E139" s="65" t="s">
        <v>2212</v>
      </c>
      <c r="F139" s="66">
        <v>13032</v>
      </c>
      <c r="G139" s="67">
        <v>1198</v>
      </c>
      <c r="H139" s="68">
        <v>3156972025</v>
      </c>
      <c r="I139" s="69" t="s">
        <v>1954</v>
      </c>
      <c r="J139" s="70" t="s">
        <v>1733</v>
      </c>
      <c r="K139" s="71" t="s">
        <v>1733</v>
      </c>
      <c r="L139" s="72">
        <v>1448</v>
      </c>
      <c r="M139" s="73" t="s">
        <v>1733</v>
      </c>
      <c r="N139" s="74">
        <v>9.583858764</v>
      </c>
      <c r="O139" s="70" t="s">
        <v>1733</v>
      </c>
      <c r="P139" s="75"/>
      <c r="Q139" s="71" t="str">
        <f t="shared" si="23"/>
        <v>NO</v>
      </c>
      <c r="R139" s="76" t="s">
        <v>1733</v>
      </c>
      <c r="S139" s="77">
        <v>53416</v>
      </c>
      <c r="T139" s="78">
        <v>5313</v>
      </c>
      <c r="U139" s="78">
        <v>7604</v>
      </c>
      <c r="V139" s="79">
        <v>2382</v>
      </c>
      <c r="W139" s="64">
        <f t="shared" si="24"/>
        <v>0</v>
      </c>
      <c r="X139" s="65">
        <f t="shared" si="25"/>
        <v>0</v>
      </c>
      <c r="Y139" s="65">
        <f t="shared" si="26"/>
        <v>0</v>
      </c>
      <c r="Z139" s="80">
        <f t="shared" si="27"/>
        <v>0</v>
      </c>
      <c r="AA139" s="81" t="str">
        <f t="shared" si="28"/>
        <v>-</v>
      </c>
      <c r="AB139" s="64">
        <f t="shared" si="29"/>
        <v>0</v>
      </c>
      <c r="AC139" s="65">
        <f t="shared" si="30"/>
        <v>0</v>
      </c>
      <c r="AD139" s="80">
        <f t="shared" si="31"/>
        <v>0</v>
      </c>
      <c r="AE139" s="81" t="str">
        <f t="shared" si="32"/>
        <v>-</v>
      </c>
      <c r="AF139" s="64">
        <f t="shared" si="33"/>
        <v>0</v>
      </c>
      <c r="AG139" s="82" t="s">
        <v>1734</v>
      </c>
    </row>
    <row r="140" spans="1:33" ht="12.75">
      <c r="A140" s="62">
        <v>3606420</v>
      </c>
      <c r="B140" s="63">
        <v>600301040000</v>
      </c>
      <c r="C140" s="64" t="s">
        <v>2213</v>
      </c>
      <c r="D140" s="65" t="s">
        <v>2214</v>
      </c>
      <c r="E140" s="65" t="s">
        <v>2215</v>
      </c>
      <c r="F140" s="66">
        <v>13743</v>
      </c>
      <c r="G140" s="67">
        <v>145</v>
      </c>
      <c r="H140" s="68">
        <v>6076595010</v>
      </c>
      <c r="I140" s="69" t="s">
        <v>1807</v>
      </c>
      <c r="J140" s="70" t="s">
        <v>1732</v>
      </c>
      <c r="K140" s="71" t="s">
        <v>1733</v>
      </c>
      <c r="L140" s="72">
        <v>874</v>
      </c>
      <c r="M140" s="73" t="s">
        <v>1733</v>
      </c>
      <c r="N140" s="74">
        <v>10.31746032</v>
      </c>
      <c r="O140" s="70" t="s">
        <v>1733</v>
      </c>
      <c r="P140" s="75"/>
      <c r="Q140" s="71" t="str">
        <f t="shared" si="23"/>
        <v>NO</v>
      </c>
      <c r="R140" s="76" t="s">
        <v>1732</v>
      </c>
      <c r="S140" s="77">
        <v>59570</v>
      </c>
      <c r="T140" s="78">
        <v>6360</v>
      </c>
      <c r="U140" s="78">
        <v>6491</v>
      </c>
      <c r="V140" s="79">
        <v>8264</v>
      </c>
      <c r="W140" s="64">
        <f t="shared" si="24"/>
        <v>1</v>
      </c>
      <c r="X140" s="65">
        <f t="shared" si="25"/>
        <v>0</v>
      </c>
      <c r="Y140" s="65">
        <f t="shared" si="26"/>
        <v>0</v>
      </c>
      <c r="Z140" s="80">
        <f t="shared" si="27"/>
        <v>0</v>
      </c>
      <c r="AA140" s="81" t="str">
        <f t="shared" si="28"/>
        <v>-</v>
      </c>
      <c r="AB140" s="64">
        <f t="shared" si="29"/>
        <v>1</v>
      </c>
      <c r="AC140" s="65">
        <f t="shared" si="30"/>
        <v>0</v>
      </c>
      <c r="AD140" s="80">
        <f t="shared" si="31"/>
        <v>0</v>
      </c>
      <c r="AE140" s="81" t="str">
        <f t="shared" si="32"/>
        <v>-</v>
      </c>
      <c r="AF140" s="64">
        <f t="shared" si="33"/>
        <v>0</v>
      </c>
      <c r="AG140" s="82" t="s">
        <v>1734</v>
      </c>
    </row>
    <row r="141" spans="1:33" ht="12.75">
      <c r="A141" s="62">
        <v>3606450</v>
      </c>
      <c r="B141" s="63">
        <v>570701040000</v>
      </c>
      <c r="C141" s="64" t="s">
        <v>2216</v>
      </c>
      <c r="D141" s="65" t="s">
        <v>2217</v>
      </c>
      <c r="E141" s="65" t="s">
        <v>2218</v>
      </c>
      <c r="F141" s="66">
        <v>14823</v>
      </c>
      <c r="G141" s="67">
        <v>1299</v>
      </c>
      <c r="H141" s="68">
        <v>6076984225</v>
      </c>
      <c r="I141" s="69" t="s">
        <v>1731</v>
      </c>
      <c r="J141" s="70" t="s">
        <v>1732</v>
      </c>
      <c r="K141" s="71" t="s">
        <v>1732</v>
      </c>
      <c r="L141" s="72">
        <v>1076</v>
      </c>
      <c r="M141" s="73" t="s">
        <v>1733</v>
      </c>
      <c r="N141" s="74">
        <v>11.90738699</v>
      </c>
      <c r="O141" s="70" t="s">
        <v>1733</v>
      </c>
      <c r="P141" s="75"/>
      <c r="Q141" s="71" t="str">
        <f t="shared" si="23"/>
        <v>NO</v>
      </c>
      <c r="R141" s="76" t="s">
        <v>1732</v>
      </c>
      <c r="S141" s="77">
        <v>82779</v>
      </c>
      <c r="T141" s="78">
        <v>6473</v>
      </c>
      <c r="U141" s="78">
        <v>6938</v>
      </c>
      <c r="V141" s="79">
        <v>15254</v>
      </c>
      <c r="W141" s="64">
        <f t="shared" si="24"/>
        <v>1</v>
      </c>
      <c r="X141" s="65">
        <f t="shared" si="25"/>
        <v>0</v>
      </c>
      <c r="Y141" s="65">
        <f t="shared" si="26"/>
        <v>0</v>
      </c>
      <c r="Z141" s="80">
        <f t="shared" si="27"/>
        <v>0</v>
      </c>
      <c r="AA141" s="81" t="str">
        <f t="shared" si="28"/>
        <v>-</v>
      </c>
      <c r="AB141" s="64">
        <f t="shared" si="29"/>
        <v>1</v>
      </c>
      <c r="AC141" s="65">
        <f t="shared" si="30"/>
        <v>0</v>
      </c>
      <c r="AD141" s="80">
        <f t="shared" si="31"/>
        <v>0</v>
      </c>
      <c r="AE141" s="81" t="str">
        <f t="shared" si="32"/>
        <v>-</v>
      </c>
      <c r="AF141" s="64">
        <f t="shared" si="33"/>
        <v>0</v>
      </c>
      <c r="AG141" s="82" t="s">
        <v>1734</v>
      </c>
    </row>
    <row r="142" spans="1:33" ht="12.75">
      <c r="A142" s="62">
        <v>3606470</v>
      </c>
      <c r="B142" s="63">
        <v>510201060000</v>
      </c>
      <c r="C142" s="64" t="s">
        <v>2219</v>
      </c>
      <c r="D142" s="65" t="s">
        <v>2220</v>
      </c>
      <c r="E142" s="65" t="s">
        <v>2094</v>
      </c>
      <c r="F142" s="66">
        <v>13617</v>
      </c>
      <c r="G142" s="67">
        <v>1099</v>
      </c>
      <c r="H142" s="68">
        <v>3153868561</v>
      </c>
      <c r="I142" s="69" t="s">
        <v>1752</v>
      </c>
      <c r="J142" s="70" t="s">
        <v>1732</v>
      </c>
      <c r="K142" s="71" t="s">
        <v>1732</v>
      </c>
      <c r="L142" s="72">
        <v>1397</v>
      </c>
      <c r="M142" s="73" t="s">
        <v>1733</v>
      </c>
      <c r="N142" s="74">
        <v>10.83711875</v>
      </c>
      <c r="O142" s="70" t="s">
        <v>1733</v>
      </c>
      <c r="P142" s="75"/>
      <c r="Q142" s="71" t="str">
        <f t="shared" si="23"/>
        <v>NO</v>
      </c>
      <c r="R142" s="76" t="s">
        <v>1732</v>
      </c>
      <c r="S142" s="77">
        <v>94649</v>
      </c>
      <c r="T142" s="78">
        <v>9181</v>
      </c>
      <c r="U142" s="78">
        <v>10016</v>
      </c>
      <c r="V142" s="79">
        <v>13792</v>
      </c>
      <c r="W142" s="64">
        <f t="shared" si="24"/>
        <v>1</v>
      </c>
      <c r="X142" s="65">
        <f t="shared" si="25"/>
        <v>0</v>
      </c>
      <c r="Y142" s="65">
        <f t="shared" si="26"/>
        <v>0</v>
      </c>
      <c r="Z142" s="80">
        <f t="shared" si="27"/>
        <v>0</v>
      </c>
      <c r="AA142" s="81" t="str">
        <f t="shared" si="28"/>
        <v>-</v>
      </c>
      <c r="AB142" s="64">
        <f t="shared" si="29"/>
        <v>1</v>
      </c>
      <c r="AC142" s="65">
        <f t="shared" si="30"/>
        <v>0</v>
      </c>
      <c r="AD142" s="80">
        <f t="shared" si="31"/>
        <v>0</v>
      </c>
      <c r="AE142" s="81" t="str">
        <f t="shared" si="32"/>
        <v>-</v>
      </c>
      <c r="AF142" s="64">
        <f t="shared" si="33"/>
        <v>0</v>
      </c>
      <c r="AG142" s="82" t="s">
        <v>1734</v>
      </c>
    </row>
    <row r="143" spans="1:33" ht="12.75">
      <c r="A143" s="62">
        <v>3600049</v>
      </c>
      <c r="B143" s="63">
        <v>320900860835</v>
      </c>
      <c r="C143" s="64" t="s">
        <v>2221</v>
      </c>
      <c r="D143" s="65" t="s">
        <v>2222</v>
      </c>
      <c r="E143" s="65" t="s">
        <v>2151</v>
      </c>
      <c r="F143" s="66">
        <v>10457</v>
      </c>
      <c r="G143" s="67">
        <v>8005</v>
      </c>
      <c r="H143" s="68">
        <v>7187168105</v>
      </c>
      <c r="I143" s="69" t="s">
        <v>1871</v>
      </c>
      <c r="J143" s="70" t="s">
        <v>1733</v>
      </c>
      <c r="K143" s="71" t="s">
        <v>1733</v>
      </c>
      <c r="L143" s="72">
        <v>162</v>
      </c>
      <c r="M143" s="73" t="s">
        <v>1733</v>
      </c>
      <c r="N143" s="74" t="s">
        <v>1827</v>
      </c>
      <c r="O143" s="70" t="s">
        <v>1827</v>
      </c>
      <c r="P143" s="75"/>
      <c r="Q143" s="71" t="str">
        <f t="shared" si="23"/>
        <v>NO</v>
      </c>
      <c r="R143" s="76" t="s">
        <v>1733</v>
      </c>
      <c r="S143" s="77">
        <v>17174</v>
      </c>
      <c r="T143" s="78">
        <v>3634</v>
      </c>
      <c r="U143" s="78">
        <v>1455</v>
      </c>
      <c r="V143" s="79">
        <v>1871</v>
      </c>
      <c r="W143" s="64">
        <f t="shared" si="24"/>
        <v>0</v>
      </c>
      <c r="X143" s="65">
        <f t="shared" si="25"/>
        <v>1</v>
      </c>
      <c r="Y143" s="65">
        <f t="shared" si="26"/>
        <v>0</v>
      </c>
      <c r="Z143" s="80">
        <f t="shared" si="27"/>
        <v>0</v>
      </c>
      <c r="AA143" s="81" t="str">
        <f t="shared" si="28"/>
        <v>-</v>
      </c>
      <c r="AB143" s="64">
        <f t="shared" si="29"/>
        <v>0</v>
      </c>
      <c r="AC143" s="65">
        <f t="shared" si="30"/>
        <v>0</v>
      </c>
      <c r="AD143" s="80">
        <f t="shared" si="31"/>
        <v>0</v>
      </c>
      <c r="AE143" s="81" t="str">
        <f t="shared" si="32"/>
        <v>-</v>
      </c>
      <c r="AF143" s="64">
        <f t="shared" si="33"/>
        <v>0</v>
      </c>
      <c r="AG143" s="82" t="s">
        <v>1734</v>
      </c>
    </row>
    <row r="144" spans="1:33" ht="12.75">
      <c r="A144" s="62">
        <v>3606540</v>
      </c>
      <c r="B144" s="63">
        <v>280411030000</v>
      </c>
      <c r="C144" s="64" t="s">
        <v>2223</v>
      </c>
      <c r="D144" s="65" t="s">
        <v>2224</v>
      </c>
      <c r="E144" s="65" t="s">
        <v>2225</v>
      </c>
      <c r="F144" s="66">
        <v>11514</v>
      </c>
      <c r="G144" s="67">
        <v>1788</v>
      </c>
      <c r="H144" s="68">
        <v>5166226442</v>
      </c>
      <c r="I144" s="69" t="s">
        <v>1826</v>
      </c>
      <c r="J144" s="70" t="s">
        <v>1733</v>
      </c>
      <c r="K144" s="71" t="s">
        <v>1733</v>
      </c>
      <c r="L144" s="72">
        <v>1499</v>
      </c>
      <c r="M144" s="73" t="s">
        <v>1733</v>
      </c>
      <c r="N144" s="74">
        <v>5.864570738</v>
      </c>
      <c r="O144" s="70" t="s">
        <v>1733</v>
      </c>
      <c r="P144" s="75"/>
      <c r="Q144" s="71" t="str">
        <f t="shared" si="23"/>
        <v>NO</v>
      </c>
      <c r="R144" s="76" t="s">
        <v>1733</v>
      </c>
      <c r="S144" s="77">
        <v>50711</v>
      </c>
      <c r="T144" s="78">
        <v>3706</v>
      </c>
      <c r="U144" s="78">
        <v>6490</v>
      </c>
      <c r="V144" s="79">
        <v>1922</v>
      </c>
      <c r="W144" s="64">
        <f t="shared" si="24"/>
        <v>0</v>
      </c>
      <c r="X144" s="65">
        <f t="shared" si="25"/>
        <v>0</v>
      </c>
      <c r="Y144" s="65">
        <f t="shared" si="26"/>
        <v>0</v>
      </c>
      <c r="Z144" s="80">
        <f t="shared" si="27"/>
        <v>0</v>
      </c>
      <c r="AA144" s="81" t="str">
        <f t="shared" si="28"/>
        <v>-</v>
      </c>
      <c r="AB144" s="64">
        <f t="shared" si="29"/>
        <v>0</v>
      </c>
      <c r="AC144" s="65">
        <f t="shared" si="30"/>
        <v>0</v>
      </c>
      <c r="AD144" s="80">
        <f t="shared" si="31"/>
        <v>0</v>
      </c>
      <c r="AE144" s="81" t="str">
        <f t="shared" si="32"/>
        <v>-</v>
      </c>
      <c r="AF144" s="64">
        <f t="shared" si="33"/>
        <v>0</v>
      </c>
      <c r="AG144" s="82" t="s">
        <v>1734</v>
      </c>
    </row>
    <row r="145" spans="1:33" ht="12.75">
      <c r="A145" s="62">
        <v>3606570</v>
      </c>
      <c r="B145" s="63">
        <v>480102060000</v>
      </c>
      <c r="C145" s="64" t="s">
        <v>2226</v>
      </c>
      <c r="D145" s="65" t="s">
        <v>2227</v>
      </c>
      <c r="E145" s="65" t="s">
        <v>2228</v>
      </c>
      <c r="F145" s="66">
        <v>12563</v>
      </c>
      <c r="G145" s="67">
        <v>296</v>
      </c>
      <c r="H145" s="68">
        <v>8458782094</v>
      </c>
      <c r="I145" s="69" t="s">
        <v>1848</v>
      </c>
      <c r="J145" s="70" t="s">
        <v>1733</v>
      </c>
      <c r="K145" s="71" t="s">
        <v>1733</v>
      </c>
      <c r="L145" s="72">
        <v>4541</v>
      </c>
      <c r="M145" s="73" t="s">
        <v>1733</v>
      </c>
      <c r="N145" s="74">
        <v>3.325901152</v>
      </c>
      <c r="O145" s="70" t="s">
        <v>1733</v>
      </c>
      <c r="P145" s="75"/>
      <c r="Q145" s="71" t="str">
        <f t="shared" si="23"/>
        <v>NO</v>
      </c>
      <c r="R145" s="76" t="s">
        <v>1733</v>
      </c>
      <c r="S145" s="77">
        <v>154233</v>
      </c>
      <c r="T145" s="78">
        <v>8984</v>
      </c>
      <c r="U145" s="78">
        <v>21433</v>
      </c>
      <c r="V145" s="79">
        <v>5406</v>
      </c>
      <c r="W145" s="64">
        <f t="shared" si="24"/>
        <v>0</v>
      </c>
      <c r="X145" s="65">
        <f t="shared" si="25"/>
        <v>0</v>
      </c>
      <c r="Y145" s="65">
        <f t="shared" si="26"/>
        <v>0</v>
      </c>
      <c r="Z145" s="80">
        <f t="shared" si="27"/>
        <v>0</v>
      </c>
      <c r="AA145" s="81" t="str">
        <f t="shared" si="28"/>
        <v>-</v>
      </c>
      <c r="AB145" s="64">
        <f t="shared" si="29"/>
        <v>0</v>
      </c>
      <c r="AC145" s="65">
        <f t="shared" si="30"/>
        <v>0</v>
      </c>
      <c r="AD145" s="80">
        <f t="shared" si="31"/>
        <v>0</v>
      </c>
      <c r="AE145" s="81" t="str">
        <f t="shared" si="32"/>
        <v>-</v>
      </c>
      <c r="AF145" s="64">
        <f t="shared" si="33"/>
        <v>0</v>
      </c>
      <c r="AG145" s="82" t="s">
        <v>1734</v>
      </c>
    </row>
    <row r="146" spans="1:33" ht="12.75">
      <c r="A146" s="62">
        <v>3606630</v>
      </c>
      <c r="B146" s="63">
        <v>222201060000</v>
      </c>
      <c r="C146" s="64" t="s">
        <v>2229</v>
      </c>
      <c r="D146" s="65" t="s">
        <v>2230</v>
      </c>
      <c r="E146" s="65" t="s">
        <v>2231</v>
      </c>
      <c r="F146" s="66">
        <v>13619</v>
      </c>
      <c r="G146" s="67">
        <v>9527</v>
      </c>
      <c r="H146" s="68">
        <v>3154935000</v>
      </c>
      <c r="I146" s="69" t="s">
        <v>1777</v>
      </c>
      <c r="J146" s="70" t="s">
        <v>1733</v>
      </c>
      <c r="K146" s="71" t="s">
        <v>1732</v>
      </c>
      <c r="L146" s="72">
        <v>2816</v>
      </c>
      <c r="M146" s="73" t="s">
        <v>1733</v>
      </c>
      <c r="N146" s="74">
        <v>19.497307</v>
      </c>
      <c r="O146" s="70" t="s">
        <v>1733</v>
      </c>
      <c r="P146" s="75"/>
      <c r="Q146" s="71" t="str">
        <f t="shared" si="23"/>
        <v>NO</v>
      </c>
      <c r="R146" s="76" t="s">
        <v>1732</v>
      </c>
      <c r="S146" s="77">
        <v>197019</v>
      </c>
      <c r="T146" s="78">
        <v>22055</v>
      </c>
      <c r="U146" s="78">
        <v>20767</v>
      </c>
      <c r="V146" s="79">
        <v>34189</v>
      </c>
      <c r="W146" s="64">
        <f t="shared" si="24"/>
        <v>1</v>
      </c>
      <c r="X146" s="65">
        <f t="shared" si="25"/>
        <v>0</v>
      </c>
      <c r="Y146" s="65">
        <f t="shared" si="26"/>
        <v>0</v>
      </c>
      <c r="Z146" s="80">
        <f t="shared" si="27"/>
        <v>0</v>
      </c>
      <c r="AA146" s="81" t="str">
        <f t="shared" si="28"/>
        <v>-</v>
      </c>
      <c r="AB146" s="64">
        <f t="shared" si="29"/>
        <v>1</v>
      </c>
      <c r="AC146" s="65">
        <f t="shared" si="30"/>
        <v>0</v>
      </c>
      <c r="AD146" s="80">
        <f t="shared" si="31"/>
        <v>0</v>
      </c>
      <c r="AE146" s="81" t="str">
        <f t="shared" si="32"/>
        <v>-</v>
      </c>
      <c r="AF146" s="64">
        <f t="shared" si="33"/>
        <v>0</v>
      </c>
      <c r="AG146" s="82" t="s">
        <v>1734</v>
      </c>
    </row>
    <row r="147" spans="1:33" ht="12.75">
      <c r="A147" s="62">
        <v>3606660</v>
      </c>
      <c r="B147" s="63">
        <v>60401040000</v>
      </c>
      <c r="C147" s="64" t="s">
        <v>2232</v>
      </c>
      <c r="D147" s="65" t="s">
        <v>2233</v>
      </c>
      <c r="E147" s="65" t="s">
        <v>2234</v>
      </c>
      <c r="F147" s="66">
        <v>14782</v>
      </c>
      <c r="G147" s="67">
        <v>540</v>
      </c>
      <c r="H147" s="68">
        <v>7169625155</v>
      </c>
      <c r="I147" s="69" t="s">
        <v>1731</v>
      </c>
      <c r="J147" s="70" t="s">
        <v>1732</v>
      </c>
      <c r="K147" s="71" t="s">
        <v>1732</v>
      </c>
      <c r="L147" s="72">
        <v>1225</v>
      </c>
      <c r="M147" s="73" t="s">
        <v>1733</v>
      </c>
      <c r="N147" s="74">
        <v>12.65017668</v>
      </c>
      <c r="O147" s="70" t="s">
        <v>1733</v>
      </c>
      <c r="P147" s="75"/>
      <c r="Q147" s="71" t="str">
        <f t="shared" si="23"/>
        <v>NO</v>
      </c>
      <c r="R147" s="76" t="s">
        <v>1732</v>
      </c>
      <c r="S147" s="77">
        <v>98207</v>
      </c>
      <c r="T147" s="78">
        <v>10899</v>
      </c>
      <c r="U147" s="78">
        <v>10255</v>
      </c>
      <c r="V147" s="79">
        <v>11813</v>
      </c>
      <c r="W147" s="64">
        <f t="shared" si="24"/>
        <v>1</v>
      </c>
      <c r="X147" s="65">
        <f t="shared" si="25"/>
        <v>0</v>
      </c>
      <c r="Y147" s="65">
        <f t="shared" si="26"/>
        <v>0</v>
      </c>
      <c r="Z147" s="80">
        <f t="shared" si="27"/>
        <v>0</v>
      </c>
      <c r="AA147" s="81" t="str">
        <f t="shared" si="28"/>
        <v>-</v>
      </c>
      <c r="AB147" s="64">
        <f t="shared" si="29"/>
        <v>1</v>
      </c>
      <c r="AC147" s="65">
        <f t="shared" si="30"/>
        <v>0</v>
      </c>
      <c r="AD147" s="80">
        <f t="shared" si="31"/>
        <v>0</v>
      </c>
      <c r="AE147" s="81" t="str">
        <f t="shared" si="32"/>
        <v>-</v>
      </c>
      <c r="AF147" s="64">
        <f t="shared" si="33"/>
        <v>0</v>
      </c>
      <c r="AG147" s="82" t="s">
        <v>1734</v>
      </c>
    </row>
    <row r="148" spans="1:33" ht="12.75">
      <c r="A148" s="62">
        <v>3606690</v>
      </c>
      <c r="B148" s="63">
        <v>50401040000</v>
      </c>
      <c r="C148" s="64" t="s">
        <v>2235</v>
      </c>
      <c r="D148" s="65" t="s">
        <v>2236</v>
      </c>
      <c r="E148" s="65" t="s">
        <v>2237</v>
      </c>
      <c r="F148" s="66">
        <v>13033</v>
      </c>
      <c r="G148" s="67">
        <v>100</v>
      </c>
      <c r="H148" s="68">
        <v>3156263439</v>
      </c>
      <c r="I148" s="69" t="s">
        <v>1731</v>
      </c>
      <c r="J148" s="70" t="s">
        <v>1732</v>
      </c>
      <c r="K148" s="71" t="s">
        <v>1732</v>
      </c>
      <c r="L148" s="72">
        <v>1156</v>
      </c>
      <c r="M148" s="73" t="s">
        <v>1733</v>
      </c>
      <c r="N148" s="74">
        <v>14.30745814</v>
      </c>
      <c r="O148" s="70" t="s">
        <v>1733</v>
      </c>
      <c r="P148" s="75"/>
      <c r="Q148" s="71" t="str">
        <f t="shared" si="23"/>
        <v>NO</v>
      </c>
      <c r="R148" s="76" t="s">
        <v>1732</v>
      </c>
      <c r="S148" s="77">
        <v>61997</v>
      </c>
      <c r="T148" s="78">
        <v>8206</v>
      </c>
      <c r="U148" s="78">
        <v>7969</v>
      </c>
      <c r="V148" s="79">
        <v>11584</v>
      </c>
      <c r="W148" s="64">
        <f t="shared" si="24"/>
        <v>1</v>
      </c>
      <c r="X148" s="65">
        <f t="shared" si="25"/>
        <v>0</v>
      </c>
      <c r="Y148" s="65">
        <f t="shared" si="26"/>
        <v>0</v>
      </c>
      <c r="Z148" s="80">
        <f t="shared" si="27"/>
        <v>0</v>
      </c>
      <c r="AA148" s="81" t="str">
        <f t="shared" si="28"/>
        <v>-</v>
      </c>
      <c r="AB148" s="64">
        <f t="shared" si="29"/>
        <v>1</v>
      </c>
      <c r="AC148" s="65">
        <f t="shared" si="30"/>
        <v>0</v>
      </c>
      <c r="AD148" s="80">
        <f t="shared" si="31"/>
        <v>0</v>
      </c>
      <c r="AE148" s="81" t="str">
        <f t="shared" si="32"/>
        <v>-</v>
      </c>
      <c r="AF148" s="64">
        <f t="shared" si="33"/>
        <v>0</v>
      </c>
      <c r="AG148" s="82" t="s">
        <v>1734</v>
      </c>
    </row>
    <row r="149" spans="1:33" ht="12.75">
      <c r="A149" s="62">
        <v>3606720</v>
      </c>
      <c r="B149" s="63">
        <v>190401060000</v>
      </c>
      <c r="C149" s="64" t="s">
        <v>2238</v>
      </c>
      <c r="D149" s="65" t="s">
        <v>2239</v>
      </c>
      <c r="E149" s="65" t="s">
        <v>2240</v>
      </c>
      <c r="F149" s="66">
        <v>12414</v>
      </c>
      <c r="G149" s="67">
        <v>1699</v>
      </c>
      <c r="H149" s="68">
        <v>5189434696</v>
      </c>
      <c r="I149" s="69" t="s">
        <v>1738</v>
      </c>
      <c r="J149" s="70" t="s">
        <v>1733</v>
      </c>
      <c r="K149" s="71" t="s">
        <v>1732</v>
      </c>
      <c r="L149" s="72">
        <v>1754</v>
      </c>
      <c r="M149" s="73" t="s">
        <v>1733</v>
      </c>
      <c r="N149" s="74">
        <v>18.5770751</v>
      </c>
      <c r="O149" s="70" t="s">
        <v>1733</v>
      </c>
      <c r="P149" s="75"/>
      <c r="Q149" s="71" t="str">
        <f t="shared" si="23"/>
        <v>NO</v>
      </c>
      <c r="R149" s="76" t="s">
        <v>1732</v>
      </c>
      <c r="S149" s="77">
        <v>144654</v>
      </c>
      <c r="T149" s="78">
        <v>18177</v>
      </c>
      <c r="U149" s="78">
        <v>15675</v>
      </c>
      <c r="V149" s="79">
        <v>9419</v>
      </c>
      <c r="W149" s="64">
        <f t="shared" si="24"/>
        <v>1</v>
      </c>
      <c r="X149" s="65">
        <f t="shared" si="25"/>
        <v>0</v>
      </c>
      <c r="Y149" s="65">
        <f t="shared" si="26"/>
        <v>0</v>
      </c>
      <c r="Z149" s="80">
        <f t="shared" si="27"/>
        <v>0</v>
      </c>
      <c r="AA149" s="81" t="str">
        <f t="shared" si="28"/>
        <v>-</v>
      </c>
      <c r="AB149" s="64">
        <f t="shared" si="29"/>
        <v>1</v>
      </c>
      <c r="AC149" s="65">
        <f t="shared" si="30"/>
        <v>0</v>
      </c>
      <c r="AD149" s="80">
        <f t="shared" si="31"/>
        <v>0</v>
      </c>
      <c r="AE149" s="81" t="str">
        <f t="shared" si="32"/>
        <v>-</v>
      </c>
      <c r="AF149" s="64">
        <f t="shared" si="33"/>
        <v>0</v>
      </c>
      <c r="AG149" s="82" t="s">
        <v>1734</v>
      </c>
    </row>
    <row r="150" spans="1:33" ht="12.75">
      <c r="A150" s="62">
        <v>3600024</v>
      </c>
      <c r="B150" s="63">
        <v>42302040000</v>
      </c>
      <c r="C150" s="64" t="s">
        <v>1749</v>
      </c>
      <c r="D150" s="65" t="s">
        <v>1750</v>
      </c>
      <c r="E150" s="65" t="s">
        <v>1751</v>
      </c>
      <c r="F150" s="66">
        <v>14755</v>
      </c>
      <c r="G150" s="67">
        <v>1298</v>
      </c>
      <c r="H150" s="68">
        <v>7169389155</v>
      </c>
      <c r="I150" s="69" t="s">
        <v>1752</v>
      </c>
      <c r="J150" s="70" t="s">
        <v>1732</v>
      </c>
      <c r="K150" s="71" t="s">
        <v>1732</v>
      </c>
      <c r="L150" s="72">
        <v>1085</v>
      </c>
      <c r="M150" s="73" t="s">
        <v>1733</v>
      </c>
      <c r="N150" s="74">
        <v>35.74166517</v>
      </c>
      <c r="O150" s="70" t="s">
        <v>1732</v>
      </c>
      <c r="P150" s="75"/>
      <c r="Q150" s="71" t="str">
        <f t="shared" si="23"/>
        <v>NO</v>
      </c>
      <c r="R150" s="76" t="s">
        <v>1732</v>
      </c>
      <c r="S150" s="77">
        <v>69282</v>
      </c>
      <c r="T150" s="78">
        <v>8770</v>
      </c>
      <c r="U150" s="78">
        <v>8040</v>
      </c>
      <c r="V150" s="79">
        <v>10749</v>
      </c>
      <c r="W150" s="64">
        <f t="shared" si="24"/>
        <v>1</v>
      </c>
      <c r="X150" s="65">
        <f t="shared" si="25"/>
        <v>0</v>
      </c>
      <c r="Y150" s="65">
        <f t="shared" si="26"/>
        <v>0</v>
      </c>
      <c r="Z150" s="80">
        <f t="shared" si="27"/>
        <v>0</v>
      </c>
      <c r="AA150" s="81" t="str">
        <f t="shared" si="28"/>
        <v>-</v>
      </c>
      <c r="AB150" s="64">
        <f t="shared" si="29"/>
        <v>1</v>
      </c>
      <c r="AC150" s="65">
        <f t="shared" si="30"/>
        <v>1</v>
      </c>
      <c r="AD150" s="80" t="str">
        <f t="shared" si="31"/>
        <v>Initial</v>
      </c>
      <c r="AE150" s="81" t="str">
        <f t="shared" si="32"/>
        <v>RLIS</v>
      </c>
      <c r="AF150" s="64">
        <f t="shared" si="33"/>
        <v>0</v>
      </c>
      <c r="AG150" s="82" t="s">
        <v>1734</v>
      </c>
    </row>
    <row r="151" spans="1:33" ht="12.75">
      <c r="A151" s="62">
        <v>3606780</v>
      </c>
      <c r="B151" s="63">
        <v>250201060000</v>
      </c>
      <c r="C151" s="64" t="s">
        <v>2241</v>
      </c>
      <c r="D151" s="65" t="s">
        <v>2242</v>
      </c>
      <c r="E151" s="65" t="s">
        <v>2243</v>
      </c>
      <c r="F151" s="66">
        <v>13035</v>
      </c>
      <c r="G151" s="67">
        <v>1098</v>
      </c>
      <c r="H151" s="68">
        <v>3156551317</v>
      </c>
      <c r="I151" s="69" t="s">
        <v>1954</v>
      </c>
      <c r="J151" s="70" t="s">
        <v>1733</v>
      </c>
      <c r="K151" s="71" t="s">
        <v>1733</v>
      </c>
      <c r="L151" s="72">
        <v>1759</v>
      </c>
      <c r="M151" s="73" t="s">
        <v>1733</v>
      </c>
      <c r="N151" s="74">
        <v>5.633802817</v>
      </c>
      <c r="O151" s="70" t="s">
        <v>1733</v>
      </c>
      <c r="P151" s="75"/>
      <c r="Q151" s="71" t="str">
        <f t="shared" si="23"/>
        <v>NO</v>
      </c>
      <c r="R151" s="76" t="s">
        <v>1733</v>
      </c>
      <c r="S151" s="77">
        <v>57867</v>
      </c>
      <c r="T151" s="78">
        <v>3711</v>
      </c>
      <c r="U151" s="78">
        <v>7514</v>
      </c>
      <c r="V151" s="79">
        <v>14900</v>
      </c>
      <c r="W151" s="64">
        <f t="shared" si="24"/>
        <v>0</v>
      </c>
      <c r="X151" s="65">
        <f t="shared" si="25"/>
        <v>0</v>
      </c>
      <c r="Y151" s="65">
        <f t="shared" si="26"/>
        <v>0</v>
      </c>
      <c r="Z151" s="80">
        <f t="shared" si="27"/>
        <v>0</v>
      </c>
      <c r="AA151" s="81" t="str">
        <f t="shared" si="28"/>
        <v>-</v>
      </c>
      <c r="AB151" s="64">
        <f t="shared" si="29"/>
        <v>0</v>
      </c>
      <c r="AC151" s="65">
        <f t="shared" si="30"/>
        <v>0</v>
      </c>
      <c r="AD151" s="80">
        <f t="shared" si="31"/>
        <v>0</v>
      </c>
      <c r="AE151" s="81" t="str">
        <f t="shared" si="32"/>
        <v>-</v>
      </c>
      <c r="AF151" s="64">
        <f t="shared" si="33"/>
        <v>0</v>
      </c>
      <c r="AG151" s="82" t="s">
        <v>1734</v>
      </c>
    </row>
    <row r="152" spans="1:33" ht="12.75">
      <c r="A152" s="62">
        <v>3606840</v>
      </c>
      <c r="B152" s="63">
        <v>580233020000</v>
      </c>
      <c r="C152" s="64" t="s">
        <v>2244</v>
      </c>
      <c r="D152" s="65" t="s">
        <v>2245</v>
      </c>
      <c r="E152" s="65" t="s">
        <v>2246</v>
      </c>
      <c r="F152" s="66">
        <v>11934</v>
      </c>
      <c r="G152" s="67">
        <v>2206</v>
      </c>
      <c r="H152" s="68">
        <v>6318780052</v>
      </c>
      <c r="I152" s="69" t="s">
        <v>1826</v>
      </c>
      <c r="J152" s="70" t="s">
        <v>1733</v>
      </c>
      <c r="K152" s="71" t="s">
        <v>1733</v>
      </c>
      <c r="L152" s="72">
        <v>1446</v>
      </c>
      <c r="M152" s="73" t="s">
        <v>1733</v>
      </c>
      <c r="N152" s="74">
        <v>10.52631579</v>
      </c>
      <c r="O152" s="70" t="s">
        <v>1733</v>
      </c>
      <c r="P152" s="75"/>
      <c r="Q152" s="71" t="str">
        <f t="shared" si="23"/>
        <v>NO</v>
      </c>
      <c r="R152" s="76" t="s">
        <v>1733</v>
      </c>
      <c r="S152" s="77">
        <v>50670</v>
      </c>
      <c r="T152" s="78">
        <v>4347</v>
      </c>
      <c r="U152" s="78">
        <v>7711</v>
      </c>
      <c r="V152" s="79">
        <v>2324</v>
      </c>
      <c r="W152" s="64">
        <f t="shared" si="24"/>
        <v>0</v>
      </c>
      <c r="X152" s="65">
        <f t="shared" si="25"/>
        <v>0</v>
      </c>
      <c r="Y152" s="65">
        <f t="shared" si="26"/>
        <v>0</v>
      </c>
      <c r="Z152" s="80">
        <f t="shared" si="27"/>
        <v>0</v>
      </c>
      <c r="AA152" s="81" t="str">
        <f t="shared" si="28"/>
        <v>-</v>
      </c>
      <c r="AB152" s="64">
        <f t="shared" si="29"/>
        <v>0</v>
      </c>
      <c r="AC152" s="65">
        <f t="shared" si="30"/>
        <v>0</v>
      </c>
      <c r="AD152" s="80">
        <f t="shared" si="31"/>
        <v>0</v>
      </c>
      <c r="AE152" s="81" t="str">
        <f t="shared" si="32"/>
        <v>-</v>
      </c>
      <c r="AF152" s="64">
        <f t="shared" si="33"/>
        <v>0</v>
      </c>
      <c r="AG152" s="82" t="s">
        <v>1734</v>
      </c>
    </row>
    <row r="153" spans="1:33" ht="12.75">
      <c r="A153" s="62">
        <v>3606870</v>
      </c>
      <c r="B153" s="63">
        <v>580513030000</v>
      </c>
      <c r="C153" s="64" t="s">
        <v>2247</v>
      </c>
      <c r="D153" s="65" t="s">
        <v>2248</v>
      </c>
      <c r="E153" s="65" t="s">
        <v>2249</v>
      </c>
      <c r="F153" s="66">
        <v>11722</v>
      </c>
      <c r="G153" s="67">
        <v>9027</v>
      </c>
      <c r="H153" s="68">
        <v>6313485001</v>
      </c>
      <c r="I153" s="69" t="s">
        <v>1826</v>
      </c>
      <c r="J153" s="70" t="s">
        <v>1733</v>
      </c>
      <c r="K153" s="71" t="s">
        <v>1733</v>
      </c>
      <c r="L153" s="72">
        <v>6072</v>
      </c>
      <c r="M153" s="73" t="s">
        <v>1733</v>
      </c>
      <c r="N153" s="74">
        <v>15.04473503</v>
      </c>
      <c r="O153" s="70" t="s">
        <v>1733</v>
      </c>
      <c r="P153" s="75"/>
      <c r="Q153" s="71" t="str">
        <f t="shared" si="23"/>
        <v>NO</v>
      </c>
      <c r="R153" s="76" t="s">
        <v>1733</v>
      </c>
      <c r="S153" s="77">
        <v>390571</v>
      </c>
      <c r="T153" s="78">
        <v>54715</v>
      </c>
      <c r="U153" s="78">
        <v>51496</v>
      </c>
      <c r="V153" s="79">
        <v>14415</v>
      </c>
      <c r="W153" s="64">
        <f t="shared" si="24"/>
        <v>0</v>
      </c>
      <c r="X153" s="65">
        <f t="shared" si="25"/>
        <v>0</v>
      </c>
      <c r="Y153" s="65">
        <f t="shared" si="26"/>
        <v>0</v>
      </c>
      <c r="Z153" s="80">
        <f t="shared" si="27"/>
        <v>0</v>
      </c>
      <c r="AA153" s="81" t="str">
        <f t="shared" si="28"/>
        <v>-</v>
      </c>
      <c r="AB153" s="64">
        <f t="shared" si="29"/>
        <v>0</v>
      </c>
      <c r="AC153" s="65">
        <f t="shared" si="30"/>
        <v>0</v>
      </c>
      <c r="AD153" s="80">
        <f t="shared" si="31"/>
        <v>0</v>
      </c>
      <c r="AE153" s="81" t="str">
        <f t="shared" si="32"/>
        <v>-</v>
      </c>
      <c r="AF153" s="64">
        <f t="shared" si="33"/>
        <v>0</v>
      </c>
      <c r="AG153" s="82" t="s">
        <v>1734</v>
      </c>
    </row>
    <row r="154" spans="1:33" ht="12.75">
      <c r="A154" s="62">
        <v>3600043</v>
      </c>
      <c r="B154" s="63">
        <v>421800860808</v>
      </c>
      <c r="C154" s="64" t="s">
        <v>2250</v>
      </c>
      <c r="D154" s="65" t="s">
        <v>2251</v>
      </c>
      <c r="E154" s="65" t="s">
        <v>2062</v>
      </c>
      <c r="F154" s="66">
        <v>13202</v>
      </c>
      <c r="G154" s="67">
        <v>3100</v>
      </c>
      <c r="H154" s="68">
        <v>3154725914</v>
      </c>
      <c r="I154" s="69" t="s">
        <v>1954</v>
      </c>
      <c r="J154" s="70" t="s">
        <v>1733</v>
      </c>
      <c r="K154" s="71" t="s">
        <v>1733</v>
      </c>
      <c r="L154" s="72">
        <v>549</v>
      </c>
      <c r="M154" s="73" t="s">
        <v>1733</v>
      </c>
      <c r="N154" s="74" t="s">
        <v>1827</v>
      </c>
      <c r="O154" s="70" t="s">
        <v>1827</v>
      </c>
      <c r="P154" s="75"/>
      <c r="Q154" s="71" t="str">
        <f t="shared" si="23"/>
        <v>NO</v>
      </c>
      <c r="R154" s="76" t="s">
        <v>1733</v>
      </c>
      <c r="S154" s="77">
        <v>62464</v>
      </c>
      <c r="T154" s="78">
        <v>9703</v>
      </c>
      <c r="U154" s="78">
        <v>6316</v>
      </c>
      <c r="V154" s="79">
        <v>4601</v>
      </c>
      <c r="W154" s="64">
        <f t="shared" si="24"/>
        <v>0</v>
      </c>
      <c r="X154" s="65">
        <f t="shared" si="25"/>
        <v>1</v>
      </c>
      <c r="Y154" s="65">
        <f t="shared" si="26"/>
        <v>0</v>
      </c>
      <c r="Z154" s="80">
        <f t="shared" si="27"/>
        <v>0</v>
      </c>
      <c r="AA154" s="81" t="str">
        <f t="shared" si="28"/>
        <v>-</v>
      </c>
      <c r="AB154" s="64">
        <f t="shared" si="29"/>
        <v>0</v>
      </c>
      <c r="AC154" s="65">
        <f t="shared" si="30"/>
        <v>0</v>
      </c>
      <c r="AD154" s="80">
        <f t="shared" si="31"/>
        <v>0</v>
      </c>
      <c r="AE154" s="81" t="str">
        <f t="shared" si="32"/>
        <v>-</v>
      </c>
      <c r="AF154" s="64">
        <f t="shared" si="33"/>
        <v>0</v>
      </c>
      <c r="AG154" s="82" t="s">
        <v>1734</v>
      </c>
    </row>
    <row r="155" spans="1:33" ht="12.75">
      <c r="A155" s="62">
        <v>3606900</v>
      </c>
      <c r="B155" s="63">
        <v>460801060000</v>
      </c>
      <c r="C155" s="64" t="s">
        <v>2252</v>
      </c>
      <c r="D155" s="65" t="s">
        <v>2253</v>
      </c>
      <c r="E155" s="65" t="s">
        <v>2254</v>
      </c>
      <c r="F155" s="66">
        <v>13036</v>
      </c>
      <c r="G155" s="67">
        <v>3511</v>
      </c>
      <c r="H155" s="68">
        <v>3156684220</v>
      </c>
      <c r="I155" s="69" t="s">
        <v>1864</v>
      </c>
      <c r="J155" s="70" t="s">
        <v>1733</v>
      </c>
      <c r="K155" s="71" t="s">
        <v>1733</v>
      </c>
      <c r="L155" s="72">
        <v>4596</v>
      </c>
      <c r="M155" s="73" t="s">
        <v>1733</v>
      </c>
      <c r="N155" s="74">
        <v>10.54166667</v>
      </c>
      <c r="O155" s="70" t="s">
        <v>1733</v>
      </c>
      <c r="P155" s="75"/>
      <c r="Q155" s="71" t="str">
        <f t="shared" si="23"/>
        <v>NO</v>
      </c>
      <c r="R155" s="76" t="s">
        <v>1733</v>
      </c>
      <c r="S155" s="77">
        <v>210251</v>
      </c>
      <c r="T155" s="78">
        <v>21442</v>
      </c>
      <c r="U155" s="78">
        <v>26315</v>
      </c>
      <c r="V155" s="79">
        <v>7894</v>
      </c>
      <c r="W155" s="64">
        <f t="shared" si="24"/>
        <v>0</v>
      </c>
      <c r="X155" s="65">
        <f t="shared" si="25"/>
        <v>0</v>
      </c>
      <c r="Y155" s="65">
        <f t="shared" si="26"/>
        <v>0</v>
      </c>
      <c r="Z155" s="80">
        <f t="shared" si="27"/>
        <v>0</v>
      </c>
      <c r="AA155" s="81" t="str">
        <f t="shared" si="28"/>
        <v>-</v>
      </c>
      <c r="AB155" s="64">
        <f t="shared" si="29"/>
        <v>0</v>
      </c>
      <c r="AC155" s="65">
        <f t="shared" si="30"/>
        <v>0</v>
      </c>
      <c r="AD155" s="80">
        <f t="shared" si="31"/>
        <v>0</v>
      </c>
      <c r="AE155" s="81" t="str">
        <f t="shared" si="32"/>
        <v>-</v>
      </c>
      <c r="AF155" s="64">
        <f t="shared" si="33"/>
        <v>0</v>
      </c>
      <c r="AG155" s="82" t="s">
        <v>1734</v>
      </c>
    </row>
    <row r="156" spans="1:33" ht="12.75">
      <c r="A156" s="62">
        <v>3606990</v>
      </c>
      <c r="B156" s="63">
        <v>661004060000</v>
      </c>
      <c r="C156" s="64" t="s">
        <v>2255</v>
      </c>
      <c r="D156" s="65" t="s">
        <v>2256</v>
      </c>
      <c r="E156" s="65" t="s">
        <v>2257</v>
      </c>
      <c r="F156" s="66">
        <v>10514</v>
      </c>
      <c r="G156" s="67">
        <v>1703</v>
      </c>
      <c r="H156" s="68">
        <v>9142387200</v>
      </c>
      <c r="I156" s="69" t="s">
        <v>1826</v>
      </c>
      <c r="J156" s="70" t="s">
        <v>1733</v>
      </c>
      <c r="K156" s="71" t="s">
        <v>1733</v>
      </c>
      <c r="L156" s="72">
        <v>3948</v>
      </c>
      <c r="M156" s="73" t="s">
        <v>1733</v>
      </c>
      <c r="N156" s="74">
        <v>2.130898021</v>
      </c>
      <c r="O156" s="70" t="s">
        <v>1733</v>
      </c>
      <c r="P156" s="75"/>
      <c r="Q156" s="71" t="str">
        <f t="shared" si="23"/>
        <v>NO</v>
      </c>
      <c r="R156" s="76" t="s">
        <v>1733</v>
      </c>
      <c r="S156" s="77">
        <v>101409</v>
      </c>
      <c r="T156" s="78">
        <v>2782</v>
      </c>
      <c r="U156" s="78">
        <v>13821</v>
      </c>
      <c r="V156" s="79">
        <v>3465</v>
      </c>
      <c r="W156" s="64">
        <f t="shared" si="24"/>
        <v>0</v>
      </c>
      <c r="X156" s="65">
        <f t="shared" si="25"/>
        <v>0</v>
      </c>
      <c r="Y156" s="65">
        <f t="shared" si="26"/>
        <v>0</v>
      </c>
      <c r="Z156" s="80">
        <f t="shared" si="27"/>
        <v>0</v>
      </c>
      <c r="AA156" s="81" t="str">
        <f t="shared" si="28"/>
        <v>-</v>
      </c>
      <c r="AB156" s="64">
        <f t="shared" si="29"/>
        <v>0</v>
      </c>
      <c r="AC156" s="65">
        <f t="shared" si="30"/>
        <v>0</v>
      </c>
      <c r="AD156" s="80">
        <f t="shared" si="31"/>
        <v>0</v>
      </c>
      <c r="AE156" s="81" t="str">
        <f t="shared" si="32"/>
        <v>-</v>
      </c>
      <c r="AF156" s="64">
        <f t="shared" si="33"/>
        <v>0</v>
      </c>
      <c r="AG156" s="82" t="s">
        <v>1734</v>
      </c>
    </row>
    <row r="157" spans="1:33" ht="12.75">
      <c r="A157" s="62">
        <v>3607050</v>
      </c>
      <c r="B157" s="63">
        <v>120401040000</v>
      </c>
      <c r="C157" s="64" t="s">
        <v>2258</v>
      </c>
      <c r="D157" s="65" t="s">
        <v>2259</v>
      </c>
      <c r="E157" s="65" t="s">
        <v>2260</v>
      </c>
      <c r="F157" s="66">
        <v>13750</v>
      </c>
      <c r="G157" s="67">
        <v>202</v>
      </c>
      <c r="H157" s="68">
        <v>6072785511</v>
      </c>
      <c r="I157" s="69" t="s">
        <v>1731</v>
      </c>
      <c r="J157" s="70" t="s">
        <v>1732</v>
      </c>
      <c r="K157" s="71" t="s">
        <v>1732</v>
      </c>
      <c r="L157" s="72">
        <v>423</v>
      </c>
      <c r="M157" s="73" t="s">
        <v>1733</v>
      </c>
      <c r="N157" s="74">
        <v>18.88667992</v>
      </c>
      <c r="O157" s="70" t="s">
        <v>1733</v>
      </c>
      <c r="P157" s="75"/>
      <c r="Q157" s="71" t="str">
        <f t="shared" si="23"/>
        <v>NO</v>
      </c>
      <c r="R157" s="76" t="s">
        <v>1732</v>
      </c>
      <c r="S157" s="77">
        <v>35541</v>
      </c>
      <c r="T157" s="78">
        <v>4482</v>
      </c>
      <c r="U157" s="78">
        <v>3442</v>
      </c>
      <c r="V157" s="79">
        <v>5485</v>
      </c>
      <c r="W157" s="64">
        <f t="shared" si="24"/>
        <v>1</v>
      </c>
      <c r="X157" s="65">
        <f t="shared" si="25"/>
        <v>1</v>
      </c>
      <c r="Y157" s="65">
        <f t="shared" si="26"/>
        <v>0</v>
      </c>
      <c r="Z157" s="80">
        <f t="shared" si="27"/>
        <v>0</v>
      </c>
      <c r="AA157" s="81" t="str">
        <f t="shared" si="28"/>
        <v>SRSA</v>
      </c>
      <c r="AB157" s="64">
        <f t="shared" si="29"/>
        <v>1</v>
      </c>
      <c r="AC157" s="65">
        <f t="shared" si="30"/>
        <v>0</v>
      </c>
      <c r="AD157" s="80">
        <f t="shared" si="31"/>
        <v>0</v>
      </c>
      <c r="AE157" s="81" t="str">
        <f t="shared" si="32"/>
        <v>-</v>
      </c>
      <c r="AF157" s="64">
        <f t="shared" si="33"/>
        <v>0</v>
      </c>
      <c r="AG157" s="82" t="s">
        <v>1734</v>
      </c>
    </row>
    <row r="158" spans="1:33" ht="12.75">
      <c r="A158" s="62">
        <v>3600025</v>
      </c>
      <c r="B158" s="63">
        <v>142601860031</v>
      </c>
      <c r="C158" s="64" t="s">
        <v>2261</v>
      </c>
      <c r="D158" s="65" t="s">
        <v>2262</v>
      </c>
      <c r="E158" s="65" t="s">
        <v>2173</v>
      </c>
      <c r="F158" s="66">
        <v>14207</v>
      </c>
      <c r="G158" s="67">
        <v>1311</v>
      </c>
      <c r="H158" s="68">
        <v>7168767505</v>
      </c>
      <c r="I158" s="69" t="s">
        <v>1807</v>
      </c>
      <c r="J158" s="70" t="s">
        <v>1732</v>
      </c>
      <c r="K158" s="71" t="s">
        <v>1733</v>
      </c>
      <c r="L158" s="72">
        <v>881</v>
      </c>
      <c r="M158" s="73" t="s">
        <v>1733</v>
      </c>
      <c r="N158" s="74" t="s">
        <v>1827</v>
      </c>
      <c r="O158" s="70" t="s">
        <v>1827</v>
      </c>
      <c r="P158" s="75"/>
      <c r="Q158" s="71" t="str">
        <f t="shared" si="23"/>
        <v>NO</v>
      </c>
      <c r="R158" s="76" t="s">
        <v>1732</v>
      </c>
      <c r="S158" s="77">
        <v>47401</v>
      </c>
      <c r="T158" s="78">
        <v>12790</v>
      </c>
      <c r="U158" s="78">
        <v>7161</v>
      </c>
      <c r="V158" s="79">
        <v>6314</v>
      </c>
      <c r="W158" s="64">
        <f t="shared" si="24"/>
        <v>1</v>
      </c>
      <c r="X158" s="65">
        <f t="shared" si="25"/>
        <v>0</v>
      </c>
      <c r="Y158" s="65">
        <f t="shared" si="26"/>
        <v>0</v>
      </c>
      <c r="Z158" s="80">
        <f t="shared" si="27"/>
        <v>0</v>
      </c>
      <c r="AA158" s="81" t="str">
        <f t="shared" si="28"/>
        <v>-</v>
      </c>
      <c r="AB158" s="64">
        <f t="shared" si="29"/>
        <v>1</v>
      </c>
      <c r="AC158" s="65">
        <f t="shared" si="30"/>
        <v>0</v>
      </c>
      <c r="AD158" s="80">
        <f t="shared" si="31"/>
        <v>0</v>
      </c>
      <c r="AE158" s="81" t="str">
        <f t="shared" si="32"/>
        <v>-</v>
      </c>
      <c r="AF158" s="64">
        <f t="shared" si="33"/>
        <v>0</v>
      </c>
      <c r="AG158" s="82" t="s">
        <v>1734</v>
      </c>
    </row>
    <row r="159" spans="1:33" ht="12.75">
      <c r="A159" s="62">
        <v>3600028</v>
      </c>
      <c r="B159" s="63">
        <v>261600860818</v>
      </c>
      <c r="C159" s="64" t="s">
        <v>2263</v>
      </c>
      <c r="D159" s="65" t="s">
        <v>2264</v>
      </c>
      <c r="E159" s="65" t="s">
        <v>2138</v>
      </c>
      <c r="F159" s="66">
        <v>14605</v>
      </c>
      <c r="G159" s="67">
        <v>1742</v>
      </c>
      <c r="H159" s="68">
        <v>5854540100</v>
      </c>
      <c r="I159" s="69" t="s">
        <v>1893</v>
      </c>
      <c r="J159" s="70" t="s">
        <v>1733</v>
      </c>
      <c r="K159" s="71" t="s">
        <v>1733</v>
      </c>
      <c r="L159" s="72">
        <v>976</v>
      </c>
      <c r="M159" s="73" t="s">
        <v>1733</v>
      </c>
      <c r="N159" s="74" t="s">
        <v>1827</v>
      </c>
      <c r="O159" s="70" t="s">
        <v>1827</v>
      </c>
      <c r="P159" s="75"/>
      <c r="Q159" s="71" t="str">
        <f t="shared" si="23"/>
        <v>NO</v>
      </c>
      <c r="R159" s="76" t="s">
        <v>1733</v>
      </c>
      <c r="S159" s="77">
        <v>124808</v>
      </c>
      <c r="T159" s="78">
        <v>20597</v>
      </c>
      <c r="U159" s="78">
        <v>10246</v>
      </c>
      <c r="V159" s="79">
        <v>9645</v>
      </c>
      <c r="W159" s="64">
        <f t="shared" si="24"/>
        <v>0</v>
      </c>
      <c r="X159" s="65">
        <f t="shared" si="25"/>
        <v>0</v>
      </c>
      <c r="Y159" s="65">
        <f t="shared" si="26"/>
        <v>0</v>
      </c>
      <c r="Z159" s="80">
        <f t="shared" si="27"/>
        <v>0</v>
      </c>
      <c r="AA159" s="81" t="str">
        <f t="shared" si="28"/>
        <v>-</v>
      </c>
      <c r="AB159" s="64">
        <f t="shared" si="29"/>
        <v>0</v>
      </c>
      <c r="AC159" s="65">
        <f t="shared" si="30"/>
        <v>0</v>
      </c>
      <c r="AD159" s="80">
        <f t="shared" si="31"/>
        <v>0</v>
      </c>
      <c r="AE159" s="81" t="str">
        <f t="shared" si="32"/>
        <v>-</v>
      </c>
      <c r="AF159" s="64">
        <f t="shared" si="33"/>
        <v>0</v>
      </c>
      <c r="AG159" s="82" t="s">
        <v>1734</v>
      </c>
    </row>
    <row r="160" spans="1:33" ht="12.75">
      <c r="A160" s="62">
        <v>3607080</v>
      </c>
      <c r="B160" s="63">
        <v>160801040000</v>
      </c>
      <c r="C160" s="64" t="s">
        <v>2265</v>
      </c>
      <c r="D160" s="65" t="s">
        <v>2266</v>
      </c>
      <c r="E160" s="65" t="s">
        <v>2267</v>
      </c>
      <c r="F160" s="66">
        <v>12920</v>
      </c>
      <c r="G160" s="67">
        <v>904</v>
      </c>
      <c r="H160" s="68">
        <v>5184976420</v>
      </c>
      <c r="I160" s="69" t="s">
        <v>1752</v>
      </c>
      <c r="J160" s="70" t="s">
        <v>1732</v>
      </c>
      <c r="K160" s="71" t="s">
        <v>1732</v>
      </c>
      <c r="L160" s="72">
        <v>591</v>
      </c>
      <c r="M160" s="73" t="s">
        <v>1733</v>
      </c>
      <c r="N160" s="74">
        <v>15.38461538</v>
      </c>
      <c r="O160" s="70" t="s">
        <v>1733</v>
      </c>
      <c r="P160" s="75"/>
      <c r="Q160" s="71" t="str">
        <f t="shared" si="23"/>
        <v>NO</v>
      </c>
      <c r="R160" s="76" t="s">
        <v>1732</v>
      </c>
      <c r="S160" s="77">
        <v>32778</v>
      </c>
      <c r="T160" s="78">
        <v>3982</v>
      </c>
      <c r="U160" s="78">
        <v>4014</v>
      </c>
      <c r="V160" s="79">
        <v>5828</v>
      </c>
      <c r="W160" s="64">
        <f t="shared" si="24"/>
        <v>1</v>
      </c>
      <c r="X160" s="65">
        <f t="shared" si="25"/>
        <v>1</v>
      </c>
      <c r="Y160" s="65">
        <f t="shared" si="26"/>
        <v>0</v>
      </c>
      <c r="Z160" s="80">
        <f t="shared" si="27"/>
        <v>0</v>
      </c>
      <c r="AA160" s="81" t="str">
        <f t="shared" si="28"/>
        <v>SRSA</v>
      </c>
      <c r="AB160" s="64">
        <f t="shared" si="29"/>
        <v>1</v>
      </c>
      <c r="AC160" s="65">
        <f t="shared" si="30"/>
        <v>0</v>
      </c>
      <c r="AD160" s="80">
        <f t="shared" si="31"/>
        <v>0</v>
      </c>
      <c r="AE160" s="81" t="str">
        <f t="shared" si="32"/>
        <v>-</v>
      </c>
      <c r="AF160" s="64">
        <f t="shared" si="33"/>
        <v>0</v>
      </c>
      <c r="AG160" s="82" t="s">
        <v>1734</v>
      </c>
    </row>
    <row r="161" spans="1:33" ht="12.75">
      <c r="A161" s="62">
        <v>3607110</v>
      </c>
      <c r="B161" s="63">
        <v>101001040000</v>
      </c>
      <c r="C161" s="64" t="s">
        <v>2268</v>
      </c>
      <c r="D161" s="65" t="s">
        <v>2269</v>
      </c>
      <c r="E161" s="65" t="s">
        <v>2270</v>
      </c>
      <c r="F161" s="66">
        <v>12037</v>
      </c>
      <c r="G161" s="67">
        <v>1397</v>
      </c>
      <c r="H161" s="68">
        <v>5183921501</v>
      </c>
      <c r="I161" s="69" t="s">
        <v>1731</v>
      </c>
      <c r="J161" s="70" t="s">
        <v>1732</v>
      </c>
      <c r="K161" s="71" t="s">
        <v>1732</v>
      </c>
      <c r="L161" s="72">
        <v>1422</v>
      </c>
      <c r="M161" s="73" t="s">
        <v>1733</v>
      </c>
      <c r="N161" s="74">
        <v>5.195599022</v>
      </c>
      <c r="O161" s="70" t="s">
        <v>1733</v>
      </c>
      <c r="P161" s="75"/>
      <c r="Q161" s="71" t="str">
        <f t="shared" si="23"/>
        <v>NO</v>
      </c>
      <c r="R161" s="76" t="s">
        <v>1732</v>
      </c>
      <c r="S161" s="77">
        <v>46942</v>
      </c>
      <c r="T161" s="78">
        <v>3312</v>
      </c>
      <c r="U161" s="78">
        <v>6168</v>
      </c>
      <c r="V161" s="79">
        <v>12457</v>
      </c>
      <c r="W161" s="64">
        <f t="shared" si="24"/>
        <v>1</v>
      </c>
      <c r="X161" s="65">
        <f t="shared" si="25"/>
        <v>0</v>
      </c>
      <c r="Y161" s="65">
        <f t="shared" si="26"/>
        <v>0</v>
      </c>
      <c r="Z161" s="80">
        <f t="shared" si="27"/>
        <v>0</v>
      </c>
      <c r="AA161" s="81" t="str">
        <f t="shared" si="28"/>
        <v>-</v>
      </c>
      <c r="AB161" s="64">
        <f t="shared" si="29"/>
        <v>1</v>
      </c>
      <c r="AC161" s="65">
        <f t="shared" si="30"/>
        <v>0</v>
      </c>
      <c r="AD161" s="80">
        <f t="shared" si="31"/>
        <v>0</v>
      </c>
      <c r="AE161" s="81" t="str">
        <f t="shared" si="32"/>
        <v>-</v>
      </c>
      <c r="AF161" s="64">
        <f t="shared" si="33"/>
        <v>0</v>
      </c>
      <c r="AG161" s="82" t="s">
        <v>1734</v>
      </c>
    </row>
    <row r="162" spans="1:33" ht="12.75">
      <c r="A162" s="62">
        <v>3600018</v>
      </c>
      <c r="B162" s="63">
        <v>60503040000</v>
      </c>
      <c r="C162" s="64" t="s">
        <v>2271</v>
      </c>
      <c r="D162" s="65" t="s">
        <v>2272</v>
      </c>
      <c r="E162" s="65" t="s">
        <v>2273</v>
      </c>
      <c r="F162" s="66">
        <v>14757</v>
      </c>
      <c r="G162" s="67">
        <v>1098</v>
      </c>
      <c r="H162" s="68">
        <v>7167535808</v>
      </c>
      <c r="I162" s="69" t="s">
        <v>1752</v>
      </c>
      <c r="J162" s="70" t="s">
        <v>1732</v>
      </c>
      <c r="K162" s="71" t="s">
        <v>1732</v>
      </c>
      <c r="L162" s="72">
        <v>890</v>
      </c>
      <c r="M162" s="73" t="s">
        <v>1733</v>
      </c>
      <c r="N162" s="74">
        <v>11.58714703</v>
      </c>
      <c r="O162" s="70" t="s">
        <v>1733</v>
      </c>
      <c r="P162" s="75"/>
      <c r="Q162" s="71" t="str">
        <f t="shared" si="23"/>
        <v>NO</v>
      </c>
      <c r="R162" s="76" t="s">
        <v>1732</v>
      </c>
      <c r="S162" s="77">
        <v>57006</v>
      </c>
      <c r="T162" s="78">
        <v>5446</v>
      </c>
      <c r="U162" s="78">
        <v>6084</v>
      </c>
      <c r="V162" s="79">
        <v>8648</v>
      </c>
      <c r="W162" s="64">
        <f t="shared" si="24"/>
        <v>1</v>
      </c>
      <c r="X162" s="65">
        <f t="shared" si="25"/>
        <v>0</v>
      </c>
      <c r="Y162" s="65">
        <f t="shared" si="26"/>
        <v>0</v>
      </c>
      <c r="Z162" s="80">
        <f t="shared" si="27"/>
        <v>0</v>
      </c>
      <c r="AA162" s="81" t="str">
        <f t="shared" si="28"/>
        <v>-</v>
      </c>
      <c r="AB162" s="64">
        <f t="shared" si="29"/>
        <v>1</v>
      </c>
      <c r="AC162" s="65">
        <f t="shared" si="30"/>
        <v>0</v>
      </c>
      <c r="AD162" s="80">
        <f t="shared" si="31"/>
        <v>0</v>
      </c>
      <c r="AE162" s="81" t="str">
        <f t="shared" si="32"/>
        <v>-</v>
      </c>
      <c r="AF162" s="64">
        <f t="shared" si="33"/>
        <v>0</v>
      </c>
      <c r="AG162" s="82" t="s">
        <v>1734</v>
      </c>
    </row>
    <row r="163" spans="1:33" ht="12.75">
      <c r="A163" s="62">
        <v>3607170</v>
      </c>
      <c r="B163" s="63">
        <v>90601020000</v>
      </c>
      <c r="C163" s="64" t="s">
        <v>2274</v>
      </c>
      <c r="D163" s="65" t="s">
        <v>2275</v>
      </c>
      <c r="E163" s="65" t="s">
        <v>2276</v>
      </c>
      <c r="F163" s="66">
        <v>12921</v>
      </c>
      <c r="G163" s="67">
        <v>327</v>
      </c>
      <c r="H163" s="68">
        <v>5188467135</v>
      </c>
      <c r="I163" s="69" t="s">
        <v>1752</v>
      </c>
      <c r="J163" s="70" t="s">
        <v>1732</v>
      </c>
      <c r="K163" s="71" t="s">
        <v>1732</v>
      </c>
      <c r="L163" s="72">
        <v>612</v>
      </c>
      <c r="M163" s="73" t="s">
        <v>1733</v>
      </c>
      <c r="N163" s="74">
        <v>8.944543828</v>
      </c>
      <c r="O163" s="70" t="s">
        <v>1733</v>
      </c>
      <c r="P163" s="75"/>
      <c r="Q163" s="71" t="str">
        <f t="shared" si="23"/>
        <v>NO</v>
      </c>
      <c r="R163" s="76" t="s">
        <v>1732</v>
      </c>
      <c r="S163" s="77">
        <v>22234</v>
      </c>
      <c r="T163" s="78">
        <v>1968</v>
      </c>
      <c r="U163" s="78">
        <v>2941</v>
      </c>
      <c r="V163" s="79">
        <v>5266</v>
      </c>
      <c r="W163" s="64">
        <f t="shared" si="24"/>
        <v>1</v>
      </c>
      <c r="X163" s="65">
        <f t="shared" si="25"/>
        <v>0</v>
      </c>
      <c r="Y163" s="65">
        <f t="shared" si="26"/>
        <v>0</v>
      </c>
      <c r="Z163" s="80">
        <f t="shared" si="27"/>
        <v>0</v>
      </c>
      <c r="AA163" s="81" t="str">
        <f t="shared" si="28"/>
        <v>-</v>
      </c>
      <c r="AB163" s="64">
        <f t="shared" si="29"/>
        <v>1</v>
      </c>
      <c r="AC163" s="65">
        <f t="shared" si="30"/>
        <v>0</v>
      </c>
      <c r="AD163" s="80">
        <f t="shared" si="31"/>
        <v>0</v>
      </c>
      <c r="AE163" s="81" t="str">
        <f t="shared" si="32"/>
        <v>-</v>
      </c>
      <c r="AF163" s="64">
        <f t="shared" si="33"/>
        <v>0</v>
      </c>
      <c r="AG163" s="82" t="s">
        <v>1734</v>
      </c>
    </row>
    <row r="164" spans="1:33" ht="12.75">
      <c r="A164" s="62">
        <v>3607230</v>
      </c>
      <c r="B164" s="63">
        <v>140701060000</v>
      </c>
      <c r="C164" s="64" t="s">
        <v>2277</v>
      </c>
      <c r="D164" s="65" t="s">
        <v>2278</v>
      </c>
      <c r="E164" s="65" t="s">
        <v>2279</v>
      </c>
      <c r="F164" s="66">
        <v>14225</v>
      </c>
      <c r="G164" s="67">
        <v>5170</v>
      </c>
      <c r="H164" s="68">
        <v>7166863606</v>
      </c>
      <c r="I164" s="69" t="s">
        <v>1893</v>
      </c>
      <c r="J164" s="70" t="s">
        <v>1733</v>
      </c>
      <c r="K164" s="71" t="s">
        <v>1733</v>
      </c>
      <c r="L164" s="72">
        <v>2321</v>
      </c>
      <c r="M164" s="73" t="s">
        <v>1733</v>
      </c>
      <c r="N164" s="74">
        <v>10.00347343</v>
      </c>
      <c r="O164" s="70" t="s">
        <v>1733</v>
      </c>
      <c r="P164" s="75"/>
      <c r="Q164" s="71" t="str">
        <f t="shared" si="23"/>
        <v>NO</v>
      </c>
      <c r="R164" s="76" t="s">
        <v>1733</v>
      </c>
      <c r="S164" s="77">
        <v>96033</v>
      </c>
      <c r="T164" s="78">
        <v>9883</v>
      </c>
      <c r="U164" s="78">
        <v>14370</v>
      </c>
      <c r="V164" s="79">
        <v>4364</v>
      </c>
      <c r="W164" s="64">
        <f t="shared" si="24"/>
        <v>0</v>
      </c>
      <c r="X164" s="65">
        <f t="shared" si="25"/>
        <v>0</v>
      </c>
      <c r="Y164" s="65">
        <f t="shared" si="26"/>
        <v>0</v>
      </c>
      <c r="Z164" s="80">
        <f t="shared" si="27"/>
        <v>0</v>
      </c>
      <c r="AA164" s="81" t="str">
        <f t="shared" si="28"/>
        <v>-</v>
      </c>
      <c r="AB164" s="64">
        <f t="shared" si="29"/>
        <v>0</v>
      </c>
      <c r="AC164" s="65">
        <f t="shared" si="30"/>
        <v>0</v>
      </c>
      <c r="AD164" s="80">
        <f t="shared" si="31"/>
        <v>0</v>
      </c>
      <c r="AE164" s="81" t="str">
        <f t="shared" si="32"/>
        <v>-</v>
      </c>
      <c r="AF164" s="64">
        <f t="shared" si="33"/>
        <v>0</v>
      </c>
      <c r="AG164" s="82" t="s">
        <v>1734</v>
      </c>
    </row>
    <row r="165" spans="1:33" ht="12.75">
      <c r="A165" s="62">
        <v>3618600</v>
      </c>
      <c r="B165" s="63">
        <v>140702030000</v>
      </c>
      <c r="C165" s="64" t="s">
        <v>2280</v>
      </c>
      <c r="D165" s="65" t="s">
        <v>2281</v>
      </c>
      <c r="E165" s="65" t="s">
        <v>2279</v>
      </c>
      <c r="F165" s="66">
        <v>14225</v>
      </c>
      <c r="G165" s="67">
        <v>2386</v>
      </c>
      <c r="H165" s="68">
        <v>7166317407</v>
      </c>
      <c r="I165" s="69" t="s">
        <v>1893</v>
      </c>
      <c r="J165" s="70" t="s">
        <v>1733</v>
      </c>
      <c r="K165" s="71" t="s">
        <v>1733</v>
      </c>
      <c r="L165" s="72">
        <v>2428</v>
      </c>
      <c r="M165" s="73" t="s">
        <v>1733</v>
      </c>
      <c r="N165" s="74">
        <v>6.275992439</v>
      </c>
      <c r="O165" s="70" t="s">
        <v>1733</v>
      </c>
      <c r="P165" s="75"/>
      <c r="Q165" s="71" t="str">
        <f t="shared" si="23"/>
        <v>NO</v>
      </c>
      <c r="R165" s="76" t="s">
        <v>1733</v>
      </c>
      <c r="S165" s="77">
        <v>95671</v>
      </c>
      <c r="T165" s="78">
        <v>5654</v>
      </c>
      <c r="U165" s="78">
        <v>11892</v>
      </c>
      <c r="V165" s="79">
        <v>3312</v>
      </c>
      <c r="W165" s="64">
        <f t="shared" si="24"/>
        <v>0</v>
      </c>
      <c r="X165" s="65">
        <f t="shared" si="25"/>
        <v>0</v>
      </c>
      <c r="Y165" s="65">
        <f t="shared" si="26"/>
        <v>0</v>
      </c>
      <c r="Z165" s="80">
        <f t="shared" si="27"/>
        <v>0</v>
      </c>
      <c r="AA165" s="81" t="str">
        <f t="shared" si="28"/>
        <v>-</v>
      </c>
      <c r="AB165" s="64">
        <f t="shared" si="29"/>
        <v>0</v>
      </c>
      <c r="AC165" s="65">
        <f t="shared" si="30"/>
        <v>0</v>
      </c>
      <c r="AD165" s="80">
        <f t="shared" si="31"/>
        <v>0</v>
      </c>
      <c r="AE165" s="81" t="str">
        <f t="shared" si="32"/>
        <v>-</v>
      </c>
      <c r="AF165" s="64">
        <f t="shared" si="33"/>
        <v>0</v>
      </c>
      <c r="AG165" s="82" t="s">
        <v>1734</v>
      </c>
    </row>
    <row r="166" spans="1:33" ht="12.75">
      <c r="A166" s="62">
        <v>3627000</v>
      </c>
      <c r="B166" s="63">
        <v>140709030000</v>
      </c>
      <c r="C166" s="64" t="s">
        <v>2282</v>
      </c>
      <c r="D166" s="65" t="s">
        <v>2283</v>
      </c>
      <c r="E166" s="65" t="s">
        <v>2284</v>
      </c>
      <c r="F166" s="66">
        <v>14212</v>
      </c>
      <c r="G166" s="67">
        <v>2295</v>
      </c>
      <c r="H166" s="68">
        <v>7168916402</v>
      </c>
      <c r="I166" s="69" t="s">
        <v>2285</v>
      </c>
      <c r="J166" s="70" t="s">
        <v>1733</v>
      </c>
      <c r="K166" s="71" t="s">
        <v>1733</v>
      </c>
      <c r="L166" s="72">
        <v>1475</v>
      </c>
      <c r="M166" s="73" t="s">
        <v>1733</v>
      </c>
      <c r="N166" s="74">
        <v>8.942065491</v>
      </c>
      <c r="O166" s="70" t="s">
        <v>1733</v>
      </c>
      <c r="P166" s="75"/>
      <c r="Q166" s="71" t="str">
        <f t="shared" si="23"/>
        <v>NO</v>
      </c>
      <c r="R166" s="76" t="s">
        <v>1733</v>
      </c>
      <c r="S166" s="77">
        <v>57511</v>
      </c>
      <c r="T166" s="78">
        <v>5126</v>
      </c>
      <c r="U166" s="78">
        <v>8256</v>
      </c>
      <c r="V166" s="79">
        <v>2415</v>
      </c>
      <c r="W166" s="64">
        <f t="shared" si="24"/>
        <v>0</v>
      </c>
      <c r="X166" s="65">
        <f t="shared" si="25"/>
        <v>0</v>
      </c>
      <c r="Y166" s="65">
        <f t="shared" si="26"/>
        <v>0</v>
      </c>
      <c r="Z166" s="80">
        <f t="shared" si="27"/>
        <v>0</v>
      </c>
      <c r="AA166" s="81" t="str">
        <f t="shared" si="28"/>
        <v>-</v>
      </c>
      <c r="AB166" s="64">
        <f t="shared" si="29"/>
        <v>0</v>
      </c>
      <c r="AC166" s="65">
        <f t="shared" si="30"/>
        <v>0</v>
      </c>
      <c r="AD166" s="80">
        <f t="shared" si="31"/>
        <v>0</v>
      </c>
      <c r="AE166" s="81" t="str">
        <f t="shared" si="32"/>
        <v>-</v>
      </c>
      <c r="AF166" s="64">
        <f t="shared" si="33"/>
        <v>0</v>
      </c>
      <c r="AG166" s="82" t="s">
        <v>1734</v>
      </c>
    </row>
    <row r="167" spans="1:33" ht="12.75">
      <c r="A167" s="62">
        <v>3607260</v>
      </c>
      <c r="B167" s="63">
        <v>30101060000</v>
      </c>
      <c r="C167" s="64" t="s">
        <v>2286</v>
      </c>
      <c r="D167" s="65" t="s">
        <v>2287</v>
      </c>
      <c r="E167" s="65" t="s">
        <v>1999</v>
      </c>
      <c r="F167" s="66">
        <v>13901</v>
      </c>
      <c r="G167" s="67">
        <v>5614</v>
      </c>
      <c r="H167" s="68">
        <v>6076487543</v>
      </c>
      <c r="I167" s="69" t="s">
        <v>1954</v>
      </c>
      <c r="J167" s="70" t="s">
        <v>1733</v>
      </c>
      <c r="K167" s="71" t="s">
        <v>1733</v>
      </c>
      <c r="L167" s="72">
        <v>1734</v>
      </c>
      <c r="M167" s="73" t="s">
        <v>1733</v>
      </c>
      <c r="N167" s="74">
        <v>6.745017885</v>
      </c>
      <c r="O167" s="70" t="s">
        <v>1733</v>
      </c>
      <c r="P167" s="75"/>
      <c r="Q167" s="71" t="str">
        <f t="shared" si="23"/>
        <v>NO</v>
      </c>
      <c r="R167" s="76" t="s">
        <v>1733</v>
      </c>
      <c r="S167" s="77">
        <v>84851</v>
      </c>
      <c r="T167" s="78">
        <v>7443</v>
      </c>
      <c r="U167" s="78">
        <v>9864</v>
      </c>
      <c r="V167" s="79">
        <v>2352</v>
      </c>
      <c r="W167" s="64">
        <f t="shared" si="24"/>
        <v>0</v>
      </c>
      <c r="X167" s="65">
        <f t="shared" si="25"/>
        <v>0</v>
      </c>
      <c r="Y167" s="65">
        <f t="shared" si="26"/>
        <v>0</v>
      </c>
      <c r="Z167" s="80">
        <f t="shared" si="27"/>
        <v>0</v>
      </c>
      <c r="AA167" s="81" t="str">
        <f t="shared" si="28"/>
        <v>-</v>
      </c>
      <c r="AB167" s="64">
        <f t="shared" si="29"/>
        <v>0</v>
      </c>
      <c r="AC167" s="65">
        <f t="shared" si="30"/>
        <v>0</v>
      </c>
      <c r="AD167" s="80">
        <f t="shared" si="31"/>
        <v>0</v>
      </c>
      <c r="AE167" s="81" t="str">
        <f t="shared" si="32"/>
        <v>-</v>
      </c>
      <c r="AF167" s="64">
        <f t="shared" si="33"/>
        <v>0</v>
      </c>
      <c r="AG167" s="82" t="s">
        <v>1734</v>
      </c>
    </row>
    <row r="168" spans="1:33" ht="12.75">
      <c r="A168" s="62">
        <v>3607290</v>
      </c>
      <c r="B168" s="63">
        <v>30701060000</v>
      </c>
      <c r="C168" s="64" t="s">
        <v>2288</v>
      </c>
      <c r="D168" s="65" t="s">
        <v>0</v>
      </c>
      <c r="E168" s="65" t="s">
        <v>1999</v>
      </c>
      <c r="F168" s="66">
        <v>13901</v>
      </c>
      <c r="G168" s="67">
        <v>1653</v>
      </c>
      <c r="H168" s="68">
        <v>6077794710</v>
      </c>
      <c r="I168" s="69" t="s">
        <v>1954</v>
      </c>
      <c r="J168" s="70" t="s">
        <v>1733</v>
      </c>
      <c r="K168" s="71" t="s">
        <v>1733</v>
      </c>
      <c r="L168" s="72">
        <v>1876</v>
      </c>
      <c r="M168" s="73" t="s">
        <v>1733</v>
      </c>
      <c r="N168" s="74">
        <v>4.869650762</v>
      </c>
      <c r="O168" s="70" t="s">
        <v>1733</v>
      </c>
      <c r="P168" s="75"/>
      <c r="Q168" s="71" t="str">
        <f t="shared" si="23"/>
        <v>NO</v>
      </c>
      <c r="R168" s="76" t="s">
        <v>1733</v>
      </c>
      <c r="S168" s="77">
        <v>54488</v>
      </c>
      <c r="T168" s="78">
        <v>6166</v>
      </c>
      <c r="U168" s="78">
        <v>9110</v>
      </c>
      <c r="V168" s="79">
        <v>2360</v>
      </c>
      <c r="W168" s="64">
        <f t="shared" si="24"/>
        <v>0</v>
      </c>
      <c r="X168" s="65">
        <f t="shared" si="25"/>
        <v>0</v>
      </c>
      <c r="Y168" s="65">
        <f t="shared" si="26"/>
        <v>0</v>
      </c>
      <c r="Z168" s="80">
        <f t="shared" si="27"/>
        <v>0</v>
      </c>
      <c r="AA168" s="81" t="str">
        <f t="shared" si="28"/>
        <v>-</v>
      </c>
      <c r="AB168" s="64">
        <f t="shared" si="29"/>
        <v>0</v>
      </c>
      <c r="AC168" s="65">
        <f t="shared" si="30"/>
        <v>0</v>
      </c>
      <c r="AD168" s="80">
        <f t="shared" si="31"/>
        <v>0</v>
      </c>
      <c r="AE168" s="81" t="str">
        <f t="shared" si="32"/>
        <v>-</v>
      </c>
      <c r="AF168" s="64">
        <f t="shared" si="33"/>
        <v>0</v>
      </c>
      <c r="AG168" s="82" t="s">
        <v>1734</v>
      </c>
    </row>
    <row r="169" spans="1:33" ht="12.75">
      <c r="A169" s="62">
        <v>3600006</v>
      </c>
      <c r="B169" s="63">
        <v>472202040000</v>
      </c>
      <c r="C169" s="64" t="s">
        <v>1</v>
      </c>
      <c r="D169" s="65" t="s">
        <v>2</v>
      </c>
      <c r="E169" s="65" t="s">
        <v>3</v>
      </c>
      <c r="F169" s="66">
        <v>13320</v>
      </c>
      <c r="G169" s="67">
        <v>485</v>
      </c>
      <c r="H169" s="68">
        <v>6072649332</v>
      </c>
      <c r="I169" s="69" t="s">
        <v>1731</v>
      </c>
      <c r="J169" s="70" t="s">
        <v>1732</v>
      </c>
      <c r="K169" s="71" t="s">
        <v>1732</v>
      </c>
      <c r="L169" s="72">
        <v>623</v>
      </c>
      <c r="M169" s="73" t="s">
        <v>1733</v>
      </c>
      <c r="N169" s="74">
        <v>14.07894737</v>
      </c>
      <c r="O169" s="70" t="s">
        <v>1733</v>
      </c>
      <c r="P169" s="75"/>
      <c r="Q169" s="71" t="str">
        <f t="shared" si="23"/>
        <v>NO</v>
      </c>
      <c r="R169" s="76" t="s">
        <v>1732</v>
      </c>
      <c r="S169" s="77">
        <v>44008</v>
      </c>
      <c r="T169" s="78">
        <v>5581</v>
      </c>
      <c r="U169" s="78">
        <v>5062</v>
      </c>
      <c r="V169" s="79">
        <v>6300</v>
      </c>
      <c r="W169" s="64">
        <f t="shared" si="24"/>
        <v>1</v>
      </c>
      <c r="X169" s="65">
        <f t="shared" si="25"/>
        <v>0</v>
      </c>
      <c r="Y169" s="65">
        <f t="shared" si="26"/>
        <v>0</v>
      </c>
      <c r="Z169" s="80">
        <f t="shared" si="27"/>
        <v>0</v>
      </c>
      <c r="AA169" s="81" t="str">
        <f t="shared" si="28"/>
        <v>-</v>
      </c>
      <c r="AB169" s="64">
        <f t="shared" si="29"/>
        <v>1</v>
      </c>
      <c r="AC169" s="65">
        <f t="shared" si="30"/>
        <v>0</v>
      </c>
      <c r="AD169" s="80">
        <f t="shared" si="31"/>
        <v>0</v>
      </c>
      <c r="AE169" s="81" t="str">
        <f t="shared" si="32"/>
        <v>-</v>
      </c>
      <c r="AF169" s="64">
        <f t="shared" si="33"/>
        <v>0</v>
      </c>
      <c r="AG169" s="82" t="s">
        <v>1734</v>
      </c>
    </row>
    <row r="170" spans="1:33" ht="12.75">
      <c r="A170" s="62">
        <v>3607380</v>
      </c>
      <c r="B170" s="63">
        <v>440201020000</v>
      </c>
      <c r="C170" s="64" t="s">
        <v>4</v>
      </c>
      <c r="D170" s="65" t="s">
        <v>5</v>
      </c>
      <c r="E170" s="65" t="s">
        <v>6</v>
      </c>
      <c r="F170" s="66">
        <v>10918</v>
      </c>
      <c r="G170" s="67">
        <v>1324</v>
      </c>
      <c r="H170" s="68">
        <v>8454695052</v>
      </c>
      <c r="I170" s="69" t="s">
        <v>1954</v>
      </c>
      <c r="J170" s="70" t="s">
        <v>1733</v>
      </c>
      <c r="K170" s="71" t="s">
        <v>1733</v>
      </c>
      <c r="L170" s="72">
        <v>972</v>
      </c>
      <c r="M170" s="73" t="s">
        <v>1733</v>
      </c>
      <c r="N170" s="74">
        <v>4.869565217</v>
      </c>
      <c r="O170" s="70" t="s">
        <v>1733</v>
      </c>
      <c r="P170" s="75"/>
      <c r="Q170" s="71" t="str">
        <f t="shared" si="23"/>
        <v>NO</v>
      </c>
      <c r="R170" s="76" t="s">
        <v>1733</v>
      </c>
      <c r="S170" s="77">
        <v>22650</v>
      </c>
      <c r="T170" s="78">
        <v>2132</v>
      </c>
      <c r="U170" s="78">
        <v>4123</v>
      </c>
      <c r="V170" s="79">
        <v>1166</v>
      </c>
      <c r="W170" s="64">
        <f t="shared" si="24"/>
        <v>0</v>
      </c>
      <c r="X170" s="65">
        <f t="shared" si="25"/>
        <v>0</v>
      </c>
      <c r="Y170" s="65">
        <f t="shared" si="26"/>
        <v>0</v>
      </c>
      <c r="Z170" s="80">
        <f t="shared" si="27"/>
        <v>0</v>
      </c>
      <c r="AA170" s="81" t="str">
        <f t="shared" si="28"/>
        <v>-</v>
      </c>
      <c r="AB170" s="64">
        <f t="shared" si="29"/>
        <v>0</v>
      </c>
      <c r="AC170" s="65">
        <f t="shared" si="30"/>
        <v>0</v>
      </c>
      <c r="AD170" s="80">
        <f t="shared" si="31"/>
        <v>0</v>
      </c>
      <c r="AE170" s="81" t="str">
        <f t="shared" si="32"/>
        <v>-</v>
      </c>
      <c r="AF170" s="64">
        <f t="shared" si="33"/>
        <v>0</v>
      </c>
      <c r="AG170" s="82" t="s">
        <v>1734</v>
      </c>
    </row>
    <row r="171" spans="1:33" ht="12.75">
      <c r="A171" s="62">
        <v>3600044</v>
      </c>
      <c r="B171" s="63">
        <v>580302860027</v>
      </c>
      <c r="C171" s="64" t="s">
        <v>7</v>
      </c>
      <c r="D171" s="65" t="s">
        <v>8</v>
      </c>
      <c r="E171" s="65" t="s">
        <v>9</v>
      </c>
      <c r="F171" s="66">
        <v>11975</v>
      </c>
      <c r="G171" s="67" t="s">
        <v>1748</v>
      </c>
      <c r="H171" s="68">
        <v>5163243229</v>
      </c>
      <c r="I171" s="69" t="s">
        <v>1807</v>
      </c>
      <c r="J171" s="70" t="s">
        <v>1732</v>
      </c>
      <c r="K171" s="71" t="s">
        <v>1733</v>
      </c>
      <c r="L171" s="72">
        <v>63</v>
      </c>
      <c r="M171" s="73" t="s">
        <v>1733</v>
      </c>
      <c r="N171" s="74" t="s">
        <v>1827</v>
      </c>
      <c r="O171" s="70" t="s">
        <v>1827</v>
      </c>
      <c r="P171" s="75"/>
      <c r="Q171" s="71" t="str">
        <f t="shared" si="23"/>
        <v>NO</v>
      </c>
      <c r="R171" s="76" t="s">
        <v>1732</v>
      </c>
      <c r="S171" s="77">
        <v>947</v>
      </c>
      <c r="T171" s="78">
        <v>0</v>
      </c>
      <c r="U171" s="78">
        <v>202</v>
      </c>
      <c r="V171" s="79">
        <v>70</v>
      </c>
      <c r="W171" s="64">
        <f t="shared" si="24"/>
        <v>1</v>
      </c>
      <c r="X171" s="65">
        <f t="shared" si="25"/>
        <v>1</v>
      </c>
      <c r="Y171" s="65">
        <f t="shared" si="26"/>
        <v>0</v>
      </c>
      <c r="Z171" s="80">
        <f t="shared" si="27"/>
        <v>0</v>
      </c>
      <c r="AA171" s="81" t="str">
        <f t="shared" si="28"/>
        <v>SRSA</v>
      </c>
      <c r="AB171" s="64">
        <f t="shared" si="29"/>
        <v>1</v>
      </c>
      <c r="AC171" s="65">
        <f t="shared" si="30"/>
        <v>0</v>
      </c>
      <c r="AD171" s="80">
        <f t="shared" si="31"/>
        <v>0</v>
      </c>
      <c r="AE171" s="81" t="str">
        <f t="shared" si="32"/>
        <v>-</v>
      </c>
      <c r="AF171" s="64">
        <f t="shared" si="33"/>
        <v>0</v>
      </c>
      <c r="AG171" s="82" t="s">
        <v>1734</v>
      </c>
    </row>
    <row r="172" spans="1:33" ht="12.75">
      <c r="A172" s="62">
        <v>3607470</v>
      </c>
      <c r="B172" s="63">
        <v>251601060000</v>
      </c>
      <c r="C172" s="64" t="s">
        <v>10</v>
      </c>
      <c r="D172" s="65" t="s">
        <v>11</v>
      </c>
      <c r="E172" s="65" t="s">
        <v>12</v>
      </c>
      <c r="F172" s="66">
        <v>13037</v>
      </c>
      <c r="G172" s="67">
        <v>9520</v>
      </c>
      <c r="H172" s="68">
        <v>3156872669</v>
      </c>
      <c r="I172" s="69" t="s">
        <v>1864</v>
      </c>
      <c r="J172" s="70" t="s">
        <v>1733</v>
      </c>
      <c r="K172" s="71" t="s">
        <v>1733</v>
      </c>
      <c r="L172" s="72">
        <v>2321</v>
      </c>
      <c r="M172" s="73" t="s">
        <v>1733</v>
      </c>
      <c r="N172" s="74">
        <v>9.140625</v>
      </c>
      <c r="O172" s="70" t="s">
        <v>1733</v>
      </c>
      <c r="P172" s="75"/>
      <c r="Q172" s="71" t="str">
        <f t="shared" si="23"/>
        <v>NO</v>
      </c>
      <c r="R172" s="76" t="s">
        <v>1733</v>
      </c>
      <c r="S172" s="77">
        <v>104808</v>
      </c>
      <c r="T172" s="78">
        <v>8363</v>
      </c>
      <c r="U172" s="78">
        <v>12309</v>
      </c>
      <c r="V172" s="79">
        <v>3757</v>
      </c>
      <c r="W172" s="64">
        <f t="shared" si="24"/>
        <v>0</v>
      </c>
      <c r="X172" s="65">
        <f t="shared" si="25"/>
        <v>0</v>
      </c>
      <c r="Y172" s="65">
        <f t="shared" si="26"/>
        <v>0</v>
      </c>
      <c r="Z172" s="80">
        <f t="shared" si="27"/>
        <v>0</v>
      </c>
      <c r="AA172" s="81" t="str">
        <f t="shared" si="28"/>
        <v>-</v>
      </c>
      <c r="AB172" s="64">
        <f t="shared" si="29"/>
        <v>0</v>
      </c>
      <c r="AC172" s="65">
        <f t="shared" si="30"/>
        <v>0</v>
      </c>
      <c r="AD172" s="80">
        <f t="shared" si="31"/>
        <v>0</v>
      </c>
      <c r="AE172" s="81" t="str">
        <f t="shared" si="32"/>
        <v>-</v>
      </c>
      <c r="AF172" s="64">
        <f t="shared" si="33"/>
        <v>0</v>
      </c>
      <c r="AG172" s="82" t="s">
        <v>1734</v>
      </c>
    </row>
    <row r="173" spans="1:33" ht="12.75">
      <c r="A173" s="62">
        <v>3607530</v>
      </c>
      <c r="B173" s="63">
        <v>261501060000</v>
      </c>
      <c r="C173" s="64" t="s">
        <v>13</v>
      </c>
      <c r="D173" s="65" t="s">
        <v>14</v>
      </c>
      <c r="E173" s="65" t="s">
        <v>15</v>
      </c>
      <c r="F173" s="66">
        <v>14428</v>
      </c>
      <c r="G173" s="67">
        <v>9797</v>
      </c>
      <c r="H173" s="68">
        <v>5852931800</v>
      </c>
      <c r="I173" s="69" t="s">
        <v>1864</v>
      </c>
      <c r="J173" s="70" t="s">
        <v>1733</v>
      </c>
      <c r="K173" s="71" t="s">
        <v>1733</v>
      </c>
      <c r="L173" s="72">
        <v>4216</v>
      </c>
      <c r="M173" s="73" t="s">
        <v>1733</v>
      </c>
      <c r="N173" s="74">
        <v>3.307313065</v>
      </c>
      <c r="O173" s="70" t="s">
        <v>1733</v>
      </c>
      <c r="P173" s="75"/>
      <c r="Q173" s="71" t="str">
        <f t="shared" si="23"/>
        <v>NO</v>
      </c>
      <c r="R173" s="76" t="s">
        <v>1733</v>
      </c>
      <c r="S173" s="77">
        <v>123819</v>
      </c>
      <c r="T173" s="78">
        <v>5050</v>
      </c>
      <c r="U173" s="78">
        <v>16741</v>
      </c>
      <c r="V173" s="79">
        <v>4436</v>
      </c>
      <c r="W173" s="64">
        <f t="shared" si="24"/>
        <v>0</v>
      </c>
      <c r="X173" s="65">
        <f t="shared" si="25"/>
        <v>0</v>
      </c>
      <c r="Y173" s="65">
        <f t="shared" si="26"/>
        <v>0</v>
      </c>
      <c r="Z173" s="80">
        <f t="shared" si="27"/>
        <v>0</v>
      </c>
      <c r="AA173" s="81" t="str">
        <f t="shared" si="28"/>
        <v>-</v>
      </c>
      <c r="AB173" s="64">
        <f t="shared" si="29"/>
        <v>0</v>
      </c>
      <c r="AC173" s="65">
        <f t="shared" si="30"/>
        <v>0</v>
      </c>
      <c r="AD173" s="80">
        <f t="shared" si="31"/>
        <v>0</v>
      </c>
      <c r="AE173" s="81" t="str">
        <f t="shared" si="32"/>
        <v>-</v>
      </c>
      <c r="AF173" s="64">
        <f t="shared" si="33"/>
        <v>0</v>
      </c>
      <c r="AG173" s="82" t="s">
        <v>1734</v>
      </c>
    </row>
    <row r="174" spans="1:33" ht="12.75">
      <c r="A174" s="62">
        <v>3607560</v>
      </c>
      <c r="B174" s="63">
        <v>110101040000</v>
      </c>
      <c r="C174" s="64" t="s">
        <v>1753</v>
      </c>
      <c r="D174" s="65" t="s">
        <v>1754</v>
      </c>
      <c r="E174" s="65" t="s">
        <v>1755</v>
      </c>
      <c r="F174" s="66">
        <v>13040</v>
      </c>
      <c r="G174" s="67">
        <v>9698</v>
      </c>
      <c r="H174" s="68">
        <v>6078633200</v>
      </c>
      <c r="I174" s="69" t="s">
        <v>1731</v>
      </c>
      <c r="J174" s="70" t="s">
        <v>1732</v>
      </c>
      <c r="K174" s="71" t="s">
        <v>1732</v>
      </c>
      <c r="L174" s="72">
        <v>681</v>
      </c>
      <c r="M174" s="73" t="s">
        <v>1733</v>
      </c>
      <c r="N174" s="74">
        <v>20.89552239</v>
      </c>
      <c r="O174" s="70" t="s">
        <v>1732</v>
      </c>
      <c r="P174" s="75"/>
      <c r="Q174" s="71" t="str">
        <f t="shared" si="23"/>
        <v>NO</v>
      </c>
      <c r="R174" s="76" t="s">
        <v>1732</v>
      </c>
      <c r="S174" s="77">
        <v>62267</v>
      </c>
      <c r="T174" s="78">
        <v>8707</v>
      </c>
      <c r="U174" s="78">
        <v>6986</v>
      </c>
      <c r="V174" s="79">
        <v>8977</v>
      </c>
      <c r="W174" s="64">
        <f t="shared" si="24"/>
        <v>1</v>
      </c>
      <c r="X174" s="65">
        <f t="shared" si="25"/>
        <v>0</v>
      </c>
      <c r="Y174" s="65">
        <f t="shared" si="26"/>
        <v>0</v>
      </c>
      <c r="Z174" s="80">
        <f t="shared" si="27"/>
        <v>0</v>
      </c>
      <c r="AA174" s="81" t="str">
        <f t="shared" si="28"/>
        <v>-</v>
      </c>
      <c r="AB174" s="64">
        <f t="shared" si="29"/>
        <v>1</v>
      </c>
      <c r="AC174" s="65">
        <f t="shared" si="30"/>
        <v>1</v>
      </c>
      <c r="AD174" s="80" t="str">
        <f t="shared" si="31"/>
        <v>Initial</v>
      </c>
      <c r="AE174" s="81" t="str">
        <f t="shared" si="32"/>
        <v>RLIS</v>
      </c>
      <c r="AF174" s="64">
        <f t="shared" si="33"/>
        <v>0</v>
      </c>
      <c r="AG174" s="82" t="s">
        <v>1734</v>
      </c>
    </row>
    <row r="175" spans="1:33" ht="12.75">
      <c r="A175" s="62">
        <v>3607590</v>
      </c>
      <c r="B175" s="63">
        <v>140801060000</v>
      </c>
      <c r="C175" s="64" t="s">
        <v>16</v>
      </c>
      <c r="D175" s="65" t="s">
        <v>17</v>
      </c>
      <c r="E175" s="65" t="s">
        <v>18</v>
      </c>
      <c r="F175" s="66">
        <v>14031</v>
      </c>
      <c r="G175" s="67">
        <v>2083</v>
      </c>
      <c r="H175" s="68">
        <v>7164079102</v>
      </c>
      <c r="I175" s="69" t="s">
        <v>19</v>
      </c>
      <c r="J175" s="70" t="s">
        <v>1733</v>
      </c>
      <c r="K175" s="71" t="s">
        <v>1733</v>
      </c>
      <c r="L175" s="72">
        <v>4777</v>
      </c>
      <c r="M175" s="73" t="s">
        <v>1733</v>
      </c>
      <c r="N175" s="74">
        <v>1.367845118</v>
      </c>
      <c r="O175" s="70" t="s">
        <v>1733</v>
      </c>
      <c r="P175" s="75"/>
      <c r="Q175" s="71" t="str">
        <f t="shared" si="23"/>
        <v>NO</v>
      </c>
      <c r="R175" s="76" t="s">
        <v>1733</v>
      </c>
      <c r="S175" s="77">
        <v>122050</v>
      </c>
      <c r="T175" s="78">
        <v>0</v>
      </c>
      <c r="U175" s="78">
        <v>15254</v>
      </c>
      <c r="V175" s="79">
        <v>3958</v>
      </c>
      <c r="W175" s="64">
        <f t="shared" si="24"/>
        <v>0</v>
      </c>
      <c r="X175" s="65">
        <f t="shared" si="25"/>
        <v>0</v>
      </c>
      <c r="Y175" s="65">
        <f t="shared" si="26"/>
        <v>0</v>
      </c>
      <c r="Z175" s="80">
        <f t="shared" si="27"/>
        <v>0</v>
      </c>
      <c r="AA175" s="81" t="str">
        <f t="shared" si="28"/>
        <v>-</v>
      </c>
      <c r="AB175" s="64">
        <f t="shared" si="29"/>
        <v>0</v>
      </c>
      <c r="AC175" s="65">
        <f t="shared" si="30"/>
        <v>0</v>
      </c>
      <c r="AD175" s="80">
        <f t="shared" si="31"/>
        <v>0</v>
      </c>
      <c r="AE175" s="81" t="str">
        <f t="shared" si="32"/>
        <v>-</v>
      </c>
      <c r="AF175" s="64">
        <f t="shared" si="33"/>
        <v>0</v>
      </c>
      <c r="AG175" s="82" t="s">
        <v>1734</v>
      </c>
    </row>
    <row r="176" spans="1:33" ht="12.75">
      <c r="A176" s="62">
        <v>3620340</v>
      </c>
      <c r="B176" s="63">
        <v>500101060000</v>
      </c>
      <c r="C176" s="64" t="s">
        <v>20</v>
      </c>
      <c r="D176" s="65" t="s">
        <v>21</v>
      </c>
      <c r="E176" s="65" t="s">
        <v>22</v>
      </c>
      <c r="F176" s="66">
        <v>10956</v>
      </c>
      <c r="G176" s="67" t="s">
        <v>1748</v>
      </c>
      <c r="H176" s="68">
        <v>8456396419</v>
      </c>
      <c r="I176" s="69" t="s">
        <v>1947</v>
      </c>
      <c r="J176" s="70" t="s">
        <v>1733</v>
      </c>
      <c r="K176" s="71" t="s">
        <v>1733</v>
      </c>
      <c r="L176" s="72">
        <v>8887</v>
      </c>
      <c r="M176" s="73" t="s">
        <v>1733</v>
      </c>
      <c r="N176" s="74">
        <v>1.540166205</v>
      </c>
      <c r="O176" s="70" t="s">
        <v>1733</v>
      </c>
      <c r="P176" s="75"/>
      <c r="Q176" s="71" t="str">
        <f t="shared" si="23"/>
        <v>NO</v>
      </c>
      <c r="R176" s="76" t="s">
        <v>1733</v>
      </c>
      <c r="S176" s="77">
        <v>237920</v>
      </c>
      <c r="T176" s="78">
        <v>0</v>
      </c>
      <c r="U176" s="78">
        <v>36871</v>
      </c>
      <c r="V176" s="79">
        <v>8149</v>
      </c>
      <c r="W176" s="64">
        <f t="shared" si="24"/>
        <v>0</v>
      </c>
      <c r="X176" s="65">
        <f t="shared" si="25"/>
        <v>0</v>
      </c>
      <c r="Y176" s="65">
        <f t="shared" si="26"/>
        <v>0</v>
      </c>
      <c r="Z176" s="80">
        <f t="shared" si="27"/>
        <v>0</v>
      </c>
      <c r="AA176" s="81" t="str">
        <f t="shared" si="28"/>
        <v>-</v>
      </c>
      <c r="AB176" s="64">
        <f t="shared" si="29"/>
        <v>0</v>
      </c>
      <c r="AC176" s="65">
        <f t="shared" si="30"/>
        <v>0</v>
      </c>
      <c r="AD176" s="80">
        <f t="shared" si="31"/>
        <v>0</v>
      </c>
      <c r="AE176" s="81" t="str">
        <f t="shared" si="32"/>
        <v>-</v>
      </c>
      <c r="AF176" s="64">
        <f t="shared" si="33"/>
        <v>0</v>
      </c>
      <c r="AG176" s="82" t="s">
        <v>1734</v>
      </c>
    </row>
    <row r="177" spans="1:33" ht="12.75">
      <c r="A177" s="62">
        <v>3607680</v>
      </c>
      <c r="B177" s="63">
        <v>140703020000</v>
      </c>
      <c r="C177" s="64" t="s">
        <v>23</v>
      </c>
      <c r="D177" s="65" t="s">
        <v>24</v>
      </c>
      <c r="E177" s="65" t="s">
        <v>2279</v>
      </c>
      <c r="F177" s="66">
        <v>14225</v>
      </c>
      <c r="G177" s="67">
        <v>1599</v>
      </c>
      <c r="H177" s="68">
        <v>7168367200</v>
      </c>
      <c r="I177" s="69" t="s">
        <v>1893</v>
      </c>
      <c r="J177" s="70" t="s">
        <v>1733</v>
      </c>
      <c r="K177" s="71" t="s">
        <v>1733</v>
      </c>
      <c r="L177" s="72">
        <v>1592</v>
      </c>
      <c r="M177" s="73" t="s">
        <v>1733</v>
      </c>
      <c r="N177" s="74">
        <v>9.391965255</v>
      </c>
      <c r="O177" s="70" t="s">
        <v>1733</v>
      </c>
      <c r="P177" s="75"/>
      <c r="Q177" s="71" t="str">
        <f t="shared" si="23"/>
        <v>NO</v>
      </c>
      <c r="R177" s="76" t="s">
        <v>1733</v>
      </c>
      <c r="S177" s="77">
        <v>74109</v>
      </c>
      <c r="T177" s="78">
        <v>6726</v>
      </c>
      <c r="U177" s="78">
        <v>9473</v>
      </c>
      <c r="V177" s="79">
        <v>2714</v>
      </c>
      <c r="W177" s="64">
        <f t="shared" si="24"/>
        <v>0</v>
      </c>
      <c r="X177" s="65">
        <f t="shared" si="25"/>
        <v>0</v>
      </c>
      <c r="Y177" s="65">
        <f t="shared" si="26"/>
        <v>0</v>
      </c>
      <c r="Z177" s="80">
        <f t="shared" si="27"/>
        <v>0</v>
      </c>
      <c r="AA177" s="81" t="str">
        <f t="shared" si="28"/>
        <v>-</v>
      </c>
      <c r="AB177" s="64">
        <f t="shared" si="29"/>
        <v>0</v>
      </c>
      <c r="AC177" s="65">
        <f t="shared" si="30"/>
        <v>0</v>
      </c>
      <c r="AD177" s="80">
        <f t="shared" si="31"/>
        <v>0</v>
      </c>
      <c r="AE177" s="81" t="str">
        <f t="shared" si="32"/>
        <v>-</v>
      </c>
      <c r="AF177" s="64">
        <f t="shared" si="33"/>
        <v>0</v>
      </c>
      <c r="AG177" s="82" t="s">
        <v>1734</v>
      </c>
    </row>
    <row r="178" spans="1:33" ht="12.75">
      <c r="A178" s="62">
        <v>3607710</v>
      </c>
      <c r="B178" s="63">
        <v>510401040000</v>
      </c>
      <c r="C178" s="64" t="s">
        <v>25</v>
      </c>
      <c r="D178" s="65" t="s">
        <v>26</v>
      </c>
      <c r="E178" s="65" t="s">
        <v>27</v>
      </c>
      <c r="F178" s="66">
        <v>13690</v>
      </c>
      <c r="G178" s="67">
        <v>75</v>
      </c>
      <c r="H178" s="68">
        <v>3158483335</v>
      </c>
      <c r="I178" s="69" t="s">
        <v>1731</v>
      </c>
      <c r="J178" s="70" t="s">
        <v>1732</v>
      </c>
      <c r="K178" s="71" t="s">
        <v>1732</v>
      </c>
      <c r="L178" s="72">
        <v>354</v>
      </c>
      <c r="M178" s="73" t="s">
        <v>1733</v>
      </c>
      <c r="N178" s="74">
        <v>20.47244094</v>
      </c>
      <c r="O178" s="70" t="s">
        <v>1732</v>
      </c>
      <c r="P178" s="75"/>
      <c r="Q178" s="71" t="str">
        <f t="shared" si="23"/>
        <v>NO</v>
      </c>
      <c r="R178" s="76" t="s">
        <v>1732</v>
      </c>
      <c r="S178" s="77">
        <v>39168</v>
      </c>
      <c r="T178" s="78">
        <v>4434</v>
      </c>
      <c r="U178" s="78">
        <v>3617</v>
      </c>
      <c r="V178" s="79">
        <v>4707</v>
      </c>
      <c r="W178" s="64">
        <f t="shared" si="24"/>
        <v>1</v>
      </c>
      <c r="X178" s="65">
        <f t="shared" si="25"/>
        <v>1</v>
      </c>
      <c r="Y178" s="65">
        <f t="shared" si="26"/>
        <v>0</v>
      </c>
      <c r="Z178" s="80">
        <f t="shared" si="27"/>
        <v>0</v>
      </c>
      <c r="AA178" s="81" t="str">
        <f t="shared" si="28"/>
        <v>SRSA</v>
      </c>
      <c r="AB178" s="64">
        <f t="shared" si="29"/>
        <v>1</v>
      </c>
      <c r="AC178" s="65">
        <f t="shared" si="30"/>
        <v>1</v>
      </c>
      <c r="AD178" s="80" t="str">
        <f t="shared" si="31"/>
        <v>Initial</v>
      </c>
      <c r="AE178" s="81" t="str">
        <f t="shared" si="32"/>
        <v>-</v>
      </c>
      <c r="AF178" s="64" t="str">
        <f t="shared" si="33"/>
        <v>SRSA</v>
      </c>
      <c r="AG178" s="82" t="s">
        <v>1734</v>
      </c>
    </row>
    <row r="179" spans="1:33" ht="12.75">
      <c r="A179" s="62">
        <v>3607770</v>
      </c>
      <c r="B179" s="63">
        <v>411101060000</v>
      </c>
      <c r="C179" s="64" t="s">
        <v>28</v>
      </c>
      <c r="D179" s="65" t="s">
        <v>29</v>
      </c>
      <c r="E179" s="65" t="s">
        <v>30</v>
      </c>
      <c r="F179" s="66">
        <v>13323</v>
      </c>
      <c r="G179" s="67">
        <v>1395</v>
      </c>
      <c r="H179" s="68">
        <v>3158535574</v>
      </c>
      <c r="I179" s="69" t="s">
        <v>1954</v>
      </c>
      <c r="J179" s="70" t="s">
        <v>1733</v>
      </c>
      <c r="K179" s="71" t="s">
        <v>1733</v>
      </c>
      <c r="L179" s="72">
        <v>1554</v>
      </c>
      <c r="M179" s="73" t="s">
        <v>1733</v>
      </c>
      <c r="N179" s="74">
        <v>4.6635183</v>
      </c>
      <c r="O179" s="70" t="s">
        <v>1733</v>
      </c>
      <c r="P179" s="75"/>
      <c r="Q179" s="71" t="str">
        <f t="shared" si="23"/>
        <v>NO</v>
      </c>
      <c r="R179" s="76" t="s">
        <v>1733</v>
      </c>
      <c r="S179" s="77">
        <v>46529</v>
      </c>
      <c r="T179" s="78">
        <v>2952</v>
      </c>
      <c r="U179" s="78">
        <v>6955</v>
      </c>
      <c r="V179" s="79">
        <v>1902</v>
      </c>
      <c r="W179" s="64">
        <f t="shared" si="24"/>
        <v>0</v>
      </c>
      <c r="X179" s="65">
        <f t="shared" si="25"/>
        <v>0</v>
      </c>
      <c r="Y179" s="65">
        <f t="shared" si="26"/>
        <v>0</v>
      </c>
      <c r="Z179" s="80">
        <f t="shared" si="27"/>
        <v>0</v>
      </c>
      <c r="AA179" s="81" t="str">
        <f t="shared" si="28"/>
        <v>-</v>
      </c>
      <c r="AB179" s="64">
        <f t="shared" si="29"/>
        <v>0</v>
      </c>
      <c r="AC179" s="65">
        <f t="shared" si="30"/>
        <v>0</v>
      </c>
      <c r="AD179" s="80">
        <f t="shared" si="31"/>
        <v>0</v>
      </c>
      <c r="AE179" s="81" t="str">
        <f t="shared" si="32"/>
        <v>-</v>
      </c>
      <c r="AF179" s="64">
        <f t="shared" si="33"/>
        <v>0</v>
      </c>
      <c r="AG179" s="82" t="s">
        <v>1734</v>
      </c>
    </row>
    <row r="180" spans="1:33" ht="12.75">
      <c r="A180" s="62">
        <v>3607860</v>
      </c>
      <c r="B180" s="63">
        <v>650301040000</v>
      </c>
      <c r="C180" s="64" t="s">
        <v>31</v>
      </c>
      <c r="D180" s="65" t="s">
        <v>32</v>
      </c>
      <c r="E180" s="65" t="s">
        <v>33</v>
      </c>
      <c r="F180" s="66">
        <v>14433</v>
      </c>
      <c r="G180" s="67">
        <v>1222</v>
      </c>
      <c r="H180" s="68">
        <v>3159237747</v>
      </c>
      <c r="I180" s="69" t="s">
        <v>1807</v>
      </c>
      <c r="J180" s="70" t="s">
        <v>1732</v>
      </c>
      <c r="K180" s="71" t="s">
        <v>1733</v>
      </c>
      <c r="L180" s="72">
        <v>1019</v>
      </c>
      <c r="M180" s="73" t="s">
        <v>1733</v>
      </c>
      <c r="N180" s="74">
        <v>17.26872247</v>
      </c>
      <c r="O180" s="70" t="s">
        <v>1733</v>
      </c>
      <c r="P180" s="75"/>
      <c r="Q180" s="71" t="str">
        <f t="shared" si="23"/>
        <v>NO</v>
      </c>
      <c r="R180" s="76" t="s">
        <v>1732</v>
      </c>
      <c r="S180" s="77">
        <v>58858</v>
      </c>
      <c r="T180" s="78">
        <v>7707</v>
      </c>
      <c r="U180" s="78">
        <v>7385</v>
      </c>
      <c r="V180" s="79">
        <v>9894</v>
      </c>
      <c r="W180" s="64">
        <f t="shared" si="24"/>
        <v>1</v>
      </c>
      <c r="X180" s="65">
        <f t="shared" si="25"/>
        <v>0</v>
      </c>
      <c r="Y180" s="65">
        <f t="shared" si="26"/>
        <v>0</v>
      </c>
      <c r="Z180" s="80">
        <f t="shared" si="27"/>
        <v>0</v>
      </c>
      <c r="AA180" s="81" t="str">
        <f t="shared" si="28"/>
        <v>-</v>
      </c>
      <c r="AB180" s="64">
        <f t="shared" si="29"/>
        <v>1</v>
      </c>
      <c r="AC180" s="65">
        <f t="shared" si="30"/>
        <v>0</v>
      </c>
      <c r="AD180" s="80">
        <f t="shared" si="31"/>
        <v>0</v>
      </c>
      <c r="AE180" s="81" t="str">
        <f t="shared" si="32"/>
        <v>-</v>
      </c>
      <c r="AF180" s="64">
        <f t="shared" si="33"/>
        <v>0</v>
      </c>
      <c r="AG180" s="82" t="s">
        <v>1734</v>
      </c>
    </row>
    <row r="181" spans="1:33" ht="12.75">
      <c r="A181" s="62">
        <v>3607890</v>
      </c>
      <c r="B181" s="63">
        <v>60701040000</v>
      </c>
      <c r="C181" s="64" t="s">
        <v>34</v>
      </c>
      <c r="D181" s="65" t="s">
        <v>35</v>
      </c>
      <c r="E181" s="65" t="s">
        <v>36</v>
      </c>
      <c r="F181" s="66">
        <v>14724</v>
      </c>
      <c r="G181" s="67">
        <v>580</v>
      </c>
      <c r="H181" s="68">
        <v>7163554444</v>
      </c>
      <c r="I181" s="69" t="s">
        <v>1731</v>
      </c>
      <c r="J181" s="70" t="s">
        <v>1732</v>
      </c>
      <c r="K181" s="71" t="s">
        <v>1732</v>
      </c>
      <c r="L181" s="72">
        <v>459</v>
      </c>
      <c r="M181" s="73" t="s">
        <v>1733</v>
      </c>
      <c r="N181" s="74">
        <v>15.4340836</v>
      </c>
      <c r="O181" s="70" t="s">
        <v>1733</v>
      </c>
      <c r="P181" s="75"/>
      <c r="Q181" s="71" t="str">
        <f t="shared" si="23"/>
        <v>NO</v>
      </c>
      <c r="R181" s="76" t="s">
        <v>1732</v>
      </c>
      <c r="S181" s="77">
        <v>31746</v>
      </c>
      <c r="T181" s="78">
        <v>3798</v>
      </c>
      <c r="U181" s="78">
        <v>3745</v>
      </c>
      <c r="V181" s="79">
        <v>5200</v>
      </c>
      <c r="W181" s="64">
        <f t="shared" si="24"/>
        <v>1</v>
      </c>
      <c r="X181" s="65">
        <f t="shared" si="25"/>
        <v>1</v>
      </c>
      <c r="Y181" s="65">
        <f t="shared" si="26"/>
        <v>0</v>
      </c>
      <c r="Z181" s="80">
        <f t="shared" si="27"/>
        <v>0</v>
      </c>
      <c r="AA181" s="81" t="str">
        <f t="shared" si="28"/>
        <v>SRSA</v>
      </c>
      <c r="AB181" s="64">
        <f t="shared" si="29"/>
        <v>1</v>
      </c>
      <c r="AC181" s="65">
        <f t="shared" si="30"/>
        <v>0</v>
      </c>
      <c r="AD181" s="80">
        <f t="shared" si="31"/>
        <v>0</v>
      </c>
      <c r="AE181" s="81" t="str">
        <f t="shared" si="32"/>
        <v>-</v>
      </c>
      <c r="AF181" s="64">
        <f t="shared" si="33"/>
        <v>0</v>
      </c>
      <c r="AG181" s="82" t="s">
        <v>1734</v>
      </c>
    </row>
    <row r="182" spans="1:33" ht="12.75">
      <c r="A182" s="62">
        <v>3600010</v>
      </c>
      <c r="B182" s="63">
        <v>541102060000</v>
      </c>
      <c r="C182" s="64" t="s">
        <v>37</v>
      </c>
      <c r="D182" s="65" t="s">
        <v>38</v>
      </c>
      <c r="E182" s="65" t="s">
        <v>39</v>
      </c>
      <c r="F182" s="66">
        <v>12043</v>
      </c>
      <c r="G182" s="67">
        <v>1099</v>
      </c>
      <c r="H182" s="68">
        <v>5182344032</v>
      </c>
      <c r="I182" s="69" t="s">
        <v>1864</v>
      </c>
      <c r="J182" s="70" t="s">
        <v>1733</v>
      </c>
      <c r="K182" s="71" t="s">
        <v>1733</v>
      </c>
      <c r="L182" s="72">
        <v>2080</v>
      </c>
      <c r="M182" s="73" t="s">
        <v>1733</v>
      </c>
      <c r="N182" s="74">
        <v>12.96975252</v>
      </c>
      <c r="O182" s="70" t="s">
        <v>1733</v>
      </c>
      <c r="P182" s="75"/>
      <c r="Q182" s="71" t="str">
        <f t="shared" si="23"/>
        <v>NO</v>
      </c>
      <c r="R182" s="76" t="s">
        <v>1733</v>
      </c>
      <c r="S182" s="77">
        <v>125177</v>
      </c>
      <c r="T182" s="78">
        <v>14160</v>
      </c>
      <c r="U182" s="78">
        <v>14799</v>
      </c>
      <c r="V182" s="79">
        <v>20044</v>
      </c>
      <c r="W182" s="64">
        <f t="shared" si="24"/>
        <v>0</v>
      </c>
      <c r="X182" s="65">
        <f t="shared" si="25"/>
        <v>0</v>
      </c>
      <c r="Y182" s="65">
        <f t="shared" si="26"/>
        <v>0</v>
      </c>
      <c r="Z182" s="80">
        <f t="shared" si="27"/>
        <v>0</v>
      </c>
      <c r="AA182" s="81" t="str">
        <f t="shared" si="28"/>
        <v>-</v>
      </c>
      <c r="AB182" s="64">
        <f t="shared" si="29"/>
        <v>0</v>
      </c>
      <c r="AC182" s="65">
        <f t="shared" si="30"/>
        <v>0</v>
      </c>
      <c r="AD182" s="80">
        <f t="shared" si="31"/>
        <v>0</v>
      </c>
      <c r="AE182" s="81" t="str">
        <f t="shared" si="32"/>
        <v>-</v>
      </c>
      <c r="AF182" s="64">
        <f t="shared" si="33"/>
        <v>0</v>
      </c>
      <c r="AG182" s="82" t="s">
        <v>1734</v>
      </c>
    </row>
    <row r="183" spans="1:33" ht="12.75">
      <c r="A183" s="62">
        <v>3607980</v>
      </c>
      <c r="B183" s="63">
        <v>10500010000</v>
      </c>
      <c r="C183" s="64" t="s">
        <v>40</v>
      </c>
      <c r="D183" s="65" t="s">
        <v>41</v>
      </c>
      <c r="E183" s="65" t="s">
        <v>42</v>
      </c>
      <c r="F183" s="66">
        <v>12047</v>
      </c>
      <c r="G183" s="67">
        <v>3299</v>
      </c>
      <c r="H183" s="68">
        <v>5182370100</v>
      </c>
      <c r="I183" s="69" t="s">
        <v>2145</v>
      </c>
      <c r="J183" s="70" t="s">
        <v>1733</v>
      </c>
      <c r="K183" s="71" t="s">
        <v>1733</v>
      </c>
      <c r="L183" s="72">
        <v>2041</v>
      </c>
      <c r="M183" s="73" t="s">
        <v>1733</v>
      </c>
      <c r="N183" s="74">
        <v>20.31443939</v>
      </c>
      <c r="O183" s="70" t="s">
        <v>1732</v>
      </c>
      <c r="P183" s="75"/>
      <c r="Q183" s="71" t="str">
        <f t="shared" si="23"/>
        <v>NO</v>
      </c>
      <c r="R183" s="76" t="s">
        <v>1733</v>
      </c>
      <c r="S183" s="77">
        <v>188159</v>
      </c>
      <c r="T183" s="78">
        <v>22027</v>
      </c>
      <c r="U183" s="78">
        <v>18989</v>
      </c>
      <c r="V183" s="79">
        <v>11083</v>
      </c>
      <c r="W183" s="64">
        <f t="shared" si="24"/>
        <v>0</v>
      </c>
      <c r="X183" s="65">
        <f t="shared" si="25"/>
        <v>0</v>
      </c>
      <c r="Y183" s="65">
        <f t="shared" si="26"/>
        <v>0</v>
      </c>
      <c r="Z183" s="80">
        <f t="shared" si="27"/>
        <v>0</v>
      </c>
      <c r="AA183" s="81" t="str">
        <f t="shared" si="28"/>
        <v>-</v>
      </c>
      <c r="AB183" s="64">
        <f t="shared" si="29"/>
        <v>0</v>
      </c>
      <c r="AC183" s="65">
        <f t="shared" si="30"/>
        <v>1</v>
      </c>
      <c r="AD183" s="80">
        <f t="shared" si="31"/>
        <v>0</v>
      </c>
      <c r="AE183" s="81" t="str">
        <f t="shared" si="32"/>
        <v>-</v>
      </c>
      <c r="AF183" s="64">
        <f t="shared" si="33"/>
        <v>0</v>
      </c>
      <c r="AG183" s="82" t="s">
        <v>1734</v>
      </c>
    </row>
    <row r="184" spans="1:33" ht="12.75">
      <c r="A184" s="62">
        <v>3608010</v>
      </c>
      <c r="B184" s="63">
        <v>580402060000</v>
      </c>
      <c r="C184" s="64" t="s">
        <v>43</v>
      </c>
      <c r="D184" s="65" t="s">
        <v>44</v>
      </c>
      <c r="E184" s="65" t="s">
        <v>45</v>
      </c>
      <c r="F184" s="66">
        <v>11724</v>
      </c>
      <c r="G184" s="67">
        <v>9813</v>
      </c>
      <c r="H184" s="68">
        <v>6316928036</v>
      </c>
      <c r="I184" s="69" t="s">
        <v>1826</v>
      </c>
      <c r="J184" s="70" t="s">
        <v>1733</v>
      </c>
      <c r="K184" s="71" t="s">
        <v>1733</v>
      </c>
      <c r="L184" s="72">
        <v>1958</v>
      </c>
      <c r="M184" s="73" t="s">
        <v>1733</v>
      </c>
      <c r="N184" s="74">
        <v>0.342633382</v>
      </c>
      <c r="O184" s="70" t="s">
        <v>1733</v>
      </c>
      <c r="P184" s="75"/>
      <c r="Q184" s="71" t="str">
        <f t="shared" si="23"/>
        <v>NO</v>
      </c>
      <c r="R184" s="76" t="s">
        <v>1733</v>
      </c>
      <c r="S184" s="77">
        <v>37310</v>
      </c>
      <c r="T184" s="78">
        <v>0</v>
      </c>
      <c r="U184" s="78">
        <v>6242</v>
      </c>
      <c r="V184" s="79">
        <v>1466</v>
      </c>
      <c r="W184" s="64">
        <f t="shared" si="24"/>
        <v>0</v>
      </c>
      <c r="X184" s="65">
        <f t="shared" si="25"/>
        <v>0</v>
      </c>
      <c r="Y184" s="65">
        <f t="shared" si="26"/>
        <v>0</v>
      </c>
      <c r="Z184" s="80">
        <f t="shared" si="27"/>
        <v>0</v>
      </c>
      <c r="AA184" s="81" t="str">
        <f t="shared" si="28"/>
        <v>-</v>
      </c>
      <c r="AB184" s="64">
        <f t="shared" si="29"/>
        <v>0</v>
      </c>
      <c r="AC184" s="65">
        <f t="shared" si="30"/>
        <v>0</v>
      </c>
      <c r="AD184" s="80">
        <f t="shared" si="31"/>
        <v>0</v>
      </c>
      <c r="AE184" s="81" t="str">
        <f t="shared" si="32"/>
        <v>-</v>
      </c>
      <c r="AF184" s="64">
        <f t="shared" si="33"/>
        <v>0</v>
      </c>
      <c r="AG184" s="82" t="s">
        <v>1734</v>
      </c>
    </row>
    <row r="185" spans="1:33" ht="12.75">
      <c r="A185" s="62">
        <v>3608100</v>
      </c>
      <c r="B185" s="63">
        <v>510501040000</v>
      </c>
      <c r="C185" s="64" t="s">
        <v>46</v>
      </c>
      <c r="D185" s="65" t="s">
        <v>47</v>
      </c>
      <c r="E185" s="65" t="s">
        <v>48</v>
      </c>
      <c r="F185" s="66">
        <v>13625</v>
      </c>
      <c r="G185" s="67">
        <v>5</v>
      </c>
      <c r="H185" s="68">
        <v>3152622100</v>
      </c>
      <c r="I185" s="69" t="s">
        <v>1731</v>
      </c>
      <c r="J185" s="70" t="s">
        <v>1732</v>
      </c>
      <c r="K185" s="71" t="s">
        <v>1732</v>
      </c>
      <c r="L185" s="72">
        <v>385</v>
      </c>
      <c r="M185" s="73" t="s">
        <v>1733</v>
      </c>
      <c r="N185" s="74">
        <v>17.81472684</v>
      </c>
      <c r="O185" s="70" t="s">
        <v>1733</v>
      </c>
      <c r="P185" s="75"/>
      <c r="Q185" s="71" t="str">
        <f t="shared" si="23"/>
        <v>NO</v>
      </c>
      <c r="R185" s="76" t="s">
        <v>1732</v>
      </c>
      <c r="S185" s="77">
        <v>20426</v>
      </c>
      <c r="T185" s="78">
        <v>3326</v>
      </c>
      <c r="U185" s="78">
        <v>2930</v>
      </c>
      <c r="V185" s="79">
        <v>3835</v>
      </c>
      <c r="W185" s="64">
        <f t="shared" si="24"/>
        <v>1</v>
      </c>
      <c r="X185" s="65">
        <f t="shared" si="25"/>
        <v>1</v>
      </c>
      <c r="Y185" s="65">
        <f t="shared" si="26"/>
        <v>0</v>
      </c>
      <c r="Z185" s="80">
        <f t="shared" si="27"/>
        <v>0</v>
      </c>
      <c r="AA185" s="81" t="str">
        <f t="shared" si="28"/>
        <v>SRSA</v>
      </c>
      <c r="AB185" s="64">
        <f t="shared" si="29"/>
        <v>1</v>
      </c>
      <c r="AC185" s="65">
        <f t="shared" si="30"/>
        <v>0</v>
      </c>
      <c r="AD185" s="80">
        <f t="shared" si="31"/>
        <v>0</v>
      </c>
      <c r="AE185" s="81" t="str">
        <f t="shared" si="32"/>
        <v>-</v>
      </c>
      <c r="AF185" s="64">
        <f t="shared" si="33"/>
        <v>0</v>
      </c>
      <c r="AG185" s="82" t="s">
        <v>1734</v>
      </c>
    </row>
    <row r="186" spans="1:33" ht="12.75">
      <c r="A186" s="62">
        <v>3600064</v>
      </c>
      <c r="B186" s="63">
        <v>140600860843</v>
      </c>
      <c r="C186" s="64" t="s">
        <v>49</v>
      </c>
      <c r="D186" s="65" t="s">
        <v>50</v>
      </c>
      <c r="E186" s="65" t="s">
        <v>2173</v>
      </c>
      <c r="F186" s="66">
        <v>14215</v>
      </c>
      <c r="G186" s="67">
        <v>2936</v>
      </c>
      <c r="H186" s="68">
        <v>7168322551</v>
      </c>
      <c r="I186" s="69" t="s">
        <v>1871</v>
      </c>
      <c r="J186" s="70" t="s">
        <v>1733</v>
      </c>
      <c r="K186" s="71" t="s">
        <v>1733</v>
      </c>
      <c r="L186" s="72">
        <v>221</v>
      </c>
      <c r="M186" s="73" t="s">
        <v>1733</v>
      </c>
      <c r="N186" s="74" t="s">
        <v>1827</v>
      </c>
      <c r="O186" s="70" t="s">
        <v>1827</v>
      </c>
      <c r="P186" s="75"/>
      <c r="Q186" s="71" t="str">
        <f t="shared" si="23"/>
        <v>NO</v>
      </c>
      <c r="R186" s="76" t="s">
        <v>1733</v>
      </c>
      <c r="S186" s="77">
        <v>169658</v>
      </c>
      <c r="T186" s="78">
        <v>7373</v>
      </c>
      <c r="U186" s="78">
        <v>28465</v>
      </c>
      <c r="V186" s="79">
        <v>7841</v>
      </c>
      <c r="W186" s="64">
        <f t="shared" si="24"/>
        <v>0</v>
      </c>
      <c r="X186" s="65">
        <f t="shared" si="25"/>
        <v>1</v>
      </c>
      <c r="Y186" s="65">
        <f t="shared" si="26"/>
        <v>0</v>
      </c>
      <c r="Z186" s="80">
        <f t="shared" si="27"/>
        <v>0</v>
      </c>
      <c r="AA186" s="81" t="str">
        <f t="shared" si="28"/>
        <v>-</v>
      </c>
      <c r="AB186" s="64">
        <f t="shared" si="29"/>
        <v>0</v>
      </c>
      <c r="AC186" s="65">
        <f t="shared" si="30"/>
        <v>0</v>
      </c>
      <c r="AD186" s="80">
        <f t="shared" si="31"/>
        <v>0</v>
      </c>
      <c r="AE186" s="81" t="str">
        <f t="shared" si="32"/>
        <v>-</v>
      </c>
      <c r="AF186" s="64">
        <f t="shared" si="33"/>
        <v>0</v>
      </c>
      <c r="AG186" s="82" t="s">
        <v>1734</v>
      </c>
    </row>
    <row r="187" spans="1:33" ht="12.75">
      <c r="A187" s="62">
        <v>3600046</v>
      </c>
      <c r="B187" s="63">
        <v>331300860810</v>
      </c>
      <c r="C187" s="64" t="s">
        <v>51</v>
      </c>
      <c r="D187" s="65" t="s">
        <v>52</v>
      </c>
      <c r="E187" s="65" t="s">
        <v>1966</v>
      </c>
      <c r="F187" s="66">
        <v>11205</v>
      </c>
      <c r="G187" s="67">
        <v>3316</v>
      </c>
      <c r="H187" s="68">
        <v>7183300480</v>
      </c>
      <c r="I187" s="69" t="s">
        <v>1871</v>
      </c>
      <c r="J187" s="70" t="s">
        <v>1733</v>
      </c>
      <c r="K187" s="71" t="s">
        <v>1733</v>
      </c>
      <c r="L187" s="72">
        <v>236</v>
      </c>
      <c r="M187" s="73" t="s">
        <v>1733</v>
      </c>
      <c r="N187" s="74" t="s">
        <v>1827</v>
      </c>
      <c r="O187" s="70" t="s">
        <v>1827</v>
      </c>
      <c r="P187" s="75"/>
      <c r="Q187" s="71" t="str">
        <f t="shared" si="23"/>
        <v>NO</v>
      </c>
      <c r="R187" s="76" t="s">
        <v>1733</v>
      </c>
      <c r="S187" s="77">
        <v>6933</v>
      </c>
      <c r="T187" s="78">
        <v>3546</v>
      </c>
      <c r="U187" s="78">
        <v>1708</v>
      </c>
      <c r="V187" s="79">
        <v>1709</v>
      </c>
      <c r="W187" s="64">
        <f t="shared" si="24"/>
        <v>0</v>
      </c>
      <c r="X187" s="65">
        <f t="shared" si="25"/>
        <v>1</v>
      </c>
      <c r="Y187" s="65">
        <f t="shared" si="26"/>
        <v>0</v>
      </c>
      <c r="Z187" s="80">
        <f t="shared" si="27"/>
        <v>0</v>
      </c>
      <c r="AA187" s="81" t="str">
        <f t="shared" si="28"/>
        <v>-</v>
      </c>
      <c r="AB187" s="64">
        <f t="shared" si="29"/>
        <v>0</v>
      </c>
      <c r="AC187" s="65">
        <f t="shared" si="30"/>
        <v>0</v>
      </c>
      <c r="AD187" s="80">
        <f t="shared" si="31"/>
        <v>0</v>
      </c>
      <c r="AE187" s="81" t="str">
        <f t="shared" si="32"/>
        <v>-</v>
      </c>
      <c r="AF187" s="64">
        <f t="shared" si="33"/>
        <v>0</v>
      </c>
      <c r="AG187" s="82" t="s">
        <v>1734</v>
      </c>
    </row>
    <row r="188" spans="1:33" ht="12.75">
      <c r="A188" s="62">
        <v>3608130</v>
      </c>
      <c r="B188" s="63">
        <v>580410030000</v>
      </c>
      <c r="C188" s="64" t="s">
        <v>53</v>
      </c>
      <c r="D188" s="65" t="s">
        <v>54</v>
      </c>
      <c r="E188" s="65" t="s">
        <v>55</v>
      </c>
      <c r="F188" s="66">
        <v>11731</v>
      </c>
      <c r="G188" s="67">
        <v>3828</v>
      </c>
      <c r="H188" s="68">
        <v>6319122010</v>
      </c>
      <c r="I188" s="69" t="s">
        <v>1826</v>
      </c>
      <c r="J188" s="70" t="s">
        <v>1733</v>
      </c>
      <c r="K188" s="71" t="s">
        <v>1733</v>
      </c>
      <c r="L188" s="72">
        <v>7244</v>
      </c>
      <c r="M188" s="73" t="s">
        <v>1733</v>
      </c>
      <c r="N188" s="74">
        <v>3.710496614</v>
      </c>
      <c r="O188" s="70" t="s">
        <v>1733</v>
      </c>
      <c r="P188" s="75"/>
      <c r="Q188" s="71" t="str">
        <f t="shared" si="23"/>
        <v>NO</v>
      </c>
      <c r="R188" s="76" t="s">
        <v>1733</v>
      </c>
      <c r="S188" s="77">
        <v>169658</v>
      </c>
      <c r="T188" s="78">
        <v>7373</v>
      </c>
      <c r="U188" s="78">
        <v>28465</v>
      </c>
      <c r="V188" s="79">
        <v>7841</v>
      </c>
      <c r="W188" s="64">
        <f t="shared" si="24"/>
        <v>0</v>
      </c>
      <c r="X188" s="65">
        <f t="shared" si="25"/>
        <v>0</v>
      </c>
      <c r="Y188" s="65">
        <f t="shared" si="26"/>
        <v>0</v>
      </c>
      <c r="Z188" s="80">
        <f t="shared" si="27"/>
        <v>0</v>
      </c>
      <c r="AA188" s="81" t="str">
        <f t="shared" si="28"/>
        <v>-</v>
      </c>
      <c r="AB188" s="64">
        <f t="shared" si="29"/>
        <v>0</v>
      </c>
      <c r="AC188" s="65">
        <f t="shared" si="30"/>
        <v>0</v>
      </c>
      <c r="AD188" s="80">
        <f t="shared" si="31"/>
        <v>0</v>
      </c>
      <c r="AE188" s="81" t="str">
        <f t="shared" si="32"/>
        <v>-</v>
      </c>
      <c r="AF188" s="64">
        <f t="shared" si="33"/>
        <v>0</v>
      </c>
      <c r="AG188" s="82" t="s">
        <v>1734</v>
      </c>
    </row>
    <row r="189" spans="1:33" ht="12.75">
      <c r="A189" s="62">
        <v>3608160</v>
      </c>
      <c r="B189" s="63">
        <v>580507060000</v>
      </c>
      <c r="C189" s="64" t="s">
        <v>56</v>
      </c>
      <c r="D189" s="65" t="s">
        <v>57</v>
      </c>
      <c r="E189" s="65" t="s">
        <v>58</v>
      </c>
      <c r="F189" s="66">
        <v>11716</v>
      </c>
      <c r="G189" s="67">
        <v>3629</v>
      </c>
      <c r="H189" s="68">
        <v>6312442211</v>
      </c>
      <c r="I189" s="69" t="s">
        <v>1826</v>
      </c>
      <c r="J189" s="70" t="s">
        <v>1733</v>
      </c>
      <c r="K189" s="71" t="s">
        <v>1733</v>
      </c>
      <c r="L189" s="72">
        <v>6759</v>
      </c>
      <c r="M189" s="73" t="s">
        <v>1733</v>
      </c>
      <c r="N189" s="74">
        <v>4.387769094</v>
      </c>
      <c r="O189" s="70" t="s">
        <v>1733</v>
      </c>
      <c r="P189" s="75"/>
      <c r="Q189" s="71" t="str">
        <f t="shared" si="23"/>
        <v>NO</v>
      </c>
      <c r="R189" s="76" t="s">
        <v>1733</v>
      </c>
      <c r="S189" s="77">
        <v>211659</v>
      </c>
      <c r="T189" s="78">
        <v>9796</v>
      </c>
      <c r="U189" s="78">
        <v>28296</v>
      </c>
      <c r="V189" s="79">
        <v>7662</v>
      </c>
      <c r="W189" s="64">
        <f t="shared" si="24"/>
        <v>0</v>
      </c>
      <c r="X189" s="65">
        <f t="shared" si="25"/>
        <v>0</v>
      </c>
      <c r="Y189" s="65">
        <f t="shared" si="26"/>
        <v>0</v>
      </c>
      <c r="Z189" s="80">
        <f t="shared" si="27"/>
        <v>0</v>
      </c>
      <c r="AA189" s="81" t="str">
        <f t="shared" si="28"/>
        <v>-</v>
      </c>
      <c r="AB189" s="64">
        <f t="shared" si="29"/>
        <v>0</v>
      </c>
      <c r="AC189" s="65">
        <f t="shared" si="30"/>
        <v>0</v>
      </c>
      <c r="AD189" s="80">
        <f t="shared" si="31"/>
        <v>0</v>
      </c>
      <c r="AE189" s="81" t="str">
        <f t="shared" si="32"/>
        <v>-</v>
      </c>
      <c r="AF189" s="64">
        <f t="shared" si="33"/>
        <v>0</v>
      </c>
      <c r="AG189" s="82" t="s">
        <v>1734</v>
      </c>
    </row>
    <row r="190" spans="1:33" ht="12.75">
      <c r="A190" s="62">
        <v>3608250</v>
      </c>
      <c r="B190" s="63">
        <v>471701040000</v>
      </c>
      <c r="C190" s="64" t="s">
        <v>59</v>
      </c>
      <c r="D190" s="65" t="s">
        <v>60</v>
      </c>
      <c r="E190" s="65" t="s">
        <v>61</v>
      </c>
      <c r="F190" s="66">
        <v>13326</v>
      </c>
      <c r="G190" s="67">
        <v>1496</v>
      </c>
      <c r="H190" s="68">
        <v>6075475364</v>
      </c>
      <c r="I190" s="69" t="s">
        <v>1752</v>
      </c>
      <c r="J190" s="70" t="s">
        <v>1732</v>
      </c>
      <c r="K190" s="71" t="s">
        <v>1732</v>
      </c>
      <c r="L190" s="72">
        <v>1065</v>
      </c>
      <c r="M190" s="73" t="s">
        <v>1733</v>
      </c>
      <c r="N190" s="74">
        <v>11.12956811</v>
      </c>
      <c r="O190" s="70" t="s">
        <v>1733</v>
      </c>
      <c r="P190" s="75"/>
      <c r="Q190" s="71" t="str">
        <f t="shared" si="23"/>
        <v>NO</v>
      </c>
      <c r="R190" s="76" t="s">
        <v>1732</v>
      </c>
      <c r="S190" s="77">
        <v>53811</v>
      </c>
      <c r="T190" s="78">
        <v>6130</v>
      </c>
      <c r="U190" s="78">
        <v>6550</v>
      </c>
      <c r="V190" s="79">
        <v>10500</v>
      </c>
      <c r="W190" s="64">
        <f t="shared" si="24"/>
        <v>1</v>
      </c>
      <c r="X190" s="65">
        <f t="shared" si="25"/>
        <v>0</v>
      </c>
      <c r="Y190" s="65">
        <f t="shared" si="26"/>
        <v>0</v>
      </c>
      <c r="Z190" s="80">
        <f t="shared" si="27"/>
        <v>0</v>
      </c>
      <c r="AA190" s="81" t="str">
        <f t="shared" si="28"/>
        <v>-</v>
      </c>
      <c r="AB190" s="64">
        <f t="shared" si="29"/>
        <v>1</v>
      </c>
      <c r="AC190" s="65">
        <f t="shared" si="30"/>
        <v>0</v>
      </c>
      <c r="AD190" s="80">
        <f t="shared" si="31"/>
        <v>0</v>
      </c>
      <c r="AE190" s="81" t="str">
        <f t="shared" si="32"/>
        <v>-</v>
      </c>
      <c r="AF190" s="64">
        <f t="shared" si="33"/>
        <v>0</v>
      </c>
      <c r="AG190" s="82" t="s">
        <v>1734</v>
      </c>
    </row>
    <row r="191" spans="1:33" ht="12.75">
      <c r="A191" s="62">
        <v>3608280</v>
      </c>
      <c r="B191" s="63">
        <v>230201040000</v>
      </c>
      <c r="C191" s="64" t="s">
        <v>62</v>
      </c>
      <c r="D191" s="65" t="s">
        <v>63</v>
      </c>
      <c r="E191" s="65" t="s">
        <v>64</v>
      </c>
      <c r="F191" s="66">
        <v>13626</v>
      </c>
      <c r="G191" s="67">
        <v>30</v>
      </c>
      <c r="H191" s="68">
        <v>3156884411</v>
      </c>
      <c r="I191" s="69" t="s">
        <v>1731</v>
      </c>
      <c r="J191" s="70" t="s">
        <v>1732</v>
      </c>
      <c r="K191" s="71" t="s">
        <v>1732</v>
      </c>
      <c r="L191" s="72">
        <v>587</v>
      </c>
      <c r="M191" s="73" t="s">
        <v>1733</v>
      </c>
      <c r="N191" s="74">
        <v>18.21192053</v>
      </c>
      <c r="O191" s="70" t="s">
        <v>1733</v>
      </c>
      <c r="P191" s="75"/>
      <c r="Q191" s="71" t="str">
        <f t="shared" si="23"/>
        <v>NO</v>
      </c>
      <c r="R191" s="76" t="s">
        <v>1732</v>
      </c>
      <c r="S191" s="77">
        <v>24622</v>
      </c>
      <c r="T191" s="78">
        <v>4801</v>
      </c>
      <c r="U191" s="78">
        <v>4151</v>
      </c>
      <c r="V191" s="79">
        <v>5659</v>
      </c>
      <c r="W191" s="64">
        <f t="shared" si="24"/>
        <v>1</v>
      </c>
      <c r="X191" s="65">
        <f t="shared" si="25"/>
        <v>1</v>
      </c>
      <c r="Y191" s="65">
        <f t="shared" si="26"/>
        <v>0</v>
      </c>
      <c r="Z191" s="80">
        <f t="shared" si="27"/>
        <v>0</v>
      </c>
      <c r="AA191" s="81" t="str">
        <f t="shared" si="28"/>
        <v>SRSA</v>
      </c>
      <c r="AB191" s="64">
        <f t="shared" si="29"/>
        <v>1</v>
      </c>
      <c r="AC191" s="65">
        <f t="shared" si="30"/>
        <v>0</v>
      </c>
      <c r="AD191" s="80">
        <f t="shared" si="31"/>
        <v>0</v>
      </c>
      <c r="AE191" s="81" t="str">
        <f t="shared" si="32"/>
        <v>-</v>
      </c>
      <c r="AF191" s="64">
        <f t="shared" si="33"/>
        <v>0</v>
      </c>
      <c r="AG191" s="82" t="s">
        <v>1734</v>
      </c>
    </row>
    <row r="192" spans="1:33" ht="12.75">
      <c r="A192" s="62">
        <v>3608310</v>
      </c>
      <c r="B192" s="63">
        <v>580105030000</v>
      </c>
      <c r="C192" s="64" t="s">
        <v>65</v>
      </c>
      <c r="D192" s="65" t="s">
        <v>66</v>
      </c>
      <c r="E192" s="65" t="s">
        <v>67</v>
      </c>
      <c r="F192" s="66">
        <v>11726</v>
      </c>
      <c r="G192" s="67">
        <v>1699</v>
      </c>
      <c r="H192" s="68">
        <v>6318424015</v>
      </c>
      <c r="I192" s="69" t="s">
        <v>1826</v>
      </c>
      <c r="J192" s="70" t="s">
        <v>1733</v>
      </c>
      <c r="K192" s="71" t="s">
        <v>1733</v>
      </c>
      <c r="L192" s="72">
        <v>4511</v>
      </c>
      <c r="M192" s="73" t="s">
        <v>1733</v>
      </c>
      <c r="N192" s="74">
        <v>11.61713624</v>
      </c>
      <c r="O192" s="70" t="s">
        <v>1733</v>
      </c>
      <c r="P192" s="75"/>
      <c r="Q192" s="71" t="str">
        <f t="shared" si="23"/>
        <v>NO</v>
      </c>
      <c r="R192" s="76" t="s">
        <v>1733</v>
      </c>
      <c r="S192" s="77">
        <v>189076</v>
      </c>
      <c r="T192" s="78">
        <v>22699</v>
      </c>
      <c r="U192" s="78">
        <v>26234</v>
      </c>
      <c r="V192" s="79">
        <v>8674</v>
      </c>
      <c r="W192" s="64">
        <f t="shared" si="24"/>
        <v>0</v>
      </c>
      <c r="X192" s="65">
        <f t="shared" si="25"/>
        <v>0</v>
      </c>
      <c r="Y192" s="65">
        <f t="shared" si="26"/>
        <v>0</v>
      </c>
      <c r="Z192" s="80">
        <f t="shared" si="27"/>
        <v>0</v>
      </c>
      <c r="AA192" s="81" t="str">
        <f t="shared" si="28"/>
        <v>-</v>
      </c>
      <c r="AB192" s="64">
        <f t="shared" si="29"/>
        <v>0</v>
      </c>
      <c r="AC192" s="65">
        <f t="shared" si="30"/>
        <v>0</v>
      </c>
      <c r="AD192" s="80">
        <f t="shared" si="31"/>
        <v>0</v>
      </c>
      <c r="AE192" s="81" t="str">
        <f t="shared" si="32"/>
        <v>-</v>
      </c>
      <c r="AF192" s="64">
        <f t="shared" si="33"/>
        <v>0</v>
      </c>
      <c r="AG192" s="82" t="s">
        <v>1734</v>
      </c>
    </row>
    <row r="193" spans="1:33" ht="12.75">
      <c r="A193" s="62">
        <v>3608370</v>
      </c>
      <c r="B193" s="63">
        <v>520401040000</v>
      </c>
      <c r="C193" s="64" t="s">
        <v>68</v>
      </c>
      <c r="D193" s="65" t="s">
        <v>69</v>
      </c>
      <c r="E193" s="65" t="s">
        <v>70</v>
      </c>
      <c r="F193" s="66">
        <v>12822</v>
      </c>
      <c r="G193" s="67">
        <v>1295</v>
      </c>
      <c r="H193" s="68">
        <v>5186542601</v>
      </c>
      <c r="I193" s="69" t="s">
        <v>1954</v>
      </c>
      <c r="J193" s="70" t="s">
        <v>1733</v>
      </c>
      <c r="K193" s="71" t="s">
        <v>1733</v>
      </c>
      <c r="L193" s="72">
        <v>1197</v>
      </c>
      <c r="M193" s="73" t="s">
        <v>1733</v>
      </c>
      <c r="N193" s="74">
        <v>11.83916605</v>
      </c>
      <c r="O193" s="70" t="s">
        <v>1733</v>
      </c>
      <c r="P193" s="75"/>
      <c r="Q193" s="71" t="str">
        <f t="shared" si="23"/>
        <v>NO</v>
      </c>
      <c r="R193" s="76" t="s">
        <v>1733</v>
      </c>
      <c r="S193" s="77">
        <v>69701</v>
      </c>
      <c r="T193" s="78">
        <v>7884</v>
      </c>
      <c r="U193" s="78">
        <v>8742</v>
      </c>
      <c r="V193" s="79">
        <v>12542</v>
      </c>
      <c r="W193" s="64">
        <f t="shared" si="24"/>
        <v>0</v>
      </c>
      <c r="X193" s="65">
        <f t="shared" si="25"/>
        <v>0</v>
      </c>
      <c r="Y193" s="65">
        <f t="shared" si="26"/>
        <v>0</v>
      </c>
      <c r="Z193" s="80">
        <f t="shared" si="27"/>
        <v>0</v>
      </c>
      <c r="AA193" s="81" t="str">
        <f t="shared" si="28"/>
        <v>-</v>
      </c>
      <c r="AB193" s="64">
        <f t="shared" si="29"/>
        <v>0</v>
      </c>
      <c r="AC193" s="65">
        <f t="shared" si="30"/>
        <v>0</v>
      </c>
      <c r="AD193" s="80">
        <f t="shared" si="31"/>
        <v>0</v>
      </c>
      <c r="AE193" s="81" t="str">
        <f t="shared" si="32"/>
        <v>-</v>
      </c>
      <c r="AF193" s="64">
        <f t="shared" si="33"/>
        <v>0</v>
      </c>
      <c r="AG193" s="82" t="s">
        <v>1734</v>
      </c>
    </row>
    <row r="194" spans="1:33" ht="12.75">
      <c r="A194" s="62">
        <v>3608400</v>
      </c>
      <c r="B194" s="63">
        <v>571000010000</v>
      </c>
      <c r="C194" s="64" t="s">
        <v>71</v>
      </c>
      <c r="D194" s="65" t="s">
        <v>72</v>
      </c>
      <c r="E194" s="65" t="s">
        <v>73</v>
      </c>
      <c r="F194" s="66">
        <v>14870</v>
      </c>
      <c r="G194" s="67">
        <v>1199</v>
      </c>
      <c r="H194" s="68">
        <v>6079363704</v>
      </c>
      <c r="I194" s="69" t="s">
        <v>1784</v>
      </c>
      <c r="J194" s="70" t="s">
        <v>1733</v>
      </c>
      <c r="K194" s="71" t="s">
        <v>1733</v>
      </c>
      <c r="L194" s="72">
        <v>5090</v>
      </c>
      <c r="M194" s="73" t="s">
        <v>1733</v>
      </c>
      <c r="N194" s="74">
        <v>10.83288936</v>
      </c>
      <c r="O194" s="70" t="s">
        <v>1733</v>
      </c>
      <c r="P194" s="75"/>
      <c r="Q194" s="71" t="str">
        <f t="shared" si="23"/>
        <v>NO</v>
      </c>
      <c r="R194" s="76" t="s">
        <v>1732</v>
      </c>
      <c r="S194" s="77">
        <v>235733</v>
      </c>
      <c r="T194" s="78">
        <v>21974</v>
      </c>
      <c r="U194" s="78">
        <v>30119</v>
      </c>
      <c r="V194" s="79">
        <v>9481</v>
      </c>
      <c r="W194" s="64">
        <f t="shared" si="24"/>
        <v>0</v>
      </c>
      <c r="X194" s="65">
        <f t="shared" si="25"/>
        <v>0</v>
      </c>
      <c r="Y194" s="65">
        <f t="shared" si="26"/>
        <v>0</v>
      </c>
      <c r="Z194" s="80">
        <f t="shared" si="27"/>
        <v>0</v>
      </c>
      <c r="AA194" s="81" t="str">
        <f t="shared" si="28"/>
        <v>-</v>
      </c>
      <c r="AB194" s="64">
        <f t="shared" si="29"/>
        <v>1</v>
      </c>
      <c r="AC194" s="65">
        <f t="shared" si="30"/>
        <v>0</v>
      </c>
      <c r="AD194" s="80">
        <f t="shared" si="31"/>
        <v>0</v>
      </c>
      <c r="AE194" s="81" t="str">
        <f t="shared" si="32"/>
        <v>-</v>
      </c>
      <c r="AF194" s="64">
        <f t="shared" si="33"/>
        <v>0</v>
      </c>
      <c r="AG194" s="82" t="s">
        <v>1734</v>
      </c>
    </row>
    <row r="195" spans="1:33" ht="12.75">
      <c r="A195" s="62">
        <v>3608430</v>
      </c>
      <c r="B195" s="63">
        <v>440301060000</v>
      </c>
      <c r="C195" s="64" t="s">
        <v>74</v>
      </c>
      <c r="D195" s="65" t="s">
        <v>75</v>
      </c>
      <c r="E195" s="65" t="s">
        <v>76</v>
      </c>
      <c r="F195" s="66">
        <v>12520</v>
      </c>
      <c r="G195" s="67" t="s">
        <v>1748</v>
      </c>
      <c r="H195" s="68">
        <v>8455348009</v>
      </c>
      <c r="I195" s="69" t="s">
        <v>1844</v>
      </c>
      <c r="J195" s="70" t="s">
        <v>1733</v>
      </c>
      <c r="K195" s="71" t="s">
        <v>1733</v>
      </c>
      <c r="L195" s="72">
        <v>2861</v>
      </c>
      <c r="M195" s="73" t="s">
        <v>1733</v>
      </c>
      <c r="N195" s="74">
        <v>4.591679507</v>
      </c>
      <c r="O195" s="70" t="s">
        <v>1733</v>
      </c>
      <c r="P195" s="75"/>
      <c r="Q195" s="71" t="str">
        <f t="shared" si="23"/>
        <v>NO</v>
      </c>
      <c r="R195" s="76" t="s">
        <v>1733</v>
      </c>
      <c r="S195" s="77">
        <v>71653</v>
      </c>
      <c r="T195" s="78">
        <v>5543</v>
      </c>
      <c r="U195" s="78">
        <v>14301</v>
      </c>
      <c r="V195" s="79">
        <v>3836</v>
      </c>
      <c r="W195" s="64">
        <f t="shared" si="24"/>
        <v>0</v>
      </c>
      <c r="X195" s="65">
        <f t="shared" si="25"/>
        <v>0</v>
      </c>
      <c r="Y195" s="65">
        <f t="shared" si="26"/>
        <v>0</v>
      </c>
      <c r="Z195" s="80">
        <f t="shared" si="27"/>
        <v>0</v>
      </c>
      <c r="AA195" s="81" t="str">
        <f t="shared" si="28"/>
        <v>-</v>
      </c>
      <c r="AB195" s="64">
        <f t="shared" si="29"/>
        <v>0</v>
      </c>
      <c r="AC195" s="65">
        <f t="shared" si="30"/>
        <v>0</v>
      </c>
      <c r="AD195" s="80">
        <f t="shared" si="31"/>
        <v>0</v>
      </c>
      <c r="AE195" s="81" t="str">
        <f t="shared" si="32"/>
        <v>-</v>
      </c>
      <c r="AF195" s="64">
        <f t="shared" si="33"/>
        <v>0</v>
      </c>
      <c r="AG195" s="82" t="s">
        <v>1734</v>
      </c>
    </row>
    <row r="196" spans="1:33" ht="12.75">
      <c r="A196" s="62">
        <v>3608460</v>
      </c>
      <c r="B196" s="63">
        <v>110200010000</v>
      </c>
      <c r="C196" s="64" t="s">
        <v>77</v>
      </c>
      <c r="D196" s="65" t="s">
        <v>78</v>
      </c>
      <c r="E196" s="65" t="s">
        <v>79</v>
      </c>
      <c r="F196" s="66">
        <v>13045</v>
      </c>
      <c r="G196" s="67">
        <v>3297</v>
      </c>
      <c r="H196" s="68">
        <v>6077584100</v>
      </c>
      <c r="I196" s="69" t="s">
        <v>1784</v>
      </c>
      <c r="J196" s="70" t="s">
        <v>1733</v>
      </c>
      <c r="K196" s="71" t="s">
        <v>1733</v>
      </c>
      <c r="L196" s="72">
        <v>2737</v>
      </c>
      <c r="M196" s="73" t="s">
        <v>1733</v>
      </c>
      <c r="N196" s="74">
        <v>19.62491628</v>
      </c>
      <c r="O196" s="70" t="s">
        <v>1733</v>
      </c>
      <c r="P196" s="75"/>
      <c r="Q196" s="71" t="str">
        <f t="shared" si="23"/>
        <v>NO</v>
      </c>
      <c r="R196" s="76" t="s">
        <v>1732</v>
      </c>
      <c r="S196" s="77">
        <v>211860</v>
      </c>
      <c r="T196" s="78">
        <v>25913</v>
      </c>
      <c r="U196" s="78">
        <v>24123</v>
      </c>
      <c r="V196" s="79">
        <v>14081</v>
      </c>
      <c r="W196" s="64">
        <f t="shared" si="24"/>
        <v>0</v>
      </c>
      <c r="X196" s="65">
        <f t="shared" si="25"/>
        <v>0</v>
      </c>
      <c r="Y196" s="65">
        <f t="shared" si="26"/>
        <v>0</v>
      </c>
      <c r="Z196" s="80">
        <f t="shared" si="27"/>
        <v>0</v>
      </c>
      <c r="AA196" s="81" t="str">
        <f t="shared" si="28"/>
        <v>-</v>
      </c>
      <c r="AB196" s="64">
        <f t="shared" si="29"/>
        <v>1</v>
      </c>
      <c r="AC196" s="65">
        <f t="shared" si="30"/>
        <v>0</v>
      </c>
      <c r="AD196" s="80">
        <f t="shared" si="31"/>
        <v>0</v>
      </c>
      <c r="AE196" s="81" t="str">
        <f t="shared" si="32"/>
        <v>-</v>
      </c>
      <c r="AF196" s="64">
        <f t="shared" si="33"/>
        <v>0</v>
      </c>
      <c r="AG196" s="82" t="s">
        <v>1734</v>
      </c>
    </row>
    <row r="197" spans="1:33" ht="12.75">
      <c r="A197" s="62">
        <v>3608490</v>
      </c>
      <c r="B197" s="63">
        <v>190501040000</v>
      </c>
      <c r="C197" s="64" t="s">
        <v>80</v>
      </c>
      <c r="D197" s="65" t="s">
        <v>81</v>
      </c>
      <c r="E197" s="65" t="s">
        <v>82</v>
      </c>
      <c r="F197" s="66">
        <v>12051</v>
      </c>
      <c r="G197" s="67">
        <v>1132</v>
      </c>
      <c r="H197" s="68">
        <v>5187311710</v>
      </c>
      <c r="I197" s="69" t="s">
        <v>1777</v>
      </c>
      <c r="J197" s="70" t="s">
        <v>1733</v>
      </c>
      <c r="K197" s="71" t="s">
        <v>1732</v>
      </c>
      <c r="L197" s="72">
        <v>1499</v>
      </c>
      <c r="M197" s="73" t="s">
        <v>1733</v>
      </c>
      <c r="N197" s="74">
        <v>11.70623965</v>
      </c>
      <c r="O197" s="70" t="s">
        <v>1733</v>
      </c>
      <c r="P197" s="75"/>
      <c r="Q197" s="71" t="str">
        <f aca="true" t="shared" si="34" ref="Q197:Q260">IF(AND(ISNUMBER(P197),P197&gt;=20),"YES","NO")</f>
        <v>NO</v>
      </c>
      <c r="R197" s="76" t="s">
        <v>1732</v>
      </c>
      <c r="S197" s="77">
        <v>63287</v>
      </c>
      <c r="T197" s="78">
        <v>8101</v>
      </c>
      <c r="U197" s="78">
        <v>8759</v>
      </c>
      <c r="V197" s="79">
        <v>3114</v>
      </c>
      <c r="W197" s="64">
        <f aca="true" t="shared" si="35" ref="W197:W260">IF(OR(J197="YES",K197="YES"),1,0)</f>
        <v>1</v>
      </c>
      <c r="X197" s="65">
        <f aca="true" t="shared" si="36" ref="X197:X260">IF(OR(AND(ISNUMBER(L197),AND(L197&gt;0,L197&lt;600)),AND(ISNUMBER(L197),AND(L197&gt;0,M197="YES"))),1,0)</f>
        <v>0</v>
      </c>
      <c r="Y197" s="65">
        <f aca="true" t="shared" si="37" ref="Y197:Y260">IF(AND(OR(J197="YES",K197="YES"),(W197=0)),"Trouble",0)</f>
        <v>0</v>
      </c>
      <c r="Z197" s="80">
        <f aca="true" t="shared" si="38" ref="Z197:Z260">IF(AND(OR(AND(ISNUMBER(L197),AND(L197&gt;0,L197&lt;600)),AND(ISNUMBER(L197),AND(L197&gt;0,M197="YES"))),(X197=0)),"Trouble",0)</f>
        <v>0</v>
      </c>
      <c r="AA197" s="81" t="str">
        <f aca="true" t="shared" si="39" ref="AA197:AA260">IF(AND(W197=1,X197=1),"SRSA","-")</f>
        <v>-</v>
      </c>
      <c r="AB197" s="64">
        <f aca="true" t="shared" si="40" ref="AB197:AB260">IF(R197="YES",1,0)</f>
        <v>1</v>
      </c>
      <c r="AC197" s="65">
        <f aca="true" t="shared" si="41" ref="AC197:AC260">IF(OR(AND(ISNUMBER(P197),P197&gt;=20),(AND(ISNUMBER(P197)=FALSE,AND(ISNUMBER(N197),N197&gt;=20)))),1,0)</f>
        <v>0</v>
      </c>
      <c r="AD197" s="80">
        <f aca="true" t="shared" si="42" ref="AD197:AD260">IF(AND(AB197=1,AC197=1),"Initial",0)</f>
        <v>0</v>
      </c>
      <c r="AE197" s="81" t="str">
        <f aca="true" t="shared" si="43" ref="AE197:AE260">IF(AND(AND(AD197="Initial",AF197=0),AND(ISNUMBER(L197),L197&gt;0)),"RLIS","-")</f>
        <v>-</v>
      </c>
      <c r="AF197" s="64">
        <f aca="true" t="shared" si="44" ref="AF197:AF260">IF(AND(AA197="SRSA",AD197="Initial"),"SRSA",0)</f>
        <v>0</v>
      </c>
      <c r="AG197" s="82" t="s">
        <v>1734</v>
      </c>
    </row>
    <row r="198" spans="1:33" ht="12.75">
      <c r="A198" s="62">
        <v>3608580</v>
      </c>
      <c r="B198" s="63">
        <v>660202030000</v>
      </c>
      <c r="C198" s="64" t="s">
        <v>83</v>
      </c>
      <c r="D198" s="65" t="s">
        <v>84</v>
      </c>
      <c r="E198" s="65" t="s">
        <v>85</v>
      </c>
      <c r="F198" s="66">
        <v>10520</v>
      </c>
      <c r="G198" s="67">
        <v>2303</v>
      </c>
      <c r="H198" s="68">
        <v>9142714793</v>
      </c>
      <c r="I198" s="69" t="s">
        <v>1826</v>
      </c>
      <c r="J198" s="70" t="s">
        <v>1733</v>
      </c>
      <c r="K198" s="71" t="s">
        <v>1733</v>
      </c>
      <c r="L198" s="72">
        <v>1468</v>
      </c>
      <c r="M198" s="73" t="s">
        <v>1733</v>
      </c>
      <c r="N198" s="74">
        <v>1.876172608</v>
      </c>
      <c r="O198" s="70" t="s">
        <v>1733</v>
      </c>
      <c r="P198" s="75"/>
      <c r="Q198" s="71" t="str">
        <f t="shared" si="34"/>
        <v>NO</v>
      </c>
      <c r="R198" s="76" t="s">
        <v>1733</v>
      </c>
      <c r="S198" s="77">
        <v>31423</v>
      </c>
      <c r="T198" s="78">
        <v>0</v>
      </c>
      <c r="U198" s="78">
        <v>5212</v>
      </c>
      <c r="V198" s="79">
        <v>1319</v>
      </c>
      <c r="W198" s="64">
        <f t="shared" si="35"/>
        <v>0</v>
      </c>
      <c r="X198" s="65">
        <f t="shared" si="36"/>
        <v>0</v>
      </c>
      <c r="Y198" s="65">
        <f t="shared" si="37"/>
        <v>0</v>
      </c>
      <c r="Z198" s="80">
        <f t="shared" si="38"/>
        <v>0</v>
      </c>
      <c r="AA198" s="81" t="str">
        <f t="shared" si="39"/>
        <v>-</v>
      </c>
      <c r="AB198" s="64">
        <f t="shared" si="40"/>
        <v>0</v>
      </c>
      <c r="AC198" s="65">
        <f t="shared" si="41"/>
        <v>0</v>
      </c>
      <c r="AD198" s="80">
        <f t="shared" si="42"/>
        <v>0</v>
      </c>
      <c r="AE198" s="81" t="str">
        <f t="shared" si="43"/>
        <v>-</v>
      </c>
      <c r="AF198" s="64">
        <f t="shared" si="44"/>
        <v>0</v>
      </c>
      <c r="AG198" s="82" t="s">
        <v>1734</v>
      </c>
    </row>
    <row r="199" spans="1:33" ht="12.75">
      <c r="A199" s="62">
        <v>3608610</v>
      </c>
      <c r="B199" s="63">
        <v>150203040000</v>
      </c>
      <c r="C199" s="64" t="s">
        <v>86</v>
      </c>
      <c r="D199" s="65" t="s">
        <v>87</v>
      </c>
      <c r="E199" s="65" t="s">
        <v>88</v>
      </c>
      <c r="F199" s="66">
        <v>12928</v>
      </c>
      <c r="G199" s="67">
        <v>35</v>
      </c>
      <c r="H199" s="68">
        <v>5185974200</v>
      </c>
      <c r="I199" s="69" t="s">
        <v>1731</v>
      </c>
      <c r="J199" s="70" t="s">
        <v>1732</v>
      </c>
      <c r="K199" s="71" t="s">
        <v>1732</v>
      </c>
      <c r="L199" s="72">
        <v>316</v>
      </c>
      <c r="M199" s="73" t="s">
        <v>1733</v>
      </c>
      <c r="N199" s="74">
        <v>20.2020202</v>
      </c>
      <c r="O199" s="70" t="s">
        <v>1732</v>
      </c>
      <c r="P199" s="75"/>
      <c r="Q199" s="71" t="str">
        <f t="shared" si="34"/>
        <v>NO</v>
      </c>
      <c r="R199" s="76" t="s">
        <v>1732</v>
      </c>
      <c r="S199" s="77">
        <v>41350</v>
      </c>
      <c r="T199" s="78">
        <v>5466</v>
      </c>
      <c r="U199" s="78">
        <v>4000</v>
      </c>
      <c r="V199" s="79">
        <v>4439</v>
      </c>
      <c r="W199" s="64">
        <f t="shared" si="35"/>
        <v>1</v>
      </c>
      <c r="X199" s="65">
        <f t="shared" si="36"/>
        <v>1</v>
      </c>
      <c r="Y199" s="65">
        <f t="shared" si="37"/>
        <v>0</v>
      </c>
      <c r="Z199" s="80">
        <f t="shared" si="38"/>
        <v>0</v>
      </c>
      <c r="AA199" s="81" t="str">
        <f t="shared" si="39"/>
        <v>SRSA</v>
      </c>
      <c r="AB199" s="64">
        <f t="shared" si="40"/>
        <v>1</v>
      </c>
      <c r="AC199" s="65">
        <f t="shared" si="41"/>
        <v>1</v>
      </c>
      <c r="AD199" s="80" t="str">
        <f t="shared" si="42"/>
        <v>Initial</v>
      </c>
      <c r="AE199" s="81" t="str">
        <f t="shared" si="43"/>
        <v>-</v>
      </c>
      <c r="AF199" s="64" t="str">
        <f t="shared" si="44"/>
        <v>SRSA</v>
      </c>
      <c r="AG199" s="82" t="s">
        <v>1734</v>
      </c>
    </row>
    <row r="200" spans="1:33" ht="12.75">
      <c r="A200" s="62">
        <v>3632010</v>
      </c>
      <c r="B200" s="63">
        <v>22302040000</v>
      </c>
      <c r="C200" s="64" t="s">
        <v>89</v>
      </c>
      <c r="D200" s="65" t="s">
        <v>90</v>
      </c>
      <c r="E200" s="65" t="s">
        <v>91</v>
      </c>
      <c r="F200" s="66">
        <v>14727</v>
      </c>
      <c r="G200" s="67">
        <v>1014</v>
      </c>
      <c r="H200" s="68">
        <v>5859681556</v>
      </c>
      <c r="I200" s="69" t="s">
        <v>1731</v>
      </c>
      <c r="J200" s="70" t="s">
        <v>1732</v>
      </c>
      <c r="K200" s="71" t="s">
        <v>1732</v>
      </c>
      <c r="L200" s="72">
        <v>1069</v>
      </c>
      <c r="M200" s="73" t="s">
        <v>1733</v>
      </c>
      <c r="N200" s="74">
        <v>11.9205298</v>
      </c>
      <c r="O200" s="70" t="s">
        <v>1733</v>
      </c>
      <c r="P200" s="75"/>
      <c r="Q200" s="71" t="str">
        <f t="shared" si="34"/>
        <v>NO</v>
      </c>
      <c r="R200" s="76" t="s">
        <v>1732</v>
      </c>
      <c r="S200" s="77">
        <v>77323</v>
      </c>
      <c r="T200" s="78">
        <v>8329</v>
      </c>
      <c r="U200" s="78">
        <v>8169</v>
      </c>
      <c r="V200" s="79">
        <v>10114</v>
      </c>
      <c r="W200" s="64">
        <f t="shared" si="35"/>
        <v>1</v>
      </c>
      <c r="X200" s="65">
        <f t="shared" si="36"/>
        <v>0</v>
      </c>
      <c r="Y200" s="65">
        <f t="shared" si="37"/>
        <v>0</v>
      </c>
      <c r="Z200" s="80">
        <f t="shared" si="38"/>
        <v>0</v>
      </c>
      <c r="AA200" s="81" t="str">
        <f t="shared" si="39"/>
        <v>-</v>
      </c>
      <c r="AB200" s="64">
        <f t="shared" si="40"/>
        <v>1</v>
      </c>
      <c r="AC200" s="65">
        <f t="shared" si="41"/>
        <v>0</v>
      </c>
      <c r="AD200" s="80">
        <f t="shared" si="42"/>
        <v>0</v>
      </c>
      <c r="AE200" s="81" t="str">
        <f t="shared" si="43"/>
        <v>-</v>
      </c>
      <c r="AF200" s="64">
        <f t="shared" si="44"/>
        <v>0</v>
      </c>
      <c r="AG200" s="82" t="s">
        <v>1734</v>
      </c>
    </row>
    <row r="201" spans="1:33" ht="12.75">
      <c r="A201" s="62">
        <v>3621450</v>
      </c>
      <c r="B201" s="63">
        <v>241101040000</v>
      </c>
      <c r="C201" s="64" t="s">
        <v>92</v>
      </c>
      <c r="D201" s="65" t="s">
        <v>93</v>
      </c>
      <c r="E201" s="65" t="s">
        <v>94</v>
      </c>
      <c r="F201" s="66">
        <v>14517</v>
      </c>
      <c r="G201" s="67">
        <v>517</v>
      </c>
      <c r="H201" s="68">
        <v>5854682541</v>
      </c>
      <c r="I201" s="69" t="s">
        <v>1807</v>
      </c>
      <c r="J201" s="70" t="s">
        <v>1732</v>
      </c>
      <c r="K201" s="71" t="s">
        <v>1733</v>
      </c>
      <c r="L201" s="72">
        <v>876</v>
      </c>
      <c r="M201" s="73" t="s">
        <v>1733</v>
      </c>
      <c r="N201" s="74">
        <v>13.69168357</v>
      </c>
      <c r="O201" s="70" t="s">
        <v>1733</v>
      </c>
      <c r="P201" s="75"/>
      <c r="Q201" s="71" t="str">
        <f t="shared" si="34"/>
        <v>NO</v>
      </c>
      <c r="R201" s="76" t="s">
        <v>1732</v>
      </c>
      <c r="S201" s="77">
        <v>58448</v>
      </c>
      <c r="T201" s="78">
        <v>7009</v>
      </c>
      <c r="U201" s="78">
        <v>6952</v>
      </c>
      <c r="V201" s="79">
        <v>8687</v>
      </c>
      <c r="W201" s="64">
        <f t="shared" si="35"/>
        <v>1</v>
      </c>
      <c r="X201" s="65">
        <f t="shared" si="36"/>
        <v>0</v>
      </c>
      <c r="Y201" s="65">
        <f t="shared" si="37"/>
        <v>0</v>
      </c>
      <c r="Z201" s="80">
        <f t="shared" si="38"/>
        <v>0</v>
      </c>
      <c r="AA201" s="81" t="str">
        <f t="shared" si="39"/>
        <v>-</v>
      </c>
      <c r="AB201" s="64">
        <f t="shared" si="40"/>
        <v>1</v>
      </c>
      <c r="AC201" s="65">
        <f t="shared" si="41"/>
        <v>0</v>
      </c>
      <c r="AD201" s="80">
        <f t="shared" si="42"/>
        <v>0</v>
      </c>
      <c r="AE201" s="81" t="str">
        <f t="shared" si="43"/>
        <v>-</v>
      </c>
      <c r="AF201" s="64">
        <f t="shared" si="44"/>
        <v>0</v>
      </c>
      <c r="AG201" s="82" t="s">
        <v>1734</v>
      </c>
    </row>
    <row r="202" spans="1:33" ht="12.75">
      <c r="A202" s="62">
        <v>3608790</v>
      </c>
      <c r="B202" s="63">
        <v>241001060000</v>
      </c>
      <c r="C202" s="64" t="s">
        <v>95</v>
      </c>
      <c r="D202" s="65" t="s">
        <v>96</v>
      </c>
      <c r="E202" s="65" t="s">
        <v>97</v>
      </c>
      <c r="F202" s="66">
        <v>14437</v>
      </c>
      <c r="G202" s="67">
        <v>1199</v>
      </c>
      <c r="H202" s="68">
        <v>5853354000</v>
      </c>
      <c r="I202" s="69" t="s">
        <v>1954</v>
      </c>
      <c r="J202" s="70" t="s">
        <v>1733</v>
      </c>
      <c r="K202" s="71" t="s">
        <v>1733</v>
      </c>
      <c r="L202" s="72">
        <v>1689</v>
      </c>
      <c r="M202" s="73" t="s">
        <v>1733</v>
      </c>
      <c r="N202" s="74">
        <v>13.4720701</v>
      </c>
      <c r="O202" s="70" t="s">
        <v>1733</v>
      </c>
      <c r="P202" s="75"/>
      <c r="Q202" s="71" t="str">
        <f t="shared" si="34"/>
        <v>NO</v>
      </c>
      <c r="R202" s="76" t="s">
        <v>1733</v>
      </c>
      <c r="S202" s="77">
        <v>90233</v>
      </c>
      <c r="T202" s="78">
        <v>9869</v>
      </c>
      <c r="U202" s="78">
        <v>11099</v>
      </c>
      <c r="V202" s="79">
        <v>16120</v>
      </c>
      <c r="W202" s="64">
        <f t="shared" si="35"/>
        <v>0</v>
      </c>
      <c r="X202" s="65">
        <f t="shared" si="36"/>
        <v>0</v>
      </c>
      <c r="Y202" s="65">
        <f t="shared" si="37"/>
        <v>0</v>
      </c>
      <c r="Z202" s="80">
        <f t="shared" si="38"/>
        <v>0</v>
      </c>
      <c r="AA202" s="81" t="str">
        <f t="shared" si="39"/>
        <v>-</v>
      </c>
      <c r="AB202" s="64">
        <f t="shared" si="40"/>
        <v>0</v>
      </c>
      <c r="AC202" s="65">
        <f t="shared" si="41"/>
        <v>0</v>
      </c>
      <c r="AD202" s="80">
        <f t="shared" si="42"/>
        <v>0</v>
      </c>
      <c r="AE202" s="81" t="str">
        <f t="shared" si="43"/>
        <v>-</v>
      </c>
      <c r="AF202" s="64">
        <f t="shared" si="44"/>
        <v>0</v>
      </c>
      <c r="AG202" s="82" t="s">
        <v>1734</v>
      </c>
    </row>
    <row r="203" spans="1:33" ht="12.75">
      <c r="A203" s="62">
        <v>3608850</v>
      </c>
      <c r="B203" s="63">
        <v>250301040000</v>
      </c>
      <c r="C203" s="64" t="s">
        <v>98</v>
      </c>
      <c r="D203" s="65" t="s">
        <v>99</v>
      </c>
      <c r="E203" s="65" t="s">
        <v>100</v>
      </c>
      <c r="F203" s="66">
        <v>13052</v>
      </c>
      <c r="G203" s="67" t="s">
        <v>1748</v>
      </c>
      <c r="H203" s="68">
        <v>3158523410</v>
      </c>
      <c r="I203" s="69" t="s">
        <v>1807</v>
      </c>
      <c r="J203" s="70" t="s">
        <v>1732</v>
      </c>
      <c r="K203" s="71" t="s">
        <v>1733</v>
      </c>
      <c r="L203" s="72">
        <v>480</v>
      </c>
      <c r="M203" s="73" t="s">
        <v>1733</v>
      </c>
      <c r="N203" s="74">
        <v>15.58441558</v>
      </c>
      <c r="O203" s="70" t="s">
        <v>1733</v>
      </c>
      <c r="P203" s="75"/>
      <c r="Q203" s="71" t="str">
        <f t="shared" si="34"/>
        <v>NO</v>
      </c>
      <c r="R203" s="76" t="s">
        <v>1732</v>
      </c>
      <c r="S203" s="77">
        <v>34452</v>
      </c>
      <c r="T203" s="78">
        <v>4535</v>
      </c>
      <c r="U203" s="78">
        <v>4062</v>
      </c>
      <c r="V203" s="79">
        <v>4870</v>
      </c>
      <c r="W203" s="64">
        <f t="shared" si="35"/>
        <v>1</v>
      </c>
      <c r="X203" s="65">
        <f t="shared" si="36"/>
        <v>1</v>
      </c>
      <c r="Y203" s="65">
        <f t="shared" si="37"/>
        <v>0</v>
      </c>
      <c r="Z203" s="80">
        <f t="shared" si="38"/>
        <v>0</v>
      </c>
      <c r="AA203" s="81" t="str">
        <f t="shared" si="39"/>
        <v>SRSA</v>
      </c>
      <c r="AB203" s="64">
        <f t="shared" si="40"/>
        <v>1</v>
      </c>
      <c r="AC203" s="65">
        <f t="shared" si="41"/>
        <v>0</v>
      </c>
      <c r="AD203" s="80">
        <f t="shared" si="42"/>
        <v>0</v>
      </c>
      <c r="AE203" s="81" t="str">
        <f t="shared" si="43"/>
        <v>-</v>
      </c>
      <c r="AF203" s="64">
        <f t="shared" si="44"/>
        <v>0</v>
      </c>
      <c r="AG203" s="82" t="s">
        <v>1734</v>
      </c>
    </row>
    <row r="204" spans="1:33" ht="12.75">
      <c r="A204" s="62">
        <v>3608880</v>
      </c>
      <c r="B204" s="63">
        <v>580107030000</v>
      </c>
      <c r="C204" s="64" t="s">
        <v>101</v>
      </c>
      <c r="D204" s="65" t="s">
        <v>102</v>
      </c>
      <c r="E204" s="65" t="s">
        <v>103</v>
      </c>
      <c r="F204" s="66">
        <v>11729</v>
      </c>
      <c r="G204" s="67">
        <v>4326</v>
      </c>
      <c r="H204" s="68">
        <v>6312744010</v>
      </c>
      <c r="I204" s="69" t="s">
        <v>1826</v>
      </c>
      <c r="J204" s="70" t="s">
        <v>1733</v>
      </c>
      <c r="K204" s="71" t="s">
        <v>1733</v>
      </c>
      <c r="L204" s="72">
        <v>4246</v>
      </c>
      <c r="M204" s="73" t="s">
        <v>1733</v>
      </c>
      <c r="N204" s="74">
        <v>5.975245412</v>
      </c>
      <c r="O204" s="70" t="s">
        <v>1733</v>
      </c>
      <c r="P204" s="75"/>
      <c r="Q204" s="71" t="str">
        <f t="shared" si="34"/>
        <v>NO</v>
      </c>
      <c r="R204" s="76" t="s">
        <v>1733</v>
      </c>
      <c r="S204" s="77">
        <v>149173</v>
      </c>
      <c r="T204" s="78">
        <v>11118</v>
      </c>
      <c r="U204" s="78">
        <v>20188</v>
      </c>
      <c r="V204" s="79">
        <v>5674</v>
      </c>
      <c r="W204" s="64">
        <f t="shared" si="35"/>
        <v>0</v>
      </c>
      <c r="X204" s="65">
        <f t="shared" si="36"/>
        <v>0</v>
      </c>
      <c r="Y204" s="65">
        <f t="shared" si="37"/>
        <v>0</v>
      </c>
      <c r="Z204" s="80">
        <f t="shared" si="38"/>
        <v>0</v>
      </c>
      <c r="AA204" s="81" t="str">
        <f t="shared" si="39"/>
        <v>-</v>
      </c>
      <c r="AB204" s="64">
        <f t="shared" si="40"/>
        <v>0</v>
      </c>
      <c r="AC204" s="65">
        <f t="shared" si="41"/>
        <v>0</v>
      </c>
      <c r="AD204" s="80">
        <f t="shared" si="42"/>
        <v>0</v>
      </c>
      <c r="AE204" s="81" t="str">
        <f t="shared" si="43"/>
        <v>-</v>
      </c>
      <c r="AF204" s="64">
        <f t="shared" si="44"/>
        <v>0</v>
      </c>
      <c r="AG204" s="82" t="s">
        <v>1734</v>
      </c>
    </row>
    <row r="205" spans="1:33" ht="12.75">
      <c r="A205" s="62">
        <v>3608910</v>
      </c>
      <c r="B205" s="63">
        <v>120501040000</v>
      </c>
      <c r="C205" s="64" t="s">
        <v>104</v>
      </c>
      <c r="D205" s="65" t="s">
        <v>105</v>
      </c>
      <c r="E205" s="65" t="s">
        <v>106</v>
      </c>
      <c r="F205" s="66">
        <v>13753</v>
      </c>
      <c r="G205" s="67">
        <v>1276</v>
      </c>
      <c r="H205" s="68">
        <v>6077461300</v>
      </c>
      <c r="I205" s="69" t="s">
        <v>1752</v>
      </c>
      <c r="J205" s="70" t="s">
        <v>1732</v>
      </c>
      <c r="K205" s="71" t="s">
        <v>1732</v>
      </c>
      <c r="L205" s="72">
        <v>871</v>
      </c>
      <c r="M205" s="73" t="s">
        <v>1733</v>
      </c>
      <c r="N205" s="74">
        <v>11.27679404</v>
      </c>
      <c r="O205" s="70" t="s">
        <v>1733</v>
      </c>
      <c r="P205" s="75"/>
      <c r="Q205" s="71" t="str">
        <f t="shared" si="34"/>
        <v>NO</v>
      </c>
      <c r="R205" s="76" t="s">
        <v>1732</v>
      </c>
      <c r="S205" s="77">
        <v>62659</v>
      </c>
      <c r="T205" s="78">
        <v>6272</v>
      </c>
      <c r="U205" s="78">
        <v>6703</v>
      </c>
      <c r="V205" s="79">
        <v>9217</v>
      </c>
      <c r="W205" s="64">
        <f t="shared" si="35"/>
        <v>1</v>
      </c>
      <c r="X205" s="65">
        <f t="shared" si="36"/>
        <v>0</v>
      </c>
      <c r="Y205" s="65">
        <f t="shared" si="37"/>
        <v>0</v>
      </c>
      <c r="Z205" s="80">
        <f t="shared" si="38"/>
        <v>0</v>
      </c>
      <c r="AA205" s="81" t="str">
        <f t="shared" si="39"/>
        <v>-</v>
      </c>
      <c r="AB205" s="64">
        <f t="shared" si="40"/>
        <v>1</v>
      </c>
      <c r="AC205" s="65">
        <f t="shared" si="41"/>
        <v>0</v>
      </c>
      <c r="AD205" s="80">
        <f t="shared" si="42"/>
        <v>0</v>
      </c>
      <c r="AE205" s="81" t="str">
        <f t="shared" si="43"/>
        <v>-</v>
      </c>
      <c r="AF205" s="64">
        <f t="shared" si="44"/>
        <v>0</v>
      </c>
      <c r="AG205" s="82" t="s">
        <v>1734</v>
      </c>
    </row>
    <row r="206" spans="1:33" ht="12.75">
      <c r="A206" s="62">
        <v>3609030</v>
      </c>
      <c r="B206" s="63">
        <v>140707030000</v>
      </c>
      <c r="C206" s="64" t="s">
        <v>107</v>
      </c>
      <c r="D206" s="65" t="s">
        <v>108</v>
      </c>
      <c r="E206" s="65" t="s">
        <v>109</v>
      </c>
      <c r="F206" s="66">
        <v>14043</v>
      </c>
      <c r="G206" s="67">
        <v>4535</v>
      </c>
      <c r="H206" s="68">
        <v>7166862251</v>
      </c>
      <c r="I206" s="69" t="s">
        <v>1826</v>
      </c>
      <c r="J206" s="70" t="s">
        <v>1733</v>
      </c>
      <c r="K206" s="71" t="s">
        <v>1733</v>
      </c>
      <c r="L206" s="72">
        <v>2300</v>
      </c>
      <c r="M206" s="73" t="s">
        <v>1733</v>
      </c>
      <c r="N206" s="74">
        <v>4.094202899</v>
      </c>
      <c r="O206" s="70" t="s">
        <v>1733</v>
      </c>
      <c r="P206" s="75"/>
      <c r="Q206" s="71" t="str">
        <f t="shared" si="34"/>
        <v>NO</v>
      </c>
      <c r="R206" s="76" t="s">
        <v>1733</v>
      </c>
      <c r="S206" s="77">
        <v>85202</v>
      </c>
      <c r="T206" s="78">
        <v>3945</v>
      </c>
      <c r="U206" s="78">
        <v>10258</v>
      </c>
      <c r="V206" s="79">
        <v>2635</v>
      </c>
      <c r="W206" s="64">
        <f t="shared" si="35"/>
        <v>0</v>
      </c>
      <c r="X206" s="65">
        <f t="shared" si="36"/>
        <v>0</v>
      </c>
      <c r="Y206" s="65">
        <f t="shared" si="37"/>
        <v>0</v>
      </c>
      <c r="Z206" s="80">
        <f t="shared" si="38"/>
        <v>0</v>
      </c>
      <c r="AA206" s="81" t="str">
        <f t="shared" si="39"/>
        <v>-</v>
      </c>
      <c r="AB206" s="64">
        <f t="shared" si="40"/>
        <v>0</v>
      </c>
      <c r="AC206" s="65">
        <f t="shared" si="41"/>
        <v>0</v>
      </c>
      <c r="AD206" s="80">
        <f t="shared" si="42"/>
        <v>0</v>
      </c>
      <c r="AE206" s="81" t="str">
        <f t="shared" si="43"/>
        <v>-</v>
      </c>
      <c r="AF206" s="64">
        <f t="shared" si="44"/>
        <v>0</v>
      </c>
      <c r="AG206" s="82" t="s">
        <v>1734</v>
      </c>
    </row>
    <row r="207" spans="1:33" ht="12.75">
      <c r="A207" s="62">
        <v>3609060</v>
      </c>
      <c r="B207" s="63">
        <v>31301040000</v>
      </c>
      <c r="C207" s="64" t="s">
        <v>1756</v>
      </c>
      <c r="D207" s="65" t="s">
        <v>1757</v>
      </c>
      <c r="E207" s="65" t="s">
        <v>1758</v>
      </c>
      <c r="F207" s="66">
        <v>13754</v>
      </c>
      <c r="G207" s="67">
        <v>1397</v>
      </c>
      <c r="H207" s="68">
        <v>6074675380</v>
      </c>
      <c r="I207" s="69" t="s">
        <v>1731</v>
      </c>
      <c r="J207" s="70" t="s">
        <v>1732</v>
      </c>
      <c r="K207" s="71" t="s">
        <v>1733</v>
      </c>
      <c r="L207" s="72">
        <v>631</v>
      </c>
      <c r="M207" s="73" t="s">
        <v>1733</v>
      </c>
      <c r="N207" s="74">
        <v>26.53352354</v>
      </c>
      <c r="O207" s="70" t="s">
        <v>1732</v>
      </c>
      <c r="P207" s="75"/>
      <c r="Q207" s="71" t="str">
        <f t="shared" si="34"/>
        <v>NO</v>
      </c>
      <c r="R207" s="76" t="s">
        <v>1732</v>
      </c>
      <c r="S207" s="77">
        <v>77946</v>
      </c>
      <c r="T207" s="78">
        <v>10427</v>
      </c>
      <c r="U207" s="78">
        <v>7810</v>
      </c>
      <c r="V207" s="79">
        <v>9494</v>
      </c>
      <c r="W207" s="64">
        <f t="shared" si="35"/>
        <v>1</v>
      </c>
      <c r="X207" s="65">
        <f t="shared" si="36"/>
        <v>0</v>
      </c>
      <c r="Y207" s="65">
        <f t="shared" si="37"/>
        <v>0</v>
      </c>
      <c r="Z207" s="80">
        <f t="shared" si="38"/>
        <v>0</v>
      </c>
      <c r="AA207" s="81" t="str">
        <f t="shared" si="39"/>
        <v>-</v>
      </c>
      <c r="AB207" s="64">
        <f t="shared" si="40"/>
        <v>1</v>
      </c>
      <c r="AC207" s="65">
        <f t="shared" si="41"/>
        <v>1</v>
      </c>
      <c r="AD207" s="80" t="str">
        <f t="shared" si="42"/>
        <v>Initial</v>
      </c>
      <c r="AE207" s="81" t="str">
        <f t="shared" si="43"/>
        <v>RLIS</v>
      </c>
      <c r="AF207" s="64">
        <f t="shared" si="44"/>
        <v>0</v>
      </c>
      <c r="AG207" s="82" t="s">
        <v>1734</v>
      </c>
    </row>
    <row r="208" spans="1:33" ht="12.75">
      <c r="A208" s="62">
        <v>3609120</v>
      </c>
      <c r="B208" s="63">
        <v>660403030000</v>
      </c>
      <c r="C208" s="64" t="s">
        <v>110</v>
      </c>
      <c r="D208" s="65" t="s">
        <v>111</v>
      </c>
      <c r="E208" s="65" t="s">
        <v>112</v>
      </c>
      <c r="F208" s="66">
        <v>10522</v>
      </c>
      <c r="G208" s="67">
        <v>1118</v>
      </c>
      <c r="H208" s="68">
        <v>9146931506</v>
      </c>
      <c r="I208" s="69" t="s">
        <v>1826</v>
      </c>
      <c r="J208" s="70" t="s">
        <v>1733</v>
      </c>
      <c r="K208" s="71" t="s">
        <v>1733</v>
      </c>
      <c r="L208" s="72">
        <v>1316</v>
      </c>
      <c r="M208" s="73" t="s">
        <v>1733</v>
      </c>
      <c r="N208" s="74">
        <v>4.446012703</v>
      </c>
      <c r="O208" s="70" t="s">
        <v>1733</v>
      </c>
      <c r="P208" s="75"/>
      <c r="Q208" s="71" t="str">
        <f t="shared" si="34"/>
        <v>NO</v>
      </c>
      <c r="R208" s="76" t="s">
        <v>1733</v>
      </c>
      <c r="S208" s="77">
        <v>48223</v>
      </c>
      <c r="T208" s="78">
        <v>2525</v>
      </c>
      <c r="U208" s="78">
        <v>9517</v>
      </c>
      <c r="V208" s="79">
        <v>2388</v>
      </c>
      <c r="W208" s="64">
        <f t="shared" si="35"/>
        <v>0</v>
      </c>
      <c r="X208" s="65">
        <f t="shared" si="36"/>
        <v>0</v>
      </c>
      <c r="Y208" s="65">
        <f t="shared" si="37"/>
        <v>0</v>
      </c>
      <c r="Z208" s="80">
        <f t="shared" si="38"/>
        <v>0</v>
      </c>
      <c r="AA208" s="81" t="str">
        <f t="shared" si="39"/>
        <v>-</v>
      </c>
      <c r="AB208" s="64">
        <f t="shared" si="40"/>
        <v>0</v>
      </c>
      <c r="AC208" s="65">
        <f t="shared" si="41"/>
        <v>0</v>
      </c>
      <c r="AD208" s="80">
        <f t="shared" si="42"/>
        <v>0</v>
      </c>
      <c r="AE208" s="81" t="str">
        <f t="shared" si="43"/>
        <v>-</v>
      </c>
      <c r="AF208" s="64">
        <f t="shared" si="44"/>
        <v>0</v>
      </c>
      <c r="AG208" s="82" t="s">
        <v>1734</v>
      </c>
    </row>
    <row r="209" spans="1:33" ht="12.75">
      <c r="A209" s="62">
        <v>3600001</v>
      </c>
      <c r="B209" s="63">
        <v>211003040000</v>
      </c>
      <c r="C209" s="64" t="s">
        <v>113</v>
      </c>
      <c r="D209" s="65" t="s">
        <v>114</v>
      </c>
      <c r="E209" s="65" t="s">
        <v>115</v>
      </c>
      <c r="F209" s="66">
        <v>13329</v>
      </c>
      <c r="G209" s="67">
        <v>1298</v>
      </c>
      <c r="H209" s="68">
        <v>3154293155</v>
      </c>
      <c r="I209" s="69" t="s">
        <v>1807</v>
      </c>
      <c r="J209" s="70" t="s">
        <v>1732</v>
      </c>
      <c r="K209" s="71" t="s">
        <v>1733</v>
      </c>
      <c r="L209" s="72">
        <v>923</v>
      </c>
      <c r="M209" s="73" t="s">
        <v>1733</v>
      </c>
      <c r="N209" s="74">
        <v>14.20996819</v>
      </c>
      <c r="O209" s="70" t="s">
        <v>1733</v>
      </c>
      <c r="P209" s="75"/>
      <c r="Q209" s="71" t="str">
        <f t="shared" si="34"/>
        <v>NO</v>
      </c>
      <c r="R209" s="76" t="s">
        <v>1732</v>
      </c>
      <c r="S209" s="77">
        <v>74032</v>
      </c>
      <c r="T209" s="78">
        <v>9822</v>
      </c>
      <c r="U209" s="78">
        <v>8262</v>
      </c>
      <c r="V209" s="79">
        <v>8745</v>
      </c>
      <c r="W209" s="64">
        <f t="shared" si="35"/>
        <v>1</v>
      </c>
      <c r="X209" s="65">
        <f t="shared" si="36"/>
        <v>0</v>
      </c>
      <c r="Y209" s="65">
        <f t="shared" si="37"/>
        <v>0</v>
      </c>
      <c r="Z209" s="80">
        <f t="shared" si="38"/>
        <v>0</v>
      </c>
      <c r="AA209" s="81" t="str">
        <f t="shared" si="39"/>
        <v>-</v>
      </c>
      <c r="AB209" s="64">
        <f t="shared" si="40"/>
        <v>1</v>
      </c>
      <c r="AC209" s="65">
        <f t="shared" si="41"/>
        <v>0</v>
      </c>
      <c r="AD209" s="80">
        <f t="shared" si="42"/>
        <v>0</v>
      </c>
      <c r="AE209" s="81" t="str">
        <f t="shared" si="43"/>
        <v>-</v>
      </c>
      <c r="AF209" s="64">
        <f t="shared" si="44"/>
        <v>0</v>
      </c>
      <c r="AG209" s="82" t="s">
        <v>1734</v>
      </c>
    </row>
    <row r="210" spans="1:33" ht="12.75">
      <c r="A210" s="62">
        <v>3609210</v>
      </c>
      <c r="B210" s="63">
        <v>130502020000</v>
      </c>
      <c r="C210" s="64" t="s">
        <v>116</v>
      </c>
      <c r="D210" s="65" t="s">
        <v>117</v>
      </c>
      <c r="E210" s="65" t="s">
        <v>118</v>
      </c>
      <c r="F210" s="66">
        <v>12522</v>
      </c>
      <c r="G210" s="67">
        <v>6311</v>
      </c>
      <c r="H210" s="68">
        <v>8458324500</v>
      </c>
      <c r="I210" s="69" t="s">
        <v>119</v>
      </c>
      <c r="J210" s="70" t="s">
        <v>1732</v>
      </c>
      <c r="K210" s="71" t="s">
        <v>1733</v>
      </c>
      <c r="L210" s="72">
        <v>1632</v>
      </c>
      <c r="M210" s="73" t="s">
        <v>1733</v>
      </c>
      <c r="N210" s="74">
        <v>8.124704771</v>
      </c>
      <c r="O210" s="70" t="s">
        <v>1733</v>
      </c>
      <c r="P210" s="75"/>
      <c r="Q210" s="71" t="str">
        <f t="shared" si="34"/>
        <v>NO</v>
      </c>
      <c r="R210" s="76" t="s">
        <v>1732</v>
      </c>
      <c r="S210" s="77">
        <v>68072</v>
      </c>
      <c r="T210" s="78">
        <v>7544</v>
      </c>
      <c r="U210" s="78">
        <v>9470</v>
      </c>
      <c r="V210" s="79">
        <v>2862</v>
      </c>
      <c r="W210" s="64">
        <f t="shared" si="35"/>
        <v>1</v>
      </c>
      <c r="X210" s="65">
        <f t="shared" si="36"/>
        <v>0</v>
      </c>
      <c r="Y210" s="65">
        <f t="shared" si="37"/>
        <v>0</v>
      </c>
      <c r="Z210" s="80">
        <f t="shared" si="38"/>
        <v>0</v>
      </c>
      <c r="AA210" s="81" t="str">
        <f t="shared" si="39"/>
        <v>-</v>
      </c>
      <c r="AB210" s="64">
        <f t="shared" si="40"/>
        <v>1</v>
      </c>
      <c r="AC210" s="65">
        <f t="shared" si="41"/>
        <v>0</v>
      </c>
      <c r="AD210" s="80">
        <f t="shared" si="42"/>
        <v>0</v>
      </c>
      <c r="AE210" s="81" t="str">
        <f t="shared" si="43"/>
        <v>-</v>
      </c>
      <c r="AF210" s="64">
        <f t="shared" si="44"/>
        <v>0</v>
      </c>
      <c r="AG210" s="82" t="s">
        <v>1734</v>
      </c>
    </row>
    <row r="211" spans="1:33" ht="12.75">
      <c r="A211" s="62">
        <v>3609240</v>
      </c>
      <c r="B211" s="63">
        <v>120301040000</v>
      </c>
      <c r="C211" s="64" t="s">
        <v>120</v>
      </c>
      <c r="D211" s="65" t="s">
        <v>121</v>
      </c>
      <c r="E211" s="65" t="s">
        <v>122</v>
      </c>
      <c r="F211" s="66">
        <v>13755</v>
      </c>
      <c r="G211" s="67">
        <v>912</v>
      </c>
      <c r="H211" s="68">
        <v>6073632101</v>
      </c>
      <c r="I211" s="69" t="s">
        <v>1731</v>
      </c>
      <c r="J211" s="70" t="s">
        <v>1732</v>
      </c>
      <c r="K211" s="71" t="s">
        <v>1732</v>
      </c>
      <c r="L211" s="72">
        <v>360</v>
      </c>
      <c r="M211" s="73" t="s">
        <v>1733</v>
      </c>
      <c r="N211" s="74">
        <v>21.3836478</v>
      </c>
      <c r="O211" s="70" t="s">
        <v>1732</v>
      </c>
      <c r="P211" s="75"/>
      <c r="Q211" s="71" t="str">
        <f t="shared" si="34"/>
        <v>NO</v>
      </c>
      <c r="R211" s="76" t="s">
        <v>1732</v>
      </c>
      <c r="S211" s="77">
        <v>19682</v>
      </c>
      <c r="T211" s="78">
        <v>3365</v>
      </c>
      <c r="U211" s="78">
        <v>2630</v>
      </c>
      <c r="V211" s="79">
        <v>4363</v>
      </c>
      <c r="W211" s="64">
        <f t="shared" si="35"/>
        <v>1</v>
      </c>
      <c r="X211" s="65">
        <f t="shared" si="36"/>
        <v>1</v>
      </c>
      <c r="Y211" s="65">
        <f t="shared" si="37"/>
        <v>0</v>
      </c>
      <c r="Z211" s="80">
        <f t="shared" si="38"/>
        <v>0</v>
      </c>
      <c r="AA211" s="81" t="str">
        <f t="shared" si="39"/>
        <v>SRSA</v>
      </c>
      <c r="AB211" s="64">
        <f t="shared" si="40"/>
        <v>1</v>
      </c>
      <c r="AC211" s="65">
        <f t="shared" si="41"/>
        <v>1</v>
      </c>
      <c r="AD211" s="80" t="str">
        <f t="shared" si="42"/>
        <v>Initial</v>
      </c>
      <c r="AE211" s="81" t="str">
        <f t="shared" si="43"/>
        <v>-</v>
      </c>
      <c r="AF211" s="64" t="str">
        <f t="shared" si="44"/>
        <v>SRSA</v>
      </c>
      <c r="AG211" s="82" t="s">
        <v>1734</v>
      </c>
    </row>
    <row r="212" spans="1:33" ht="12.75">
      <c r="A212" s="62">
        <v>3609330</v>
      </c>
      <c r="B212" s="63">
        <v>610301060000</v>
      </c>
      <c r="C212" s="64" t="s">
        <v>123</v>
      </c>
      <c r="D212" s="65" t="s">
        <v>124</v>
      </c>
      <c r="E212" s="65" t="s">
        <v>125</v>
      </c>
      <c r="F212" s="66">
        <v>13053</v>
      </c>
      <c r="G212" s="67">
        <v>88</v>
      </c>
      <c r="H212" s="68">
        <v>6078445361</v>
      </c>
      <c r="I212" s="69" t="s">
        <v>1864</v>
      </c>
      <c r="J212" s="70" t="s">
        <v>1733</v>
      </c>
      <c r="K212" s="71" t="s">
        <v>1733</v>
      </c>
      <c r="L212" s="72">
        <v>1894</v>
      </c>
      <c r="M212" s="73" t="s">
        <v>1733</v>
      </c>
      <c r="N212" s="74">
        <v>13.67880486</v>
      </c>
      <c r="O212" s="70" t="s">
        <v>1733</v>
      </c>
      <c r="P212" s="75"/>
      <c r="Q212" s="71" t="str">
        <f t="shared" si="34"/>
        <v>NO</v>
      </c>
      <c r="R212" s="76" t="s">
        <v>1733</v>
      </c>
      <c r="S212" s="77">
        <v>116603</v>
      </c>
      <c r="T212" s="78">
        <v>12558</v>
      </c>
      <c r="U212" s="78">
        <v>13623</v>
      </c>
      <c r="V212" s="79">
        <v>19079</v>
      </c>
      <c r="W212" s="64">
        <f t="shared" si="35"/>
        <v>0</v>
      </c>
      <c r="X212" s="65">
        <f t="shared" si="36"/>
        <v>0</v>
      </c>
      <c r="Y212" s="65">
        <f t="shared" si="37"/>
        <v>0</v>
      </c>
      <c r="Z212" s="80">
        <f t="shared" si="38"/>
        <v>0</v>
      </c>
      <c r="AA212" s="81" t="str">
        <f t="shared" si="39"/>
        <v>-</v>
      </c>
      <c r="AB212" s="64">
        <f t="shared" si="40"/>
        <v>0</v>
      </c>
      <c r="AC212" s="65">
        <f t="shared" si="41"/>
        <v>0</v>
      </c>
      <c r="AD212" s="80">
        <f t="shared" si="42"/>
        <v>0</v>
      </c>
      <c r="AE212" s="81" t="str">
        <f t="shared" si="43"/>
        <v>-</v>
      </c>
      <c r="AF212" s="64">
        <f t="shared" si="44"/>
        <v>0</v>
      </c>
      <c r="AG212" s="82" t="s">
        <v>1734</v>
      </c>
    </row>
    <row r="213" spans="1:33" ht="12.75">
      <c r="A213" s="62">
        <v>3609360</v>
      </c>
      <c r="B213" s="63">
        <v>530101040000</v>
      </c>
      <c r="C213" s="64" t="s">
        <v>126</v>
      </c>
      <c r="D213" s="65" t="s">
        <v>127</v>
      </c>
      <c r="E213" s="65" t="s">
        <v>128</v>
      </c>
      <c r="F213" s="66">
        <v>12053</v>
      </c>
      <c r="G213" s="67">
        <v>129</v>
      </c>
      <c r="H213" s="68">
        <v>5188952279</v>
      </c>
      <c r="I213" s="69" t="s">
        <v>1807</v>
      </c>
      <c r="J213" s="70" t="s">
        <v>1732</v>
      </c>
      <c r="K213" s="71" t="s">
        <v>1733</v>
      </c>
      <c r="L213" s="72">
        <v>903</v>
      </c>
      <c r="M213" s="73" t="s">
        <v>1733</v>
      </c>
      <c r="N213" s="74">
        <v>7.423117709</v>
      </c>
      <c r="O213" s="70" t="s">
        <v>1733</v>
      </c>
      <c r="P213" s="75"/>
      <c r="Q213" s="71" t="str">
        <f t="shared" si="34"/>
        <v>NO</v>
      </c>
      <c r="R213" s="76" t="s">
        <v>1732</v>
      </c>
      <c r="S213" s="77">
        <v>37232</v>
      </c>
      <c r="T213" s="78">
        <v>2732</v>
      </c>
      <c r="U213" s="78">
        <v>4465</v>
      </c>
      <c r="V213" s="79">
        <v>8111</v>
      </c>
      <c r="W213" s="64">
        <f t="shared" si="35"/>
        <v>1</v>
      </c>
      <c r="X213" s="65">
        <f t="shared" si="36"/>
        <v>0</v>
      </c>
      <c r="Y213" s="65">
        <f t="shared" si="37"/>
        <v>0</v>
      </c>
      <c r="Z213" s="80">
        <f t="shared" si="38"/>
        <v>0</v>
      </c>
      <c r="AA213" s="81" t="str">
        <f t="shared" si="39"/>
        <v>-</v>
      </c>
      <c r="AB213" s="64">
        <f t="shared" si="40"/>
        <v>1</v>
      </c>
      <c r="AC213" s="65">
        <f t="shared" si="41"/>
        <v>0</v>
      </c>
      <c r="AD213" s="80">
        <f t="shared" si="42"/>
        <v>0</v>
      </c>
      <c r="AE213" s="81" t="str">
        <f t="shared" si="43"/>
        <v>-</v>
      </c>
      <c r="AF213" s="64">
        <f t="shared" si="44"/>
        <v>0</v>
      </c>
      <c r="AG213" s="82" t="s">
        <v>1734</v>
      </c>
    </row>
    <row r="214" spans="1:33" ht="12.75">
      <c r="A214" s="62">
        <v>3609390</v>
      </c>
      <c r="B214" s="63">
        <v>680801040000</v>
      </c>
      <c r="C214" s="64" t="s">
        <v>1759</v>
      </c>
      <c r="D214" s="65" t="s">
        <v>1760</v>
      </c>
      <c r="E214" s="65" t="s">
        <v>1761</v>
      </c>
      <c r="F214" s="66">
        <v>14837</v>
      </c>
      <c r="G214" s="67">
        <v>1099</v>
      </c>
      <c r="H214" s="68">
        <v>6072435533</v>
      </c>
      <c r="I214" s="69" t="s">
        <v>1731</v>
      </c>
      <c r="J214" s="70" t="s">
        <v>1732</v>
      </c>
      <c r="K214" s="71" t="s">
        <v>1732</v>
      </c>
      <c r="L214" s="72">
        <v>890</v>
      </c>
      <c r="M214" s="73" t="s">
        <v>1733</v>
      </c>
      <c r="N214" s="74">
        <v>23.10635042</v>
      </c>
      <c r="O214" s="70" t="s">
        <v>1732</v>
      </c>
      <c r="P214" s="75"/>
      <c r="Q214" s="71" t="str">
        <f t="shared" si="34"/>
        <v>NO</v>
      </c>
      <c r="R214" s="76" t="s">
        <v>1732</v>
      </c>
      <c r="S214" s="77">
        <v>95045</v>
      </c>
      <c r="T214" s="78">
        <v>14889</v>
      </c>
      <c r="U214" s="78">
        <v>10140</v>
      </c>
      <c r="V214" s="79">
        <v>15516</v>
      </c>
      <c r="W214" s="64">
        <f t="shared" si="35"/>
        <v>1</v>
      </c>
      <c r="X214" s="65">
        <f t="shared" si="36"/>
        <v>0</v>
      </c>
      <c r="Y214" s="65">
        <f t="shared" si="37"/>
        <v>0</v>
      </c>
      <c r="Z214" s="80">
        <f t="shared" si="38"/>
        <v>0</v>
      </c>
      <c r="AA214" s="81" t="str">
        <f t="shared" si="39"/>
        <v>-</v>
      </c>
      <c r="AB214" s="64">
        <f t="shared" si="40"/>
        <v>1</v>
      </c>
      <c r="AC214" s="65">
        <f t="shared" si="41"/>
        <v>1</v>
      </c>
      <c r="AD214" s="80" t="str">
        <f t="shared" si="42"/>
        <v>Initial</v>
      </c>
      <c r="AE214" s="81" t="str">
        <f t="shared" si="43"/>
        <v>RLIS</v>
      </c>
      <c r="AF214" s="64">
        <f t="shared" si="44"/>
        <v>0</v>
      </c>
      <c r="AG214" s="82" t="s">
        <v>1734</v>
      </c>
    </row>
    <row r="215" spans="1:33" ht="12.75">
      <c r="A215" s="62">
        <v>3609420</v>
      </c>
      <c r="B215" s="63">
        <v>60800010000</v>
      </c>
      <c r="C215" s="64" t="s">
        <v>1762</v>
      </c>
      <c r="D215" s="65" t="s">
        <v>1763</v>
      </c>
      <c r="E215" s="65" t="s">
        <v>1764</v>
      </c>
      <c r="F215" s="66">
        <v>14048</v>
      </c>
      <c r="G215" s="67">
        <v>1396</v>
      </c>
      <c r="H215" s="68">
        <v>7163669300</v>
      </c>
      <c r="I215" s="69" t="s">
        <v>1738</v>
      </c>
      <c r="J215" s="70" t="s">
        <v>1733</v>
      </c>
      <c r="K215" s="71" t="s">
        <v>1733</v>
      </c>
      <c r="L215" s="72">
        <v>2015</v>
      </c>
      <c r="M215" s="73" t="s">
        <v>1733</v>
      </c>
      <c r="N215" s="74">
        <v>36.15447823</v>
      </c>
      <c r="O215" s="70" t="s">
        <v>1732</v>
      </c>
      <c r="P215" s="75"/>
      <c r="Q215" s="71" t="str">
        <f t="shared" si="34"/>
        <v>NO</v>
      </c>
      <c r="R215" s="76" t="s">
        <v>1732</v>
      </c>
      <c r="S215" s="77">
        <v>259779</v>
      </c>
      <c r="T215" s="78">
        <v>43193</v>
      </c>
      <c r="U215" s="78">
        <v>30138</v>
      </c>
      <c r="V215" s="79">
        <v>18582</v>
      </c>
      <c r="W215" s="64">
        <f t="shared" si="35"/>
        <v>0</v>
      </c>
      <c r="X215" s="65">
        <f t="shared" si="36"/>
        <v>0</v>
      </c>
      <c r="Y215" s="65">
        <f t="shared" si="37"/>
        <v>0</v>
      </c>
      <c r="Z215" s="80">
        <f t="shared" si="38"/>
        <v>0</v>
      </c>
      <c r="AA215" s="81" t="str">
        <f t="shared" si="39"/>
        <v>-</v>
      </c>
      <c r="AB215" s="64">
        <f t="shared" si="40"/>
        <v>1</v>
      </c>
      <c r="AC215" s="65">
        <f t="shared" si="41"/>
        <v>1</v>
      </c>
      <c r="AD215" s="80" t="str">
        <f t="shared" si="42"/>
        <v>Initial</v>
      </c>
      <c r="AE215" s="81" t="str">
        <f t="shared" si="43"/>
        <v>RLIS</v>
      </c>
      <c r="AF215" s="64">
        <f t="shared" si="44"/>
        <v>0</v>
      </c>
      <c r="AG215" s="82" t="s">
        <v>1734</v>
      </c>
    </row>
    <row r="216" spans="1:33" ht="12.75">
      <c r="A216" s="62">
        <v>3609540</v>
      </c>
      <c r="B216" s="63">
        <v>140301030000</v>
      </c>
      <c r="C216" s="64" t="s">
        <v>129</v>
      </c>
      <c r="D216" s="65" t="s">
        <v>130</v>
      </c>
      <c r="E216" s="65" t="s">
        <v>131</v>
      </c>
      <c r="F216" s="66">
        <v>14052</v>
      </c>
      <c r="G216" s="67">
        <v>1786</v>
      </c>
      <c r="H216" s="68">
        <v>7166872302</v>
      </c>
      <c r="I216" s="69" t="s">
        <v>19</v>
      </c>
      <c r="J216" s="70" t="s">
        <v>1733</v>
      </c>
      <c r="K216" s="71" t="s">
        <v>1733</v>
      </c>
      <c r="L216" s="72">
        <v>1955</v>
      </c>
      <c r="M216" s="73" t="s">
        <v>1733</v>
      </c>
      <c r="N216" s="74">
        <v>2.797795676</v>
      </c>
      <c r="O216" s="70" t="s">
        <v>1733</v>
      </c>
      <c r="P216" s="75"/>
      <c r="Q216" s="71" t="str">
        <f t="shared" si="34"/>
        <v>NO</v>
      </c>
      <c r="R216" s="76" t="s">
        <v>1733</v>
      </c>
      <c r="S216" s="77">
        <v>63162</v>
      </c>
      <c r="T216" s="78">
        <v>2810</v>
      </c>
      <c r="U216" s="78">
        <v>9499</v>
      </c>
      <c r="V216" s="79">
        <v>2310</v>
      </c>
      <c r="W216" s="64">
        <f t="shared" si="35"/>
        <v>0</v>
      </c>
      <c r="X216" s="65">
        <f t="shared" si="36"/>
        <v>0</v>
      </c>
      <c r="Y216" s="65">
        <f t="shared" si="37"/>
        <v>0</v>
      </c>
      <c r="Z216" s="80">
        <f t="shared" si="38"/>
        <v>0</v>
      </c>
      <c r="AA216" s="81" t="str">
        <f t="shared" si="39"/>
        <v>-</v>
      </c>
      <c r="AB216" s="64">
        <f t="shared" si="40"/>
        <v>0</v>
      </c>
      <c r="AC216" s="65">
        <f t="shared" si="41"/>
        <v>0</v>
      </c>
      <c r="AD216" s="80">
        <f t="shared" si="42"/>
        <v>0</v>
      </c>
      <c r="AE216" s="81" t="str">
        <f t="shared" si="43"/>
        <v>-</v>
      </c>
      <c r="AF216" s="64">
        <f t="shared" si="44"/>
        <v>0</v>
      </c>
      <c r="AG216" s="82" t="s">
        <v>1734</v>
      </c>
    </row>
    <row r="217" spans="1:33" ht="12.75">
      <c r="A217" s="62">
        <v>3604920</v>
      </c>
      <c r="B217" s="63">
        <v>430501040000</v>
      </c>
      <c r="C217" s="64" t="s">
        <v>132</v>
      </c>
      <c r="D217" s="65" t="s">
        <v>133</v>
      </c>
      <c r="E217" s="65" t="s">
        <v>134</v>
      </c>
      <c r="F217" s="66">
        <v>14443</v>
      </c>
      <c r="G217" s="67">
        <v>98</v>
      </c>
      <c r="H217" s="68">
        <v>5856576121</v>
      </c>
      <c r="I217" s="69" t="s">
        <v>1807</v>
      </c>
      <c r="J217" s="70" t="s">
        <v>1732</v>
      </c>
      <c r="K217" s="71" t="s">
        <v>1733</v>
      </c>
      <c r="L217" s="72">
        <v>1100</v>
      </c>
      <c r="M217" s="73" t="s">
        <v>1733</v>
      </c>
      <c r="N217" s="74">
        <v>2.168473728</v>
      </c>
      <c r="O217" s="70" t="s">
        <v>1733</v>
      </c>
      <c r="P217" s="75"/>
      <c r="Q217" s="71" t="str">
        <f t="shared" si="34"/>
        <v>NO</v>
      </c>
      <c r="R217" s="76" t="s">
        <v>1732</v>
      </c>
      <c r="S217" s="77">
        <v>40157</v>
      </c>
      <c r="T217" s="78">
        <v>2774</v>
      </c>
      <c r="U217" s="78">
        <v>4983</v>
      </c>
      <c r="V217" s="79">
        <v>9019</v>
      </c>
      <c r="W217" s="64">
        <f t="shared" si="35"/>
        <v>1</v>
      </c>
      <c r="X217" s="65">
        <f t="shared" si="36"/>
        <v>0</v>
      </c>
      <c r="Y217" s="65">
        <f t="shared" si="37"/>
        <v>0</v>
      </c>
      <c r="Z217" s="80">
        <f t="shared" si="38"/>
        <v>0</v>
      </c>
      <c r="AA217" s="81" t="str">
        <f t="shared" si="39"/>
        <v>-</v>
      </c>
      <c r="AB217" s="64">
        <f t="shared" si="40"/>
        <v>1</v>
      </c>
      <c r="AC217" s="65">
        <f t="shared" si="41"/>
        <v>0</v>
      </c>
      <c r="AD217" s="80">
        <f t="shared" si="42"/>
        <v>0</v>
      </c>
      <c r="AE217" s="81" t="str">
        <f t="shared" si="43"/>
        <v>-</v>
      </c>
      <c r="AF217" s="64">
        <f t="shared" si="44"/>
        <v>0</v>
      </c>
      <c r="AG217" s="82" t="s">
        <v>1734</v>
      </c>
    </row>
    <row r="218" spans="1:33" ht="12.75">
      <c r="A218" s="62">
        <v>3609630</v>
      </c>
      <c r="B218" s="63">
        <v>490301060000</v>
      </c>
      <c r="C218" s="64" t="s">
        <v>135</v>
      </c>
      <c r="D218" s="65" t="s">
        <v>136</v>
      </c>
      <c r="E218" s="65" t="s">
        <v>137</v>
      </c>
      <c r="F218" s="66">
        <v>12061</v>
      </c>
      <c r="G218" s="67">
        <v>2213</v>
      </c>
      <c r="H218" s="68">
        <v>5184772755</v>
      </c>
      <c r="I218" s="69" t="s">
        <v>1864</v>
      </c>
      <c r="J218" s="70" t="s">
        <v>1733</v>
      </c>
      <c r="K218" s="71" t="s">
        <v>1733</v>
      </c>
      <c r="L218" s="72">
        <v>4336</v>
      </c>
      <c r="M218" s="73" t="s">
        <v>1733</v>
      </c>
      <c r="N218" s="74">
        <v>4.514533086</v>
      </c>
      <c r="O218" s="70" t="s">
        <v>1733</v>
      </c>
      <c r="P218" s="75"/>
      <c r="Q218" s="71" t="str">
        <f t="shared" si="34"/>
        <v>NO</v>
      </c>
      <c r="R218" s="76" t="s">
        <v>1733</v>
      </c>
      <c r="S218" s="77">
        <v>126493</v>
      </c>
      <c r="T218" s="78">
        <v>6257</v>
      </c>
      <c r="U218" s="78">
        <v>18977</v>
      </c>
      <c r="V218" s="79">
        <v>5270</v>
      </c>
      <c r="W218" s="64">
        <f t="shared" si="35"/>
        <v>0</v>
      </c>
      <c r="X218" s="65">
        <f t="shared" si="36"/>
        <v>0</v>
      </c>
      <c r="Y218" s="65">
        <f t="shared" si="37"/>
        <v>0</v>
      </c>
      <c r="Z218" s="80">
        <f t="shared" si="38"/>
        <v>0</v>
      </c>
      <c r="AA218" s="81" t="str">
        <f t="shared" si="39"/>
        <v>-</v>
      </c>
      <c r="AB218" s="64">
        <f t="shared" si="40"/>
        <v>0</v>
      </c>
      <c r="AC218" s="65">
        <f t="shared" si="41"/>
        <v>0</v>
      </c>
      <c r="AD218" s="80">
        <f t="shared" si="42"/>
        <v>0</v>
      </c>
      <c r="AE218" s="81" t="str">
        <f t="shared" si="43"/>
        <v>-</v>
      </c>
      <c r="AF218" s="64">
        <f t="shared" si="44"/>
        <v>0</v>
      </c>
      <c r="AG218" s="82" t="s">
        <v>1734</v>
      </c>
    </row>
    <row r="219" spans="1:33" ht="12.75">
      <c r="A219" s="62">
        <v>3609660</v>
      </c>
      <c r="B219" s="63">
        <v>580301020000</v>
      </c>
      <c r="C219" s="64" t="s">
        <v>138</v>
      </c>
      <c r="D219" s="65" t="s">
        <v>139</v>
      </c>
      <c r="E219" s="65" t="s">
        <v>140</v>
      </c>
      <c r="F219" s="66">
        <v>11937</v>
      </c>
      <c r="G219" s="67">
        <v>2409</v>
      </c>
      <c r="H219" s="68">
        <v>6313294104</v>
      </c>
      <c r="I219" s="69" t="s">
        <v>19</v>
      </c>
      <c r="J219" s="70" t="s">
        <v>1733</v>
      </c>
      <c r="K219" s="71" t="s">
        <v>1733</v>
      </c>
      <c r="L219" s="72">
        <v>1835</v>
      </c>
      <c r="M219" s="73" t="s">
        <v>1733</v>
      </c>
      <c r="N219" s="74">
        <v>11.2804878</v>
      </c>
      <c r="O219" s="70" t="s">
        <v>1733</v>
      </c>
      <c r="P219" s="75"/>
      <c r="Q219" s="71" t="str">
        <f t="shared" si="34"/>
        <v>NO</v>
      </c>
      <c r="R219" s="76" t="s">
        <v>1733</v>
      </c>
      <c r="S219" s="77">
        <v>56197</v>
      </c>
      <c r="T219" s="78">
        <v>5149</v>
      </c>
      <c r="U219" s="78">
        <v>9292</v>
      </c>
      <c r="V219" s="79">
        <v>2813</v>
      </c>
      <c r="W219" s="64">
        <f t="shared" si="35"/>
        <v>0</v>
      </c>
      <c r="X219" s="65">
        <f t="shared" si="36"/>
        <v>0</v>
      </c>
      <c r="Y219" s="65">
        <f t="shared" si="37"/>
        <v>0</v>
      </c>
      <c r="Z219" s="80">
        <f t="shared" si="38"/>
        <v>0</v>
      </c>
      <c r="AA219" s="81" t="str">
        <f t="shared" si="39"/>
        <v>-</v>
      </c>
      <c r="AB219" s="64">
        <f t="shared" si="40"/>
        <v>0</v>
      </c>
      <c r="AC219" s="65">
        <f t="shared" si="41"/>
        <v>0</v>
      </c>
      <c r="AD219" s="80">
        <f t="shared" si="42"/>
        <v>0</v>
      </c>
      <c r="AE219" s="81" t="str">
        <f t="shared" si="43"/>
        <v>-</v>
      </c>
      <c r="AF219" s="64">
        <f t="shared" si="44"/>
        <v>0</v>
      </c>
      <c r="AG219" s="82" t="s">
        <v>1734</v>
      </c>
    </row>
    <row r="220" spans="1:33" ht="12.75">
      <c r="A220" s="62">
        <v>3600080</v>
      </c>
      <c r="B220" s="63">
        <v>310400860848</v>
      </c>
      <c r="C220" s="64" t="s">
        <v>141</v>
      </c>
      <c r="D220" s="65" t="s">
        <v>142</v>
      </c>
      <c r="E220" s="65" t="s">
        <v>1870</v>
      </c>
      <c r="F220" s="66">
        <v>10035</v>
      </c>
      <c r="G220" s="67" t="s">
        <v>1748</v>
      </c>
      <c r="H220" s="68">
        <v>2124105612</v>
      </c>
      <c r="I220" s="69" t="s">
        <v>1871</v>
      </c>
      <c r="J220" s="70" t="s">
        <v>1733</v>
      </c>
      <c r="K220" s="71" t="s">
        <v>1733</v>
      </c>
      <c r="L220" s="72">
        <v>73</v>
      </c>
      <c r="M220" s="73" t="s">
        <v>1733</v>
      </c>
      <c r="N220" s="74" t="s">
        <v>1827</v>
      </c>
      <c r="O220" s="70" t="s">
        <v>1827</v>
      </c>
      <c r="P220" s="75"/>
      <c r="Q220" s="71" t="str">
        <f t="shared" si="34"/>
        <v>NO</v>
      </c>
      <c r="R220" s="76" t="s">
        <v>1733</v>
      </c>
      <c r="S220" s="77">
        <v>2034</v>
      </c>
      <c r="T220" s="78">
        <v>975</v>
      </c>
      <c r="U220" s="78">
        <v>492</v>
      </c>
      <c r="V220" s="79">
        <v>496</v>
      </c>
      <c r="W220" s="64">
        <f t="shared" si="35"/>
        <v>0</v>
      </c>
      <c r="X220" s="65">
        <f t="shared" si="36"/>
        <v>1</v>
      </c>
      <c r="Y220" s="65">
        <f t="shared" si="37"/>
        <v>0</v>
      </c>
      <c r="Z220" s="80">
        <f t="shared" si="38"/>
        <v>0</v>
      </c>
      <c r="AA220" s="81" t="str">
        <f t="shared" si="39"/>
        <v>-</v>
      </c>
      <c r="AB220" s="64">
        <f t="shared" si="40"/>
        <v>0</v>
      </c>
      <c r="AC220" s="65">
        <f t="shared" si="41"/>
        <v>0</v>
      </c>
      <c r="AD220" s="80">
        <f t="shared" si="42"/>
        <v>0</v>
      </c>
      <c r="AE220" s="81" t="str">
        <f t="shared" si="43"/>
        <v>-</v>
      </c>
      <c r="AF220" s="64">
        <f t="shared" si="44"/>
        <v>0</v>
      </c>
      <c r="AG220" s="82" t="s">
        <v>1734</v>
      </c>
    </row>
    <row r="221" spans="1:33" ht="12.75">
      <c r="A221" s="62">
        <v>3609690</v>
      </c>
      <c r="B221" s="63">
        <v>260801060000</v>
      </c>
      <c r="C221" s="64" t="s">
        <v>143</v>
      </c>
      <c r="D221" s="65" t="s">
        <v>144</v>
      </c>
      <c r="E221" s="65" t="s">
        <v>2138</v>
      </c>
      <c r="F221" s="66">
        <v>14609</v>
      </c>
      <c r="G221" s="67">
        <v>2898</v>
      </c>
      <c r="H221" s="68">
        <v>5853391210</v>
      </c>
      <c r="I221" s="69" t="s">
        <v>2145</v>
      </c>
      <c r="J221" s="70" t="s">
        <v>1733</v>
      </c>
      <c r="K221" s="71" t="s">
        <v>1733</v>
      </c>
      <c r="L221" s="72">
        <v>3417</v>
      </c>
      <c r="M221" s="73" t="s">
        <v>1733</v>
      </c>
      <c r="N221" s="74">
        <v>9.405940594</v>
      </c>
      <c r="O221" s="70" t="s">
        <v>1733</v>
      </c>
      <c r="P221" s="75"/>
      <c r="Q221" s="71" t="str">
        <f t="shared" si="34"/>
        <v>NO</v>
      </c>
      <c r="R221" s="76" t="s">
        <v>1733</v>
      </c>
      <c r="S221" s="77">
        <v>124990</v>
      </c>
      <c r="T221" s="78">
        <v>12887</v>
      </c>
      <c r="U221" s="78">
        <v>20577</v>
      </c>
      <c r="V221" s="79">
        <v>6169</v>
      </c>
      <c r="W221" s="64">
        <f t="shared" si="35"/>
        <v>0</v>
      </c>
      <c r="X221" s="65">
        <f t="shared" si="36"/>
        <v>0</v>
      </c>
      <c r="Y221" s="65">
        <f t="shared" si="37"/>
        <v>0</v>
      </c>
      <c r="Z221" s="80">
        <f t="shared" si="38"/>
        <v>0</v>
      </c>
      <c r="AA221" s="81" t="str">
        <f t="shared" si="39"/>
        <v>-</v>
      </c>
      <c r="AB221" s="64">
        <f t="shared" si="40"/>
        <v>0</v>
      </c>
      <c r="AC221" s="65">
        <f t="shared" si="41"/>
        <v>0</v>
      </c>
      <c r="AD221" s="80">
        <f t="shared" si="42"/>
        <v>0</v>
      </c>
      <c r="AE221" s="81" t="str">
        <f t="shared" si="43"/>
        <v>-</v>
      </c>
      <c r="AF221" s="64">
        <f t="shared" si="44"/>
        <v>0</v>
      </c>
      <c r="AG221" s="82" t="s">
        <v>1734</v>
      </c>
    </row>
    <row r="222" spans="1:33" ht="12.75">
      <c r="A222" s="62">
        <v>3609720</v>
      </c>
      <c r="B222" s="63">
        <v>580503030000</v>
      </c>
      <c r="C222" s="64" t="s">
        <v>145</v>
      </c>
      <c r="D222" s="65" t="s">
        <v>146</v>
      </c>
      <c r="E222" s="65" t="s">
        <v>147</v>
      </c>
      <c r="F222" s="66">
        <v>11752</v>
      </c>
      <c r="G222" s="67">
        <v>2820</v>
      </c>
      <c r="H222" s="68">
        <v>6312242000</v>
      </c>
      <c r="I222" s="69" t="s">
        <v>1826</v>
      </c>
      <c r="J222" s="70" t="s">
        <v>1733</v>
      </c>
      <c r="K222" s="71" t="s">
        <v>1733</v>
      </c>
      <c r="L222" s="72">
        <v>5050</v>
      </c>
      <c r="M222" s="73" t="s">
        <v>1733</v>
      </c>
      <c r="N222" s="74">
        <v>4.649890591</v>
      </c>
      <c r="O222" s="70" t="s">
        <v>1733</v>
      </c>
      <c r="P222" s="75"/>
      <c r="Q222" s="71" t="str">
        <f t="shared" si="34"/>
        <v>NO</v>
      </c>
      <c r="R222" s="76" t="s">
        <v>1733</v>
      </c>
      <c r="S222" s="77">
        <v>173659</v>
      </c>
      <c r="T222" s="78">
        <v>10296</v>
      </c>
      <c r="U222" s="78">
        <v>24129</v>
      </c>
      <c r="V222" s="79">
        <v>6319</v>
      </c>
      <c r="W222" s="64">
        <f t="shared" si="35"/>
        <v>0</v>
      </c>
      <c r="X222" s="65">
        <f t="shared" si="36"/>
        <v>0</v>
      </c>
      <c r="Y222" s="65">
        <f t="shared" si="37"/>
        <v>0</v>
      </c>
      <c r="Z222" s="80">
        <f t="shared" si="38"/>
        <v>0</v>
      </c>
      <c r="AA222" s="81" t="str">
        <f t="shared" si="39"/>
        <v>-</v>
      </c>
      <c r="AB222" s="64">
        <f t="shared" si="40"/>
        <v>0</v>
      </c>
      <c r="AC222" s="65">
        <f t="shared" si="41"/>
        <v>0</v>
      </c>
      <c r="AD222" s="80">
        <f t="shared" si="42"/>
        <v>0</v>
      </c>
      <c r="AE222" s="81" t="str">
        <f t="shared" si="43"/>
        <v>-</v>
      </c>
      <c r="AF222" s="64">
        <f t="shared" si="44"/>
        <v>0</v>
      </c>
      <c r="AG222" s="82" t="s">
        <v>1734</v>
      </c>
    </row>
    <row r="223" spans="1:33" ht="12.75">
      <c r="A223" s="62">
        <v>3609840</v>
      </c>
      <c r="B223" s="63">
        <v>280203030000</v>
      </c>
      <c r="C223" s="64" t="s">
        <v>148</v>
      </c>
      <c r="D223" s="65" t="s">
        <v>149</v>
      </c>
      <c r="E223" s="65" t="s">
        <v>150</v>
      </c>
      <c r="F223" s="66">
        <v>11590</v>
      </c>
      <c r="G223" s="67" t="s">
        <v>1748</v>
      </c>
      <c r="H223" s="68">
        <v>5164785776</v>
      </c>
      <c r="I223" s="69" t="s">
        <v>1947</v>
      </c>
      <c r="J223" s="70" t="s">
        <v>1733</v>
      </c>
      <c r="K223" s="71" t="s">
        <v>1733</v>
      </c>
      <c r="L223" s="72">
        <v>7632</v>
      </c>
      <c r="M223" s="73" t="s">
        <v>1733</v>
      </c>
      <c r="N223" s="74">
        <v>3.696520251</v>
      </c>
      <c r="O223" s="70" t="s">
        <v>1733</v>
      </c>
      <c r="P223" s="75"/>
      <c r="Q223" s="71" t="str">
        <f t="shared" si="34"/>
        <v>NO</v>
      </c>
      <c r="R223" s="76" t="s">
        <v>1733</v>
      </c>
      <c r="S223" s="77">
        <v>207336</v>
      </c>
      <c r="T223" s="78">
        <v>9970</v>
      </c>
      <c r="U223" s="78">
        <v>31000</v>
      </c>
      <c r="V223" s="79">
        <v>8526</v>
      </c>
      <c r="W223" s="64">
        <f t="shared" si="35"/>
        <v>0</v>
      </c>
      <c r="X223" s="65">
        <f t="shared" si="36"/>
        <v>0</v>
      </c>
      <c r="Y223" s="65">
        <f t="shared" si="37"/>
        <v>0</v>
      </c>
      <c r="Z223" s="80">
        <f t="shared" si="38"/>
        <v>0</v>
      </c>
      <c r="AA223" s="81" t="str">
        <f t="shared" si="39"/>
        <v>-</v>
      </c>
      <c r="AB223" s="64">
        <f t="shared" si="40"/>
        <v>0</v>
      </c>
      <c r="AC223" s="65">
        <f t="shared" si="41"/>
        <v>0</v>
      </c>
      <c r="AD223" s="80">
        <f t="shared" si="42"/>
        <v>0</v>
      </c>
      <c r="AE223" s="81" t="str">
        <f t="shared" si="43"/>
        <v>-</v>
      </c>
      <c r="AF223" s="64">
        <f t="shared" si="44"/>
        <v>0</v>
      </c>
      <c r="AG223" s="82" t="s">
        <v>1734</v>
      </c>
    </row>
    <row r="224" spans="1:33" ht="12.75">
      <c r="A224" s="62">
        <v>3609870</v>
      </c>
      <c r="B224" s="63">
        <v>580234020000</v>
      </c>
      <c r="C224" s="64" t="s">
        <v>151</v>
      </c>
      <c r="D224" s="65" t="s">
        <v>152</v>
      </c>
      <c r="E224" s="65" t="s">
        <v>153</v>
      </c>
      <c r="F224" s="66">
        <v>11940</v>
      </c>
      <c r="G224" s="67">
        <v>1320</v>
      </c>
      <c r="H224" s="68">
        <v>6318780162</v>
      </c>
      <c r="I224" s="69" t="s">
        <v>1947</v>
      </c>
      <c r="J224" s="70" t="s">
        <v>1733</v>
      </c>
      <c r="K224" s="71" t="s">
        <v>1733</v>
      </c>
      <c r="L224" s="72">
        <v>679</v>
      </c>
      <c r="M224" s="73" t="s">
        <v>1733</v>
      </c>
      <c r="N224" s="74">
        <v>3.005181347</v>
      </c>
      <c r="O224" s="70" t="s">
        <v>1733</v>
      </c>
      <c r="P224" s="75"/>
      <c r="Q224" s="71" t="str">
        <f t="shared" si="34"/>
        <v>NO</v>
      </c>
      <c r="R224" s="76" t="s">
        <v>1733</v>
      </c>
      <c r="S224" s="77">
        <v>29902</v>
      </c>
      <c r="T224" s="78">
        <v>2114</v>
      </c>
      <c r="U224" s="78">
        <v>3452</v>
      </c>
      <c r="V224" s="79">
        <v>756</v>
      </c>
      <c r="W224" s="64">
        <f t="shared" si="35"/>
        <v>0</v>
      </c>
      <c r="X224" s="65">
        <f t="shared" si="36"/>
        <v>0</v>
      </c>
      <c r="Y224" s="65">
        <f t="shared" si="37"/>
        <v>0</v>
      </c>
      <c r="Z224" s="80">
        <f t="shared" si="38"/>
        <v>0</v>
      </c>
      <c r="AA224" s="81" t="str">
        <f t="shared" si="39"/>
        <v>-</v>
      </c>
      <c r="AB224" s="64">
        <f t="shared" si="40"/>
        <v>0</v>
      </c>
      <c r="AC224" s="65">
        <f t="shared" si="41"/>
        <v>0</v>
      </c>
      <c r="AD224" s="80">
        <f t="shared" si="42"/>
        <v>0</v>
      </c>
      <c r="AE224" s="81" t="str">
        <f t="shared" si="43"/>
        <v>-</v>
      </c>
      <c r="AF224" s="64">
        <f t="shared" si="44"/>
        <v>0</v>
      </c>
      <c r="AG224" s="82" t="s">
        <v>1734</v>
      </c>
    </row>
    <row r="225" spans="1:33" ht="12.75">
      <c r="A225" s="62">
        <v>3609900</v>
      </c>
      <c r="B225" s="63">
        <v>580917020000</v>
      </c>
      <c r="C225" s="64" t="s">
        <v>154</v>
      </c>
      <c r="D225" s="65" t="s">
        <v>155</v>
      </c>
      <c r="E225" s="65" t="s">
        <v>156</v>
      </c>
      <c r="F225" s="66">
        <v>11942</v>
      </c>
      <c r="G225" s="67">
        <v>9632</v>
      </c>
      <c r="H225" s="68">
        <v>6316535210</v>
      </c>
      <c r="I225" s="69" t="s">
        <v>1826</v>
      </c>
      <c r="J225" s="70" t="s">
        <v>1733</v>
      </c>
      <c r="K225" s="71" t="s">
        <v>1733</v>
      </c>
      <c r="L225" s="72">
        <v>426</v>
      </c>
      <c r="M225" s="73" t="s">
        <v>1733</v>
      </c>
      <c r="N225" s="74">
        <v>7.95287187</v>
      </c>
      <c r="O225" s="70" t="s">
        <v>1733</v>
      </c>
      <c r="P225" s="75"/>
      <c r="Q225" s="71" t="str">
        <f t="shared" si="34"/>
        <v>NO</v>
      </c>
      <c r="R225" s="76" t="s">
        <v>1733</v>
      </c>
      <c r="S225" s="77">
        <v>21605</v>
      </c>
      <c r="T225" s="78">
        <v>2280</v>
      </c>
      <c r="U225" s="78">
        <v>2546</v>
      </c>
      <c r="V225" s="79">
        <v>765</v>
      </c>
      <c r="W225" s="64">
        <f t="shared" si="35"/>
        <v>0</v>
      </c>
      <c r="X225" s="65">
        <f t="shared" si="36"/>
        <v>1</v>
      </c>
      <c r="Y225" s="65">
        <f t="shared" si="37"/>
        <v>0</v>
      </c>
      <c r="Z225" s="80">
        <f t="shared" si="38"/>
        <v>0</v>
      </c>
      <c r="AA225" s="81" t="str">
        <f t="shared" si="39"/>
        <v>-</v>
      </c>
      <c r="AB225" s="64">
        <f t="shared" si="40"/>
        <v>0</v>
      </c>
      <c r="AC225" s="65">
        <f t="shared" si="41"/>
        <v>0</v>
      </c>
      <c r="AD225" s="80">
        <f t="shared" si="42"/>
        <v>0</v>
      </c>
      <c r="AE225" s="81" t="str">
        <f t="shared" si="43"/>
        <v>-</v>
      </c>
      <c r="AF225" s="64">
        <f t="shared" si="44"/>
        <v>0</v>
      </c>
      <c r="AG225" s="82" t="s">
        <v>1734</v>
      </c>
    </row>
    <row r="226" spans="1:33" ht="12.75">
      <c r="A226" s="62">
        <v>3627810</v>
      </c>
      <c r="B226" s="63">
        <v>500402060000</v>
      </c>
      <c r="C226" s="64" t="s">
        <v>157</v>
      </c>
      <c r="D226" s="65" t="s">
        <v>158</v>
      </c>
      <c r="E226" s="65" t="s">
        <v>159</v>
      </c>
      <c r="F226" s="66">
        <v>10977</v>
      </c>
      <c r="G226" s="67">
        <v>5400</v>
      </c>
      <c r="H226" s="68">
        <v>8455776011</v>
      </c>
      <c r="I226" s="69" t="s">
        <v>1947</v>
      </c>
      <c r="J226" s="70" t="s">
        <v>1733</v>
      </c>
      <c r="K226" s="71" t="s">
        <v>1733</v>
      </c>
      <c r="L226" s="72">
        <v>8189</v>
      </c>
      <c r="M226" s="73" t="s">
        <v>1733</v>
      </c>
      <c r="N226" s="74">
        <v>24.15796601</v>
      </c>
      <c r="O226" s="70" t="s">
        <v>1732</v>
      </c>
      <c r="P226" s="75"/>
      <c r="Q226" s="71" t="str">
        <f t="shared" si="34"/>
        <v>NO</v>
      </c>
      <c r="R226" s="76" t="s">
        <v>1733</v>
      </c>
      <c r="S226" s="77">
        <v>1463950</v>
      </c>
      <c r="T226" s="78">
        <v>269387</v>
      </c>
      <c r="U226" s="78">
        <v>208259</v>
      </c>
      <c r="V226" s="79">
        <v>125576</v>
      </c>
      <c r="W226" s="64">
        <f t="shared" si="35"/>
        <v>0</v>
      </c>
      <c r="X226" s="65">
        <f t="shared" si="36"/>
        <v>0</v>
      </c>
      <c r="Y226" s="65">
        <f t="shared" si="37"/>
        <v>0</v>
      </c>
      <c r="Z226" s="80">
        <f t="shared" si="38"/>
        <v>0</v>
      </c>
      <c r="AA226" s="81" t="str">
        <f t="shared" si="39"/>
        <v>-</v>
      </c>
      <c r="AB226" s="64">
        <f t="shared" si="40"/>
        <v>0</v>
      </c>
      <c r="AC226" s="65">
        <f t="shared" si="41"/>
        <v>1</v>
      </c>
      <c r="AD226" s="80">
        <f t="shared" si="42"/>
        <v>0</v>
      </c>
      <c r="AE226" s="81" t="str">
        <f t="shared" si="43"/>
        <v>-</v>
      </c>
      <c r="AF226" s="64">
        <f t="shared" si="44"/>
        <v>0</v>
      </c>
      <c r="AG226" s="82" t="s">
        <v>1734</v>
      </c>
    </row>
    <row r="227" spans="1:33" ht="12.75">
      <c r="A227" s="62">
        <v>3609930</v>
      </c>
      <c r="B227" s="63">
        <v>261313030000</v>
      </c>
      <c r="C227" s="64" t="s">
        <v>160</v>
      </c>
      <c r="D227" s="65" t="s">
        <v>161</v>
      </c>
      <c r="E227" s="65" t="s">
        <v>162</v>
      </c>
      <c r="F227" s="66">
        <v>14445</v>
      </c>
      <c r="G227" s="67">
        <v>1860</v>
      </c>
      <c r="H227" s="68">
        <v>5852486302</v>
      </c>
      <c r="I227" s="69" t="s">
        <v>1954</v>
      </c>
      <c r="J227" s="70" t="s">
        <v>1733</v>
      </c>
      <c r="K227" s="71" t="s">
        <v>1733</v>
      </c>
      <c r="L227" s="72">
        <v>1201</v>
      </c>
      <c r="M227" s="73" t="s">
        <v>1733</v>
      </c>
      <c r="N227" s="74">
        <v>12.56072172</v>
      </c>
      <c r="O227" s="70" t="s">
        <v>1733</v>
      </c>
      <c r="P227" s="75"/>
      <c r="Q227" s="71" t="str">
        <f t="shared" si="34"/>
        <v>NO</v>
      </c>
      <c r="R227" s="76" t="s">
        <v>1733</v>
      </c>
      <c r="S227" s="77">
        <v>61679</v>
      </c>
      <c r="T227" s="78">
        <v>7081</v>
      </c>
      <c r="U227" s="78">
        <v>7993</v>
      </c>
      <c r="V227" s="79">
        <v>2389</v>
      </c>
      <c r="W227" s="64">
        <f t="shared" si="35"/>
        <v>0</v>
      </c>
      <c r="X227" s="65">
        <f t="shared" si="36"/>
        <v>0</v>
      </c>
      <c r="Y227" s="65">
        <f t="shared" si="37"/>
        <v>0</v>
      </c>
      <c r="Z227" s="80">
        <f t="shared" si="38"/>
        <v>0</v>
      </c>
      <c r="AA227" s="81" t="str">
        <f t="shared" si="39"/>
        <v>-</v>
      </c>
      <c r="AB227" s="64">
        <f t="shared" si="40"/>
        <v>0</v>
      </c>
      <c r="AC227" s="65">
        <f t="shared" si="41"/>
        <v>0</v>
      </c>
      <c r="AD227" s="80">
        <f t="shared" si="42"/>
        <v>0</v>
      </c>
      <c r="AE227" s="81" t="str">
        <f t="shared" si="43"/>
        <v>-</v>
      </c>
      <c r="AF227" s="64">
        <f t="shared" si="44"/>
        <v>0</v>
      </c>
      <c r="AG227" s="82" t="s">
        <v>1734</v>
      </c>
    </row>
    <row r="228" spans="1:33" ht="12.75">
      <c r="A228" s="62">
        <v>3609960</v>
      </c>
      <c r="B228" s="63">
        <v>280219030000</v>
      </c>
      <c r="C228" s="64" t="s">
        <v>163</v>
      </c>
      <c r="D228" s="65" t="s">
        <v>164</v>
      </c>
      <c r="E228" s="65" t="s">
        <v>165</v>
      </c>
      <c r="F228" s="66">
        <v>11518</v>
      </c>
      <c r="G228" s="67">
        <v>1299</v>
      </c>
      <c r="H228" s="68">
        <v>5168878300</v>
      </c>
      <c r="I228" s="69" t="s">
        <v>1826</v>
      </c>
      <c r="J228" s="70" t="s">
        <v>1733</v>
      </c>
      <c r="K228" s="71" t="s">
        <v>1733</v>
      </c>
      <c r="L228" s="72">
        <v>1200</v>
      </c>
      <c r="M228" s="73" t="s">
        <v>1733</v>
      </c>
      <c r="N228" s="74">
        <v>6.942675159</v>
      </c>
      <c r="O228" s="70" t="s">
        <v>1733</v>
      </c>
      <c r="P228" s="75"/>
      <c r="Q228" s="71" t="str">
        <f t="shared" si="34"/>
        <v>NO</v>
      </c>
      <c r="R228" s="76" t="s">
        <v>1733</v>
      </c>
      <c r="S228" s="77">
        <v>38371</v>
      </c>
      <c r="T228" s="78">
        <v>4067</v>
      </c>
      <c r="U228" s="78">
        <v>7212</v>
      </c>
      <c r="V228" s="79">
        <v>2139</v>
      </c>
      <c r="W228" s="64">
        <f t="shared" si="35"/>
        <v>0</v>
      </c>
      <c r="X228" s="65">
        <f t="shared" si="36"/>
        <v>0</v>
      </c>
      <c r="Y228" s="65">
        <f t="shared" si="37"/>
        <v>0</v>
      </c>
      <c r="Z228" s="80">
        <f t="shared" si="38"/>
        <v>0</v>
      </c>
      <c r="AA228" s="81" t="str">
        <f t="shared" si="39"/>
        <v>-</v>
      </c>
      <c r="AB228" s="64">
        <f t="shared" si="40"/>
        <v>0</v>
      </c>
      <c r="AC228" s="65">
        <f t="shared" si="41"/>
        <v>0</v>
      </c>
      <c r="AD228" s="80">
        <f t="shared" si="42"/>
        <v>0</v>
      </c>
      <c r="AE228" s="81" t="str">
        <f t="shared" si="43"/>
        <v>-</v>
      </c>
      <c r="AF228" s="64">
        <f t="shared" si="44"/>
        <v>0</v>
      </c>
      <c r="AG228" s="82" t="s">
        <v>1734</v>
      </c>
    </row>
    <row r="229" spans="1:33" ht="12.75">
      <c r="A229" s="62">
        <v>3609990</v>
      </c>
      <c r="B229" s="63">
        <v>420401060000</v>
      </c>
      <c r="C229" s="64" t="s">
        <v>166</v>
      </c>
      <c r="D229" s="65" t="s">
        <v>167</v>
      </c>
      <c r="E229" s="65" t="s">
        <v>168</v>
      </c>
      <c r="F229" s="66">
        <v>13057</v>
      </c>
      <c r="G229" s="67">
        <v>2631</v>
      </c>
      <c r="H229" s="68">
        <v>3156567205</v>
      </c>
      <c r="I229" s="69" t="s">
        <v>1864</v>
      </c>
      <c r="J229" s="70" t="s">
        <v>1733</v>
      </c>
      <c r="K229" s="71" t="s">
        <v>1733</v>
      </c>
      <c r="L229" s="72">
        <v>3340</v>
      </c>
      <c r="M229" s="73" t="s">
        <v>1733</v>
      </c>
      <c r="N229" s="74">
        <v>6.644518272</v>
      </c>
      <c r="O229" s="70" t="s">
        <v>1733</v>
      </c>
      <c r="P229" s="75"/>
      <c r="Q229" s="71" t="str">
        <f t="shared" si="34"/>
        <v>NO</v>
      </c>
      <c r="R229" s="76" t="s">
        <v>1733</v>
      </c>
      <c r="S229" s="77">
        <v>126943</v>
      </c>
      <c r="T229" s="78">
        <v>9328</v>
      </c>
      <c r="U229" s="78">
        <v>19239</v>
      </c>
      <c r="V229" s="79">
        <v>5460</v>
      </c>
      <c r="W229" s="64">
        <f t="shared" si="35"/>
        <v>0</v>
      </c>
      <c r="X229" s="65">
        <f t="shared" si="36"/>
        <v>0</v>
      </c>
      <c r="Y229" s="65">
        <f t="shared" si="37"/>
        <v>0</v>
      </c>
      <c r="Z229" s="80">
        <f t="shared" si="38"/>
        <v>0</v>
      </c>
      <c r="AA229" s="81" t="str">
        <f t="shared" si="39"/>
        <v>-</v>
      </c>
      <c r="AB229" s="64">
        <f t="shared" si="40"/>
        <v>0</v>
      </c>
      <c r="AC229" s="65">
        <f t="shared" si="41"/>
        <v>0</v>
      </c>
      <c r="AD229" s="80">
        <f t="shared" si="42"/>
        <v>0</v>
      </c>
      <c r="AE229" s="81" t="str">
        <f t="shared" si="43"/>
        <v>-</v>
      </c>
      <c r="AF229" s="64">
        <f t="shared" si="44"/>
        <v>0</v>
      </c>
      <c r="AG229" s="82" t="s">
        <v>1734</v>
      </c>
    </row>
    <row r="230" spans="1:33" ht="12.75">
      <c r="A230" s="62">
        <v>3610050</v>
      </c>
      <c r="B230" s="63">
        <v>280402030000</v>
      </c>
      <c r="C230" s="64" t="s">
        <v>169</v>
      </c>
      <c r="D230" s="65" t="s">
        <v>170</v>
      </c>
      <c r="E230" s="65" t="s">
        <v>171</v>
      </c>
      <c r="F230" s="66">
        <v>11568</v>
      </c>
      <c r="G230" s="67">
        <v>1599</v>
      </c>
      <c r="H230" s="68">
        <v>5163333758</v>
      </c>
      <c r="I230" s="69" t="s">
        <v>1826</v>
      </c>
      <c r="J230" s="70" t="s">
        <v>1733</v>
      </c>
      <c r="K230" s="71" t="s">
        <v>1733</v>
      </c>
      <c r="L230" s="72">
        <v>1712</v>
      </c>
      <c r="M230" s="73" t="s">
        <v>1733</v>
      </c>
      <c r="N230" s="74">
        <v>2.739726027</v>
      </c>
      <c r="O230" s="70" t="s">
        <v>1733</v>
      </c>
      <c r="P230" s="75"/>
      <c r="Q230" s="71" t="str">
        <f t="shared" si="34"/>
        <v>NO</v>
      </c>
      <c r="R230" s="76" t="s">
        <v>1733</v>
      </c>
      <c r="S230" s="77">
        <v>46868</v>
      </c>
      <c r="T230" s="78">
        <v>2490</v>
      </c>
      <c r="U230" s="78">
        <v>6847</v>
      </c>
      <c r="V230" s="79">
        <v>1658</v>
      </c>
      <c r="W230" s="64">
        <f t="shared" si="35"/>
        <v>0</v>
      </c>
      <c r="X230" s="65">
        <f t="shared" si="36"/>
        <v>0</v>
      </c>
      <c r="Y230" s="65">
        <f t="shared" si="37"/>
        <v>0</v>
      </c>
      <c r="Z230" s="80">
        <f t="shared" si="38"/>
        <v>0</v>
      </c>
      <c r="AA230" s="81" t="str">
        <f t="shared" si="39"/>
        <v>-</v>
      </c>
      <c r="AB230" s="64">
        <f t="shared" si="40"/>
        <v>0</v>
      </c>
      <c r="AC230" s="65">
        <f t="shared" si="41"/>
        <v>0</v>
      </c>
      <c r="AD230" s="80">
        <f t="shared" si="42"/>
        <v>0</v>
      </c>
      <c r="AE230" s="81" t="str">
        <f t="shared" si="43"/>
        <v>-</v>
      </c>
      <c r="AF230" s="64">
        <f t="shared" si="44"/>
        <v>0</v>
      </c>
      <c r="AG230" s="82" t="s">
        <v>1734</v>
      </c>
    </row>
    <row r="231" spans="1:33" ht="12.75">
      <c r="A231" s="62">
        <v>3610080</v>
      </c>
      <c r="B231" s="63">
        <v>660301030000</v>
      </c>
      <c r="C231" s="64" t="s">
        <v>172</v>
      </c>
      <c r="D231" s="65" t="s">
        <v>173</v>
      </c>
      <c r="E231" s="65" t="s">
        <v>174</v>
      </c>
      <c r="F231" s="66">
        <v>10709</v>
      </c>
      <c r="G231" s="67" t="s">
        <v>1748</v>
      </c>
      <c r="H231" s="68">
        <v>9147936130</v>
      </c>
      <c r="I231" s="69" t="s">
        <v>1826</v>
      </c>
      <c r="J231" s="70" t="s">
        <v>1733</v>
      </c>
      <c r="K231" s="71" t="s">
        <v>1733</v>
      </c>
      <c r="L231" s="72">
        <v>2570</v>
      </c>
      <c r="M231" s="73" t="s">
        <v>1733</v>
      </c>
      <c r="N231" s="74">
        <v>2.7266028</v>
      </c>
      <c r="O231" s="70" t="s">
        <v>1733</v>
      </c>
      <c r="P231" s="75"/>
      <c r="Q231" s="71" t="str">
        <f t="shared" si="34"/>
        <v>NO</v>
      </c>
      <c r="R231" s="76" t="s">
        <v>1733</v>
      </c>
      <c r="S231" s="77">
        <v>58410</v>
      </c>
      <c r="T231" s="78">
        <v>1999</v>
      </c>
      <c r="U231" s="78">
        <v>10224</v>
      </c>
      <c r="V231" s="79">
        <v>2673</v>
      </c>
      <c r="W231" s="64">
        <f t="shared" si="35"/>
        <v>0</v>
      </c>
      <c r="X231" s="65">
        <f t="shared" si="36"/>
        <v>0</v>
      </c>
      <c r="Y231" s="65">
        <f t="shared" si="37"/>
        <v>0</v>
      </c>
      <c r="Z231" s="80">
        <f t="shared" si="38"/>
        <v>0</v>
      </c>
      <c r="AA231" s="81" t="str">
        <f t="shared" si="39"/>
        <v>-</v>
      </c>
      <c r="AB231" s="64">
        <f t="shared" si="40"/>
        <v>0</v>
      </c>
      <c r="AC231" s="65">
        <f t="shared" si="41"/>
        <v>0</v>
      </c>
      <c r="AD231" s="80">
        <f t="shared" si="42"/>
        <v>0</v>
      </c>
      <c r="AE231" s="81" t="str">
        <f t="shared" si="43"/>
        <v>-</v>
      </c>
      <c r="AF231" s="64">
        <f t="shared" si="44"/>
        <v>0</v>
      </c>
      <c r="AG231" s="82" t="s">
        <v>1734</v>
      </c>
    </row>
    <row r="232" spans="1:33" ht="12.75">
      <c r="A232" s="62"/>
      <c r="B232" s="63">
        <v>580912060000</v>
      </c>
      <c r="C232" s="64" t="s">
        <v>175</v>
      </c>
      <c r="D232" s="65"/>
      <c r="E232" s="65"/>
      <c r="F232" s="66"/>
      <c r="G232" s="67"/>
      <c r="H232" s="68"/>
      <c r="I232" s="69">
        <v>3</v>
      </c>
      <c r="J232" s="70" t="s">
        <v>1733</v>
      </c>
      <c r="K232" s="71" t="s">
        <v>1733</v>
      </c>
      <c r="L232" s="72">
        <v>3453</v>
      </c>
      <c r="M232" s="73" t="s">
        <v>1733</v>
      </c>
      <c r="N232" s="74"/>
      <c r="O232" s="70"/>
      <c r="P232" s="75"/>
      <c r="Q232" s="71" t="str">
        <f t="shared" si="34"/>
        <v>NO</v>
      </c>
      <c r="R232" s="76" t="s">
        <v>1733</v>
      </c>
      <c r="S232" s="77">
        <v>99891</v>
      </c>
      <c r="T232" s="78">
        <v>3788</v>
      </c>
      <c r="U232" s="78">
        <v>12591</v>
      </c>
      <c r="V232" s="79">
        <v>5566</v>
      </c>
      <c r="W232" s="64">
        <f t="shared" si="35"/>
        <v>0</v>
      </c>
      <c r="X232" s="65">
        <f t="shared" si="36"/>
        <v>0</v>
      </c>
      <c r="Y232" s="65">
        <f t="shared" si="37"/>
        <v>0</v>
      </c>
      <c r="Z232" s="80">
        <f t="shared" si="38"/>
        <v>0</v>
      </c>
      <c r="AA232" s="81" t="str">
        <f t="shared" si="39"/>
        <v>-</v>
      </c>
      <c r="AB232" s="64">
        <f t="shared" si="40"/>
        <v>0</v>
      </c>
      <c r="AC232" s="65">
        <f t="shared" si="41"/>
        <v>0</v>
      </c>
      <c r="AD232" s="80">
        <f t="shared" si="42"/>
        <v>0</v>
      </c>
      <c r="AE232" s="81" t="str">
        <f t="shared" si="43"/>
        <v>-</v>
      </c>
      <c r="AF232" s="64">
        <f t="shared" si="44"/>
        <v>0</v>
      </c>
      <c r="AG232" s="82" t="s">
        <v>1734</v>
      </c>
    </row>
    <row r="233" spans="1:33" ht="12.75">
      <c r="A233" s="62">
        <v>3610170</v>
      </c>
      <c r="B233" s="63">
        <v>141201060000</v>
      </c>
      <c r="C233" s="64" t="s">
        <v>176</v>
      </c>
      <c r="D233" s="65" t="s">
        <v>177</v>
      </c>
      <c r="E233" s="65" t="s">
        <v>178</v>
      </c>
      <c r="F233" s="66">
        <v>14057</v>
      </c>
      <c r="G233" s="67">
        <v>267</v>
      </c>
      <c r="H233" s="68">
        <v>7169923629</v>
      </c>
      <c r="I233" s="69" t="s">
        <v>1807</v>
      </c>
      <c r="J233" s="70" t="s">
        <v>1732</v>
      </c>
      <c r="K233" s="71" t="s">
        <v>1733</v>
      </c>
      <c r="L233" s="72">
        <v>1771</v>
      </c>
      <c r="M233" s="73" t="s">
        <v>1733</v>
      </c>
      <c r="N233" s="74">
        <v>2.557544757</v>
      </c>
      <c r="O233" s="70" t="s">
        <v>1733</v>
      </c>
      <c r="P233" s="75"/>
      <c r="Q233" s="71" t="str">
        <f t="shared" si="34"/>
        <v>NO</v>
      </c>
      <c r="R233" s="76" t="s">
        <v>1732</v>
      </c>
      <c r="S233" s="77">
        <v>57582</v>
      </c>
      <c r="T233" s="78">
        <v>2792</v>
      </c>
      <c r="U233" s="78">
        <v>7099</v>
      </c>
      <c r="V233" s="79">
        <v>1643</v>
      </c>
      <c r="W233" s="64">
        <f t="shared" si="35"/>
        <v>1</v>
      </c>
      <c r="X233" s="65">
        <f t="shared" si="36"/>
        <v>0</v>
      </c>
      <c r="Y233" s="65">
        <f t="shared" si="37"/>
        <v>0</v>
      </c>
      <c r="Z233" s="80">
        <f t="shared" si="38"/>
        <v>0</v>
      </c>
      <c r="AA233" s="81" t="str">
        <f t="shared" si="39"/>
        <v>-</v>
      </c>
      <c r="AB233" s="64">
        <f t="shared" si="40"/>
        <v>1</v>
      </c>
      <c r="AC233" s="65">
        <f t="shared" si="41"/>
        <v>0</v>
      </c>
      <c r="AD233" s="80">
        <f t="shared" si="42"/>
        <v>0</v>
      </c>
      <c r="AE233" s="81" t="str">
        <f t="shared" si="43"/>
        <v>-</v>
      </c>
      <c r="AF233" s="64">
        <f t="shared" si="44"/>
        <v>0</v>
      </c>
      <c r="AG233" s="82" t="s">
        <v>1734</v>
      </c>
    </row>
    <row r="234" spans="1:33" ht="12.75">
      <c r="A234" s="62">
        <v>3610200</v>
      </c>
      <c r="B234" s="63">
        <v>660406030000</v>
      </c>
      <c r="C234" s="64" t="s">
        <v>179</v>
      </c>
      <c r="D234" s="65" t="s">
        <v>180</v>
      </c>
      <c r="E234" s="65" t="s">
        <v>181</v>
      </c>
      <c r="F234" s="66">
        <v>10583</v>
      </c>
      <c r="G234" s="67">
        <v>1725</v>
      </c>
      <c r="H234" s="68">
        <v>9144727768</v>
      </c>
      <c r="I234" s="69" t="s">
        <v>1826</v>
      </c>
      <c r="J234" s="70" t="s">
        <v>1733</v>
      </c>
      <c r="K234" s="71" t="s">
        <v>1733</v>
      </c>
      <c r="L234" s="72">
        <v>1797</v>
      </c>
      <c r="M234" s="73" t="s">
        <v>1733</v>
      </c>
      <c r="N234" s="74">
        <v>0.873362445</v>
      </c>
      <c r="O234" s="70" t="s">
        <v>1733</v>
      </c>
      <c r="P234" s="75"/>
      <c r="Q234" s="71" t="str">
        <f t="shared" si="34"/>
        <v>NO</v>
      </c>
      <c r="R234" s="76" t="s">
        <v>1733</v>
      </c>
      <c r="S234" s="77">
        <v>42587</v>
      </c>
      <c r="T234" s="78">
        <v>0</v>
      </c>
      <c r="U234" s="78">
        <v>5471</v>
      </c>
      <c r="V234" s="79">
        <v>1351</v>
      </c>
      <c r="W234" s="64">
        <f t="shared" si="35"/>
        <v>0</v>
      </c>
      <c r="X234" s="65">
        <f t="shared" si="36"/>
        <v>0</v>
      </c>
      <c r="Y234" s="65">
        <f t="shared" si="37"/>
        <v>0</v>
      </c>
      <c r="Z234" s="80">
        <f t="shared" si="38"/>
        <v>0</v>
      </c>
      <c r="AA234" s="81" t="str">
        <f t="shared" si="39"/>
        <v>-</v>
      </c>
      <c r="AB234" s="64">
        <f t="shared" si="40"/>
        <v>0</v>
      </c>
      <c r="AC234" s="65">
        <f t="shared" si="41"/>
        <v>0</v>
      </c>
      <c r="AD234" s="80">
        <f t="shared" si="42"/>
        <v>0</v>
      </c>
      <c r="AE234" s="81" t="str">
        <f t="shared" si="43"/>
        <v>-</v>
      </c>
      <c r="AF234" s="64">
        <f t="shared" si="44"/>
        <v>0</v>
      </c>
      <c r="AG234" s="82" t="s">
        <v>1734</v>
      </c>
    </row>
    <row r="235" spans="1:33" ht="12.75">
      <c r="A235" s="62">
        <v>3610230</v>
      </c>
      <c r="B235" s="63">
        <v>520601080000</v>
      </c>
      <c r="C235" s="64" t="s">
        <v>182</v>
      </c>
      <c r="D235" s="65" t="s">
        <v>183</v>
      </c>
      <c r="E235" s="65" t="s">
        <v>184</v>
      </c>
      <c r="F235" s="66">
        <v>12134</v>
      </c>
      <c r="G235" s="67">
        <v>5390</v>
      </c>
      <c r="H235" s="68">
        <v>5188638412</v>
      </c>
      <c r="I235" s="69" t="s">
        <v>1807</v>
      </c>
      <c r="J235" s="70" t="s">
        <v>1732</v>
      </c>
      <c r="K235" s="71" t="s">
        <v>1733</v>
      </c>
      <c r="L235" s="72">
        <v>73</v>
      </c>
      <c r="M235" s="73" t="s">
        <v>1733</v>
      </c>
      <c r="N235" s="74">
        <v>8.530805687</v>
      </c>
      <c r="O235" s="70" t="s">
        <v>1733</v>
      </c>
      <c r="P235" s="75"/>
      <c r="Q235" s="71" t="str">
        <f t="shared" si="34"/>
        <v>NO</v>
      </c>
      <c r="R235" s="76" t="s">
        <v>1732</v>
      </c>
      <c r="S235" s="77">
        <v>13543</v>
      </c>
      <c r="T235" s="78">
        <v>2076</v>
      </c>
      <c r="U235" s="78">
        <v>1457</v>
      </c>
      <c r="V235" s="79">
        <v>857</v>
      </c>
      <c r="W235" s="64">
        <f t="shared" si="35"/>
        <v>1</v>
      </c>
      <c r="X235" s="65">
        <f t="shared" si="36"/>
        <v>1</v>
      </c>
      <c r="Y235" s="65">
        <f t="shared" si="37"/>
        <v>0</v>
      </c>
      <c r="Z235" s="80">
        <f t="shared" si="38"/>
        <v>0</v>
      </c>
      <c r="AA235" s="81" t="str">
        <f t="shared" si="39"/>
        <v>SRSA</v>
      </c>
      <c r="AB235" s="64">
        <f t="shared" si="40"/>
        <v>1</v>
      </c>
      <c r="AC235" s="65">
        <f t="shared" si="41"/>
        <v>0</v>
      </c>
      <c r="AD235" s="80">
        <f t="shared" si="42"/>
        <v>0</v>
      </c>
      <c r="AE235" s="81" t="str">
        <f t="shared" si="43"/>
        <v>-</v>
      </c>
      <c r="AF235" s="64">
        <f t="shared" si="44"/>
        <v>0</v>
      </c>
      <c r="AG235" s="82" t="s">
        <v>1734</v>
      </c>
    </row>
    <row r="236" spans="1:33" ht="12.75">
      <c r="A236" s="62">
        <v>3610260</v>
      </c>
      <c r="B236" s="63">
        <v>470501040000</v>
      </c>
      <c r="C236" s="64" t="s">
        <v>185</v>
      </c>
      <c r="D236" s="65" t="s">
        <v>186</v>
      </c>
      <c r="E236" s="65" t="s">
        <v>187</v>
      </c>
      <c r="F236" s="66">
        <v>13335</v>
      </c>
      <c r="G236" s="67">
        <v>5129</v>
      </c>
      <c r="H236" s="68">
        <v>6079658931</v>
      </c>
      <c r="I236" s="69" t="s">
        <v>1731</v>
      </c>
      <c r="J236" s="70" t="s">
        <v>1732</v>
      </c>
      <c r="K236" s="71" t="s">
        <v>1732</v>
      </c>
      <c r="L236" s="72">
        <v>554</v>
      </c>
      <c r="M236" s="73" t="s">
        <v>1733</v>
      </c>
      <c r="N236" s="74">
        <v>13.13320826</v>
      </c>
      <c r="O236" s="70" t="s">
        <v>1733</v>
      </c>
      <c r="P236" s="75"/>
      <c r="Q236" s="71" t="str">
        <f t="shared" si="34"/>
        <v>NO</v>
      </c>
      <c r="R236" s="76" t="s">
        <v>1732</v>
      </c>
      <c r="S236" s="77">
        <v>34886</v>
      </c>
      <c r="T236" s="78">
        <v>4291</v>
      </c>
      <c r="U236" s="78">
        <v>4158</v>
      </c>
      <c r="V236" s="79">
        <v>5442</v>
      </c>
      <c r="W236" s="64">
        <f t="shared" si="35"/>
        <v>1</v>
      </c>
      <c r="X236" s="65">
        <f t="shared" si="36"/>
        <v>1</v>
      </c>
      <c r="Y236" s="65">
        <f t="shared" si="37"/>
        <v>0</v>
      </c>
      <c r="Z236" s="80">
        <f t="shared" si="38"/>
        <v>0</v>
      </c>
      <c r="AA236" s="81" t="str">
        <f t="shared" si="39"/>
        <v>SRSA</v>
      </c>
      <c r="AB236" s="64">
        <f t="shared" si="40"/>
        <v>1</v>
      </c>
      <c r="AC236" s="65">
        <f t="shared" si="41"/>
        <v>0</v>
      </c>
      <c r="AD236" s="80">
        <f t="shared" si="42"/>
        <v>0</v>
      </c>
      <c r="AE236" s="81" t="str">
        <f t="shared" si="43"/>
        <v>-</v>
      </c>
      <c r="AF236" s="64">
        <f t="shared" si="44"/>
        <v>0</v>
      </c>
      <c r="AG236" s="82" t="s">
        <v>1734</v>
      </c>
    </row>
    <row r="237" spans="1:33" ht="12.75">
      <c r="A237" s="62">
        <v>3600003</v>
      </c>
      <c r="B237" s="63">
        <v>513102040000</v>
      </c>
      <c r="C237" s="64" t="s">
        <v>188</v>
      </c>
      <c r="D237" s="65" t="s">
        <v>189</v>
      </c>
      <c r="E237" s="65" t="s">
        <v>190</v>
      </c>
      <c r="F237" s="66">
        <v>13684</v>
      </c>
      <c r="G237" s="67">
        <v>630</v>
      </c>
      <c r="H237" s="68">
        <v>3155628326</v>
      </c>
      <c r="I237" s="69" t="s">
        <v>1731</v>
      </c>
      <c r="J237" s="70" t="s">
        <v>1732</v>
      </c>
      <c r="K237" s="71" t="s">
        <v>1732</v>
      </c>
      <c r="L237" s="72">
        <v>705</v>
      </c>
      <c r="M237" s="73" t="s">
        <v>1733</v>
      </c>
      <c r="N237" s="74">
        <v>16.56626506</v>
      </c>
      <c r="O237" s="70" t="s">
        <v>1733</v>
      </c>
      <c r="P237" s="75"/>
      <c r="Q237" s="71" t="str">
        <f t="shared" si="34"/>
        <v>NO</v>
      </c>
      <c r="R237" s="76" t="s">
        <v>1732</v>
      </c>
      <c r="S237" s="77">
        <v>56228</v>
      </c>
      <c r="T237" s="78">
        <v>6391</v>
      </c>
      <c r="U237" s="78">
        <v>5532</v>
      </c>
      <c r="V237" s="79">
        <v>6329</v>
      </c>
      <c r="W237" s="64">
        <f t="shared" si="35"/>
        <v>1</v>
      </c>
      <c r="X237" s="65">
        <f t="shared" si="36"/>
        <v>0</v>
      </c>
      <c r="Y237" s="65">
        <f t="shared" si="37"/>
        <v>0</v>
      </c>
      <c r="Z237" s="80">
        <f t="shared" si="38"/>
        <v>0</v>
      </c>
      <c r="AA237" s="81" t="str">
        <f t="shared" si="39"/>
        <v>-</v>
      </c>
      <c r="AB237" s="64">
        <f t="shared" si="40"/>
        <v>1</v>
      </c>
      <c r="AC237" s="65">
        <f t="shared" si="41"/>
        <v>0</v>
      </c>
      <c r="AD237" s="80">
        <f t="shared" si="42"/>
        <v>0</v>
      </c>
      <c r="AE237" s="81" t="str">
        <f t="shared" si="43"/>
        <v>-</v>
      </c>
      <c r="AF237" s="64">
        <f t="shared" si="44"/>
        <v>0</v>
      </c>
      <c r="AG237" s="82" t="s">
        <v>1734</v>
      </c>
    </row>
    <row r="238" spans="1:33" ht="12.75">
      <c r="A238" s="62">
        <v>3616650</v>
      </c>
      <c r="B238" s="63">
        <v>500414020000</v>
      </c>
      <c r="C238" s="64" t="s">
        <v>191</v>
      </c>
      <c r="D238" s="65" t="s">
        <v>192</v>
      </c>
      <c r="E238" s="65" t="s">
        <v>193</v>
      </c>
      <c r="F238" s="66">
        <v>10977</v>
      </c>
      <c r="G238" s="67">
        <v>6222</v>
      </c>
      <c r="H238" s="68">
        <v>8455735020</v>
      </c>
      <c r="I238" s="69" t="s">
        <v>1826</v>
      </c>
      <c r="J238" s="70" t="s">
        <v>1733</v>
      </c>
      <c r="K238" s="71" t="s">
        <v>1733</v>
      </c>
      <c r="L238" s="72">
        <v>166</v>
      </c>
      <c r="M238" s="73" t="s">
        <v>1733</v>
      </c>
      <c r="N238" s="74" t="s">
        <v>1827</v>
      </c>
      <c r="O238" s="70" t="s">
        <v>1827</v>
      </c>
      <c r="P238" s="75"/>
      <c r="Q238" s="71" t="str">
        <f t="shared" si="34"/>
        <v>NO</v>
      </c>
      <c r="R238" s="76" t="s">
        <v>1733</v>
      </c>
      <c r="S238" s="77">
        <v>0</v>
      </c>
      <c r="T238" s="78">
        <v>0</v>
      </c>
      <c r="U238" s="78">
        <v>0</v>
      </c>
      <c r="V238" s="79">
        <v>0</v>
      </c>
      <c r="W238" s="64">
        <f t="shared" si="35"/>
        <v>0</v>
      </c>
      <c r="X238" s="65">
        <f t="shared" si="36"/>
        <v>1</v>
      </c>
      <c r="Y238" s="65">
        <f t="shared" si="37"/>
        <v>0</v>
      </c>
      <c r="Z238" s="80">
        <f t="shared" si="38"/>
        <v>0</v>
      </c>
      <c r="AA238" s="81" t="str">
        <f t="shared" si="39"/>
        <v>-</v>
      </c>
      <c r="AB238" s="64">
        <f t="shared" si="40"/>
        <v>0</v>
      </c>
      <c r="AC238" s="65">
        <f t="shared" si="41"/>
        <v>0</v>
      </c>
      <c r="AD238" s="80">
        <f t="shared" si="42"/>
        <v>0</v>
      </c>
      <c r="AE238" s="81" t="str">
        <f t="shared" si="43"/>
        <v>-</v>
      </c>
      <c r="AF238" s="64">
        <f t="shared" si="44"/>
        <v>0</v>
      </c>
      <c r="AG238" s="82" t="s">
        <v>1734</v>
      </c>
    </row>
    <row r="239" spans="1:33" ht="12.75">
      <c r="A239" s="62">
        <v>3610380</v>
      </c>
      <c r="B239" s="63">
        <v>180901040000</v>
      </c>
      <c r="C239" s="64" t="s">
        <v>194</v>
      </c>
      <c r="D239" s="65" t="s">
        <v>195</v>
      </c>
      <c r="E239" s="65" t="s">
        <v>196</v>
      </c>
      <c r="F239" s="66">
        <v>14058</v>
      </c>
      <c r="G239" s="67">
        <v>370</v>
      </c>
      <c r="H239" s="68">
        <v>5857579967</v>
      </c>
      <c r="I239" s="69" t="s">
        <v>1731</v>
      </c>
      <c r="J239" s="70" t="s">
        <v>1732</v>
      </c>
      <c r="K239" s="71" t="s">
        <v>1732</v>
      </c>
      <c r="L239" s="72">
        <v>562</v>
      </c>
      <c r="M239" s="73" t="s">
        <v>1733</v>
      </c>
      <c r="N239" s="74">
        <v>15.78014184</v>
      </c>
      <c r="O239" s="70" t="s">
        <v>1733</v>
      </c>
      <c r="P239" s="75"/>
      <c r="Q239" s="71" t="str">
        <f t="shared" si="34"/>
        <v>NO</v>
      </c>
      <c r="R239" s="76" t="s">
        <v>1732</v>
      </c>
      <c r="S239" s="77">
        <v>22367</v>
      </c>
      <c r="T239" s="78">
        <v>3946</v>
      </c>
      <c r="U239" s="78">
        <v>3942</v>
      </c>
      <c r="V239" s="79">
        <v>5447</v>
      </c>
      <c r="W239" s="64">
        <f t="shared" si="35"/>
        <v>1</v>
      </c>
      <c r="X239" s="65">
        <f t="shared" si="36"/>
        <v>1</v>
      </c>
      <c r="Y239" s="65">
        <f t="shared" si="37"/>
        <v>0</v>
      </c>
      <c r="Z239" s="80">
        <f t="shared" si="38"/>
        <v>0</v>
      </c>
      <c r="AA239" s="81" t="str">
        <f t="shared" si="39"/>
        <v>SRSA</v>
      </c>
      <c r="AB239" s="64">
        <f t="shared" si="40"/>
        <v>1</v>
      </c>
      <c r="AC239" s="65">
        <f t="shared" si="41"/>
        <v>0</v>
      </c>
      <c r="AD239" s="80">
        <f t="shared" si="42"/>
        <v>0</v>
      </c>
      <c r="AE239" s="81" t="str">
        <f t="shared" si="43"/>
        <v>-</v>
      </c>
      <c r="AF239" s="64">
        <f t="shared" si="44"/>
        <v>0</v>
      </c>
      <c r="AG239" s="82" t="s">
        <v>1734</v>
      </c>
    </row>
    <row r="240" spans="1:33" ht="12.75">
      <c r="A240" s="62">
        <v>3610410</v>
      </c>
      <c r="B240" s="63">
        <v>590801040000</v>
      </c>
      <c r="C240" s="64" t="s">
        <v>197</v>
      </c>
      <c r="D240" s="65" t="s">
        <v>198</v>
      </c>
      <c r="E240" s="65" t="s">
        <v>199</v>
      </c>
      <c r="F240" s="66">
        <v>12732</v>
      </c>
      <c r="G240" s="67">
        <v>249</v>
      </c>
      <c r="H240" s="68">
        <v>8455576141</v>
      </c>
      <c r="I240" s="69" t="s">
        <v>1731</v>
      </c>
      <c r="J240" s="70" t="s">
        <v>1732</v>
      </c>
      <c r="K240" s="71" t="s">
        <v>1732</v>
      </c>
      <c r="L240" s="72">
        <v>789</v>
      </c>
      <c r="M240" s="73" t="s">
        <v>1733</v>
      </c>
      <c r="N240" s="74">
        <v>14.59390863</v>
      </c>
      <c r="O240" s="70" t="s">
        <v>1733</v>
      </c>
      <c r="P240" s="75"/>
      <c r="Q240" s="71" t="str">
        <f t="shared" si="34"/>
        <v>NO</v>
      </c>
      <c r="R240" s="76" t="s">
        <v>1732</v>
      </c>
      <c r="S240" s="77">
        <v>34653</v>
      </c>
      <c r="T240" s="78">
        <v>5371</v>
      </c>
      <c r="U240" s="78">
        <v>5170</v>
      </c>
      <c r="V240" s="79">
        <v>7802</v>
      </c>
      <c r="W240" s="64">
        <f t="shared" si="35"/>
        <v>1</v>
      </c>
      <c r="X240" s="65">
        <f t="shared" si="36"/>
        <v>0</v>
      </c>
      <c r="Y240" s="65">
        <f t="shared" si="37"/>
        <v>0</v>
      </c>
      <c r="Z240" s="80">
        <f t="shared" si="38"/>
        <v>0</v>
      </c>
      <c r="AA240" s="81" t="str">
        <f t="shared" si="39"/>
        <v>-</v>
      </c>
      <c r="AB240" s="64">
        <f t="shared" si="40"/>
        <v>1</v>
      </c>
      <c r="AC240" s="65">
        <f t="shared" si="41"/>
        <v>0</v>
      </c>
      <c r="AD240" s="80">
        <f t="shared" si="42"/>
        <v>0</v>
      </c>
      <c r="AE240" s="81" t="str">
        <f t="shared" si="43"/>
        <v>-</v>
      </c>
      <c r="AF240" s="64">
        <f t="shared" si="44"/>
        <v>0</v>
      </c>
      <c r="AG240" s="82" t="s">
        <v>1734</v>
      </c>
    </row>
    <row r="241" spans="1:33" ht="12.75">
      <c r="A241" s="62">
        <v>3610440</v>
      </c>
      <c r="B241" s="63">
        <v>150301040000</v>
      </c>
      <c r="C241" s="64" t="s">
        <v>200</v>
      </c>
      <c r="D241" s="65" t="s">
        <v>201</v>
      </c>
      <c r="E241" s="65" t="s">
        <v>202</v>
      </c>
      <c r="F241" s="66">
        <v>12932</v>
      </c>
      <c r="G241" s="67">
        <v>158</v>
      </c>
      <c r="H241" s="68">
        <v>5188736371</v>
      </c>
      <c r="I241" s="69" t="s">
        <v>1752</v>
      </c>
      <c r="J241" s="70" t="s">
        <v>1732</v>
      </c>
      <c r="K241" s="71" t="s">
        <v>1732</v>
      </c>
      <c r="L241" s="72">
        <v>389</v>
      </c>
      <c r="M241" s="73" t="s">
        <v>1733</v>
      </c>
      <c r="N241" s="74">
        <v>13.71681416</v>
      </c>
      <c r="O241" s="70" t="s">
        <v>1733</v>
      </c>
      <c r="P241" s="75"/>
      <c r="Q241" s="71" t="str">
        <f t="shared" si="34"/>
        <v>NO</v>
      </c>
      <c r="R241" s="76" t="s">
        <v>1732</v>
      </c>
      <c r="S241" s="77">
        <v>23451</v>
      </c>
      <c r="T241" s="78">
        <v>3003</v>
      </c>
      <c r="U241" s="78">
        <v>2844</v>
      </c>
      <c r="V241" s="79">
        <v>3769</v>
      </c>
      <c r="W241" s="64">
        <f t="shared" si="35"/>
        <v>1</v>
      </c>
      <c r="X241" s="65">
        <f t="shared" si="36"/>
        <v>1</v>
      </c>
      <c r="Y241" s="65">
        <f t="shared" si="37"/>
        <v>0</v>
      </c>
      <c r="Z241" s="80">
        <f t="shared" si="38"/>
        <v>0</v>
      </c>
      <c r="AA241" s="81" t="str">
        <f t="shared" si="39"/>
        <v>SRSA</v>
      </c>
      <c r="AB241" s="64">
        <f t="shared" si="40"/>
        <v>1</v>
      </c>
      <c r="AC241" s="65">
        <f t="shared" si="41"/>
        <v>0</v>
      </c>
      <c r="AD241" s="80">
        <f t="shared" si="42"/>
        <v>0</v>
      </c>
      <c r="AE241" s="81" t="str">
        <f t="shared" si="43"/>
        <v>-</v>
      </c>
      <c r="AF241" s="64">
        <f t="shared" si="44"/>
        <v>0</v>
      </c>
      <c r="AG241" s="82" t="s">
        <v>1734</v>
      </c>
    </row>
    <row r="242" spans="1:33" ht="12.75">
      <c r="A242" s="62">
        <v>3610500</v>
      </c>
      <c r="B242" s="63">
        <v>622002060000</v>
      </c>
      <c r="C242" s="64" t="s">
        <v>203</v>
      </c>
      <c r="D242" s="65" t="s">
        <v>204</v>
      </c>
      <c r="E242" s="65" t="s">
        <v>205</v>
      </c>
      <c r="F242" s="66">
        <v>12428</v>
      </c>
      <c r="G242" s="67">
        <v>2000</v>
      </c>
      <c r="H242" s="68">
        <v>8456470100</v>
      </c>
      <c r="I242" s="69" t="s">
        <v>2145</v>
      </c>
      <c r="J242" s="70" t="s">
        <v>1733</v>
      </c>
      <c r="K242" s="71" t="s">
        <v>1733</v>
      </c>
      <c r="L242" s="72">
        <v>1656</v>
      </c>
      <c r="M242" s="73" t="s">
        <v>1733</v>
      </c>
      <c r="N242" s="74">
        <v>19.18801353</v>
      </c>
      <c r="O242" s="70" t="s">
        <v>1733</v>
      </c>
      <c r="P242" s="75"/>
      <c r="Q242" s="71" t="str">
        <f t="shared" si="34"/>
        <v>NO</v>
      </c>
      <c r="R242" s="76" t="s">
        <v>1733</v>
      </c>
      <c r="S242" s="77">
        <v>167483</v>
      </c>
      <c r="T242" s="78">
        <v>21875</v>
      </c>
      <c r="U242" s="78">
        <v>17727</v>
      </c>
      <c r="V242" s="79">
        <v>23667</v>
      </c>
      <c r="W242" s="64">
        <f t="shared" si="35"/>
        <v>0</v>
      </c>
      <c r="X242" s="65">
        <f t="shared" si="36"/>
        <v>0</v>
      </c>
      <c r="Y242" s="65">
        <f t="shared" si="37"/>
        <v>0</v>
      </c>
      <c r="Z242" s="80">
        <f t="shared" si="38"/>
        <v>0</v>
      </c>
      <c r="AA242" s="81" t="str">
        <f t="shared" si="39"/>
        <v>-</v>
      </c>
      <c r="AB242" s="64">
        <f t="shared" si="40"/>
        <v>0</v>
      </c>
      <c r="AC242" s="65">
        <f t="shared" si="41"/>
        <v>0</v>
      </c>
      <c r="AD242" s="80">
        <f t="shared" si="42"/>
        <v>0</v>
      </c>
      <c r="AE242" s="81" t="str">
        <f t="shared" si="43"/>
        <v>-</v>
      </c>
      <c r="AF242" s="64">
        <f t="shared" si="44"/>
        <v>0</v>
      </c>
      <c r="AG242" s="82" t="s">
        <v>1734</v>
      </c>
    </row>
    <row r="243" spans="1:33" ht="12.75">
      <c r="A243" s="62">
        <v>3610530</v>
      </c>
      <c r="B243" s="63">
        <v>40901040000</v>
      </c>
      <c r="C243" s="64" t="s">
        <v>206</v>
      </c>
      <c r="D243" s="65" t="s">
        <v>207</v>
      </c>
      <c r="E243" s="65" t="s">
        <v>208</v>
      </c>
      <c r="F243" s="66">
        <v>14731</v>
      </c>
      <c r="G243" s="67">
        <v>9719</v>
      </c>
      <c r="H243" s="68">
        <v>7166992368</v>
      </c>
      <c r="I243" s="69" t="s">
        <v>1731</v>
      </c>
      <c r="J243" s="70" t="s">
        <v>1732</v>
      </c>
      <c r="K243" s="71" t="s">
        <v>1732</v>
      </c>
      <c r="L243" s="72">
        <v>621</v>
      </c>
      <c r="M243" s="73" t="s">
        <v>1733</v>
      </c>
      <c r="N243" s="74">
        <v>8</v>
      </c>
      <c r="O243" s="70" t="s">
        <v>1733</v>
      </c>
      <c r="P243" s="75"/>
      <c r="Q243" s="71" t="str">
        <f t="shared" si="34"/>
        <v>NO</v>
      </c>
      <c r="R243" s="76" t="s">
        <v>1732</v>
      </c>
      <c r="S243" s="77">
        <v>30137</v>
      </c>
      <c r="T243" s="78">
        <v>2591</v>
      </c>
      <c r="U243" s="78">
        <v>3471</v>
      </c>
      <c r="V243" s="79">
        <v>5588</v>
      </c>
      <c r="W243" s="64">
        <f t="shared" si="35"/>
        <v>1</v>
      </c>
      <c r="X243" s="65">
        <f t="shared" si="36"/>
        <v>0</v>
      </c>
      <c r="Y243" s="65">
        <f t="shared" si="37"/>
        <v>0</v>
      </c>
      <c r="Z243" s="80">
        <f t="shared" si="38"/>
        <v>0</v>
      </c>
      <c r="AA243" s="81" t="str">
        <f t="shared" si="39"/>
        <v>-</v>
      </c>
      <c r="AB243" s="64">
        <f t="shared" si="40"/>
        <v>1</v>
      </c>
      <c r="AC243" s="65">
        <f t="shared" si="41"/>
        <v>0</v>
      </c>
      <c r="AD243" s="80">
        <f t="shared" si="42"/>
        <v>0</v>
      </c>
      <c r="AE243" s="81" t="str">
        <f t="shared" si="43"/>
        <v>-</v>
      </c>
      <c r="AF243" s="64">
        <f t="shared" si="44"/>
        <v>0</v>
      </c>
      <c r="AG243" s="82" t="s">
        <v>1734</v>
      </c>
    </row>
    <row r="244" spans="1:33" ht="12.75">
      <c r="A244" s="62">
        <v>3610560</v>
      </c>
      <c r="B244" s="63">
        <v>70600010000</v>
      </c>
      <c r="C244" s="64" t="s">
        <v>209</v>
      </c>
      <c r="D244" s="65" t="s">
        <v>210</v>
      </c>
      <c r="E244" s="65" t="s">
        <v>2089</v>
      </c>
      <c r="F244" s="66">
        <v>14905</v>
      </c>
      <c r="G244" s="67">
        <v>1715</v>
      </c>
      <c r="H244" s="68">
        <v>6077353010</v>
      </c>
      <c r="I244" s="69" t="s">
        <v>211</v>
      </c>
      <c r="J244" s="70" t="s">
        <v>1733</v>
      </c>
      <c r="K244" s="71" t="s">
        <v>1733</v>
      </c>
      <c r="L244" s="72">
        <v>6832</v>
      </c>
      <c r="M244" s="73" t="s">
        <v>1733</v>
      </c>
      <c r="N244" s="74">
        <v>23.13531751</v>
      </c>
      <c r="O244" s="70" t="s">
        <v>1732</v>
      </c>
      <c r="P244" s="75"/>
      <c r="Q244" s="71" t="str">
        <f t="shared" si="34"/>
        <v>NO</v>
      </c>
      <c r="R244" s="76" t="s">
        <v>1733</v>
      </c>
      <c r="S244" s="77">
        <v>726577</v>
      </c>
      <c r="T244" s="78">
        <v>86710</v>
      </c>
      <c r="U244" s="78">
        <v>72913</v>
      </c>
      <c r="V244" s="79">
        <v>41741</v>
      </c>
      <c r="W244" s="64">
        <f t="shared" si="35"/>
        <v>0</v>
      </c>
      <c r="X244" s="65">
        <f t="shared" si="36"/>
        <v>0</v>
      </c>
      <c r="Y244" s="65">
        <f t="shared" si="37"/>
        <v>0</v>
      </c>
      <c r="Z244" s="80">
        <f t="shared" si="38"/>
        <v>0</v>
      </c>
      <c r="AA244" s="81" t="str">
        <f t="shared" si="39"/>
        <v>-</v>
      </c>
      <c r="AB244" s="64">
        <f t="shared" si="40"/>
        <v>0</v>
      </c>
      <c r="AC244" s="65">
        <f t="shared" si="41"/>
        <v>1</v>
      </c>
      <c r="AD244" s="80">
        <f t="shared" si="42"/>
        <v>0</v>
      </c>
      <c r="AE244" s="81" t="str">
        <f t="shared" si="43"/>
        <v>-</v>
      </c>
      <c r="AF244" s="64">
        <f t="shared" si="44"/>
        <v>0</v>
      </c>
      <c r="AG244" s="82" t="s">
        <v>1734</v>
      </c>
    </row>
    <row r="245" spans="1:33" ht="12.75">
      <c r="A245" s="62">
        <v>3610590</v>
      </c>
      <c r="B245" s="63">
        <v>70902060000</v>
      </c>
      <c r="C245" s="64" t="s">
        <v>212</v>
      </c>
      <c r="D245" s="65" t="s">
        <v>213</v>
      </c>
      <c r="E245" s="65" t="s">
        <v>214</v>
      </c>
      <c r="F245" s="66">
        <v>14903</v>
      </c>
      <c r="G245" s="67">
        <v>1598</v>
      </c>
      <c r="H245" s="68">
        <v>6077347114</v>
      </c>
      <c r="I245" s="69" t="s">
        <v>1954</v>
      </c>
      <c r="J245" s="70" t="s">
        <v>1733</v>
      </c>
      <c r="K245" s="71" t="s">
        <v>1733</v>
      </c>
      <c r="L245" s="72">
        <v>1208</v>
      </c>
      <c r="M245" s="73" t="s">
        <v>1733</v>
      </c>
      <c r="N245" s="74">
        <v>9.837467921</v>
      </c>
      <c r="O245" s="70" t="s">
        <v>1733</v>
      </c>
      <c r="P245" s="75"/>
      <c r="Q245" s="71" t="str">
        <f t="shared" si="34"/>
        <v>NO</v>
      </c>
      <c r="R245" s="76" t="s">
        <v>1733</v>
      </c>
      <c r="S245" s="77">
        <v>49853</v>
      </c>
      <c r="T245" s="78">
        <v>4264</v>
      </c>
      <c r="U245" s="78">
        <v>5756</v>
      </c>
      <c r="V245" s="79">
        <v>1729</v>
      </c>
      <c r="W245" s="64">
        <f t="shared" si="35"/>
        <v>0</v>
      </c>
      <c r="X245" s="65">
        <f t="shared" si="36"/>
        <v>0</v>
      </c>
      <c r="Y245" s="65">
        <f t="shared" si="37"/>
        <v>0</v>
      </c>
      <c r="Z245" s="80">
        <f t="shared" si="38"/>
        <v>0</v>
      </c>
      <c r="AA245" s="81" t="str">
        <f t="shared" si="39"/>
        <v>-</v>
      </c>
      <c r="AB245" s="64">
        <f t="shared" si="40"/>
        <v>0</v>
      </c>
      <c r="AC245" s="65">
        <f t="shared" si="41"/>
        <v>0</v>
      </c>
      <c r="AD245" s="80">
        <f t="shared" si="42"/>
        <v>0</v>
      </c>
      <c r="AE245" s="81" t="str">
        <f t="shared" si="43"/>
        <v>-</v>
      </c>
      <c r="AF245" s="64">
        <f t="shared" si="44"/>
        <v>0</v>
      </c>
      <c r="AG245" s="82" t="s">
        <v>1734</v>
      </c>
    </row>
    <row r="246" spans="1:33" ht="12.75">
      <c r="A246" s="62">
        <v>3610620</v>
      </c>
      <c r="B246" s="63">
        <v>280216020000</v>
      </c>
      <c r="C246" s="64" t="s">
        <v>215</v>
      </c>
      <c r="D246" s="65" t="s">
        <v>216</v>
      </c>
      <c r="E246" s="65" t="s">
        <v>217</v>
      </c>
      <c r="F246" s="66">
        <v>11003</v>
      </c>
      <c r="G246" s="67">
        <v>1609</v>
      </c>
      <c r="H246" s="68">
        <v>5163265500</v>
      </c>
      <c r="I246" s="69" t="s">
        <v>1826</v>
      </c>
      <c r="J246" s="70" t="s">
        <v>1733</v>
      </c>
      <c r="K246" s="71" t="s">
        <v>1733</v>
      </c>
      <c r="L246" s="72">
        <v>3980</v>
      </c>
      <c r="M246" s="73" t="s">
        <v>1733</v>
      </c>
      <c r="N246" s="74">
        <v>8.53411808</v>
      </c>
      <c r="O246" s="70" t="s">
        <v>1733</v>
      </c>
      <c r="P246" s="75"/>
      <c r="Q246" s="71" t="str">
        <f t="shared" si="34"/>
        <v>NO</v>
      </c>
      <c r="R246" s="76" t="s">
        <v>1733</v>
      </c>
      <c r="S246" s="77">
        <v>155314</v>
      </c>
      <c r="T246" s="78">
        <v>18596</v>
      </c>
      <c r="U246" s="78">
        <v>23014</v>
      </c>
      <c r="V246" s="79">
        <v>7286</v>
      </c>
      <c r="W246" s="64">
        <f t="shared" si="35"/>
        <v>0</v>
      </c>
      <c r="X246" s="65">
        <f t="shared" si="36"/>
        <v>0</v>
      </c>
      <c r="Y246" s="65">
        <f t="shared" si="37"/>
        <v>0</v>
      </c>
      <c r="Z246" s="80">
        <f t="shared" si="38"/>
        <v>0</v>
      </c>
      <c r="AA246" s="81" t="str">
        <f t="shared" si="39"/>
        <v>-</v>
      </c>
      <c r="AB246" s="64">
        <f t="shared" si="40"/>
        <v>0</v>
      </c>
      <c r="AC246" s="65">
        <f t="shared" si="41"/>
        <v>0</v>
      </c>
      <c r="AD246" s="80">
        <f t="shared" si="42"/>
        <v>0</v>
      </c>
      <c r="AE246" s="81" t="str">
        <f t="shared" si="43"/>
        <v>-</v>
      </c>
      <c r="AF246" s="64">
        <f t="shared" si="44"/>
        <v>0</v>
      </c>
      <c r="AG246" s="82" t="s">
        <v>1734</v>
      </c>
    </row>
    <row r="247" spans="1:33" ht="12.75">
      <c r="A247" s="62">
        <v>3610650</v>
      </c>
      <c r="B247" s="63">
        <v>660409020000</v>
      </c>
      <c r="C247" s="64" t="s">
        <v>218</v>
      </c>
      <c r="D247" s="65" t="s">
        <v>219</v>
      </c>
      <c r="E247" s="65" t="s">
        <v>220</v>
      </c>
      <c r="F247" s="66">
        <v>10523</v>
      </c>
      <c r="G247" s="67">
        <v>3711</v>
      </c>
      <c r="H247" s="68">
        <v>9145928440</v>
      </c>
      <c r="I247" s="69" t="s">
        <v>1826</v>
      </c>
      <c r="J247" s="70" t="s">
        <v>1733</v>
      </c>
      <c r="K247" s="71" t="s">
        <v>1733</v>
      </c>
      <c r="L247" s="72">
        <v>868</v>
      </c>
      <c r="M247" s="73" t="s">
        <v>1733</v>
      </c>
      <c r="N247" s="74">
        <v>7.62987013</v>
      </c>
      <c r="O247" s="70" t="s">
        <v>1733</v>
      </c>
      <c r="P247" s="75"/>
      <c r="Q247" s="71" t="str">
        <f t="shared" si="34"/>
        <v>NO</v>
      </c>
      <c r="R247" s="76" t="s">
        <v>1733</v>
      </c>
      <c r="S247" s="77">
        <v>21063</v>
      </c>
      <c r="T247" s="78">
        <v>3640</v>
      </c>
      <c r="U247" s="78">
        <v>5359</v>
      </c>
      <c r="V247" s="79">
        <v>1577</v>
      </c>
      <c r="W247" s="64">
        <f t="shared" si="35"/>
        <v>0</v>
      </c>
      <c r="X247" s="65">
        <f t="shared" si="36"/>
        <v>0</v>
      </c>
      <c r="Y247" s="65">
        <f t="shared" si="37"/>
        <v>0</v>
      </c>
      <c r="Z247" s="80">
        <f t="shared" si="38"/>
        <v>0</v>
      </c>
      <c r="AA247" s="81" t="str">
        <f t="shared" si="39"/>
        <v>-</v>
      </c>
      <c r="AB247" s="64">
        <f t="shared" si="40"/>
        <v>0</v>
      </c>
      <c r="AC247" s="65">
        <f t="shared" si="41"/>
        <v>0</v>
      </c>
      <c r="AD247" s="80">
        <f t="shared" si="42"/>
        <v>0</v>
      </c>
      <c r="AE247" s="81" t="str">
        <f t="shared" si="43"/>
        <v>-</v>
      </c>
      <c r="AF247" s="64">
        <f t="shared" si="44"/>
        <v>0</v>
      </c>
      <c r="AG247" s="82" t="s">
        <v>1734</v>
      </c>
    </row>
    <row r="248" spans="1:33" ht="12.75">
      <c r="A248" s="62">
        <v>3610680</v>
      </c>
      <c r="B248" s="63">
        <v>580401020000</v>
      </c>
      <c r="C248" s="64" t="s">
        <v>221</v>
      </c>
      <c r="D248" s="65" t="s">
        <v>222</v>
      </c>
      <c r="E248" s="65" t="s">
        <v>223</v>
      </c>
      <c r="F248" s="66">
        <v>11740</v>
      </c>
      <c r="G248" s="67">
        <v>2900</v>
      </c>
      <c r="H248" s="68">
        <v>6312665402</v>
      </c>
      <c r="I248" s="69" t="s">
        <v>1826</v>
      </c>
      <c r="J248" s="70" t="s">
        <v>1733</v>
      </c>
      <c r="K248" s="71" t="s">
        <v>1733</v>
      </c>
      <c r="L248" s="72">
        <v>2375</v>
      </c>
      <c r="M248" s="73" t="s">
        <v>1733</v>
      </c>
      <c r="N248" s="74">
        <v>3.677973028</v>
      </c>
      <c r="O248" s="70" t="s">
        <v>1733</v>
      </c>
      <c r="P248" s="75"/>
      <c r="Q248" s="71" t="str">
        <f t="shared" si="34"/>
        <v>NO</v>
      </c>
      <c r="R248" s="76" t="s">
        <v>1733</v>
      </c>
      <c r="S248" s="77">
        <v>60392</v>
      </c>
      <c r="T248" s="78">
        <v>2596</v>
      </c>
      <c r="U248" s="78">
        <v>8911</v>
      </c>
      <c r="V248" s="79">
        <v>2489</v>
      </c>
      <c r="W248" s="64">
        <f t="shared" si="35"/>
        <v>0</v>
      </c>
      <c r="X248" s="65">
        <f t="shared" si="36"/>
        <v>0</v>
      </c>
      <c r="Y248" s="65">
        <f t="shared" si="37"/>
        <v>0</v>
      </c>
      <c r="Z248" s="80">
        <f t="shared" si="38"/>
        <v>0</v>
      </c>
      <c r="AA248" s="81" t="str">
        <f t="shared" si="39"/>
        <v>-</v>
      </c>
      <c r="AB248" s="64">
        <f t="shared" si="40"/>
        <v>0</v>
      </c>
      <c r="AC248" s="65">
        <f t="shared" si="41"/>
        <v>0</v>
      </c>
      <c r="AD248" s="80">
        <f t="shared" si="42"/>
        <v>0</v>
      </c>
      <c r="AE248" s="81" t="str">
        <f t="shared" si="43"/>
        <v>-</v>
      </c>
      <c r="AF248" s="64">
        <f t="shared" si="44"/>
        <v>0</v>
      </c>
      <c r="AG248" s="82" t="s">
        <v>1734</v>
      </c>
    </row>
    <row r="249" spans="1:33" ht="12.75">
      <c r="A249" s="62">
        <v>3600073</v>
      </c>
      <c r="B249" s="63">
        <v>140600860856</v>
      </c>
      <c r="C249" s="64" t="s">
        <v>224</v>
      </c>
      <c r="D249" s="65" t="s">
        <v>225</v>
      </c>
      <c r="E249" s="65" t="s">
        <v>2173</v>
      </c>
      <c r="F249" s="66">
        <v>14203</v>
      </c>
      <c r="G249" s="67">
        <v>1638</v>
      </c>
      <c r="H249" s="68">
        <v>7168732962</v>
      </c>
      <c r="I249" s="69" t="s">
        <v>1871</v>
      </c>
      <c r="J249" s="70" t="s">
        <v>1733</v>
      </c>
      <c r="K249" s="71" t="s">
        <v>1733</v>
      </c>
      <c r="L249" s="72">
        <v>395</v>
      </c>
      <c r="M249" s="73" t="s">
        <v>1733</v>
      </c>
      <c r="N249" s="74" t="s">
        <v>1827</v>
      </c>
      <c r="O249" s="70" t="s">
        <v>1827</v>
      </c>
      <c r="P249" s="75"/>
      <c r="Q249" s="71" t="str">
        <f t="shared" si="34"/>
        <v>NO</v>
      </c>
      <c r="R249" s="76" t="s">
        <v>1733</v>
      </c>
      <c r="S249" s="77">
        <v>15283</v>
      </c>
      <c r="T249" s="78">
        <v>7854</v>
      </c>
      <c r="U249" s="78">
        <v>3160</v>
      </c>
      <c r="V249" s="79">
        <v>3756</v>
      </c>
      <c r="W249" s="64">
        <f t="shared" si="35"/>
        <v>0</v>
      </c>
      <c r="X249" s="65">
        <f t="shared" si="36"/>
        <v>1</v>
      </c>
      <c r="Y249" s="65">
        <f t="shared" si="37"/>
        <v>0</v>
      </c>
      <c r="Z249" s="80">
        <f t="shared" si="38"/>
        <v>0</v>
      </c>
      <c r="AA249" s="81" t="str">
        <f t="shared" si="39"/>
        <v>-</v>
      </c>
      <c r="AB249" s="64">
        <f t="shared" si="40"/>
        <v>0</v>
      </c>
      <c r="AC249" s="65">
        <f t="shared" si="41"/>
        <v>0</v>
      </c>
      <c r="AD249" s="80">
        <f t="shared" si="42"/>
        <v>0</v>
      </c>
      <c r="AE249" s="81" t="str">
        <f t="shared" si="43"/>
        <v>-</v>
      </c>
      <c r="AF249" s="64">
        <f t="shared" si="44"/>
        <v>0</v>
      </c>
      <c r="AG249" s="82" t="s">
        <v>1734</v>
      </c>
    </row>
    <row r="250" spans="1:33" ht="12.75">
      <c r="A250" s="62">
        <v>3600026</v>
      </c>
      <c r="B250" s="63">
        <v>261600860811</v>
      </c>
      <c r="C250" s="64" t="s">
        <v>226</v>
      </c>
      <c r="D250" s="65" t="s">
        <v>227</v>
      </c>
      <c r="E250" s="65" t="s">
        <v>2138</v>
      </c>
      <c r="F250" s="66">
        <v>14621</v>
      </c>
      <c r="G250" s="67">
        <v>4808</v>
      </c>
      <c r="H250" s="68">
        <v>5855446170</v>
      </c>
      <c r="I250" s="69" t="s">
        <v>1893</v>
      </c>
      <c r="J250" s="70" t="s">
        <v>1733</v>
      </c>
      <c r="K250" s="71" t="s">
        <v>1733</v>
      </c>
      <c r="L250" s="72">
        <v>228</v>
      </c>
      <c r="M250" s="73" t="s">
        <v>1733</v>
      </c>
      <c r="N250" s="74" t="s">
        <v>1827</v>
      </c>
      <c r="O250" s="70" t="s">
        <v>1827</v>
      </c>
      <c r="P250" s="75"/>
      <c r="Q250" s="71" t="str">
        <f t="shared" si="34"/>
        <v>NO</v>
      </c>
      <c r="R250" s="76" t="s">
        <v>1733</v>
      </c>
      <c r="S250" s="77">
        <v>20101</v>
      </c>
      <c r="T250" s="78">
        <v>4268</v>
      </c>
      <c r="U250" s="78">
        <v>2251</v>
      </c>
      <c r="V250" s="79">
        <v>2054</v>
      </c>
      <c r="W250" s="64">
        <f t="shared" si="35"/>
        <v>0</v>
      </c>
      <c r="X250" s="65">
        <f t="shared" si="36"/>
        <v>1</v>
      </c>
      <c r="Y250" s="65">
        <f t="shared" si="37"/>
        <v>0</v>
      </c>
      <c r="Z250" s="80">
        <f t="shared" si="38"/>
        <v>0</v>
      </c>
      <c r="AA250" s="81" t="str">
        <f t="shared" si="39"/>
        <v>-</v>
      </c>
      <c r="AB250" s="64">
        <f t="shared" si="40"/>
        <v>0</v>
      </c>
      <c r="AC250" s="65">
        <f t="shared" si="41"/>
        <v>0</v>
      </c>
      <c r="AD250" s="80">
        <f t="shared" si="42"/>
        <v>0</v>
      </c>
      <c r="AE250" s="81" t="str">
        <f t="shared" si="43"/>
        <v>-</v>
      </c>
      <c r="AF250" s="64">
        <f t="shared" si="44"/>
        <v>0</v>
      </c>
      <c r="AG250" s="82" t="s">
        <v>1734</v>
      </c>
    </row>
    <row r="251" spans="1:33" ht="12.75">
      <c r="A251" s="62">
        <v>3616560</v>
      </c>
      <c r="B251" s="63">
        <v>141401060000</v>
      </c>
      <c r="C251" s="64" t="s">
        <v>228</v>
      </c>
      <c r="D251" s="65" t="s">
        <v>229</v>
      </c>
      <c r="E251" s="65" t="s">
        <v>2028</v>
      </c>
      <c r="F251" s="66">
        <v>14006</v>
      </c>
      <c r="G251" s="67">
        <v>9690</v>
      </c>
      <c r="H251" s="68">
        <v>7169262201</v>
      </c>
      <c r="I251" s="69" t="s">
        <v>19</v>
      </c>
      <c r="J251" s="70" t="s">
        <v>1733</v>
      </c>
      <c r="K251" s="71" t="s">
        <v>1733</v>
      </c>
      <c r="L251" s="72">
        <v>3035</v>
      </c>
      <c r="M251" s="73" t="s">
        <v>1733</v>
      </c>
      <c r="N251" s="74">
        <v>8.445763627</v>
      </c>
      <c r="O251" s="70" t="s">
        <v>1733</v>
      </c>
      <c r="P251" s="75"/>
      <c r="Q251" s="71" t="str">
        <f t="shared" si="34"/>
        <v>NO</v>
      </c>
      <c r="R251" s="76" t="s">
        <v>1733</v>
      </c>
      <c r="S251" s="77">
        <v>153541</v>
      </c>
      <c r="T251" s="78">
        <v>10790</v>
      </c>
      <c r="U251" s="78">
        <v>16203</v>
      </c>
      <c r="V251" s="79">
        <v>4868</v>
      </c>
      <c r="W251" s="64">
        <f t="shared" si="35"/>
        <v>0</v>
      </c>
      <c r="X251" s="65">
        <f t="shared" si="36"/>
        <v>0</v>
      </c>
      <c r="Y251" s="65">
        <f t="shared" si="37"/>
        <v>0</v>
      </c>
      <c r="Z251" s="80">
        <f t="shared" si="38"/>
        <v>0</v>
      </c>
      <c r="AA251" s="81" t="str">
        <f t="shared" si="39"/>
        <v>-</v>
      </c>
      <c r="AB251" s="64">
        <f t="shared" si="40"/>
        <v>0</v>
      </c>
      <c r="AC251" s="65">
        <f t="shared" si="41"/>
        <v>0</v>
      </c>
      <c r="AD251" s="80">
        <f t="shared" si="42"/>
        <v>0</v>
      </c>
      <c r="AE251" s="81" t="str">
        <f t="shared" si="43"/>
        <v>-</v>
      </c>
      <c r="AF251" s="64">
        <f t="shared" si="44"/>
        <v>0</v>
      </c>
      <c r="AG251" s="82" t="s">
        <v>1734</v>
      </c>
    </row>
    <row r="252" spans="1:33" ht="12.75">
      <c r="A252" s="62">
        <v>3600065</v>
      </c>
      <c r="B252" s="63">
        <v>331300860841</v>
      </c>
      <c r="C252" s="64" t="s">
        <v>230</v>
      </c>
      <c r="D252" s="65" t="s">
        <v>231</v>
      </c>
      <c r="E252" s="65" t="s">
        <v>1966</v>
      </c>
      <c r="F252" s="66">
        <v>11201</v>
      </c>
      <c r="G252" s="67" t="s">
        <v>1748</v>
      </c>
      <c r="H252" s="68">
        <v>2126783587</v>
      </c>
      <c r="I252" s="69" t="s">
        <v>1871</v>
      </c>
      <c r="J252" s="70" t="s">
        <v>1733</v>
      </c>
      <c r="K252" s="71" t="s">
        <v>1733</v>
      </c>
      <c r="L252" s="72">
        <v>215</v>
      </c>
      <c r="M252" s="73" t="s">
        <v>1733</v>
      </c>
      <c r="N252" s="74" t="s">
        <v>1827</v>
      </c>
      <c r="O252" s="70" t="s">
        <v>1827</v>
      </c>
      <c r="P252" s="75"/>
      <c r="Q252" s="71" t="str">
        <f t="shared" si="34"/>
        <v>NO</v>
      </c>
      <c r="R252" s="76" t="s">
        <v>1733</v>
      </c>
      <c r="S252" s="77">
        <v>0</v>
      </c>
      <c r="T252" s="78">
        <v>0</v>
      </c>
      <c r="U252" s="78">
        <v>0</v>
      </c>
      <c r="V252" s="79">
        <v>0</v>
      </c>
      <c r="W252" s="64">
        <f t="shared" si="35"/>
        <v>0</v>
      </c>
      <c r="X252" s="65">
        <f t="shared" si="36"/>
        <v>1</v>
      </c>
      <c r="Y252" s="65">
        <f t="shared" si="37"/>
        <v>0</v>
      </c>
      <c r="Z252" s="80">
        <f t="shared" si="38"/>
        <v>0</v>
      </c>
      <c r="AA252" s="81" t="str">
        <f t="shared" si="39"/>
        <v>-</v>
      </c>
      <c r="AB252" s="64">
        <f t="shared" si="40"/>
        <v>0</v>
      </c>
      <c r="AC252" s="65">
        <f t="shared" si="41"/>
        <v>0</v>
      </c>
      <c r="AD252" s="80">
        <f t="shared" si="42"/>
        <v>0</v>
      </c>
      <c r="AE252" s="81" t="str">
        <f t="shared" si="43"/>
        <v>-</v>
      </c>
      <c r="AF252" s="64">
        <f t="shared" si="44"/>
        <v>0</v>
      </c>
      <c r="AG252" s="82" t="s">
        <v>1734</v>
      </c>
    </row>
    <row r="253" spans="1:33" ht="12.75">
      <c r="A253" s="62">
        <v>3610860</v>
      </c>
      <c r="B253" s="63">
        <v>420601040000</v>
      </c>
      <c r="C253" s="64" t="s">
        <v>232</v>
      </c>
      <c r="D253" s="65" t="s">
        <v>233</v>
      </c>
      <c r="E253" s="65" t="s">
        <v>234</v>
      </c>
      <c r="F253" s="66">
        <v>13063</v>
      </c>
      <c r="G253" s="67">
        <v>8719</v>
      </c>
      <c r="H253" s="68">
        <v>3156835301</v>
      </c>
      <c r="I253" s="69" t="s">
        <v>1807</v>
      </c>
      <c r="J253" s="70" t="s">
        <v>1732</v>
      </c>
      <c r="K253" s="71" t="s">
        <v>1733</v>
      </c>
      <c r="L253" s="72">
        <v>896</v>
      </c>
      <c r="M253" s="73" t="s">
        <v>1733</v>
      </c>
      <c r="N253" s="74">
        <v>5.394605395</v>
      </c>
      <c r="O253" s="70" t="s">
        <v>1733</v>
      </c>
      <c r="P253" s="75"/>
      <c r="Q253" s="71" t="str">
        <f t="shared" si="34"/>
        <v>NO</v>
      </c>
      <c r="R253" s="76" t="s">
        <v>1732</v>
      </c>
      <c r="S253" s="77">
        <v>30940</v>
      </c>
      <c r="T253" s="78">
        <v>1902</v>
      </c>
      <c r="U253" s="78">
        <v>3832</v>
      </c>
      <c r="V253" s="79">
        <v>7739</v>
      </c>
      <c r="W253" s="64">
        <f t="shared" si="35"/>
        <v>1</v>
      </c>
      <c r="X253" s="65">
        <f t="shared" si="36"/>
        <v>0</v>
      </c>
      <c r="Y253" s="65">
        <f t="shared" si="37"/>
        <v>0</v>
      </c>
      <c r="Z253" s="80">
        <f t="shared" si="38"/>
        <v>0</v>
      </c>
      <c r="AA253" s="81" t="str">
        <f t="shared" si="39"/>
        <v>-</v>
      </c>
      <c r="AB253" s="64">
        <f t="shared" si="40"/>
        <v>1</v>
      </c>
      <c r="AC253" s="65">
        <f t="shared" si="41"/>
        <v>0</v>
      </c>
      <c r="AD253" s="80">
        <f t="shared" si="42"/>
        <v>0</v>
      </c>
      <c r="AE253" s="81" t="str">
        <f t="shared" si="43"/>
        <v>-</v>
      </c>
      <c r="AF253" s="64">
        <f t="shared" si="44"/>
        <v>0</v>
      </c>
      <c r="AG253" s="82" t="s">
        <v>1734</v>
      </c>
    </row>
    <row r="254" spans="1:33" ht="12.75">
      <c r="A254" s="62">
        <v>3610890</v>
      </c>
      <c r="B254" s="63">
        <v>261301060000</v>
      </c>
      <c r="C254" s="64" t="s">
        <v>235</v>
      </c>
      <c r="D254" s="65" t="s">
        <v>236</v>
      </c>
      <c r="E254" s="65" t="s">
        <v>2050</v>
      </c>
      <c r="F254" s="66">
        <v>14450</v>
      </c>
      <c r="G254" s="67">
        <v>2130</v>
      </c>
      <c r="H254" s="68">
        <v>5854212004</v>
      </c>
      <c r="I254" s="69" t="s">
        <v>1954</v>
      </c>
      <c r="J254" s="70" t="s">
        <v>1733</v>
      </c>
      <c r="K254" s="71" t="s">
        <v>1733</v>
      </c>
      <c r="L254" s="72">
        <v>6722</v>
      </c>
      <c r="M254" s="73" t="s">
        <v>1733</v>
      </c>
      <c r="N254" s="74">
        <v>3.25083612</v>
      </c>
      <c r="O254" s="70" t="s">
        <v>1733</v>
      </c>
      <c r="P254" s="75"/>
      <c r="Q254" s="71" t="str">
        <f t="shared" si="34"/>
        <v>NO</v>
      </c>
      <c r="R254" s="76" t="s">
        <v>1733</v>
      </c>
      <c r="S254" s="77">
        <v>177328</v>
      </c>
      <c r="T254" s="78">
        <v>6555</v>
      </c>
      <c r="U254" s="78">
        <v>25958</v>
      </c>
      <c r="V254" s="79">
        <v>6976</v>
      </c>
      <c r="W254" s="64">
        <f t="shared" si="35"/>
        <v>0</v>
      </c>
      <c r="X254" s="65">
        <f t="shared" si="36"/>
        <v>0</v>
      </c>
      <c r="Y254" s="65">
        <f t="shared" si="37"/>
        <v>0</v>
      </c>
      <c r="Z254" s="80">
        <f t="shared" si="38"/>
        <v>0</v>
      </c>
      <c r="AA254" s="81" t="str">
        <f t="shared" si="39"/>
        <v>-</v>
      </c>
      <c r="AB254" s="64">
        <f t="shared" si="40"/>
        <v>0</v>
      </c>
      <c r="AC254" s="65">
        <f t="shared" si="41"/>
        <v>0</v>
      </c>
      <c r="AD254" s="80">
        <f t="shared" si="42"/>
        <v>0</v>
      </c>
      <c r="AE254" s="81" t="str">
        <f t="shared" si="43"/>
        <v>-</v>
      </c>
      <c r="AF254" s="64">
        <f t="shared" si="44"/>
        <v>0</v>
      </c>
      <c r="AG254" s="82" t="s">
        <v>1734</v>
      </c>
    </row>
    <row r="255" spans="1:33" ht="12.75">
      <c r="A255" s="62">
        <v>3610920</v>
      </c>
      <c r="B255" s="63">
        <v>61101040000</v>
      </c>
      <c r="C255" s="64" t="s">
        <v>237</v>
      </c>
      <c r="D255" s="65" t="s">
        <v>238</v>
      </c>
      <c r="E255" s="65" t="s">
        <v>239</v>
      </c>
      <c r="F255" s="66">
        <v>14733</v>
      </c>
      <c r="G255" s="67">
        <v>1395</v>
      </c>
      <c r="H255" s="68">
        <v>7166656624</v>
      </c>
      <c r="I255" s="69" t="s">
        <v>1777</v>
      </c>
      <c r="J255" s="70" t="s">
        <v>1733</v>
      </c>
      <c r="K255" s="71" t="s">
        <v>1732</v>
      </c>
      <c r="L255" s="72">
        <v>1379</v>
      </c>
      <c r="M255" s="73" t="s">
        <v>1733</v>
      </c>
      <c r="N255" s="74">
        <v>14.40422323</v>
      </c>
      <c r="O255" s="70" t="s">
        <v>1733</v>
      </c>
      <c r="P255" s="75"/>
      <c r="Q255" s="71" t="str">
        <f t="shared" si="34"/>
        <v>NO</v>
      </c>
      <c r="R255" s="76" t="s">
        <v>1732</v>
      </c>
      <c r="S255" s="77">
        <v>77060</v>
      </c>
      <c r="T255" s="78">
        <v>8114</v>
      </c>
      <c r="U255" s="78">
        <v>9134</v>
      </c>
      <c r="V255" s="79">
        <v>13192</v>
      </c>
      <c r="W255" s="64">
        <f t="shared" si="35"/>
        <v>1</v>
      </c>
      <c r="X255" s="65">
        <f t="shared" si="36"/>
        <v>0</v>
      </c>
      <c r="Y255" s="65">
        <f t="shared" si="37"/>
        <v>0</v>
      </c>
      <c r="Z255" s="80">
        <f t="shared" si="38"/>
        <v>0</v>
      </c>
      <c r="AA255" s="81" t="str">
        <f t="shared" si="39"/>
        <v>-</v>
      </c>
      <c r="AB255" s="64">
        <f t="shared" si="40"/>
        <v>1</v>
      </c>
      <c r="AC255" s="65">
        <f t="shared" si="41"/>
        <v>0</v>
      </c>
      <c r="AD255" s="80">
        <f t="shared" si="42"/>
        <v>0</v>
      </c>
      <c r="AE255" s="81" t="str">
        <f t="shared" si="43"/>
        <v>-</v>
      </c>
      <c r="AF255" s="64">
        <f t="shared" si="44"/>
        <v>0</v>
      </c>
      <c r="AG255" s="82" t="s">
        <v>1734</v>
      </c>
    </row>
    <row r="256" spans="1:33" ht="12.75">
      <c r="A256" s="62">
        <v>3610950</v>
      </c>
      <c r="B256" s="63">
        <v>590501060000</v>
      </c>
      <c r="C256" s="64" t="s">
        <v>1765</v>
      </c>
      <c r="D256" s="65" t="s">
        <v>1766</v>
      </c>
      <c r="E256" s="65" t="s">
        <v>1767</v>
      </c>
      <c r="F256" s="66">
        <v>12733</v>
      </c>
      <c r="G256" s="67">
        <v>124</v>
      </c>
      <c r="H256" s="68">
        <v>8454345884</v>
      </c>
      <c r="I256" s="69" t="s">
        <v>1752</v>
      </c>
      <c r="J256" s="70" t="s">
        <v>1732</v>
      </c>
      <c r="K256" s="71" t="s">
        <v>1732</v>
      </c>
      <c r="L256" s="72">
        <v>1273</v>
      </c>
      <c r="M256" s="73" t="s">
        <v>1733</v>
      </c>
      <c r="N256" s="74">
        <v>25.17616912</v>
      </c>
      <c r="O256" s="70" t="s">
        <v>1732</v>
      </c>
      <c r="P256" s="75"/>
      <c r="Q256" s="71" t="str">
        <f t="shared" si="34"/>
        <v>NO</v>
      </c>
      <c r="R256" s="76" t="s">
        <v>1732</v>
      </c>
      <c r="S256" s="77">
        <v>122987</v>
      </c>
      <c r="T256" s="78">
        <v>20587</v>
      </c>
      <c r="U256" s="78">
        <v>14662</v>
      </c>
      <c r="V256" s="79">
        <v>9804</v>
      </c>
      <c r="W256" s="64">
        <f t="shared" si="35"/>
        <v>1</v>
      </c>
      <c r="X256" s="65">
        <f t="shared" si="36"/>
        <v>0</v>
      </c>
      <c r="Y256" s="65">
        <f t="shared" si="37"/>
        <v>0</v>
      </c>
      <c r="Z256" s="80">
        <f t="shared" si="38"/>
        <v>0</v>
      </c>
      <c r="AA256" s="81" t="str">
        <f t="shared" si="39"/>
        <v>-</v>
      </c>
      <c r="AB256" s="64">
        <f t="shared" si="40"/>
        <v>1</v>
      </c>
      <c r="AC256" s="65">
        <f t="shared" si="41"/>
        <v>1</v>
      </c>
      <c r="AD256" s="80" t="str">
        <f t="shared" si="42"/>
        <v>Initial</v>
      </c>
      <c r="AE256" s="81" t="str">
        <f t="shared" si="43"/>
        <v>RLIS</v>
      </c>
      <c r="AF256" s="64">
        <f t="shared" si="44"/>
        <v>0</v>
      </c>
      <c r="AG256" s="82" t="s">
        <v>1734</v>
      </c>
    </row>
    <row r="257" spans="1:33" ht="12.75">
      <c r="A257" s="62">
        <v>3600066</v>
      </c>
      <c r="B257" s="63">
        <v>320900860839</v>
      </c>
      <c r="C257" s="64" t="s">
        <v>240</v>
      </c>
      <c r="D257" s="65" t="s">
        <v>241</v>
      </c>
      <c r="E257" s="65" t="s">
        <v>2151</v>
      </c>
      <c r="F257" s="66">
        <v>10452</v>
      </c>
      <c r="G257" s="67">
        <v>3227</v>
      </c>
      <c r="H257" s="68">
        <v>7184108100</v>
      </c>
      <c r="I257" s="69" t="s">
        <v>1871</v>
      </c>
      <c r="J257" s="70" t="s">
        <v>1733</v>
      </c>
      <c r="K257" s="71" t="s">
        <v>1733</v>
      </c>
      <c r="L257" s="72">
        <v>170</v>
      </c>
      <c r="M257" s="73" t="s">
        <v>1733</v>
      </c>
      <c r="N257" s="74" t="s">
        <v>1827</v>
      </c>
      <c r="O257" s="70" t="s">
        <v>1827</v>
      </c>
      <c r="P257" s="75"/>
      <c r="Q257" s="71" t="str">
        <f t="shared" si="34"/>
        <v>NO</v>
      </c>
      <c r="R257" s="76" t="s">
        <v>1733</v>
      </c>
      <c r="S257" s="77">
        <v>17970</v>
      </c>
      <c r="T257" s="78">
        <v>4403</v>
      </c>
      <c r="U257" s="78">
        <v>1590</v>
      </c>
      <c r="V257" s="79">
        <v>2258</v>
      </c>
      <c r="W257" s="64">
        <f t="shared" si="35"/>
        <v>0</v>
      </c>
      <c r="X257" s="65">
        <f t="shared" si="36"/>
        <v>1</v>
      </c>
      <c r="Y257" s="65">
        <f t="shared" si="37"/>
        <v>0</v>
      </c>
      <c r="Z257" s="80">
        <f t="shared" si="38"/>
        <v>0</v>
      </c>
      <c r="AA257" s="81" t="str">
        <f t="shared" si="39"/>
        <v>-</v>
      </c>
      <c r="AB257" s="64">
        <f t="shared" si="40"/>
        <v>0</v>
      </c>
      <c r="AC257" s="65">
        <f t="shared" si="41"/>
        <v>0</v>
      </c>
      <c r="AD257" s="80">
        <f t="shared" si="42"/>
        <v>0</v>
      </c>
      <c r="AE257" s="81" t="str">
        <f t="shared" si="43"/>
        <v>-</v>
      </c>
      <c r="AF257" s="64">
        <f t="shared" si="44"/>
        <v>0</v>
      </c>
      <c r="AG257" s="82" t="s">
        <v>1734</v>
      </c>
    </row>
    <row r="258" spans="1:33" ht="12.75">
      <c r="A258" s="62">
        <v>3610980</v>
      </c>
      <c r="B258" s="63">
        <v>280522030000</v>
      </c>
      <c r="C258" s="64" t="s">
        <v>242</v>
      </c>
      <c r="D258" s="65" t="s">
        <v>243</v>
      </c>
      <c r="E258" s="65" t="s">
        <v>244</v>
      </c>
      <c r="F258" s="66">
        <v>11735</v>
      </c>
      <c r="G258" s="67">
        <v>3742</v>
      </c>
      <c r="H258" s="68">
        <v>5167526510</v>
      </c>
      <c r="I258" s="69" t="s">
        <v>1826</v>
      </c>
      <c r="J258" s="70" t="s">
        <v>1733</v>
      </c>
      <c r="K258" s="71" t="s">
        <v>1733</v>
      </c>
      <c r="L258" s="72">
        <v>6201</v>
      </c>
      <c r="M258" s="73" t="s">
        <v>1733</v>
      </c>
      <c r="N258" s="74">
        <v>4.401690716</v>
      </c>
      <c r="O258" s="70" t="s">
        <v>1733</v>
      </c>
      <c r="P258" s="75"/>
      <c r="Q258" s="71" t="str">
        <f t="shared" si="34"/>
        <v>NO</v>
      </c>
      <c r="R258" s="76" t="s">
        <v>1733</v>
      </c>
      <c r="S258" s="77">
        <v>203482</v>
      </c>
      <c r="T258" s="78">
        <v>12743</v>
      </c>
      <c r="U258" s="78">
        <v>28380</v>
      </c>
      <c r="V258" s="79">
        <v>7542</v>
      </c>
      <c r="W258" s="64">
        <f t="shared" si="35"/>
        <v>0</v>
      </c>
      <c r="X258" s="65">
        <f t="shared" si="36"/>
        <v>0</v>
      </c>
      <c r="Y258" s="65">
        <f t="shared" si="37"/>
        <v>0</v>
      </c>
      <c r="Z258" s="80">
        <f t="shared" si="38"/>
        <v>0</v>
      </c>
      <c r="AA258" s="81" t="str">
        <f t="shared" si="39"/>
        <v>-</v>
      </c>
      <c r="AB258" s="64">
        <f t="shared" si="40"/>
        <v>0</v>
      </c>
      <c r="AC258" s="65">
        <f t="shared" si="41"/>
        <v>0</v>
      </c>
      <c r="AD258" s="80">
        <f t="shared" si="42"/>
        <v>0</v>
      </c>
      <c r="AE258" s="81" t="str">
        <f t="shared" si="43"/>
        <v>-</v>
      </c>
      <c r="AF258" s="64">
        <f t="shared" si="44"/>
        <v>0</v>
      </c>
      <c r="AG258" s="82" t="s">
        <v>1734</v>
      </c>
    </row>
    <row r="259" spans="1:33" ht="12.75">
      <c r="A259" s="62">
        <v>3618330</v>
      </c>
      <c r="B259" s="63">
        <v>421001060000</v>
      </c>
      <c r="C259" s="64" t="s">
        <v>245</v>
      </c>
      <c r="D259" s="65" t="s">
        <v>246</v>
      </c>
      <c r="E259" s="65" t="s">
        <v>247</v>
      </c>
      <c r="F259" s="66">
        <v>13104</v>
      </c>
      <c r="G259" s="67">
        <v>2140</v>
      </c>
      <c r="H259" s="68">
        <v>3156821200</v>
      </c>
      <c r="I259" s="69" t="s">
        <v>1864</v>
      </c>
      <c r="J259" s="70" t="s">
        <v>1733</v>
      </c>
      <c r="K259" s="71" t="s">
        <v>1733</v>
      </c>
      <c r="L259" s="72">
        <v>4293</v>
      </c>
      <c r="M259" s="73" t="s">
        <v>1733</v>
      </c>
      <c r="N259" s="74">
        <v>3.831891224</v>
      </c>
      <c r="O259" s="70" t="s">
        <v>1733</v>
      </c>
      <c r="P259" s="75"/>
      <c r="Q259" s="71" t="str">
        <f t="shared" si="34"/>
        <v>NO</v>
      </c>
      <c r="R259" s="76" t="s">
        <v>1733</v>
      </c>
      <c r="S259" s="77">
        <v>103092</v>
      </c>
      <c r="T259" s="78">
        <v>5192</v>
      </c>
      <c r="U259" s="78">
        <v>17836</v>
      </c>
      <c r="V259" s="79">
        <v>4966</v>
      </c>
      <c r="W259" s="64">
        <f t="shared" si="35"/>
        <v>0</v>
      </c>
      <c r="X259" s="65">
        <f t="shared" si="36"/>
        <v>0</v>
      </c>
      <c r="Y259" s="65">
        <f t="shared" si="37"/>
        <v>0</v>
      </c>
      <c r="Z259" s="80">
        <f t="shared" si="38"/>
        <v>0</v>
      </c>
      <c r="AA259" s="81" t="str">
        <f t="shared" si="39"/>
        <v>-</v>
      </c>
      <c r="AB259" s="64">
        <f t="shared" si="40"/>
        <v>0</v>
      </c>
      <c r="AC259" s="65">
        <f t="shared" si="41"/>
        <v>0</v>
      </c>
      <c r="AD259" s="80">
        <f t="shared" si="42"/>
        <v>0</v>
      </c>
      <c r="AE259" s="81" t="str">
        <f t="shared" si="43"/>
        <v>-</v>
      </c>
      <c r="AF259" s="64">
        <f t="shared" si="44"/>
        <v>0</v>
      </c>
      <c r="AG259" s="82" t="s">
        <v>1734</v>
      </c>
    </row>
    <row r="260" spans="1:33" ht="12.75">
      <c r="A260" s="62">
        <v>3611070</v>
      </c>
      <c r="B260" s="63">
        <v>22001040000</v>
      </c>
      <c r="C260" s="64" t="s">
        <v>1768</v>
      </c>
      <c r="D260" s="65" t="s">
        <v>1769</v>
      </c>
      <c r="E260" s="65" t="s">
        <v>1770</v>
      </c>
      <c r="F260" s="66">
        <v>14735</v>
      </c>
      <c r="G260" s="67">
        <v>177</v>
      </c>
      <c r="H260" s="68">
        <v>5855672251</v>
      </c>
      <c r="I260" s="69" t="s">
        <v>1731</v>
      </c>
      <c r="J260" s="70" t="s">
        <v>1732</v>
      </c>
      <c r="K260" s="71" t="s">
        <v>1732</v>
      </c>
      <c r="L260" s="72">
        <v>779</v>
      </c>
      <c r="M260" s="73" t="s">
        <v>1733</v>
      </c>
      <c r="N260" s="74">
        <v>27.54491018</v>
      </c>
      <c r="O260" s="70" t="s">
        <v>1732</v>
      </c>
      <c r="P260" s="75"/>
      <c r="Q260" s="71" t="str">
        <f t="shared" si="34"/>
        <v>NO</v>
      </c>
      <c r="R260" s="76" t="s">
        <v>1732</v>
      </c>
      <c r="S260" s="77">
        <v>75006</v>
      </c>
      <c r="T260" s="78">
        <v>12471</v>
      </c>
      <c r="U260" s="78">
        <v>9298</v>
      </c>
      <c r="V260" s="79">
        <v>12414</v>
      </c>
      <c r="W260" s="64">
        <f t="shared" si="35"/>
        <v>1</v>
      </c>
      <c r="X260" s="65">
        <f t="shared" si="36"/>
        <v>0</v>
      </c>
      <c r="Y260" s="65">
        <f t="shared" si="37"/>
        <v>0</v>
      </c>
      <c r="Z260" s="80">
        <f t="shared" si="38"/>
        <v>0</v>
      </c>
      <c r="AA260" s="81" t="str">
        <f t="shared" si="39"/>
        <v>-</v>
      </c>
      <c r="AB260" s="64">
        <f t="shared" si="40"/>
        <v>1</v>
      </c>
      <c r="AC260" s="65">
        <f t="shared" si="41"/>
        <v>1</v>
      </c>
      <c r="AD260" s="80" t="str">
        <f t="shared" si="42"/>
        <v>Initial</v>
      </c>
      <c r="AE260" s="81" t="str">
        <f t="shared" si="43"/>
        <v>RLIS</v>
      </c>
      <c r="AF260" s="64">
        <f t="shared" si="44"/>
        <v>0</v>
      </c>
      <c r="AG260" s="82" t="s">
        <v>1734</v>
      </c>
    </row>
    <row r="261" spans="1:33" ht="12.75">
      <c r="A261" s="62">
        <v>3621540</v>
      </c>
      <c r="B261" s="63">
        <v>580514020000</v>
      </c>
      <c r="C261" s="64" t="s">
        <v>248</v>
      </c>
      <c r="D261" s="65" t="s">
        <v>249</v>
      </c>
      <c r="E261" s="65" t="s">
        <v>250</v>
      </c>
      <c r="F261" s="66">
        <v>11770</v>
      </c>
      <c r="G261" s="67">
        <v>428</v>
      </c>
      <c r="H261" s="68">
        <v>6315835626</v>
      </c>
      <c r="I261" s="69" t="s">
        <v>1826</v>
      </c>
      <c r="J261" s="70" t="s">
        <v>1733</v>
      </c>
      <c r="K261" s="71" t="s">
        <v>1733</v>
      </c>
      <c r="L261" s="72">
        <v>44</v>
      </c>
      <c r="M261" s="73" t="s">
        <v>1733</v>
      </c>
      <c r="N261" s="74">
        <v>9.459459459</v>
      </c>
      <c r="O261" s="70" t="s">
        <v>1733</v>
      </c>
      <c r="P261" s="75"/>
      <c r="Q261" s="71" t="str">
        <f aca="true" t="shared" si="45" ref="Q261:Q324">IF(AND(ISNUMBER(P261),P261&gt;=20),"YES","NO")</f>
        <v>NO</v>
      </c>
      <c r="R261" s="76" t="s">
        <v>1733</v>
      </c>
      <c r="S261" s="77">
        <v>2721</v>
      </c>
      <c r="T261" s="78">
        <v>492</v>
      </c>
      <c r="U261" s="78">
        <v>382</v>
      </c>
      <c r="V261" s="79">
        <v>481</v>
      </c>
      <c r="W261" s="64">
        <f aca="true" t="shared" si="46" ref="W261:W324">IF(OR(J261="YES",K261="YES"),1,0)</f>
        <v>0</v>
      </c>
      <c r="X261" s="65">
        <f aca="true" t="shared" si="47" ref="X261:X324">IF(OR(AND(ISNUMBER(L261),AND(L261&gt;0,L261&lt;600)),AND(ISNUMBER(L261),AND(L261&gt;0,M261="YES"))),1,0)</f>
        <v>1</v>
      </c>
      <c r="Y261" s="65">
        <f aca="true" t="shared" si="48" ref="Y261:Y324">IF(AND(OR(J261="YES",K261="YES"),(W261=0)),"Trouble",0)</f>
        <v>0</v>
      </c>
      <c r="Z261" s="80">
        <f aca="true" t="shared" si="49" ref="Z261:Z324">IF(AND(OR(AND(ISNUMBER(L261),AND(L261&gt;0,L261&lt;600)),AND(ISNUMBER(L261),AND(L261&gt;0,M261="YES"))),(X261=0)),"Trouble",0)</f>
        <v>0</v>
      </c>
      <c r="AA261" s="81" t="str">
        <f aca="true" t="shared" si="50" ref="AA261:AA324">IF(AND(W261=1,X261=1),"SRSA","-")</f>
        <v>-</v>
      </c>
      <c r="AB261" s="64">
        <f aca="true" t="shared" si="51" ref="AB261:AB324">IF(R261="YES",1,0)</f>
        <v>0</v>
      </c>
      <c r="AC261" s="65">
        <f aca="true" t="shared" si="52" ref="AC261:AC324">IF(OR(AND(ISNUMBER(P261),P261&gt;=20),(AND(ISNUMBER(P261)=FALSE,AND(ISNUMBER(N261),N261&gt;=20)))),1,0)</f>
        <v>0</v>
      </c>
      <c r="AD261" s="80">
        <f aca="true" t="shared" si="53" ref="AD261:AD324">IF(AND(AB261=1,AC261=1),"Initial",0)</f>
        <v>0</v>
      </c>
      <c r="AE261" s="81" t="str">
        <f aca="true" t="shared" si="54" ref="AE261:AE324">IF(AND(AND(AD261="Initial",AF261=0),AND(ISNUMBER(L261),L261&gt;0)),"RLIS","-")</f>
        <v>-</v>
      </c>
      <c r="AF261" s="64">
        <f aca="true" t="shared" si="55" ref="AF261:AF324">IF(AND(AA261="SRSA",AD261="Initial"),"SRSA",0)</f>
        <v>0</v>
      </c>
      <c r="AG261" s="82" t="s">
        <v>1734</v>
      </c>
    </row>
    <row r="262" spans="1:33" ht="12.75">
      <c r="A262" s="62">
        <v>3611100</v>
      </c>
      <c r="B262" s="63">
        <v>581004020000</v>
      </c>
      <c r="C262" s="64" t="s">
        <v>251</v>
      </c>
      <c r="D262" s="65" t="s">
        <v>252</v>
      </c>
      <c r="E262" s="65" t="s">
        <v>253</v>
      </c>
      <c r="F262" s="66">
        <v>6390</v>
      </c>
      <c r="G262" s="67">
        <v>600</v>
      </c>
      <c r="H262" s="68">
        <v>6317887444</v>
      </c>
      <c r="I262" s="69">
        <v>8</v>
      </c>
      <c r="J262" s="70" t="s">
        <v>1732</v>
      </c>
      <c r="K262" s="71" t="s">
        <v>1733</v>
      </c>
      <c r="L262" s="72">
        <v>53</v>
      </c>
      <c r="M262" s="73" t="s">
        <v>1733</v>
      </c>
      <c r="N262" s="74">
        <v>9.615384615</v>
      </c>
      <c r="O262" s="70" t="s">
        <v>1733</v>
      </c>
      <c r="P262" s="75"/>
      <c r="Q262" s="71" t="str">
        <f t="shared" si="45"/>
        <v>NO</v>
      </c>
      <c r="R262" s="76" t="s">
        <v>1732</v>
      </c>
      <c r="S262" s="77">
        <v>1931</v>
      </c>
      <c r="T262" s="78">
        <v>0</v>
      </c>
      <c r="U262" s="78">
        <v>169</v>
      </c>
      <c r="V262" s="79">
        <v>483</v>
      </c>
      <c r="W262" s="64">
        <f t="shared" si="46"/>
        <v>1</v>
      </c>
      <c r="X262" s="65">
        <f t="shared" si="47"/>
        <v>1</v>
      </c>
      <c r="Y262" s="65">
        <f t="shared" si="48"/>
        <v>0</v>
      </c>
      <c r="Z262" s="80">
        <f t="shared" si="49"/>
        <v>0</v>
      </c>
      <c r="AA262" s="81" t="str">
        <f t="shared" si="50"/>
        <v>SRSA</v>
      </c>
      <c r="AB262" s="64">
        <f t="shared" si="51"/>
        <v>1</v>
      </c>
      <c r="AC262" s="65">
        <f t="shared" si="52"/>
        <v>0</v>
      </c>
      <c r="AD262" s="80">
        <f t="shared" si="53"/>
        <v>0</v>
      </c>
      <c r="AE262" s="81" t="str">
        <f t="shared" si="54"/>
        <v>-</v>
      </c>
      <c r="AF262" s="64">
        <f t="shared" si="55"/>
        <v>0</v>
      </c>
      <c r="AG262" s="82" t="s">
        <v>1734</v>
      </c>
    </row>
    <row r="263" spans="1:33" ht="12.75">
      <c r="A263" s="62">
        <v>3611160</v>
      </c>
      <c r="B263" s="63">
        <v>280222020000</v>
      </c>
      <c r="C263" s="64" t="s">
        <v>254</v>
      </c>
      <c r="D263" s="65" t="s">
        <v>255</v>
      </c>
      <c r="E263" s="65" t="s">
        <v>256</v>
      </c>
      <c r="F263" s="66">
        <v>11001</v>
      </c>
      <c r="G263" s="67">
        <v>2398</v>
      </c>
      <c r="H263" s="68">
        <v>5163279300</v>
      </c>
      <c r="I263" s="69" t="s">
        <v>1826</v>
      </c>
      <c r="J263" s="70" t="s">
        <v>1733</v>
      </c>
      <c r="K263" s="71" t="s">
        <v>1733</v>
      </c>
      <c r="L263" s="72">
        <v>1370</v>
      </c>
      <c r="M263" s="73" t="s">
        <v>1733</v>
      </c>
      <c r="N263" s="74">
        <v>1.390268123</v>
      </c>
      <c r="O263" s="70" t="s">
        <v>1733</v>
      </c>
      <c r="P263" s="75"/>
      <c r="Q263" s="71" t="str">
        <f t="shared" si="45"/>
        <v>NO</v>
      </c>
      <c r="R263" s="76" t="s">
        <v>1733</v>
      </c>
      <c r="S263" s="77">
        <v>56448</v>
      </c>
      <c r="T263" s="78">
        <v>0</v>
      </c>
      <c r="U263" s="78">
        <v>5676</v>
      </c>
      <c r="V263" s="79">
        <v>1537</v>
      </c>
      <c r="W263" s="64">
        <f t="shared" si="46"/>
        <v>0</v>
      </c>
      <c r="X263" s="65">
        <f t="shared" si="47"/>
        <v>0</v>
      </c>
      <c r="Y263" s="65">
        <f t="shared" si="48"/>
        <v>0</v>
      </c>
      <c r="Z263" s="80">
        <f t="shared" si="49"/>
        <v>0</v>
      </c>
      <c r="AA263" s="81" t="str">
        <f t="shared" si="50"/>
        <v>-</v>
      </c>
      <c r="AB263" s="64">
        <f t="shared" si="51"/>
        <v>0</v>
      </c>
      <c r="AC263" s="65">
        <f t="shared" si="52"/>
        <v>0</v>
      </c>
      <c r="AD263" s="80">
        <f t="shared" si="53"/>
        <v>0</v>
      </c>
      <c r="AE263" s="81" t="str">
        <f t="shared" si="54"/>
        <v>-</v>
      </c>
      <c r="AF263" s="64">
        <f t="shared" si="55"/>
        <v>0</v>
      </c>
      <c r="AG263" s="82" t="s">
        <v>1734</v>
      </c>
    </row>
    <row r="264" spans="1:33" ht="12.75">
      <c r="A264" s="62">
        <v>3625320</v>
      </c>
      <c r="B264" s="63">
        <v>442115020000</v>
      </c>
      <c r="C264" s="64" t="s">
        <v>257</v>
      </c>
      <c r="D264" s="65" t="s">
        <v>258</v>
      </c>
      <c r="E264" s="65" t="s">
        <v>259</v>
      </c>
      <c r="F264" s="66">
        <v>10921</v>
      </c>
      <c r="G264" s="67">
        <v>757</v>
      </c>
      <c r="H264" s="68">
        <v>8456513095</v>
      </c>
      <c r="I264" s="69" t="s">
        <v>1954</v>
      </c>
      <c r="J264" s="70" t="s">
        <v>1733</v>
      </c>
      <c r="K264" s="71" t="s">
        <v>1733</v>
      </c>
      <c r="L264" s="72">
        <v>856</v>
      </c>
      <c r="M264" s="73" t="s">
        <v>1733</v>
      </c>
      <c r="N264" s="74">
        <v>4.022346369</v>
      </c>
      <c r="O264" s="70" t="s">
        <v>1733</v>
      </c>
      <c r="P264" s="75"/>
      <c r="Q264" s="71" t="str">
        <f t="shared" si="45"/>
        <v>NO</v>
      </c>
      <c r="R264" s="76" t="s">
        <v>1733</v>
      </c>
      <c r="S264" s="77">
        <v>18661</v>
      </c>
      <c r="T264" s="78">
        <v>1116</v>
      </c>
      <c r="U264" s="78">
        <v>3888</v>
      </c>
      <c r="V264" s="79">
        <v>1024</v>
      </c>
      <c r="W264" s="64">
        <f t="shared" si="46"/>
        <v>0</v>
      </c>
      <c r="X264" s="65">
        <f t="shared" si="47"/>
        <v>0</v>
      </c>
      <c r="Y264" s="65">
        <f t="shared" si="48"/>
        <v>0</v>
      </c>
      <c r="Z264" s="80">
        <f t="shared" si="49"/>
        <v>0</v>
      </c>
      <c r="AA264" s="81" t="str">
        <f t="shared" si="50"/>
        <v>-</v>
      </c>
      <c r="AB264" s="64">
        <f t="shared" si="51"/>
        <v>0</v>
      </c>
      <c r="AC264" s="65">
        <f t="shared" si="52"/>
        <v>0</v>
      </c>
      <c r="AD264" s="80">
        <f t="shared" si="53"/>
        <v>0</v>
      </c>
      <c r="AE264" s="81" t="str">
        <f t="shared" si="54"/>
        <v>-</v>
      </c>
      <c r="AF264" s="64">
        <f t="shared" si="55"/>
        <v>0</v>
      </c>
      <c r="AG264" s="82" t="s">
        <v>1734</v>
      </c>
    </row>
    <row r="265" spans="1:33" ht="12.75">
      <c r="A265" s="62">
        <v>3611190</v>
      </c>
      <c r="B265" s="63">
        <v>270601040000</v>
      </c>
      <c r="C265" s="64" t="s">
        <v>260</v>
      </c>
      <c r="D265" s="65" t="s">
        <v>261</v>
      </c>
      <c r="E265" s="65" t="s">
        <v>262</v>
      </c>
      <c r="F265" s="66">
        <v>12068</v>
      </c>
      <c r="G265" s="67">
        <v>1501</v>
      </c>
      <c r="H265" s="68">
        <v>5188534415</v>
      </c>
      <c r="I265" s="69" t="s">
        <v>1752</v>
      </c>
      <c r="J265" s="70" t="s">
        <v>1732</v>
      </c>
      <c r="K265" s="71" t="s">
        <v>1732</v>
      </c>
      <c r="L265" s="72">
        <v>1556</v>
      </c>
      <c r="M265" s="73" t="s">
        <v>1733</v>
      </c>
      <c r="N265" s="74">
        <v>9.370988447</v>
      </c>
      <c r="O265" s="70" t="s">
        <v>1733</v>
      </c>
      <c r="P265" s="75"/>
      <c r="Q265" s="71" t="str">
        <f t="shared" si="45"/>
        <v>NO</v>
      </c>
      <c r="R265" s="76" t="s">
        <v>1732</v>
      </c>
      <c r="S265" s="77">
        <v>87742</v>
      </c>
      <c r="T265" s="78">
        <v>9745</v>
      </c>
      <c r="U265" s="78">
        <v>10503</v>
      </c>
      <c r="V265" s="79">
        <v>13938</v>
      </c>
      <c r="W265" s="64">
        <f t="shared" si="46"/>
        <v>1</v>
      </c>
      <c r="X265" s="65">
        <f t="shared" si="47"/>
        <v>0</v>
      </c>
      <c r="Y265" s="65">
        <f t="shared" si="48"/>
        <v>0</v>
      </c>
      <c r="Z265" s="80">
        <f t="shared" si="49"/>
        <v>0</v>
      </c>
      <c r="AA265" s="81" t="str">
        <f t="shared" si="50"/>
        <v>-</v>
      </c>
      <c r="AB265" s="64">
        <f t="shared" si="51"/>
        <v>1</v>
      </c>
      <c r="AC265" s="65">
        <f t="shared" si="52"/>
        <v>0</v>
      </c>
      <c r="AD265" s="80">
        <f t="shared" si="53"/>
        <v>0</v>
      </c>
      <c r="AE265" s="81" t="str">
        <f t="shared" si="54"/>
        <v>-</v>
      </c>
      <c r="AF265" s="64">
        <f t="shared" si="55"/>
        <v>0</v>
      </c>
      <c r="AG265" s="82" t="s">
        <v>1734</v>
      </c>
    </row>
    <row r="266" spans="1:33" ht="12.75">
      <c r="A266" s="62">
        <v>3611250</v>
      </c>
      <c r="B266" s="63">
        <v>61503040000</v>
      </c>
      <c r="C266" s="64" t="s">
        <v>263</v>
      </c>
      <c r="D266" s="65" t="s">
        <v>264</v>
      </c>
      <c r="E266" s="65" t="s">
        <v>265</v>
      </c>
      <c r="F266" s="66">
        <v>14062</v>
      </c>
      <c r="G266" s="67">
        <v>9674</v>
      </c>
      <c r="H266" s="68">
        <v>7169652742</v>
      </c>
      <c r="I266" s="69" t="s">
        <v>1731</v>
      </c>
      <c r="J266" s="70" t="s">
        <v>1732</v>
      </c>
      <c r="K266" s="71" t="s">
        <v>1732</v>
      </c>
      <c r="L266" s="72">
        <v>623</v>
      </c>
      <c r="M266" s="73" t="s">
        <v>1733</v>
      </c>
      <c r="N266" s="74">
        <v>14.61187215</v>
      </c>
      <c r="O266" s="70" t="s">
        <v>1733</v>
      </c>
      <c r="P266" s="75"/>
      <c r="Q266" s="71" t="str">
        <f t="shared" si="45"/>
        <v>NO</v>
      </c>
      <c r="R266" s="76" t="s">
        <v>1732</v>
      </c>
      <c r="S266" s="77">
        <v>38879</v>
      </c>
      <c r="T266" s="78">
        <v>4180</v>
      </c>
      <c r="U266" s="78">
        <v>4292</v>
      </c>
      <c r="V266" s="79">
        <v>5704</v>
      </c>
      <c r="W266" s="64">
        <f t="shared" si="46"/>
        <v>1</v>
      </c>
      <c r="X266" s="65">
        <f t="shared" si="47"/>
        <v>0</v>
      </c>
      <c r="Y266" s="65">
        <f t="shared" si="48"/>
        <v>0</v>
      </c>
      <c r="Z266" s="80">
        <f t="shared" si="49"/>
        <v>0</v>
      </c>
      <c r="AA266" s="81" t="str">
        <f t="shared" si="50"/>
        <v>-</v>
      </c>
      <c r="AB266" s="64">
        <f t="shared" si="51"/>
        <v>1</v>
      </c>
      <c r="AC266" s="65">
        <f t="shared" si="52"/>
        <v>0</v>
      </c>
      <c r="AD266" s="80">
        <f t="shared" si="53"/>
        <v>0</v>
      </c>
      <c r="AE266" s="81" t="str">
        <f t="shared" si="54"/>
        <v>-</v>
      </c>
      <c r="AF266" s="64">
        <f t="shared" si="55"/>
        <v>0</v>
      </c>
      <c r="AG266" s="82" t="s">
        <v>1734</v>
      </c>
    </row>
    <row r="267" spans="1:33" ht="12.75">
      <c r="A267" s="62">
        <v>3611280</v>
      </c>
      <c r="B267" s="63">
        <v>640502040000</v>
      </c>
      <c r="C267" s="64" t="s">
        <v>266</v>
      </c>
      <c r="D267" s="65" t="s">
        <v>267</v>
      </c>
      <c r="E267" s="65" t="s">
        <v>268</v>
      </c>
      <c r="F267" s="66">
        <v>12827</v>
      </c>
      <c r="G267" s="67">
        <v>5039</v>
      </c>
      <c r="H267" s="68">
        <v>5186395594</v>
      </c>
      <c r="I267" s="69" t="s">
        <v>1807</v>
      </c>
      <c r="J267" s="70" t="s">
        <v>1732</v>
      </c>
      <c r="K267" s="71" t="s">
        <v>1733</v>
      </c>
      <c r="L267" s="72">
        <v>593</v>
      </c>
      <c r="M267" s="73" t="s">
        <v>1733</v>
      </c>
      <c r="N267" s="74">
        <v>4.261796043</v>
      </c>
      <c r="O267" s="70" t="s">
        <v>1733</v>
      </c>
      <c r="P267" s="75"/>
      <c r="Q267" s="71" t="str">
        <f t="shared" si="45"/>
        <v>NO</v>
      </c>
      <c r="R267" s="76" t="s">
        <v>1732</v>
      </c>
      <c r="S267" s="77">
        <v>18423</v>
      </c>
      <c r="T267" s="78">
        <v>1145</v>
      </c>
      <c r="U267" s="78">
        <v>2633</v>
      </c>
      <c r="V267" s="79">
        <v>5151</v>
      </c>
      <c r="W267" s="64">
        <f t="shared" si="46"/>
        <v>1</v>
      </c>
      <c r="X267" s="65">
        <f t="shared" si="47"/>
        <v>1</v>
      </c>
      <c r="Y267" s="65">
        <f t="shared" si="48"/>
        <v>0</v>
      </c>
      <c r="Z267" s="80">
        <f t="shared" si="49"/>
        <v>0</v>
      </c>
      <c r="AA267" s="81" t="str">
        <f t="shared" si="50"/>
        <v>SRSA</v>
      </c>
      <c r="AB267" s="64">
        <f t="shared" si="51"/>
        <v>1</v>
      </c>
      <c r="AC267" s="65">
        <f t="shared" si="52"/>
        <v>0</v>
      </c>
      <c r="AD267" s="80">
        <f t="shared" si="53"/>
        <v>0</v>
      </c>
      <c r="AE267" s="81" t="str">
        <f t="shared" si="54"/>
        <v>-</v>
      </c>
      <c r="AF267" s="64">
        <f t="shared" si="55"/>
        <v>0</v>
      </c>
      <c r="AG267" s="82" t="s">
        <v>1734</v>
      </c>
    </row>
    <row r="268" spans="1:33" ht="12.75">
      <c r="A268" s="62">
        <v>3611310</v>
      </c>
      <c r="B268" s="63">
        <v>640601020000</v>
      </c>
      <c r="C268" s="64" t="s">
        <v>269</v>
      </c>
      <c r="D268" s="65" t="s">
        <v>270</v>
      </c>
      <c r="E268" s="65" t="s">
        <v>271</v>
      </c>
      <c r="F268" s="66">
        <v>12828</v>
      </c>
      <c r="G268" s="67">
        <v>1598</v>
      </c>
      <c r="H268" s="68">
        <v>5187474594</v>
      </c>
      <c r="I268" s="69" t="s">
        <v>1954</v>
      </c>
      <c r="J268" s="70" t="s">
        <v>1733</v>
      </c>
      <c r="K268" s="71" t="s">
        <v>1733</v>
      </c>
      <c r="L268" s="72">
        <v>536</v>
      </c>
      <c r="M268" s="73" t="s">
        <v>1733</v>
      </c>
      <c r="N268" s="74">
        <v>15.30434783</v>
      </c>
      <c r="O268" s="70" t="s">
        <v>1733</v>
      </c>
      <c r="P268" s="75"/>
      <c r="Q268" s="71" t="str">
        <f t="shared" si="45"/>
        <v>NO</v>
      </c>
      <c r="R268" s="76" t="s">
        <v>1733</v>
      </c>
      <c r="S268" s="77">
        <v>34667</v>
      </c>
      <c r="T268" s="78">
        <v>4417</v>
      </c>
      <c r="U268" s="78">
        <v>4108</v>
      </c>
      <c r="V268" s="79">
        <v>1189</v>
      </c>
      <c r="W268" s="64">
        <f t="shared" si="46"/>
        <v>0</v>
      </c>
      <c r="X268" s="65">
        <f t="shared" si="47"/>
        <v>1</v>
      </c>
      <c r="Y268" s="65">
        <f t="shared" si="48"/>
        <v>0</v>
      </c>
      <c r="Z268" s="80">
        <f t="shared" si="49"/>
        <v>0</v>
      </c>
      <c r="AA268" s="81" t="str">
        <f t="shared" si="50"/>
        <v>-</v>
      </c>
      <c r="AB268" s="64">
        <f t="shared" si="51"/>
        <v>0</v>
      </c>
      <c r="AC268" s="65">
        <f t="shared" si="52"/>
        <v>0</v>
      </c>
      <c r="AD268" s="80">
        <f t="shared" si="53"/>
        <v>0</v>
      </c>
      <c r="AE268" s="81" t="str">
        <f t="shared" si="54"/>
        <v>-</v>
      </c>
      <c r="AF268" s="64">
        <f t="shared" si="55"/>
        <v>0</v>
      </c>
      <c r="AG268" s="82" t="s">
        <v>1734</v>
      </c>
    </row>
    <row r="269" spans="1:33" ht="12.75">
      <c r="A269" s="62">
        <v>3611370</v>
      </c>
      <c r="B269" s="63">
        <v>270701040000</v>
      </c>
      <c r="C269" s="64" t="s">
        <v>272</v>
      </c>
      <c r="D269" s="65" t="s">
        <v>273</v>
      </c>
      <c r="E269" s="65" t="s">
        <v>274</v>
      </c>
      <c r="F269" s="66">
        <v>13339</v>
      </c>
      <c r="G269" s="67">
        <v>1218</v>
      </c>
      <c r="H269" s="68">
        <v>5189934000</v>
      </c>
      <c r="I269" s="69" t="s">
        <v>1731</v>
      </c>
      <c r="J269" s="70" t="s">
        <v>1732</v>
      </c>
      <c r="K269" s="71" t="s">
        <v>1732</v>
      </c>
      <c r="L269" s="72">
        <v>904</v>
      </c>
      <c r="M269" s="73" t="s">
        <v>1733</v>
      </c>
      <c r="N269" s="74">
        <v>19.18665276</v>
      </c>
      <c r="O269" s="70" t="s">
        <v>1733</v>
      </c>
      <c r="P269" s="75"/>
      <c r="Q269" s="71" t="str">
        <f t="shared" si="45"/>
        <v>NO</v>
      </c>
      <c r="R269" s="76" t="s">
        <v>1732</v>
      </c>
      <c r="S269" s="77">
        <v>81730</v>
      </c>
      <c r="T269" s="78">
        <v>10300</v>
      </c>
      <c r="U269" s="78">
        <v>8697</v>
      </c>
      <c r="V269" s="79">
        <v>11611</v>
      </c>
      <c r="W269" s="64">
        <f t="shared" si="46"/>
        <v>1</v>
      </c>
      <c r="X269" s="65">
        <f t="shared" si="47"/>
        <v>0</v>
      </c>
      <c r="Y269" s="65">
        <f t="shared" si="48"/>
        <v>0</v>
      </c>
      <c r="Z269" s="80">
        <f t="shared" si="49"/>
        <v>0</v>
      </c>
      <c r="AA269" s="81" t="str">
        <f t="shared" si="50"/>
        <v>-</v>
      </c>
      <c r="AB269" s="64">
        <f t="shared" si="51"/>
        <v>1</v>
      </c>
      <c r="AC269" s="65">
        <f t="shared" si="52"/>
        <v>0</v>
      </c>
      <c r="AD269" s="80">
        <f t="shared" si="53"/>
        <v>0</v>
      </c>
      <c r="AE269" s="81" t="str">
        <f t="shared" si="54"/>
        <v>-</v>
      </c>
      <c r="AF269" s="64">
        <f t="shared" si="55"/>
        <v>0</v>
      </c>
      <c r="AG269" s="82" t="s">
        <v>1734</v>
      </c>
    </row>
    <row r="270" spans="1:33" ht="12.75">
      <c r="A270" s="62">
        <v>3611400</v>
      </c>
      <c r="B270" s="63">
        <v>210402060000</v>
      </c>
      <c r="C270" s="64" t="s">
        <v>275</v>
      </c>
      <c r="D270" s="65" t="s">
        <v>276</v>
      </c>
      <c r="E270" s="65" t="s">
        <v>277</v>
      </c>
      <c r="F270" s="66">
        <v>13340</v>
      </c>
      <c r="G270" s="67">
        <v>1310</v>
      </c>
      <c r="H270" s="68">
        <v>3158945083</v>
      </c>
      <c r="I270" s="69" t="s">
        <v>1954</v>
      </c>
      <c r="J270" s="70" t="s">
        <v>1733</v>
      </c>
      <c r="K270" s="71" t="s">
        <v>1733</v>
      </c>
      <c r="L270" s="72">
        <v>1092</v>
      </c>
      <c r="M270" s="73" t="s">
        <v>1733</v>
      </c>
      <c r="N270" s="74">
        <v>15.7622739</v>
      </c>
      <c r="O270" s="70" t="s">
        <v>1733</v>
      </c>
      <c r="P270" s="75"/>
      <c r="Q270" s="71" t="str">
        <f t="shared" si="45"/>
        <v>NO</v>
      </c>
      <c r="R270" s="76" t="s">
        <v>1733</v>
      </c>
      <c r="S270" s="77">
        <v>51325</v>
      </c>
      <c r="T270" s="78">
        <v>8107</v>
      </c>
      <c r="U270" s="78">
        <v>7834</v>
      </c>
      <c r="V270" s="79">
        <v>2434</v>
      </c>
      <c r="W270" s="64">
        <f t="shared" si="46"/>
        <v>0</v>
      </c>
      <c r="X270" s="65">
        <f t="shared" si="47"/>
        <v>0</v>
      </c>
      <c r="Y270" s="65">
        <f t="shared" si="48"/>
        <v>0</v>
      </c>
      <c r="Z270" s="80">
        <f t="shared" si="49"/>
        <v>0</v>
      </c>
      <c r="AA270" s="81" t="str">
        <f t="shared" si="50"/>
        <v>-</v>
      </c>
      <c r="AB270" s="64">
        <f t="shared" si="51"/>
        <v>0</v>
      </c>
      <c r="AC270" s="65">
        <f t="shared" si="52"/>
        <v>0</v>
      </c>
      <c r="AD270" s="80">
        <f t="shared" si="53"/>
        <v>0</v>
      </c>
      <c r="AE270" s="81" t="str">
        <f t="shared" si="54"/>
        <v>-</v>
      </c>
      <c r="AF270" s="64">
        <f t="shared" si="55"/>
        <v>0</v>
      </c>
      <c r="AG270" s="82" t="s">
        <v>1734</v>
      </c>
    </row>
    <row r="271" spans="1:33" ht="12.75">
      <c r="A271" s="62">
        <v>3611430</v>
      </c>
      <c r="B271" s="63">
        <v>120701040000</v>
      </c>
      <c r="C271" s="64" t="s">
        <v>278</v>
      </c>
      <c r="D271" s="65" t="s">
        <v>279</v>
      </c>
      <c r="E271" s="65" t="s">
        <v>280</v>
      </c>
      <c r="F271" s="66">
        <v>13775</v>
      </c>
      <c r="G271" s="67">
        <v>888</v>
      </c>
      <c r="H271" s="68">
        <v>6078293551</v>
      </c>
      <c r="I271" s="69" t="s">
        <v>1731</v>
      </c>
      <c r="J271" s="70" t="s">
        <v>1732</v>
      </c>
      <c r="K271" s="71" t="s">
        <v>1732</v>
      </c>
      <c r="L271" s="72">
        <v>309</v>
      </c>
      <c r="M271" s="73" t="s">
        <v>1733</v>
      </c>
      <c r="N271" s="74">
        <v>14.43037975</v>
      </c>
      <c r="O271" s="70" t="s">
        <v>1733</v>
      </c>
      <c r="P271" s="75"/>
      <c r="Q271" s="71" t="str">
        <f t="shared" si="45"/>
        <v>NO</v>
      </c>
      <c r="R271" s="76" t="s">
        <v>1732</v>
      </c>
      <c r="S271" s="77">
        <v>21785</v>
      </c>
      <c r="T271" s="78">
        <v>2653</v>
      </c>
      <c r="U271" s="78">
        <v>2319</v>
      </c>
      <c r="V271" s="79">
        <v>3082</v>
      </c>
      <c r="W271" s="64">
        <f t="shared" si="46"/>
        <v>1</v>
      </c>
      <c r="X271" s="65">
        <f t="shared" si="47"/>
        <v>1</v>
      </c>
      <c r="Y271" s="65">
        <f t="shared" si="48"/>
        <v>0</v>
      </c>
      <c r="Z271" s="80">
        <f t="shared" si="49"/>
        <v>0</v>
      </c>
      <c r="AA271" s="81" t="str">
        <f t="shared" si="50"/>
        <v>SRSA</v>
      </c>
      <c r="AB271" s="64">
        <f t="shared" si="51"/>
        <v>1</v>
      </c>
      <c r="AC271" s="65">
        <f t="shared" si="52"/>
        <v>0</v>
      </c>
      <c r="AD271" s="80">
        <f t="shared" si="53"/>
        <v>0</v>
      </c>
      <c r="AE271" s="81" t="str">
        <f t="shared" si="54"/>
        <v>-</v>
      </c>
      <c r="AF271" s="64">
        <f t="shared" si="55"/>
        <v>0</v>
      </c>
      <c r="AG271" s="82" t="s">
        <v>1734</v>
      </c>
    </row>
    <row r="272" spans="1:33" ht="12.75">
      <c r="A272" s="62">
        <v>3611460</v>
      </c>
      <c r="B272" s="63">
        <v>280217020000</v>
      </c>
      <c r="C272" s="64" t="s">
        <v>281</v>
      </c>
      <c r="D272" s="65" t="s">
        <v>282</v>
      </c>
      <c r="E272" s="65" t="s">
        <v>283</v>
      </c>
      <c r="F272" s="66">
        <v>11010</v>
      </c>
      <c r="G272" s="67">
        <v>3898</v>
      </c>
      <c r="H272" s="68">
        <v>5165056975</v>
      </c>
      <c r="I272" s="69" t="s">
        <v>1826</v>
      </c>
      <c r="J272" s="70" t="s">
        <v>1733</v>
      </c>
      <c r="K272" s="71" t="s">
        <v>1733</v>
      </c>
      <c r="L272" s="72">
        <v>1879</v>
      </c>
      <c r="M272" s="73" t="s">
        <v>1733</v>
      </c>
      <c r="N272" s="74">
        <v>4.46205171</v>
      </c>
      <c r="O272" s="70" t="s">
        <v>1733</v>
      </c>
      <c r="P272" s="75"/>
      <c r="Q272" s="71" t="str">
        <f t="shared" si="45"/>
        <v>NO</v>
      </c>
      <c r="R272" s="76" t="s">
        <v>1733</v>
      </c>
      <c r="S272" s="77">
        <v>52530</v>
      </c>
      <c r="T272" s="78">
        <v>4100</v>
      </c>
      <c r="U272" s="78">
        <v>9151</v>
      </c>
      <c r="V272" s="79">
        <v>2568</v>
      </c>
      <c r="W272" s="64">
        <f t="shared" si="46"/>
        <v>0</v>
      </c>
      <c r="X272" s="65">
        <f t="shared" si="47"/>
        <v>0</v>
      </c>
      <c r="Y272" s="65">
        <f t="shared" si="48"/>
        <v>0</v>
      </c>
      <c r="Z272" s="80">
        <f t="shared" si="49"/>
        <v>0</v>
      </c>
      <c r="AA272" s="81" t="str">
        <f t="shared" si="50"/>
        <v>-</v>
      </c>
      <c r="AB272" s="64">
        <f t="shared" si="51"/>
        <v>0</v>
      </c>
      <c r="AC272" s="65">
        <f t="shared" si="52"/>
        <v>0</v>
      </c>
      <c r="AD272" s="80">
        <f t="shared" si="53"/>
        <v>0</v>
      </c>
      <c r="AE272" s="81" t="str">
        <f t="shared" si="54"/>
        <v>-</v>
      </c>
      <c r="AF272" s="64">
        <f t="shared" si="55"/>
        <v>0</v>
      </c>
      <c r="AG272" s="82" t="s">
        <v>1734</v>
      </c>
    </row>
    <row r="273" spans="1:33" ht="12.75">
      <c r="A273" s="62">
        <v>3611490</v>
      </c>
      <c r="B273" s="63">
        <v>41101040000</v>
      </c>
      <c r="C273" s="64" t="s">
        <v>1771</v>
      </c>
      <c r="D273" s="65" t="s">
        <v>1772</v>
      </c>
      <c r="E273" s="65" t="s">
        <v>1773</v>
      </c>
      <c r="F273" s="66">
        <v>14737</v>
      </c>
      <c r="G273" s="67">
        <v>1096</v>
      </c>
      <c r="H273" s="68">
        <v>7166768029</v>
      </c>
      <c r="I273" s="69" t="s">
        <v>1731</v>
      </c>
      <c r="J273" s="70" t="s">
        <v>1732</v>
      </c>
      <c r="K273" s="71" t="s">
        <v>1732</v>
      </c>
      <c r="L273" s="72">
        <v>902</v>
      </c>
      <c r="M273" s="73" t="s">
        <v>1733</v>
      </c>
      <c r="N273" s="74">
        <v>20.80253432</v>
      </c>
      <c r="O273" s="70" t="s">
        <v>1732</v>
      </c>
      <c r="P273" s="75"/>
      <c r="Q273" s="71" t="str">
        <f t="shared" si="45"/>
        <v>NO</v>
      </c>
      <c r="R273" s="76" t="s">
        <v>1732</v>
      </c>
      <c r="S273" s="77">
        <v>80966</v>
      </c>
      <c r="T273" s="78">
        <v>8961</v>
      </c>
      <c r="U273" s="78">
        <v>7940</v>
      </c>
      <c r="V273" s="79">
        <v>11641</v>
      </c>
      <c r="W273" s="64">
        <f t="shared" si="46"/>
        <v>1</v>
      </c>
      <c r="X273" s="65">
        <f t="shared" si="47"/>
        <v>0</v>
      </c>
      <c r="Y273" s="65">
        <f t="shared" si="48"/>
        <v>0</v>
      </c>
      <c r="Z273" s="80">
        <f t="shared" si="49"/>
        <v>0</v>
      </c>
      <c r="AA273" s="81" t="str">
        <f t="shared" si="50"/>
        <v>-</v>
      </c>
      <c r="AB273" s="64">
        <f t="shared" si="51"/>
        <v>1</v>
      </c>
      <c r="AC273" s="65">
        <f t="shared" si="52"/>
        <v>1</v>
      </c>
      <c r="AD273" s="80" t="str">
        <f t="shared" si="53"/>
        <v>Initial</v>
      </c>
      <c r="AE273" s="81" t="str">
        <f t="shared" si="54"/>
        <v>RLIS</v>
      </c>
      <c r="AF273" s="64">
        <f t="shared" si="55"/>
        <v>0</v>
      </c>
      <c r="AG273" s="82" t="s">
        <v>1734</v>
      </c>
    </row>
    <row r="274" spans="1:33" ht="12.75">
      <c r="A274" s="62">
        <v>3611520</v>
      </c>
      <c r="B274" s="63">
        <v>62201060000</v>
      </c>
      <c r="C274" s="64" t="s">
        <v>284</v>
      </c>
      <c r="D274" s="65" t="s">
        <v>285</v>
      </c>
      <c r="E274" s="65" t="s">
        <v>286</v>
      </c>
      <c r="F274" s="66">
        <v>14063</v>
      </c>
      <c r="G274" s="67">
        <v>1496</v>
      </c>
      <c r="H274" s="68">
        <v>7166791581</v>
      </c>
      <c r="I274" s="69" t="s">
        <v>1738</v>
      </c>
      <c r="J274" s="70" t="s">
        <v>1733</v>
      </c>
      <c r="K274" s="71" t="s">
        <v>1732</v>
      </c>
      <c r="L274" s="72">
        <v>1780</v>
      </c>
      <c r="M274" s="73" t="s">
        <v>1733</v>
      </c>
      <c r="N274" s="74">
        <v>8.191313909</v>
      </c>
      <c r="O274" s="70" t="s">
        <v>1733</v>
      </c>
      <c r="P274" s="75"/>
      <c r="Q274" s="71" t="str">
        <f t="shared" si="45"/>
        <v>NO</v>
      </c>
      <c r="R274" s="76" t="s">
        <v>1732</v>
      </c>
      <c r="S274" s="77">
        <v>95893</v>
      </c>
      <c r="T274" s="78">
        <v>8878</v>
      </c>
      <c r="U274" s="78">
        <v>10638</v>
      </c>
      <c r="V274" s="79">
        <v>2504</v>
      </c>
      <c r="W274" s="64">
        <f t="shared" si="46"/>
        <v>1</v>
      </c>
      <c r="X274" s="65">
        <f t="shared" si="47"/>
        <v>0</v>
      </c>
      <c r="Y274" s="65">
        <f t="shared" si="48"/>
        <v>0</v>
      </c>
      <c r="Z274" s="80">
        <f t="shared" si="49"/>
        <v>0</v>
      </c>
      <c r="AA274" s="81" t="str">
        <f t="shared" si="50"/>
        <v>-</v>
      </c>
      <c r="AB274" s="64">
        <f t="shared" si="51"/>
        <v>1</v>
      </c>
      <c r="AC274" s="65">
        <f t="shared" si="52"/>
        <v>0</v>
      </c>
      <c r="AD274" s="80">
        <f t="shared" si="53"/>
        <v>0</v>
      </c>
      <c r="AE274" s="81" t="str">
        <f t="shared" si="54"/>
        <v>-</v>
      </c>
      <c r="AF274" s="64">
        <f t="shared" si="55"/>
        <v>0</v>
      </c>
      <c r="AG274" s="82" t="s">
        <v>1734</v>
      </c>
    </row>
    <row r="275" spans="1:33" ht="12.75">
      <c r="A275" s="62">
        <v>3611550</v>
      </c>
      <c r="B275" s="63">
        <v>280209030000</v>
      </c>
      <c r="C275" s="64" t="s">
        <v>287</v>
      </c>
      <c r="D275" s="65" t="s">
        <v>288</v>
      </c>
      <c r="E275" s="65" t="s">
        <v>289</v>
      </c>
      <c r="F275" s="66">
        <v>11520</v>
      </c>
      <c r="G275" s="67">
        <v>801</v>
      </c>
      <c r="H275" s="68">
        <v>5168675205</v>
      </c>
      <c r="I275" s="69" t="s">
        <v>1947</v>
      </c>
      <c r="J275" s="70" t="s">
        <v>1733</v>
      </c>
      <c r="K275" s="71" t="s">
        <v>1733</v>
      </c>
      <c r="L275" s="72">
        <v>6122</v>
      </c>
      <c r="M275" s="73" t="s">
        <v>1733</v>
      </c>
      <c r="N275" s="74">
        <v>12.35839341</v>
      </c>
      <c r="O275" s="70" t="s">
        <v>1733</v>
      </c>
      <c r="P275" s="75"/>
      <c r="Q275" s="71" t="str">
        <f t="shared" si="45"/>
        <v>NO</v>
      </c>
      <c r="R275" s="76" t="s">
        <v>1733</v>
      </c>
      <c r="S275" s="77">
        <v>337813</v>
      </c>
      <c r="T275" s="78">
        <v>47008</v>
      </c>
      <c r="U275" s="78">
        <v>48291</v>
      </c>
      <c r="V275" s="79">
        <v>14169</v>
      </c>
      <c r="W275" s="64">
        <f t="shared" si="46"/>
        <v>0</v>
      </c>
      <c r="X275" s="65">
        <f t="shared" si="47"/>
        <v>0</v>
      </c>
      <c r="Y275" s="65">
        <f t="shared" si="48"/>
        <v>0</v>
      </c>
      <c r="Z275" s="80">
        <f t="shared" si="49"/>
        <v>0</v>
      </c>
      <c r="AA275" s="81" t="str">
        <f t="shared" si="50"/>
        <v>-</v>
      </c>
      <c r="AB275" s="64">
        <f t="shared" si="51"/>
        <v>0</v>
      </c>
      <c r="AC275" s="65">
        <f t="shared" si="52"/>
        <v>0</v>
      </c>
      <c r="AD275" s="80">
        <f t="shared" si="53"/>
        <v>0</v>
      </c>
      <c r="AE275" s="81" t="str">
        <f t="shared" si="54"/>
        <v>-</v>
      </c>
      <c r="AF275" s="64">
        <f t="shared" si="55"/>
        <v>0</v>
      </c>
      <c r="AG275" s="82" t="s">
        <v>1734</v>
      </c>
    </row>
    <row r="276" spans="1:33" ht="12.75">
      <c r="A276" s="62">
        <v>3611610</v>
      </c>
      <c r="B276" s="63">
        <v>60301040000</v>
      </c>
      <c r="C276" s="64" t="s">
        <v>290</v>
      </c>
      <c r="D276" s="65" t="s">
        <v>279</v>
      </c>
      <c r="E276" s="65" t="s">
        <v>291</v>
      </c>
      <c r="F276" s="66">
        <v>14738</v>
      </c>
      <c r="G276" s="67">
        <v>690</v>
      </c>
      <c r="H276" s="68">
        <v>7165699241</v>
      </c>
      <c r="I276" s="69" t="s">
        <v>1731</v>
      </c>
      <c r="J276" s="70" t="s">
        <v>1732</v>
      </c>
      <c r="K276" s="71" t="s">
        <v>1732</v>
      </c>
      <c r="L276" s="72">
        <v>987</v>
      </c>
      <c r="M276" s="73" t="s">
        <v>1733</v>
      </c>
      <c r="N276" s="74">
        <v>5.402650357</v>
      </c>
      <c r="O276" s="70" t="s">
        <v>1733</v>
      </c>
      <c r="P276" s="75"/>
      <c r="Q276" s="71" t="str">
        <f t="shared" si="45"/>
        <v>NO</v>
      </c>
      <c r="R276" s="76" t="s">
        <v>1732</v>
      </c>
      <c r="S276" s="77">
        <v>47719</v>
      </c>
      <c r="T276" s="78">
        <v>4337</v>
      </c>
      <c r="U276" s="78">
        <v>5554</v>
      </c>
      <c r="V276" s="79">
        <v>8381</v>
      </c>
      <c r="W276" s="64">
        <f t="shared" si="46"/>
        <v>1</v>
      </c>
      <c r="X276" s="65">
        <f t="shared" si="47"/>
        <v>0</v>
      </c>
      <c r="Y276" s="65">
        <f t="shared" si="48"/>
        <v>0</v>
      </c>
      <c r="Z276" s="80">
        <f t="shared" si="49"/>
        <v>0</v>
      </c>
      <c r="AA276" s="81" t="str">
        <f t="shared" si="50"/>
        <v>-</v>
      </c>
      <c r="AB276" s="64">
        <f t="shared" si="51"/>
        <v>1</v>
      </c>
      <c r="AC276" s="65">
        <f t="shared" si="52"/>
        <v>0</v>
      </c>
      <c r="AD276" s="80">
        <f t="shared" si="53"/>
        <v>0</v>
      </c>
      <c r="AE276" s="81" t="str">
        <f t="shared" si="54"/>
        <v>-</v>
      </c>
      <c r="AF276" s="64">
        <f t="shared" si="55"/>
        <v>0</v>
      </c>
      <c r="AG276" s="82" t="s">
        <v>1734</v>
      </c>
    </row>
    <row r="277" spans="1:33" ht="12.75">
      <c r="A277" s="62">
        <v>3611640</v>
      </c>
      <c r="B277" s="63">
        <v>21601040000</v>
      </c>
      <c r="C277" s="64" t="s">
        <v>292</v>
      </c>
      <c r="D277" s="65" t="s">
        <v>293</v>
      </c>
      <c r="E277" s="65" t="s">
        <v>294</v>
      </c>
      <c r="F277" s="66">
        <v>14739</v>
      </c>
      <c r="G277" s="67">
        <v>9702</v>
      </c>
      <c r="H277" s="68">
        <v>7169733534</v>
      </c>
      <c r="I277" s="69" t="s">
        <v>1731</v>
      </c>
      <c r="J277" s="70" t="s">
        <v>1732</v>
      </c>
      <c r="K277" s="71" t="s">
        <v>1732</v>
      </c>
      <c r="L277" s="72">
        <v>340</v>
      </c>
      <c r="M277" s="73" t="s">
        <v>1733</v>
      </c>
      <c r="N277" s="74">
        <v>22.9281768</v>
      </c>
      <c r="O277" s="70" t="s">
        <v>1732</v>
      </c>
      <c r="P277" s="75"/>
      <c r="Q277" s="71" t="str">
        <f t="shared" si="45"/>
        <v>NO</v>
      </c>
      <c r="R277" s="76" t="s">
        <v>1732</v>
      </c>
      <c r="S277" s="77">
        <v>45806</v>
      </c>
      <c r="T277" s="78">
        <v>6643</v>
      </c>
      <c r="U277" s="78">
        <v>4798</v>
      </c>
      <c r="V277" s="79">
        <v>4842</v>
      </c>
      <c r="W277" s="64">
        <f t="shared" si="46"/>
        <v>1</v>
      </c>
      <c r="X277" s="65">
        <f t="shared" si="47"/>
        <v>1</v>
      </c>
      <c r="Y277" s="65">
        <f t="shared" si="48"/>
        <v>0</v>
      </c>
      <c r="Z277" s="80">
        <f t="shared" si="49"/>
        <v>0</v>
      </c>
      <c r="AA277" s="81" t="str">
        <f t="shared" si="50"/>
        <v>SRSA</v>
      </c>
      <c r="AB277" s="64">
        <f t="shared" si="51"/>
        <v>1</v>
      </c>
      <c r="AC277" s="65">
        <f t="shared" si="52"/>
        <v>1</v>
      </c>
      <c r="AD277" s="80" t="str">
        <f t="shared" si="53"/>
        <v>Initial</v>
      </c>
      <c r="AE277" s="81" t="str">
        <f t="shared" si="54"/>
        <v>-</v>
      </c>
      <c r="AF277" s="64" t="str">
        <f t="shared" si="55"/>
        <v>SRSA</v>
      </c>
      <c r="AG277" s="82" t="s">
        <v>1734</v>
      </c>
    </row>
    <row r="278" spans="1:33" ht="12.75">
      <c r="A278" s="62">
        <v>3611670</v>
      </c>
      <c r="B278" s="63">
        <v>141604060000</v>
      </c>
      <c r="C278" s="64" t="s">
        <v>295</v>
      </c>
      <c r="D278" s="65" t="s">
        <v>296</v>
      </c>
      <c r="E278" s="65" t="s">
        <v>297</v>
      </c>
      <c r="F278" s="66">
        <v>14075</v>
      </c>
      <c r="G278" s="67">
        <v>5657</v>
      </c>
      <c r="H278" s="68">
        <v>7169261711</v>
      </c>
      <c r="I278" s="69" t="s">
        <v>1826</v>
      </c>
      <c r="J278" s="70" t="s">
        <v>1733</v>
      </c>
      <c r="K278" s="71" t="s">
        <v>1733</v>
      </c>
      <c r="L278" s="72">
        <v>5346</v>
      </c>
      <c r="M278" s="73" t="s">
        <v>1733</v>
      </c>
      <c r="N278" s="74">
        <v>3.531971878</v>
      </c>
      <c r="O278" s="70" t="s">
        <v>1733</v>
      </c>
      <c r="P278" s="75"/>
      <c r="Q278" s="71" t="str">
        <f t="shared" si="45"/>
        <v>NO</v>
      </c>
      <c r="R278" s="76" t="s">
        <v>1733</v>
      </c>
      <c r="S278" s="77">
        <v>176207</v>
      </c>
      <c r="T278" s="78">
        <v>7326</v>
      </c>
      <c r="U278" s="78">
        <v>24991</v>
      </c>
      <c r="V278" s="79">
        <v>6404</v>
      </c>
      <c r="W278" s="64">
        <f t="shared" si="46"/>
        <v>0</v>
      </c>
      <c r="X278" s="65">
        <f t="shared" si="47"/>
        <v>0</v>
      </c>
      <c r="Y278" s="65">
        <f t="shared" si="48"/>
        <v>0</v>
      </c>
      <c r="Z278" s="80">
        <f t="shared" si="49"/>
        <v>0</v>
      </c>
      <c r="AA278" s="81" t="str">
        <f t="shared" si="50"/>
        <v>-</v>
      </c>
      <c r="AB278" s="64">
        <f t="shared" si="51"/>
        <v>0</v>
      </c>
      <c r="AC278" s="65">
        <f t="shared" si="52"/>
        <v>0</v>
      </c>
      <c r="AD278" s="80">
        <f t="shared" si="53"/>
        <v>0</v>
      </c>
      <c r="AE278" s="81" t="str">
        <f t="shared" si="54"/>
        <v>-</v>
      </c>
      <c r="AF278" s="64">
        <f t="shared" si="55"/>
        <v>0</v>
      </c>
      <c r="AG278" s="82" t="s">
        <v>1734</v>
      </c>
    </row>
    <row r="279" spans="1:33" ht="12.75">
      <c r="A279" s="62">
        <v>3611700</v>
      </c>
      <c r="B279" s="63">
        <v>460500010000</v>
      </c>
      <c r="C279" s="64" t="s">
        <v>298</v>
      </c>
      <c r="D279" s="65" t="s">
        <v>299</v>
      </c>
      <c r="E279" s="65" t="s">
        <v>300</v>
      </c>
      <c r="F279" s="66">
        <v>13069</v>
      </c>
      <c r="G279" s="67">
        <v>1859</v>
      </c>
      <c r="H279" s="68">
        <v>3155935510</v>
      </c>
      <c r="I279" s="69" t="s">
        <v>1864</v>
      </c>
      <c r="J279" s="70" t="s">
        <v>1733</v>
      </c>
      <c r="K279" s="71" t="s">
        <v>1733</v>
      </c>
      <c r="L279" s="72">
        <v>3707</v>
      </c>
      <c r="M279" s="73" t="s">
        <v>1733</v>
      </c>
      <c r="N279" s="74">
        <v>15.59348332</v>
      </c>
      <c r="O279" s="70" t="s">
        <v>1733</v>
      </c>
      <c r="P279" s="75"/>
      <c r="Q279" s="71" t="str">
        <f t="shared" si="45"/>
        <v>NO</v>
      </c>
      <c r="R279" s="76" t="s">
        <v>1733</v>
      </c>
      <c r="S279" s="77">
        <v>250470</v>
      </c>
      <c r="T279" s="78">
        <v>32574</v>
      </c>
      <c r="U279" s="78">
        <v>29724</v>
      </c>
      <c r="V279" s="79">
        <v>8155</v>
      </c>
      <c r="W279" s="64">
        <f t="shared" si="46"/>
        <v>0</v>
      </c>
      <c r="X279" s="65">
        <f t="shared" si="47"/>
        <v>0</v>
      </c>
      <c r="Y279" s="65">
        <f t="shared" si="48"/>
        <v>0</v>
      </c>
      <c r="Z279" s="80">
        <f t="shared" si="49"/>
        <v>0</v>
      </c>
      <c r="AA279" s="81" t="str">
        <f t="shared" si="50"/>
        <v>-</v>
      </c>
      <c r="AB279" s="64">
        <f t="shared" si="51"/>
        <v>0</v>
      </c>
      <c r="AC279" s="65">
        <f t="shared" si="52"/>
        <v>0</v>
      </c>
      <c r="AD279" s="80">
        <f t="shared" si="53"/>
        <v>0</v>
      </c>
      <c r="AE279" s="81" t="str">
        <f t="shared" si="54"/>
        <v>-</v>
      </c>
      <c r="AF279" s="64">
        <f t="shared" si="55"/>
        <v>0</v>
      </c>
      <c r="AG279" s="82" t="s">
        <v>1734</v>
      </c>
    </row>
    <row r="280" spans="1:33" ht="12.75">
      <c r="A280" s="62">
        <v>3611730</v>
      </c>
      <c r="B280" s="63">
        <v>520701040000</v>
      </c>
      <c r="C280" s="64" t="s">
        <v>301</v>
      </c>
      <c r="D280" s="65" t="s">
        <v>302</v>
      </c>
      <c r="E280" s="65" t="s">
        <v>303</v>
      </c>
      <c r="F280" s="66">
        <v>12074</v>
      </c>
      <c r="G280" s="67">
        <v>130</v>
      </c>
      <c r="H280" s="68">
        <v>5188821033</v>
      </c>
      <c r="I280" s="69" t="s">
        <v>1807</v>
      </c>
      <c r="J280" s="70" t="s">
        <v>1732</v>
      </c>
      <c r="K280" s="71" t="s">
        <v>1733</v>
      </c>
      <c r="L280" s="72">
        <v>1132</v>
      </c>
      <c r="M280" s="73" t="s">
        <v>1733</v>
      </c>
      <c r="N280" s="74">
        <v>8.231707317</v>
      </c>
      <c r="O280" s="70" t="s">
        <v>1733</v>
      </c>
      <c r="P280" s="75"/>
      <c r="Q280" s="71" t="str">
        <f t="shared" si="45"/>
        <v>NO</v>
      </c>
      <c r="R280" s="76" t="s">
        <v>1732</v>
      </c>
      <c r="S280" s="77">
        <v>46741</v>
      </c>
      <c r="T280" s="78">
        <v>4395</v>
      </c>
      <c r="U280" s="78">
        <v>5864</v>
      </c>
      <c r="V280" s="79">
        <v>10298</v>
      </c>
      <c r="W280" s="64">
        <f t="shared" si="46"/>
        <v>1</v>
      </c>
      <c r="X280" s="65">
        <f t="shared" si="47"/>
        <v>0</v>
      </c>
      <c r="Y280" s="65">
        <f t="shared" si="48"/>
        <v>0</v>
      </c>
      <c r="Z280" s="80">
        <f t="shared" si="49"/>
        <v>0</v>
      </c>
      <c r="AA280" s="81" t="str">
        <f t="shared" si="50"/>
        <v>-</v>
      </c>
      <c r="AB280" s="64">
        <f t="shared" si="51"/>
        <v>1</v>
      </c>
      <c r="AC280" s="65">
        <f t="shared" si="52"/>
        <v>0</v>
      </c>
      <c r="AD280" s="80">
        <f t="shared" si="53"/>
        <v>0</v>
      </c>
      <c r="AE280" s="81" t="str">
        <f t="shared" si="54"/>
        <v>-</v>
      </c>
      <c r="AF280" s="64">
        <f t="shared" si="55"/>
        <v>0</v>
      </c>
      <c r="AG280" s="82" t="s">
        <v>1734</v>
      </c>
    </row>
    <row r="281" spans="1:33" ht="12.75">
      <c r="A281" s="62">
        <v>3611740</v>
      </c>
      <c r="B281" s="63">
        <v>650902040000</v>
      </c>
      <c r="C281" s="64" t="s">
        <v>304</v>
      </c>
      <c r="D281" s="65" t="s">
        <v>305</v>
      </c>
      <c r="E281" s="65" t="s">
        <v>306</v>
      </c>
      <c r="F281" s="66">
        <v>14502</v>
      </c>
      <c r="G281" s="67">
        <v>9518</v>
      </c>
      <c r="H281" s="68">
        <v>3159863521</v>
      </c>
      <c r="I281" s="69" t="s">
        <v>1864</v>
      </c>
      <c r="J281" s="70" t="s">
        <v>1733</v>
      </c>
      <c r="K281" s="71" t="s">
        <v>1733</v>
      </c>
      <c r="L281" s="72">
        <v>1179</v>
      </c>
      <c r="M281" s="73" t="s">
        <v>1733</v>
      </c>
      <c r="N281" s="74">
        <v>5.025996534</v>
      </c>
      <c r="O281" s="70" t="s">
        <v>1733</v>
      </c>
      <c r="P281" s="75"/>
      <c r="Q281" s="71" t="str">
        <f t="shared" si="45"/>
        <v>NO</v>
      </c>
      <c r="R281" s="76" t="s">
        <v>1733</v>
      </c>
      <c r="S281" s="77">
        <v>33090</v>
      </c>
      <c r="T281" s="78">
        <v>2064</v>
      </c>
      <c r="U281" s="78">
        <v>4887</v>
      </c>
      <c r="V281" s="79">
        <v>1299</v>
      </c>
      <c r="W281" s="64">
        <f t="shared" si="46"/>
        <v>0</v>
      </c>
      <c r="X281" s="65">
        <f t="shared" si="47"/>
        <v>0</v>
      </c>
      <c r="Y281" s="65">
        <f t="shared" si="48"/>
        <v>0</v>
      </c>
      <c r="Z281" s="80">
        <f t="shared" si="49"/>
        <v>0</v>
      </c>
      <c r="AA281" s="81" t="str">
        <f t="shared" si="50"/>
        <v>-</v>
      </c>
      <c r="AB281" s="64">
        <f t="shared" si="51"/>
        <v>0</v>
      </c>
      <c r="AC281" s="65">
        <f t="shared" si="52"/>
        <v>0</v>
      </c>
      <c r="AD281" s="80">
        <f t="shared" si="53"/>
        <v>0</v>
      </c>
      <c r="AE281" s="81" t="str">
        <f t="shared" si="54"/>
        <v>-</v>
      </c>
      <c r="AF281" s="64">
        <f t="shared" si="55"/>
        <v>0</v>
      </c>
      <c r="AG281" s="82" t="s">
        <v>1734</v>
      </c>
    </row>
    <row r="282" spans="1:33" ht="12.75">
      <c r="A282" s="62">
        <v>3611760</v>
      </c>
      <c r="B282" s="63">
        <v>280218030000</v>
      </c>
      <c r="C282" s="64" t="s">
        <v>307</v>
      </c>
      <c r="D282" s="65" t="s">
        <v>308</v>
      </c>
      <c r="E282" s="65" t="s">
        <v>2056</v>
      </c>
      <c r="F282" s="66">
        <v>11530</v>
      </c>
      <c r="G282" s="67">
        <v>216</v>
      </c>
      <c r="H282" s="68">
        <v>5164781010</v>
      </c>
      <c r="I282" s="69" t="s">
        <v>1826</v>
      </c>
      <c r="J282" s="70" t="s">
        <v>1733</v>
      </c>
      <c r="K282" s="71" t="s">
        <v>1733</v>
      </c>
      <c r="L282" s="72">
        <v>3903</v>
      </c>
      <c r="M282" s="73" t="s">
        <v>1733</v>
      </c>
      <c r="N282" s="74">
        <v>3.044949251</v>
      </c>
      <c r="O282" s="70" t="s">
        <v>1733</v>
      </c>
      <c r="P282" s="75"/>
      <c r="Q282" s="71" t="str">
        <f t="shared" si="45"/>
        <v>NO</v>
      </c>
      <c r="R282" s="76" t="s">
        <v>1733</v>
      </c>
      <c r="S282" s="77">
        <v>93509</v>
      </c>
      <c r="T282" s="78">
        <v>3765</v>
      </c>
      <c r="U282" s="78">
        <v>17528</v>
      </c>
      <c r="V282" s="79">
        <v>4652</v>
      </c>
      <c r="W282" s="64">
        <f t="shared" si="46"/>
        <v>0</v>
      </c>
      <c r="X282" s="65">
        <f t="shared" si="47"/>
        <v>0</v>
      </c>
      <c r="Y282" s="65">
        <f t="shared" si="48"/>
        <v>0</v>
      </c>
      <c r="Z282" s="80">
        <f t="shared" si="49"/>
        <v>0</v>
      </c>
      <c r="AA282" s="81" t="str">
        <f t="shared" si="50"/>
        <v>-</v>
      </c>
      <c r="AB282" s="64">
        <f t="shared" si="51"/>
        <v>0</v>
      </c>
      <c r="AC282" s="65">
        <f t="shared" si="52"/>
        <v>0</v>
      </c>
      <c r="AD282" s="80">
        <f t="shared" si="53"/>
        <v>0</v>
      </c>
      <c r="AE282" s="81" t="str">
        <f t="shared" si="54"/>
        <v>-</v>
      </c>
      <c r="AF282" s="64">
        <f t="shared" si="55"/>
        <v>0</v>
      </c>
      <c r="AG282" s="82" t="s">
        <v>1734</v>
      </c>
    </row>
    <row r="283" spans="1:33" ht="12.75">
      <c r="A283" s="62">
        <v>3611860</v>
      </c>
      <c r="B283" s="63">
        <v>480404020000</v>
      </c>
      <c r="C283" s="64" t="s">
        <v>309</v>
      </c>
      <c r="D283" s="65" t="s">
        <v>310</v>
      </c>
      <c r="E283" s="65" t="s">
        <v>311</v>
      </c>
      <c r="F283" s="66">
        <v>10524</v>
      </c>
      <c r="G283" s="67">
        <v>193</v>
      </c>
      <c r="H283" s="68">
        <v>8454243689</v>
      </c>
      <c r="I283" s="69" t="s">
        <v>119</v>
      </c>
      <c r="J283" s="70" t="s">
        <v>1732</v>
      </c>
      <c r="K283" s="71" t="s">
        <v>1733</v>
      </c>
      <c r="L283" s="72">
        <v>276</v>
      </c>
      <c r="M283" s="73" t="s">
        <v>1733</v>
      </c>
      <c r="N283" s="74">
        <v>2.352941176</v>
      </c>
      <c r="O283" s="70" t="s">
        <v>1733</v>
      </c>
      <c r="P283" s="75"/>
      <c r="Q283" s="71" t="str">
        <f t="shared" si="45"/>
        <v>NO</v>
      </c>
      <c r="R283" s="76" t="s">
        <v>1732</v>
      </c>
      <c r="S283" s="77">
        <v>7074</v>
      </c>
      <c r="T283" s="78">
        <v>1345</v>
      </c>
      <c r="U283" s="78">
        <v>1559</v>
      </c>
      <c r="V283" s="79">
        <v>2287</v>
      </c>
      <c r="W283" s="83">
        <f t="shared" si="46"/>
        <v>1</v>
      </c>
      <c r="X283" s="84">
        <f t="shared" si="47"/>
        <v>1</v>
      </c>
      <c r="Y283" s="84">
        <f t="shared" si="48"/>
        <v>0</v>
      </c>
      <c r="Z283" s="85">
        <f t="shared" si="49"/>
        <v>0</v>
      </c>
      <c r="AA283" s="81" t="str">
        <f t="shared" si="50"/>
        <v>SRSA</v>
      </c>
      <c r="AB283" s="64">
        <f t="shared" si="51"/>
        <v>1</v>
      </c>
      <c r="AC283" s="65">
        <f t="shared" si="52"/>
        <v>0</v>
      </c>
      <c r="AD283" s="80">
        <f t="shared" si="53"/>
        <v>0</v>
      </c>
      <c r="AE283" s="81" t="str">
        <f t="shared" si="54"/>
        <v>-</v>
      </c>
      <c r="AF283" s="83">
        <f t="shared" si="55"/>
        <v>0</v>
      </c>
      <c r="AG283" s="82" t="s">
        <v>1734</v>
      </c>
    </row>
    <row r="284" spans="1:33" ht="12.75">
      <c r="A284" s="62">
        <v>3611880</v>
      </c>
      <c r="B284" s="63">
        <v>260401060000</v>
      </c>
      <c r="C284" s="64" t="s">
        <v>312</v>
      </c>
      <c r="D284" s="65" t="s">
        <v>313</v>
      </c>
      <c r="E284" s="65" t="s">
        <v>2138</v>
      </c>
      <c r="F284" s="66">
        <v>14624</v>
      </c>
      <c r="G284" s="67">
        <v>1440</v>
      </c>
      <c r="H284" s="68">
        <v>5852475050</v>
      </c>
      <c r="I284" s="69" t="s">
        <v>1954</v>
      </c>
      <c r="J284" s="70" t="s">
        <v>1733</v>
      </c>
      <c r="K284" s="71" t="s">
        <v>1733</v>
      </c>
      <c r="L284" s="72">
        <v>4888</v>
      </c>
      <c r="M284" s="73" t="s">
        <v>1733</v>
      </c>
      <c r="N284" s="74">
        <v>5.601659751</v>
      </c>
      <c r="O284" s="70" t="s">
        <v>1733</v>
      </c>
      <c r="P284" s="75"/>
      <c r="Q284" s="71" t="str">
        <f t="shared" si="45"/>
        <v>NO</v>
      </c>
      <c r="R284" s="76" t="s">
        <v>1733</v>
      </c>
      <c r="S284" s="77">
        <v>162383</v>
      </c>
      <c r="T284" s="78">
        <v>11512</v>
      </c>
      <c r="U284" s="78">
        <v>25611</v>
      </c>
      <c r="V284" s="79">
        <v>6979</v>
      </c>
      <c r="W284" s="64">
        <f t="shared" si="46"/>
        <v>0</v>
      </c>
      <c r="X284" s="65">
        <f t="shared" si="47"/>
        <v>0</v>
      </c>
      <c r="Y284" s="65">
        <f t="shared" si="48"/>
        <v>0</v>
      </c>
      <c r="Z284" s="80">
        <f t="shared" si="49"/>
        <v>0</v>
      </c>
      <c r="AA284" s="81" t="str">
        <f t="shared" si="50"/>
        <v>-</v>
      </c>
      <c r="AB284" s="64">
        <f t="shared" si="51"/>
        <v>0</v>
      </c>
      <c r="AC284" s="65">
        <f t="shared" si="52"/>
        <v>0</v>
      </c>
      <c r="AD284" s="80">
        <f t="shared" si="53"/>
        <v>0</v>
      </c>
      <c r="AE284" s="81" t="str">
        <f t="shared" si="54"/>
        <v>-</v>
      </c>
      <c r="AF284" s="64">
        <f t="shared" si="55"/>
        <v>0</v>
      </c>
      <c r="AG284" s="82" t="s">
        <v>1734</v>
      </c>
    </row>
    <row r="285" spans="1:33" ht="12.75">
      <c r="A285" s="62">
        <v>3611910</v>
      </c>
      <c r="B285" s="63">
        <v>220401040000</v>
      </c>
      <c r="C285" s="64" t="s">
        <v>314</v>
      </c>
      <c r="D285" s="65" t="s">
        <v>315</v>
      </c>
      <c r="E285" s="65" t="s">
        <v>316</v>
      </c>
      <c r="F285" s="66">
        <v>13634</v>
      </c>
      <c r="G285" s="67">
        <v>9731</v>
      </c>
      <c r="H285" s="68">
        <v>3156394711</v>
      </c>
      <c r="I285" s="69" t="s">
        <v>1777</v>
      </c>
      <c r="J285" s="70" t="s">
        <v>1733</v>
      </c>
      <c r="K285" s="71" t="s">
        <v>1732</v>
      </c>
      <c r="L285" s="72">
        <v>1490</v>
      </c>
      <c r="M285" s="73" t="s">
        <v>1733</v>
      </c>
      <c r="N285" s="74">
        <v>8.700629651</v>
      </c>
      <c r="O285" s="70" t="s">
        <v>1733</v>
      </c>
      <c r="P285" s="75"/>
      <c r="Q285" s="71" t="str">
        <f t="shared" si="45"/>
        <v>NO</v>
      </c>
      <c r="R285" s="76" t="s">
        <v>1732</v>
      </c>
      <c r="S285" s="77">
        <v>71223</v>
      </c>
      <c r="T285" s="78">
        <v>6507</v>
      </c>
      <c r="U285" s="78">
        <v>8367</v>
      </c>
      <c r="V285" s="79">
        <v>13417</v>
      </c>
      <c r="W285" s="64">
        <f t="shared" si="46"/>
        <v>1</v>
      </c>
      <c r="X285" s="65">
        <f t="shared" si="47"/>
        <v>0</v>
      </c>
      <c r="Y285" s="65">
        <f t="shared" si="48"/>
        <v>0</v>
      </c>
      <c r="Z285" s="80">
        <f t="shared" si="49"/>
        <v>0</v>
      </c>
      <c r="AA285" s="81" t="str">
        <f t="shared" si="50"/>
        <v>-</v>
      </c>
      <c r="AB285" s="64">
        <f t="shared" si="51"/>
        <v>1</v>
      </c>
      <c r="AC285" s="65">
        <f t="shared" si="52"/>
        <v>0</v>
      </c>
      <c r="AD285" s="80">
        <f t="shared" si="53"/>
        <v>0</v>
      </c>
      <c r="AE285" s="81" t="str">
        <f t="shared" si="54"/>
        <v>-</v>
      </c>
      <c r="AF285" s="64">
        <f t="shared" si="55"/>
        <v>0</v>
      </c>
      <c r="AG285" s="82" t="s">
        <v>1734</v>
      </c>
    </row>
    <row r="286" spans="1:33" ht="12.75">
      <c r="A286" s="62">
        <v>3600029</v>
      </c>
      <c r="B286" s="63">
        <v>261600860826</v>
      </c>
      <c r="C286" s="64" t="s">
        <v>317</v>
      </c>
      <c r="D286" s="65" t="s">
        <v>318</v>
      </c>
      <c r="E286" s="65" t="s">
        <v>2138</v>
      </c>
      <c r="F286" s="66">
        <v>14607</v>
      </c>
      <c r="G286" s="67">
        <v>2177</v>
      </c>
      <c r="H286" s="68">
        <v>5852714552</v>
      </c>
      <c r="I286" s="69" t="s">
        <v>1893</v>
      </c>
      <c r="J286" s="70" t="s">
        <v>1733</v>
      </c>
      <c r="K286" s="71" t="s">
        <v>1733</v>
      </c>
      <c r="L286" s="72">
        <v>175</v>
      </c>
      <c r="M286" s="73" t="s">
        <v>1733</v>
      </c>
      <c r="N286" s="74" t="s">
        <v>1827</v>
      </c>
      <c r="O286" s="70" t="s">
        <v>1827</v>
      </c>
      <c r="P286" s="75"/>
      <c r="Q286" s="71" t="str">
        <f t="shared" si="45"/>
        <v>NO</v>
      </c>
      <c r="R286" s="76" t="s">
        <v>1733</v>
      </c>
      <c r="S286" s="77">
        <v>9596</v>
      </c>
      <c r="T286" s="78">
        <v>927</v>
      </c>
      <c r="U286" s="78">
        <v>926</v>
      </c>
      <c r="V286" s="79">
        <v>360</v>
      </c>
      <c r="W286" s="64">
        <f t="shared" si="46"/>
        <v>0</v>
      </c>
      <c r="X286" s="65">
        <f t="shared" si="47"/>
        <v>1</v>
      </c>
      <c r="Y286" s="65">
        <f t="shared" si="48"/>
        <v>0</v>
      </c>
      <c r="Z286" s="80">
        <f t="shared" si="49"/>
        <v>0</v>
      </c>
      <c r="AA286" s="81" t="str">
        <f t="shared" si="50"/>
        <v>-</v>
      </c>
      <c r="AB286" s="64">
        <f t="shared" si="51"/>
        <v>0</v>
      </c>
      <c r="AC286" s="65">
        <f t="shared" si="52"/>
        <v>0</v>
      </c>
      <c r="AD286" s="80">
        <f t="shared" si="53"/>
        <v>0</v>
      </c>
      <c r="AE286" s="81" t="str">
        <f t="shared" si="54"/>
        <v>-</v>
      </c>
      <c r="AF286" s="64">
        <f t="shared" si="55"/>
        <v>0</v>
      </c>
      <c r="AG286" s="82" t="s">
        <v>1734</v>
      </c>
    </row>
    <row r="287" spans="1:33" ht="12.75">
      <c r="A287" s="62">
        <v>3600017</v>
      </c>
      <c r="B287" s="63">
        <v>20702040000</v>
      </c>
      <c r="C287" s="64" t="s">
        <v>319</v>
      </c>
      <c r="D287" s="65" t="s">
        <v>320</v>
      </c>
      <c r="E287" s="65" t="s">
        <v>321</v>
      </c>
      <c r="F287" s="66">
        <v>14813</v>
      </c>
      <c r="G287" s="67">
        <v>9788</v>
      </c>
      <c r="H287" s="68">
        <v>5852687900</v>
      </c>
      <c r="I287" s="69" t="s">
        <v>1752</v>
      </c>
      <c r="J287" s="70" t="s">
        <v>1732</v>
      </c>
      <c r="K287" s="71" t="s">
        <v>1732</v>
      </c>
      <c r="L287" s="72">
        <v>705</v>
      </c>
      <c r="M287" s="73" t="s">
        <v>1733</v>
      </c>
      <c r="N287" s="74">
        <v>13.65517241</v>
      </c>
      <c r="O287" s="70" t="s">
        <v>1733</v>
      </c>
      <c r="P287" s="75"/>
      <c r="Q287" s="71" t="str">
        <f t="shared" si="45"/>
        <v>NO</v>
      </c>
      <c r="R287" s="76" t="s">
        <v>1732</v>
      </c>
      <c r="S287" s="77">
        <v>49100</v>
      </c>
      <c r="T287" s="78">
        <v>5622</v>
      </c>
      <c r="U287" s="78">
        <v>5683</v>
      </c>
      <c r="V287" s="79">
        <v>7287</v>
      </c>
      <c r="W287" s="64">
        <f t="shared" si="46"/>
        <v>1</v>
      </c>
      <c r="X287" s="65">
        <f t="shared" si="47"/>
        <v>0</v>
      </c>
      <c r="Y287" s="65">
        <f t="shared" si="48"/>
        <v>0</v>
      </c>
      <c r="Z287" s="80">
        <f t="shared" si="49"/>
        <v>0</v>
      </c>
      <c r="AA287" s="81" t="str">
        <f t="shared" si="50"/>
        <v>-</v>
      </c>
      <c r="AB287" s="64">
        <f t="shared" si="51"/>
        <v>1</v>
      </c>
      <c r="AC287" s="65">
        <f t="shared" si="52"/>
        <v>0</v>
      </c>
      <c r="AD287" s="80">
        <f t="shared" si="53"/>
        <v>0</v>
      </c>
      <c r="AE287" s="81" t="str">
        <f t="shared" si="54"/>
        <v>-</v>
      </c>
      <c r="AF287" s="64">
        <f t="shared" si="55"/>
        <v>0</v>
      </c>
      <c r="AG287" s="82" t="s">
        <v>1734</v>
      </c>
    </row>
    <row r="288" spans="1:33" ht="12.75">
      <c r="A288" s="62">
        <v>3611940</v>
      </c>
      <c r="B288" s="63">
        <v>240401040000</v>
      </c>
      <c r="C288" s="64" t="s">
        <v>322</v>
      </c>
      <c r="D288" s="65" t="s">
        <v>323</v>
      </c>
      <c r="E288" s="65" t="s">
        <v>324</v>
      </c>
      <c r="F288" s="66">
        <v>14454</v>
      </c>
      <c r="G288" s="67">
        <v>9799</v>
      </c>
      <c r="H288" s="68">
        <v>5852433450</v>
      </c>
      <c r="I288" s="69" t="s">
        <v>2145</v>
      </c>
      <c r="J288" s="70" t="s">
        <v>1733</v>
      </c>
      <c r="K288" s="71" t="s">
        <v>1733</v>
      </c>
      <c r="L288" s="72">
        <v>882</v>
      </c>
      <c r="M288" s="73" t="s">
        <v>1733</v>
      </c>
      <c r="N288" s="74">
        <v>11.91709845</v>
      </c>
      <c r="O288" s="70" t="s">
        <v>1733</v>
      </c>
      <c r="P288" s="75"/>
      <c r="Q288" s="71" t="str">
        <f t="shared" si="45"/>
        <v>NO</v>
      </c>
      <c r="R288" s="76" t="s">
        <v>1733</v>
      </c>
      <c r="S288" s="77">
        <v>43057</v>
      </c>
      <c r="T288" s="78">
        <v>3936</v>
      </c>
      <c r="U288" s="78">
        <v>5135</v>
      </c>
      <c r="V288" s="79">
        <v>8583</v>
      </c>
      <c r="W288" s="64">
        <f t="shared" si="46"/>
        <v>0</v>
      </c>
      <c r="X288" s="65">
        <f t="shared" si="47"/>
        <v>0</v>
      </c>
      <c r="Y288" s="65">
        <f t="shared" si="48"/>
        <v>0</v>
      </c>
      <c r="Z288" s="80">
        <f t="shared" si="49"/>
        <v>0</v>
      </c>
      <c r="AA288" s="81" t="str">
        <f t="shared" si="50"/>
        <v>-</v>
      </c>
      <c r="AB288" s="64">
        <f t="shared" si="51"/>
        <v>0</v>
      </c>
      <c r="AC288" s="65">
        <f t="shared" si="52"/>
        <v>0</v>
      </c>
      <c r="AD288" s="80">
        <f t="shared" si="53"/>
        <v>0</v>
      </c>
      <c r="AE288" s="81" t="str">
        <f t="shared" si="54"/>
        <v>-</v>
      </c>
      <c r="AF288" s="64">
        <f t="shared" si="55"/>
        <v>0</v>
      </c>
      <c r="AG288" s="82" t="s">
        <v>1734</v>
      </c>
    </row>
    <row r="289" spans="1:33" ht="12.75">
      <c r="A289" s="62">
        <v>3611970</v>
      </c>
      <c r="B289" s="63">
        <v>430700010000</v>
      </c>
      <c r="C289" s="64" t="s">
        <v>325</v>
      </c>
      <c r="D289" s="65" t="s">
        <v>326</v>
      </c>
      <c r="E289" s="65" t="s">
        <v>327</v>
      </c>
      <c r="F289" s="66">
        <v>14456</v>
      </c>
      <c r="G289" s="67">
        <v>3492</v>
      </c>
      <c r="H289" s="68">
        <v>3157810276</v>
      </c>
      <c r="I289" s="69" t="s">
        <v>1954</v>
      </c>
      <c r="J289" s="70" t="s">
        <v>1733</v>
      </c>
      <c r="K289" s="71" t="s">
        <v>1733</v>
      </c>
      <c r="L289" s="72">
        <v>2502</v>
      </c>
      <c r="M289" s="73" t="s">
        <v>1733</v>
      </c>
      <c r="N289" s="74">
        <v>21.44837145</v>
      </c>
      <c r="O289" s="70" t="s">
        <v>1732</v>
      </c>
      <c r="P289" s="75"/>
      <c r="Q289" s="71" t="str">
        <f t="shared" si="45"/>
        <v>NO</v>
      </c>
      <c r="R289" s="76" t="s">
        <v>1733</v>
      </c>
      <c r="S289" s="77">
        <v>202025</v>
      </c>
      <c r="T289" s="78">
        <v>26985</v>
      </c>
      <c r="U289" s="78">
        <v>23476</v>
      </c>
      <c r="V289" s="79">
        <v>13598</v>
      </c>
      <c r="W289" s="64">
        <f t="shared" si="46"/>
        <v>0</v>
      </c>
      <c r="X289" s="65">
        <f t="shared" si="47"/>
        <v>0</v>
      </c>
      <c r="Y289" s="65">
        <f t="shared" si="48"/>
        <v>0</v>
      </c>
      <c r="Z289" s="80">
        <f t="shared" si="49"/>
        <v>0</v>
      </c>
      <c r="AA289" s="81" t="str">
        <f t="shared" si="50"/>
        <v>-</v>
      </c>
      <c r="AB289" s="64">
        <f t="shared" si="51"/>
        <v>0</v>
      </c>
      <c r="AC289" s="65">
        <f t="shared" si="52"/>
        <v>1</v>
      </c>
      <c r="AD289" s="80">
        <f t="shared" si="53"/>
        <v>0</v>
      </c>
      <c r="AE289" s="81" t="str">
        <f t="shared" si="54"/>
        <v>-</v>
      </c>
      <c r="AF289" s="64">
        <f t="shared" si="55"/>
        <v>0</v>
      </c>
      <c r="AG289" s="82" t="s">
        <v>1734</v>
      </c>
    </row>
    <row r="290" spans="1:33" ht="12.75">
      <c r="A290" s="62">
        <v>3615030</v>
      </c>
      <c r="B290" s="63">
        <v>610327020000</v>
      </c>
      <c r="C290" s="64" t="s">
        <v>328</v>
      </c>
      <c r="D290" s="65" t="s">
        <v>329</v>
      </c>
      <c r="E290" s="65" t="s">
        <v>330</v>
      </c>
      <c r="F290" s="66">
        <v>13068</v>
      </c>
      <c r="G290" s="67">
        <v>9699</v>
      </c>
      <c r="H290" s="68">
        <v>6078446200</v>
      </c>
      <c r="I290" s="69" t="s">
        <v>1807</v>
      </c>
      <c r="J290" s="70" t="s">
        <v>1732</v>
      </c>
      <c r="K290" s="71" t="s">
        <v>1733</v>
      </c>
      <c r="L290" s="72">
        <v>156</v>
      </c>
      <c r="M290" s="73" t="s">
        <v>1733</v>
      </c>
      <c r="N290" s="74" t="s">
        <v>1827</v>
      </c>
      <c r="O290" s="70" t="s">
        <v>1827</v>
      </c>
      <c r="P290" s="75"/>
      <c r="Q290" s="71" t="str">
        <f t="shared" si="45"/>
        <v>NO</v>
      </c>
      <c r="R290" s="76" t="s">
        <v>1732</v>
      </c>
      <c r="S290" s="77">
        <v>0</v>
      </c>
      <c r="T290" s="78">
        <v>0</v>
      </c>
      <c r="U290" s="78">
        <v>0</v>
      </c>
      <c r="V290" s="79">
        <v>0</v>
      </c>
      <c r="W290" s="64">
        <f t="shared" si="46"/>
        <v>1</v>
      </c>
      <c r="X290" s="65">
        <f t="shared" si="47"/>
        <v>1</v>
      </c>
      <c r="Y290" s="65">
        <f t="shared" si="48"/>
        <v>0</v>
      </c>
      <c r="Z290" s="80">
        <f t="shared" si="49"/>
        <v>0</v>
      </c>
      <c r="AA290" s="81" t="str">
        <f t="shared" si="50"/>
        <v>SRSA</v>
      </c>
      <c r="AB290" s="64">
        <f t="shared" si="51"/>
        <v>1</v>
      </c>
      <c r="AC290" s="65">
        <f t="shared" si="52"/>
        <v>0</v>
      </c>
      <c r="AD290" s="80">
        <f t="shared" si="53"/>
        <v>0</v>
      </c>
      <c r="AE290" s="81" t="str">
        <f t="shared" si="54"/>
        <v>-</v>
      </c>
      <c r="AF290" s="64">
        <f t="shared" si="55"/>
        <v>0</v>
      </c>
      <c r="AG290" s="82" t="s">
        <v>1734</v>
      </c>
    </row>
    <row r="291" spans="1:33" ht="12.75">
      <c r="A291" s="62">
        <v>3622100</v>
      </c>
      <c r="B291" s="63">
        <v>81401040000</v>
      </c>
      <c r="C291" s="64" t="s">
        <v>331</v>
      </c>
      <c r="D291" s="65" t="s">
        <v>332</v>
      </c>
      <c r="E291" s="65" t="s">
        <v>333</v>
      </c>
      <c r="F291" s="66">
        <v>13155</v>
      </c>
      <c r="G291" s="67">
        <v>161</v>
      </c>
      <c r="H291" s="68">
        <v>3156537591</v>
      </c>
      <c r="I291" s="69" t="s">
        <v>1731</v>
      </c>
      <c r="J291" s="70" t="s">
        <v>1732</v>
      </c>
      <c r="K291" s="71" t="s">
        <v>1732</v>
      </c>
      <c r="L291" s="72">
        <v>450</v>
      </c>
      <c r="M291" s="73" t="s">
        <v>1733</v>
      </c>
      <c r="N291" s="74">
        <v>15.31365314</v>
      </c>
      <c r="O291" s="70" t="s">
        <v>1733</v>
      </c>
      <c r="P291" s="75"/>
      <c r="Q291" s="71" t="str">
        <f t="shared" si="45"/>
        <v>NO</v>
      </c>
      <c r="R291" s="76" t="s">
        <v>1732</v>
      </c>
      <c r="S291" s="77">
        <v>27206</v>
      </c>
      <c r="T291" s="78">
        <v>3543</v>
      </c>
      <c r="U291" s="78">
        <v>3280</v>
      </c>
      <c r="V291" s="79">
        <v>4350</v>
      </c>
      <c r="W291" s="64">
        <f t="shared" si="46"/>
        <v>1</v>
      </c>
      <c r="X291" s="65">
        <f t="shared" si="47"/>
        <v>1</v>
      </c>
      <c r="Y291" s="65">
        <f t="shared" si="48"/>
        <v>0</v>
      </c>
      <c r="Z291" s="80">
        <f t="shared" si="49"/>
        <v>0</v>
      </c>
      <c r="AA291" s="81" t="str">
        <f t="shared" si="50"/>
        <v>SRSA</v>
      </c>
      <c r="AB291" s="64">
        <f t="shared" si="51"/>
        <v>1</v>
      </c>
      <c r="AC291" s="65">
        <f t="shared" si="52"/>
        <v>0</v>
      </c>
      <c r="AD291" s="80">
        <f t="shared" si="53"/>
        <v>0</v>
      </c>
      <c r="AE291" s="81" t="str">
        <f t="shared" si="54"/>
        <v>-</v>
      </c>
      <c r="AF291" s="64">
        <f t="shared" si="55"/>
        <v>0</v>
      </c>
      <c r="AG291" s="82" t="s">
        <v>1734</v>
      </c>
    </row>
    <row r="292" spans="1:33" ht="12.75">
      <c r="A292" s="62">
        <v>3612030</v>
      </c>
      <c r="B292" s="63">
        <v>100902040000</v>
      </c>
      <c r="C292" s="64" t="s">
        <v>334</v>
      </c>
      <c r="D292" s="65" t="s">
        <v>335</v>
      </c>
      <c r="E292" s="65" t="s">
        <v>336</v>
      </c>
      <c r="F292" s="66">
        <v>12526</v>
      </c>
      <c r="G292" s="67">
        <v>5326</v>
      </c>
      <c r="H292" s="68">
        <v>5185376280</v>
      </c>
      <c r="I292" s="69" t="s">
        <v>1731</v>
      </c>
      <c r="J292" s="70" t="s">
        <v>1732</v>
      </c>
      <c r="K292" s="71" t="s">
        <v>1732</v>
      </c>
      <c r="L292" s="72">
        <v>663</v>
      </c>
      <c r="M292" s="73" t="s">
        <v>1733</v>
      </c>
      <c r="N292" s="74">
        <v>7.633587786</v>
      </c>
      <c r="O292" s="70" t="s">
        <v>1733</v>
      </c>
      <c r="P292" s="75"/>
      <c r="Q292" s="71" t="str">
        <f t="shared" si="45"/>
        <v>NO</v>
      </c>
      <c r="R292" s="76" t="s">
        <v>1732</v>
      </c>
      <c r="S292" s="77">
        <v>25760</v>
      </c>
      <c r="T292" s="78">
        <v>2230</v>
      </c>
      <c r="U292" s="78">
        <v>3319</v>
      </c>
      <c r="V292" s="79">
        <v>6200</v>
      </c>
      <c r="W292" s="64">
        <f t="shared" si="46"/>
        <v>1</v>
      </c>
      <c r="X292" s="65">
        <f t="shared" si="47"/>
        <v>0</v>
      </c>
      <c r="Y292" s="65">
        <f t="shared" si="48"/>
        <v>0</v>
      </c>
      <c r="Z292" s="80">
        <f t="shared" si="49"/>
        <v>0</v>
      </c>
      <c r="AA292" s="81" t="str">
        <f t="shared" si="50"/>
        <v>-</v>
      </c>
      <c r="AB292" s="64">
        <f t="shared" si="51"/>
        <v>1</v>
      </c>
      <c r="AC292" s="65">
        <f t="shared" si="52"/>
        <v>0</v>
      </c>
      <c r="AD292" s="80">
        <f t="shared" si="53"/>
        <v>0</v>
      </c>
      <c r="AE292" s="81" t="str">
        <f t="shared" si="54"/>
        <v>-</v>
      </c>
      <c r="AF292" s="64">
        <f t="shared" si="55"/>
        <v>0</v>
      </c>
      <c r="AG292" s="82" t="s">
        <v>1734</v>
      </c>
    </row>
    <row r="293" spans="1:33" ht="12.75">
      <c r="A293" s="62">
        <v>3604757</v>
      </c>
      <c r="B293" s="63">
        <v>470202040000</v>
      </c>
      <c r="C293" s="64" t="s">
        <v>337</v>
      </c>
      <c r="D293" s="65" t="s">
        <v>338</v>
      </c>
      <c r="E293" s="65" t="s">
        <v>339</v>
      </c>
      <c r="F293" s="66">
        <v>13776</v>
      </c>
      <c r="G293" s="67">
        <v>1104</v>
      </c>
      <c r="H293" s="68">
        <v>6077832207</v>
      </c>
      <c r="I293" s="69" t="s">
        <v>1731</v>
      </c>
      <c r="J293" s="70" t="s">
        <v>1732</v>
      </c>
      <c r="K293" s="71" t="s">
        <v>1732</v>
      </c>
      <c r="L293" s="72">
        <v>531</v>
      </c>
      <c r="M293" s="73" t="s">
        <v>1733</v>
      </c>
      <c r="N293" s="74">
        <v>12.88135593</v>
      </c>
      <c r="O293" s="70" t="s">
        <v>1733</v>
      </c>
      <c r="P293" s="75"/>
      <c r="Q293" s="71" t="str">
        <f t="shared" si="45"/>
        <v>NO</v>
      </c>
      <c r="R293" s="76" t="s">
        <v>1732</v>
      </c>
      <c r="S293" s="77">
        <v>28067</v>
      </c>
      <c r="T293" s="78">
        <v>3555</v>
      </c>
      <c r="U293" s="78">
        <v>3520</v>
      </c>
      <c r="V293" s="79">
        <v>5233</v>
      </c>
      <c r="W293" s="64">
        <f t="shared" si="46"/>
        <v>1</v>
      </c>
      <c r="X293" s="65">
        <f t="shared" si="47"/>
        <v>1</v>
      </c>
      <c r="Y293" s="65">
        <f t="shared" si="48"/>
        <v>0</v>
      </c>
      <c r="Z293" s="80">
        <f t="shared" si="49"/>
        <v>0</v>
      </c>
      <c r="AA293" s="81" t="str">
        <f t="shared" si="50"/>
        <v>SRSA</v>
      </c>
      <c r="AB293" s="64">
        <f t="shared" si="51"/>
        <v>1</v>
      </c>
      <c r="AC293" s="65">
        <f t="shared" si="52"/>
        <v>0</v>
      </c>
      <c r="AD293" s="80">
        <f t="shared" si="53"/>
        <v>0</v>
      </c>
      <c r="AE293" s="81" t="str">
        <f t="shared" si="54"/>
        <v>-</v>
      </c>
      <c r="AF293" s="64">
        <f t="shared" si="55"/>
        <v>0</v>
      </c>
      <c r="AG293" s="82" t="s">
        <v>1734</v>
      </c>
    </row>
    <row r="294" spans="1:33" ht="12.75">
      <c r="A294" s="62">
        <v>3612120</v>
      </c>
      <c r="B294" s="63">
        <v>540801040000</v>
      </c>
      <c r="C294" s="64" t="s">
        <v>340</v>
      </c>
      <c r="D294" s="65" t="s">
        <v>341</v>
      </c>
      <c r="E294" s="65" t="s">
        <v>342</v>
      </c>
      <c r="F294" s="66">
        <v>12076</v>
      </c>
      <c r="G294" s="67">
        <v>9703</v>
      </c>
      <c r="H294" s="68">
        <v>6075887541</v>
      </c>
      <c r="I294" s="69" t="s">
        <v>1807</v>
      </c>
      <c r="J294" s="70" t="s">
        <v>1732</v>
      </c>
      <c r="K294" s="71" t="s">
        <v>1733</v>
      </c>
      <c r="L294" s="72">
        <v>385</v>
      </c>
      <c r="M294" s="73" t="s">
        <v>1733</v>
      </c>
      <c r="N294" s="74">
        <v>19.21052632</v>
      </c>
      <c r="O294" s="70" t="s">
        <v>1733</v>
      </c>
      <c r="P294" s="75"/>
      <c r="Q294" s="71" t="str">
        <f t="shared" si="45"/>
        <v>NO</v>
      </c>
      <c r="R294" s="76" t="s">
        <v>1732</v>
      </c>
      <c r="S294" s="77">
        <v>32525</v>
      </c>
      <c r="T294" s="78">
        <v>3884</v>
      </c>
      <c r="U294" s="78">
        <v>3322</v>
      </c>
      <c r="V294" s="79">
        <v>4704</v>
      </c>
      <c r="W294" s="64">
        <f t="shared" si="46"/>
        <v>1</v>
      </c>
      <c r="X294" s="65">
        <f t="shared" si="47"/>
        <v>1</v>
      </c>
      <c r="Y294" s="65">
        <f t="shared" si="48"/>
        <v>0</v>
      </c>
      <c r="Z294" s="80">
        <f t="shared" si="49"/>
        <v>0</v>
      </c>
      <c r="AA294" s="81" t="str">
        <f t="shared" si="50"/>
        <v>SRSA</v>
      </c>
      <c r="AB294" s="64">
        <f t="shared" si="51"/>
        <v>1</v>
      </c>
      <c r="AC294" s="65">
        <f t="shared" si="52"/>
        <v>0</v>
      </c>
      <c r="AD294" s="80">
        <f t="shared" si="53"/>
        <v>0</v>
      </c>
      <c r="AE294" s="81" t="str">
        <f t="shared" si="54"/>
        <v>-</v>
      </c>
      <c r="AF294" s="64">
        <f t="shared" si="55"/>
        <v>0</v>
      </c>
      <c r="AG294" s="82" t="s">
        <v>1734</v>
      </c>
    </row>
    <row r="295" spans="1:33" ht="12.75">
      <c r="A295" s="62">
        <v>3612180</v>
      </c>
      <c r="B295" s="63">
        <v>280100010000</v>
      </c>
      <c r="C295" s="64" t="s">
        <v>343</v>
      </c>
      <c r="D295" s="65" t="s">
        <v>344</v>
      </c>
      <c r="E295" s="65" t="s">
        <v>345</v>
      </c>
      <c r="F295" s="66">
        <v>11542</v>
      </c>
      <c r="G295" s="67">
        <v>1237</v>
      </c>
      <c r="H295" s="68">
        <v>5167597217</v>
      </c>
      <c r="I295" s="69" t="s">
        <v>1826</v>
      </c>
      <c r="J295" s="70" t="s">
        <v>1733</v>
      </c>
      <c r="K295" s="71" t="s">
        <v>1733</v>
      </c>
      <c r="L295" s="72">
        <v>2883</v>
      </c>
      <c r="M295" s="73" t="s">
        <v>1733</v>
      </c>
      <c r="N295" s="74">
        <v>12.18693519</v>
      </c>
      <c r="O295" s="70" t="s">
        <v>1733</v>
      </c>
      <c r="P295" s="75"/>
      <c r="Q295" s="71" t="str">
        <f t="shared" si="45"/>
        <v>NO</v>
      </c>
      <c r="R295" s="76" t="s">
        <v>1733</v>
      </c>
      <c r="S295" s="77">
        <v>154819</v>
      </c>
      <c r="T295" s="78">
        <v>21091</v>
      </c>
      <c r="U295" s="78">
        <v>25496</v>
      </c>
      <c r="V295" s="79">
        <v>7622</v>
      </c>
      <c r="W295" s="64">
        <f t="shared" si="46"/>
        <v>0</v>
      </c>
      <c r="X295" s="65">
        <f t="shared" si="47"/>
        <v>0</v>
      </c>
      <c r="Y295" s="65">
        <f t="shared" si="48"/>
        <v>0</v>
      </c>
      <c r="Z295" s="80">
        <f t="shared" si="49"/>
        <v>0</v>
      </c>
      <c r="AA295" s="81" t="str">
        <f t="shared" si="50"/>
        <v>-</v>
      </c>
      <c r="AB295" s="64">
        <f t="shared" si="51"/>
        <v>0</v>
      </c>
      <c r="AC295" s="65">
        <f t="shared" si="52"/>
        <v>0</v>
      </c>
      <c r="AD295" s="80">
        <f t="shared" si="53"/>
        <v>0</v>
      </c>
      <c r="AE295" s="81" t="str">
        <f t="shared" si="54"/>
        <v>-</v>
      </c>
      <c r="AF295" s="64">
        <f t="shared" si="55"/>
        <v>0</v>
      </c>
      <c r="AG295" s="82" t="s">
        <v>1734</v>
      </c>
    </row>
    <row r="296" spans="1:33" ht="12.75">
      <c r="A296" s="62">
        <v>3612240</v>
      </c>
      <c r="B296" s="63">
        <v>630300010000</v>
      </c>
      <c r="C296" s="64" t="s">
        <v>346</v>
      </c>
      <c r="D296" s="65" t="s">
        <v>347</v>
      </c>
      <c r="E296" s="65" t="s">
        <v>348</v>
      </c>
      <c r="F296" s="66">
        <v>12801</v>
      </c>
      <c r="G296" s="67">
        <v>2724</v>
      </c>
      <c r="H296" s="68">
        <v>5187921212</v>
      </c>
      <c r="I296" s="69" t="s">
        <v>1893</v>
      </c>
      <c r="J296" s="70" t="s">
        <v>1733</v>
      </c>
      <c r="K296" s="71" t="s">
        <v>1733</v>
      </c>
      <c r="L296" s="72">
        <v>2357</v>
      </c>
      <c r="M296" s="73" t="s">
        <v>1733</v>
      </c>
      <c r="N296" s="74">
        <v>14.60587326</v>
      </c>
      <c r="O296" s="70" t="s">
        <v>1733</v>
      </c>
      <c r="P296" s="75"/>
      <c r="Q296" s="71" t="str">
        <f t="shared" si="45"/>
        <v>NO</v>
      </c>
      <c r="R296" s="76" t="s">
        <v>1733</v>
      </c>
      <c r="S296" s="77">
        <v>136954</v>
      </c>
      <c r="T296" s="78">
        <v>17440</v>
      </c>
      <c r="U296" s="78">
        <v>17506</v>
      </c>
      <c r="V296" s="79">
        <v>5468</v>
      </c>
      <c r="W296" s="64">
        <f t="shared" si="46"/>
        <v>0</v>
      </c>
      <c r="X296" s="65">
        <f t="shared" si="47"/>
        <v>0</v>
      </c>
      <c r="Y296" s="65">
        <f t="shared" si="48"/>
        <v>0</v>
      </c>
      <c r="Z296" s="80">
        <f t="shared" si="49"/>
        <v>0</v>
      </c>
      <c r="AA296" s="81" t="str">
        <f t="shared" si="50"/>
        <v>-</v>
      </c>
      <c r="AB296" s="64">
        <f t="shared" si="51"/>
        <v>0</v>
      </c>
      <c r="AC296" s="65">
        <f t="shared" si="52"/>
        <v>0</v>
      </c>
      <c r="AD296" s="80">
        <f t="shared" si="53"/>
        <v>0</v>
      </c>
      <c r="AE296" s="81" t="str">
        <f t="shared" si="54"/>
        <v>-</v>
      </c>
      <c r="AF296" s="64">
        <f t="shared" si="55"/>
        <v>0</v>
      </c>
      <c r="AG296" s="82" t="s">
        <v>1734</v>
      </c>
    </row>
    <row r="297" spans="1:33" ht="12.75">
      <c r="A297" s="62">
        <v>3602310</v>
      </c>
      <c r="B297" s="63">
        <v>630918080000</v>
      </c>
      <c r="C297" s="64" t="s">
        <v>349</v>
      </c>
      <c r="D297" s="65" t="s">
        <v>350</v>
      </c>
      <c r="E297" s="65" t="s">
        <v>348</v>
      </c>
      <c r="F297" s="66">
        <v>12801</v>
      </c>
      <c r="G297" s="67">
        <v>3758</v>
      </c>
      <c r="H297" s="68">
        <v>5187923231</v>
      </c>
      <c r="I297" s="69" t="s">
        <v>1893</v>
      </c>
      <c r="J297" s="70" t="s">
        <v>1733</v>
      </c>
      <c r="K297" s="71" t="s">
        <v>1733</v>
      </c>
      <c r="L297" s="72">
        <v>167</v>
      </c>
      <c r="M297" s="73" t="s">
        <v>1733</v>
      </c>
      <c r="N297" s="74">
        <v>18.77133106</v>
      </c>
      <c r="O297" s="70" t="s">
        <v>1733</v>
      </c>
      <c r="P297" s="75"/>
      <c r="Q297" s="71" t="str">
        <f t="shared" si="45"/>
        <v>NO</v>
      </c>
      <c r="R297" s="76" t="s">
        <v>1733</v>
      </c>
      <c r="S297" s="77">
        <v>18502</v>
      </c>
      <c r="T297" s="78">
        <v>2660</v>
      </c>
      <c r="U297" s="78">
        <v>1948</v>
      </c>
      <c r="V297" s="79">
        <v>1299</v>
      </c>
      <c r="W297" s="64">
        <f t="shared" si="46"/>
        <v>0</v>
      </c>
      <c r="X297" s="65">
        <f t="shared" si="47"/>
        <v>1</v>
      </c>
      <c r="Y297" s="65">
        <f t="shared" si="48"/>
        <v>0</v>
      </c>
      <c r="Z297" s="80">
        <f t="shared" si="49"/>
        <v>0</v>
      </c>
      <c r="AA297" s="81" t="str">
        <f t="shared" si="50"/>
        <v>-</v>
      </c>
      <c r="AB297" s="64">
        <f t="shared" si="51"/>
        <v>0</v>
      </c>
      <c r="AC297" s="65">
        <f t="shared" si="52"/>
        <v>0</v>
      </c>
      <c r="AD297" s="80">
        <f t="shared" si="53"/>
        <v>0</v>
      </c>
      <c r="AE297" s="81" t="str">
        <f t="shared" si="54"/>
        <v>-</v>
      </c>
      <c r="AF297" s="64">
        <f t="shared" si="55"/>
        <v>0</v>
      </c>
      <c r="AG297" s="82" t="s">
        <v>1734</v>
      </c>
    </row>
    <row r="298" spans="1:33" ht="12.75">
      <c r="A298" s="62">
        <v>3600067</v>
      </c>
      <c r="B298" s="63">
        <v>141800860044</v>
      </c>
      <c r="C298" s="64" t="s">
        <v>351</v>
      </c>
      <c r="D298" s="65" t="s">
        <v>352</v>
      </c>
      <c r="E298" s="65" t="s">
        <v>353</v>
      </c>
      <c r="F298" s="66">
        <v>14218</v>
      </c>
      <c r="G298" s="67">
        <v>3595</v>
      </c>
      <c r="H298" s="68">
        <v>7168244912</v>
      </c>
      <c r="I298" s="69" t="s">
        <v>1826</v>
      </c>
      <c r="J298" s="70" t="s">
        <v>1733</v>
      </c>
      <c r="K298" s="71" t="s">
        <v>1733</v>
      </c>
      <c r="L298" s="72">
        <v>221</v>
      </c>
      <c r="M298" s="73" t="s">
        <v>1733</v>
      </c>
      <c r="N298" s="74" t="s">
        <v>1827</v>
      </c>
      <c r="O298" s="70" t="s">
        <v>1827</v>
      </c>
      <c r="P298" s="75"/>
      <c r="Q298" s="71" t="str">
        <f t="shared" si="45"/>
        <v>NO</v>
      </c>
      <c r="R298" s="76" t="s">
        <v>1733</v>
      </c>
      <c r="S298" s="77">
        <v>5518</v>
      </c>
      <c r="T298" s="78">
        <v>2612</v>
      </c>
      <c r="U298" s="78">
        <v>1789</v>
      </c>
      <c r="V298" s="79">
        <v>1333</v>
      </c>
      <c r="W298" s="64">
        <f t="shared" si="46"/>
        <v>0</v>
      </c>
      <c r="X298" s="65">
        <f t="shared" si="47"/>
        <v>1</v>
      </c>
      <c r="Y298" s="65">
        <f t="shared" si="48"/>
        <v>0</v>
      </c>
      <c r="Z298" s="80">
        <f t="shared" si="49"/>
        <v>0</v>
      </c>
      <c r="AA298" s="81" t="str">
        <f t="shared" si="50"/>
        <v>-</v>
      </c>
      <c r="AB298" s="64">
        <f t="shared" si="51"/>
        <v>0</v>
      </c>
      <c r="AC298" s="65">
        <f t="shared" si="52"/>
        <v>0</v>
      </c>
      <c r="AD298" s="80">
        <f t="shared" si="53"/>
        <v>0</v>
      </c>
      <c r="AE298" s="81" t="str">
        <f t="shared" si="54"/>
        <v>-</v>
      </c>
      <c r="AF298" s="64">
        <f t="shared" si="55"/>
        <v>0</v>
      </c>
      <c r="AG298" s="82" t="s">
        <v>1734</v>
      </c>
    </row>
    <row r="299" spans="1:33" ht="12.75">
      <c r="A299" s="62">
        <v>3612270</v>
      </c>
      <c r="B299" s="63">
        <v>170500010000</v>
      </c>
      <c r="C299" s="64" t="s">
        <v>1774</v>
      </c>
      <c r="D299" s="65" t="s">
        <v>1775</v>
      </c>
      <c r="E299" s="65" t="s">
        <v>1776</v>
      </c>
      <c r="F299" s="66">
        <v>12078</v>
      </c>
      <c r="G299" s="67">
        <v>5</v>
      </c>
      <c r="H299" s="68">
        <v>5187755600</v>
      </c>
      <c r="I299" s="69" t="s">
        <v>1777</v>
      </c>
      <c r="J299" s="70" t="s">
        <v>1733</v>
      </c>
      <c r="K299" s="71" t="s">
        <v>1733</v>
      </c>
      <c r="L299" s="72">
        <v>2967</v>
      </c>
      <c r="M299" s="73" t="s">
        <v>1733</v>
      </c>
      <c r="N299" s="74">
        <v>23.48268192</v>
      </c>
      <c r="O299" s="70" t="s">
        <v>1732</v>
      </c>
      <c r="P299" s="75"/>
      <c r="Q299" s="71" t="str">
        <f t="shared" si="45"/>
        <v>NO</v>
      </c>
      <c r="R299" s="76" t="s">
        <v>1732</v>
      </c>
      <c r="S299" s="77">
        <v>259647</v>
      </c>
      <c r="T299" s="78">
        <v>33252</v>
      </c>
      <c r="U299" s="78">
        <v>27043</v>
      </c>
      <c r="V299" s="79">
        <v>16960</v>
      </c>
      <c r="W299" s="64">
        <f t="shared" si="46"/>
        <v>0</v>
      </c>
      <c r="X299" s="65">
        <f t="shared" si="47"/>
        <v>0</v>
      </c>
      <c r="Y299" s="65">
        <f t="shared" si="48"/>
        <v>0</v>
      </c>
      <c r="Z299" s="80">
        <f t="shared" si="49"/>
        <v>0</v>
      </c>
      <c r="AA299" s="81" t="str">
        <f t="shared" si="50"/>
        <v>-</v>
      </c>
      <c r="AB299" s="64">
        <f t="shared" si="51"/>
        <v>1</v>
      </c>
      <c r="AC299" s="65">
        <f t="shared" si="52"/>
        <v>1</v>
      </c>
      <c r="AD299" s="80" t="str">
        <f t="shared" si="53"/>
        <v>Initial</v>
      </c>
      <c r="AE299" s="81" t="str">
        <f t="shared" si="54"/>
        <v>RLIS</v>
      </c>
      <c r="AF299" s="64">
        <f t="shared" si="55"/>
        <v>0</v>
      </c>
      <c r="AG299" s="82" t="s">
        <v>1734</v>
      </c>
    </row>
    <row r="300" spans="1:33" ht="12.75">
      <c r="A300" s="62">
        <v>3612300</v>
      </c>
      <c r="B300" s="63">
        <v>430901060000</v>
      </c>
      <c r="C300" s="64" t="s">
        <v>354</v>
      </c>
      <c r="D300" s="65" t="s">
        <v>355</v>
      </c>
      <c r="E300" s="65" t="s">
        <v>356</v>
      </c>
      <c r="F300" s="66">
        <v>14544</v>
      </c>
      <c r="G300" s="67">
        <v>9799</v>
      </c>
      <c r="H300" s="68">
        <v>5855544848</v>
      </c>
      <c r="I300" s="69" t="s">
        <v>357</v>
      </c>
      <c r="J300" s="70" t="s">
        <v>1733</v>
      </c>
      <c r="K300" s="71" t="s">
        <v>1733</v>
      </c>
      <c r="L300" s="72">
        <v>1536</v>
      </c>
      <c r="M300" s="73" t="s">
        <v>1733</v>
      </c>
      <c r="N300" s="74">
        <v>8.723404255</v>
      </c>
      <c r="O300" s="70" t="s">
        <v>1733</v>
      </c>
      <c r="P300" s="75"/>
      <c r="Q300" s="71" t="str">
        <f t="shared" si="45"/>
        <v>NO</v>
      </c>
      <c r="R300" s="76" t="s">
        <v>1733</v>
      </c>
      <c r="S300" s="77">
        <v>6868</v>
      </c>
      <c r="T300" s="78">
        <v>5838</v>
      </c>
      <c r="U300" s="78">
        <v>7835</v>
      </c>
      <c r="V300" s="79">
        <v>14159</v>
      </c>
      <c r="W300" s="64">
        <f t="shared" si="46"/>
        <v>0</v>
      </c>
      <c r="X300" s="65">
        <f t="shared" si="47"/>
        <v>0</v>
      </c>
      <c r="Y300" s="65">
        <f t="shared" si="48"/>
        <v>0</v>
      </c>
      <c r="Z300" s="80">
        <f t="shared" si="49"/>
        <v>0</v>
      </c>
      <c r="AA300" s="81" t="str">
        <f t="shared" si="50"/>
        <v>-</v>
      </c>
      <c r="AB300" s="64">
        <f t="shared" si="51"/>
        <v>0</v>
      </c>
      <c r="AC300" s="65">
        <f t="shared" si="52"/>
        <v>0</v>
      </c>
      <c r="AD300" s="80">
        <f t="shared" si="53"/>
        <v>0</v>
      </c>
      <c r="AE300" s="81" t="str">
        <f t="shared" si="54"/>
        <v>-</v>
      </c>
      <c r="AF300" s="64">
        <f t="shared" si="55"/>
        <v>0</v>
      </c>
      <c r="AG300" s="82" t="s">
        <v>1734</v>
      </c>
    </row>
    <row r="301" spans="1:33" ht="12.75">
      <c r="A301" s="62">
        <v>3612330</v>
      </c>
      <c r="B301" s="63">
        <v>440601040000</v>
      </c>
      <c r="C301" s="64" t="s">
        <v>358</v>
      </c>
      <c r="D301" s="65" t="s">
        <v>359</v>
      </c>
      <c r="E301" s="65" t="s">
        <v>2068</v>
      </c>
      <c r="F301" s="66">
        <v>10924</v>
      </c>
      <c r="G301" s="67">
        <v>2158</v>
      </c>
      <c r="H301" s="68">
        <v>8452942410</v>
      </c>
      <c r="I301" s="69" t="s">
        <v>1844</v>
      </c>
      <c r="J301" s="70" t="s">
        <v>1733</v>
      </c>
      <c r="K301" s="71" t="s">
        <v>1733</v>
      </c>
      <c r="L301" s="72">
        <v>2755</v>
      </c>
      <c r="M301" s="73" t="s">
        <v>1733</v>
      </c>
      <c r="N301" s="74">
        <v>3.987240829</v>
      </c>
      <c r="O301" s="70" t="s">
        <v>1733</v>
      </c>
      <c r="P301" s="75"/>
      <c r="Q301" s="71" t="str">
        <f t="shared" si="45"/>
        <v>NO</v>
      </c>
      <c r="R301" s="76" t="s">
        <v>1733</v>
      </c>
      <c r="S301" s="77">
        <v>75774</v>
      </c>
      <c r="T301" s="78">
        <v>3661</v>
      </c>
      <c r="U301" s="78">
        <v>14002</v>
      </c>
      <c r="V301" s="79">
        <v>3676</v>
      </c>
      <c r="W301" s="64">
        <f t="shared" si="46"/>
        <v>0</v>
      </c>
      <c r="X301" s="65">
        <f t="shared" si="47"/>
        <v>0</v>
      </c>
      <c r="Y301" s="65">
        <f t="shared" si="48"/>
        <v>0</v>
      </c>
      <c r="Z301" s="80">
        <f t="shared" si="49"/>
        <v>0</v>
      </c>
      <c r="AA301" s="81" t="str">
        <f t="shared" si="50"/>
        <v>-</v>
      </c>
      <c r="AB301" s="64">
        <f t="shared" si="51"/>
        <v>0</v>
      </c>
      <c r="AC301" s="65">
        <f t="shared" si="52"/>
        <v>0</v>
      </c>
      <c r="AD301" s="80">
        <f t="shared" si="53"/>
        <v>0</v>
      </c>
      <c r="AE301" s="81" t="str">
        <f t="shared" si="54"/>
        <v>-</v>
      </c>
      <c r="AF301" s="64">
        <f t="shared" si="55"/>
        <v>0</v>
      </c>
      <c r="AG301" s="82" t="s">
        <v>1734</v>
      </c>
    </row>
    <row r="302" spans="1:33" ht="12.75">
      <c r="A302" s="62">
        <v>3612360</v>
      </c>
      <c r="B302" s="63">
        <v>511101060000</v>
      </c>
      <c r="C302" s="64" t="s">
        <v>360</v>
      </c>
      <c r="D302" s="65" t="s">
        <v>361</v>
      </c>
      <c r="E302" s="65" t="s">
        <v>362</v>
      </c>
      <c r="F302" s="66">
        <v>13642</v>
      </c>
      <c r="G302" s="67">
        <v>1100</v>
      </c>
      <c r="H302" s="68">
        <v>3152874870</v>
      </c>
      <c r="I302" s="69" t="s">
        <v>1777</v>
      </c>
      <c r="J302" s="70" t="s">
        <v>1733</v>
      </c>
      <c r="K302" s="71" t="s">
        <v>1732</v>
      </c>
      <c r="L302" s="72">
        <v>1652</v>
      </c>
      <c r="M302" s="73" t="s">
        <v>1733</v>
      </c>
      <c r="N302" s="74">
        <v>17.69547325</v>
      </c>
      <c r="O302" s="70" t="s">
        <v>1733</v>
      </c>
      <c r="P302" s="75"/>
      <c r="Q302" s="71" t="str">
        <f t="shared" si="45"/>
        <v>NO</v>
      </c>
      <c r="R302" s="76" t="s">
        <v>1732</v>
      </c>
      <c r="S302" s="77">
        <v>137346</v>
      </c>
      <c r="T302" s="78">
        <v>16386</v>
      </c>
      <c r="U302" s="78">
        <v>14624</v>
      </c>
      <c r="V302" s="79">
        <v>18071</v>
      </c>
      <c r="W302" s="64">
        <f t="shared" si="46"/>
        <v>1</v>
      </c>
      <c r="X302" s="65">
        <f t="shared" si="47"/>
        <v>0</v>
      </c>
      <c r="Y302" s="65">
        <f t="shared" si="48"/>
        <v>0</v>
      </c>
      <c r="Z302" s="80">
        <f t="shared" si="49"/>
        <v>0</v>
      </c>
      <c r="AA302" s="81" t="str">
        <f t="shared" si="50"/>
        <v>-</v>
      </c>
      <c r="AB302" s="64">
        <f t="shared" si="51"/>
        <v>1</v>
      </c>
      <c r="AC302" s="65">
        <f t="shared" si="52"/>
        <v>0</v>
      </c>
      <c r="AD302" s="80">
        <f t="shared" si="53"/>
        <v>0</v>
      </c>
      <c r="AE302" s="81" t="str">
        <f t="shared" si="54"/>
        <v>-</v>
      </c>
      <c r="AF302" s="64">
        <f t="shared" si="55"/>
        <v>0</v>
      </c>
      <c r="AG302" s="82" t="s">
        <v>1734</v>
      </c>
    </row>
    <row r="303" spans="1:33" ht="12.75">
      <c r="A303" s="62">
        <v>3612390</v>
      </c>
      <c r="B303" s="63">
        <v>42801060000</v>
      </c>
      <c r="C303" s="64" t="s">
        <v>363</v>
      </c>
      <c r="D303" s="65" t="s">
        <v>364</v>
      </c>
      <c r="E303" s="65" t="s">
        <v>365</v>
      </c>
      <c r="F303" s="66">
        <v>14070</v>
      </c>
      <c r="G303" s="67">
        <v>1384</v>
      </c>
      <c r="H303" s="68">
        <v>7165323325</v>
      </c>
      <c r="I303" s="69" t="s">
        <v>366</v>
      </c>
      <c r="J303" s="70" t="s">
        <v>1733</v>
      </c>
      <c r="K303" s="71" t="s">
        <v>1732</v>
      </c>
      <c r="L303" s="72">
        <v>1372</v>
      </c>
      <c r="M303" s="73" t="s">
        <v>1733</v>
      </c>
      <c r="N303" s="74">
        <v>17.3992674</v>
      </c>
      <c r="O303" s="70" t="s">
        <v>1733</v>
      </c>
      <c r="P303" s="75"/>
      <c r="Q303" s="71" t="str">
        <f t="shared" si="45"/>
        <v>NO</v>
      </c>
      <c r="R303" s="76" t="s">
        <v>1732</v>
      </c>
      <c r="S303" s="77">
        <v>93490</v>
      </c>
      <c r="T303" s="78">
        <v>11600</v>
      </c>
      <c r="U303" s="78">
        <v>11341</v>
      </c>
      <c r="V303" s="79">
        <v>15401</v>
      </c>
      <c r="W303" s="64">
        <f t="shared" si="46"/>
        <v>1</v>
      </c>
      <c r="X303" s="65">
        <f t="shared" si="47"/>
        <v>0</v>
      </c>
      <c r="Y303" s="65">
        <f t="shared" si="48"/>
        <v>0</v>
      </c>
      <c r="Z303" s="80">
        <f t="shared" si="49"/>
        <v>0</v>
      </c>
      <c r="AA303" s="81" t="str">
        <f t="shared" si="50"/>
        <v>-</v>
      </c>
      <c r="AB303" s="64">
        <f t="shared" si="51"/>
        <v>1</v>
      </c>
      <c r="AC303" s="65">
        <f t="shared" si="52"/>
        <v>0</v>
      </c>
      <c r="AD303" s="80">
        <f t="shared" si="53"/>
        <v>0</v>
      </c>
      <c r="AE303" s="81" t="str">
        <f t="shared" si="54"/>
        <v>-</v>
      </c>
      <c r="AF303" s="64">
        <f t="shared" si="55"/>
        <v>0</v>
      </c>
      <c r="AG303" s="82" t="s">
        <v>1734</v>
      </c>
    </row>
    <row r="304" spans="1:33" ht="12.75">
      <c r="A304" s="62">
        <v>3607020</v>
      </c>
      <c r="B304" s="63">
        <v>141501060000</v>
      </c>
      <c r="C304" s="64" t="s">
        <v>367</v>
      </c>
      <c r="D304" s="65" t="s">
        <v>368</v>
      </c>
      <c r="E304" s="65" t="s">
        <v>369</v>
      </c>
      <c r="F304" s="66">
        <v>14072</v>
      </c>
      <c r="G304" s="67">
        <v>1460</v>
      </c>
      <c r="H304" s="68">
        <v>7167738801</v>
      </c>
      <c r="I304" s="69" t="s">
        <v>1826</v>
      </c>
      <c r="J304" s="70" t="s">
        <v>1733</v>
      </c>
      <c r="K304" s="71" t="s">
        <v>1733</v>
      </c>
      <c r="L304" s="72">
        <v>3064</v>
      </c>
      <c r="M304" s="73" t="s">
        <v>1733</v>
      </c>
      <c r="N304" s="74">
        <v>2.836484983</v>
      </c>
      <c r="O304" s="70" t="s">
        <v>1733</v>
      </c>
      <c r="P304" s="75"/>
      <c r="Q304" s="71" t="str">
        <f t="shared" si="45"/>
        <v>NO</v>
      </c>
      <c r="R304" s="76" t="s">
        <v>1733</v>
      </c>
      <c r="S304" s="77">
        <v>82427</v>
      </c>
      <c r="T304" s="78">
        <v>2853</v>
      </c>
      <c r="U304" s="78">
        <v>11771</v>
      </c>
      <c r="V304" s="79">
        <v>3120</v>
      </c>
      <c r="W304" s="64">
        <f t="shared" si="46"/>
        <v>0</v>
      </c>
      <c r="X304" s="65">
        <f t="shared" si="47"/>
        <v>0</v>
      </c>
      <c r="Y304" s="65">
        <f t="shared" si="48"/>
        <v>0</v>
      </c>
      <c r="Z304" s="80">
        <f t="shared" si="49"/>
        <v>0</v>
      </c>
      <c r="AA304" s="81" t="str">
        <f t="shared" si="50"/>
        <v>-</v>
      </c>
      <c r="AB304" s="64">
        <f t="shared" si="51"/>
        <v>0</v>
      </c>
      <c r="AC304" s="65">
        <f t="shared" si="52"/>
        <v>0</v>
      </c>
      <c r="AD304" s="80">
        <f t="shared" si="53"/>
        <v>0</v>
      </c>
      <c r="AE304" s="81" t="str">
        <f t="shared" si="54"/>
        <v>-</v>
      </c>
      <c r="AF304" s="64">
        <f t="shared" si="55"/>
        <v>0</v>
      </c>
      <c r="AG304" s="82" t="s">
        <v>1734</v>
      </c>
    </row>
    <row r="305" spans="1:33" ht="12.75">
      <c r="A305" s="86">
        <v>3612450</v>
      </c>
      <c r="B305" s="87">
        <v>640701040000</v>
      </c>
      <c r="C305" s="88" t="s">
        <v>370</v>
      </c>
      <c r="D305" s="89" t="s">
        <v>371</v>
      </c>
      <c r="E305" s="89" t="s">
        <v>372</v>
      </c>
      <c r="F305" s="90">
        <v>12832</v>
      </c>
      <c r="G305" s="91">
        <v>1596</v>
      </c>
      <c r="H305" s="92">
        <v>5186421051</v>
      </c>
      <c r="I305" s="93" t="s">
        <v>1864</v>
      </c>
      <c r="J305" s="94" t="s">
        <v>1733</v>
      </c>
      <c r="K305" s="95" t="s">
        <v>1733</v>
      </c>
      <c r="L305" s="96">
        <v>1672</v>
      </c>
      <c r="M305" s="97" t="s">
        <v>1733</v>
      </c>
      <c r="N305" s="98">
        <v>16.64212077</v>
      </c>
      <c r="O305" s="94" t="s">
        <v>1733</v>
      </c>
      <c r="P305" s="99"/>
      <c r="Q305" s="95" t="str">
        <f t="shared" si="45"/>
        <v>NO</v>
      </c>
      <c r="R305" s="100" t="s">
        <v>1733</v>
      </c>
      <c r="S305" s="101">
        <v>74849</v>
      </c>
      <c r="T305" s="102">
        <v>9923</v>
      </c>
      <c r="U305" s="102">
        <v>9427</v>
      </c>
      <c r="V305" s="103">
        <v>13700</v>
      </c>
      <c r="W305" s="88">
        <f t="shared" si="46"/>
        <v>0</v>
      </c>
      <c r="X305" s="89">
        <f t="shared" si="47"/>
        <v>0</v>
      </c>
      <c r="Y305" s="89">
        <f t="shared" si="48"/>
        <v>0</v>
      </c>
      <c r="Z305" s="104">
        <f t="shared" si="49"/>
        <v>0</v>
      </c>
      <c r="AA305" s="105" t="str">
        <f t="shared" si="50"/>
        <v>-</v>
      </c>
      <c r="AB305" s="88">
        <f t="shared" si="51"/>
        <v>0</v>
      </c>
      <c r="AC305" s="89">
        <f t="shared" si="52"/>
        <v>0</v>
      </c>
      <c r="AD305" s="104">
        <f t="shared" si="53"/>
        <v>0</v>
      </c>
      <c r="AE305" s="105" t="str">
        <f t="shared" si="54"/>
        <v>-</v>
      </c>
      <c r="AF305" s="88">
        <f t="shared" si="55"/>
        <v>0</v>
      </c>
      <c r="AG305" s="82" t="s">
        <v>1734</v>
      </c>
    </row>
    <row r="306" spans="1:33" ht="12.75">
      <c r="A306" s="62">
        <v>3612510</v>
      </c>
      <c r="B306" s="63">
        <v>280407030000</v>
      </c>
      <c r="C306" s="64" t="s">
        <v>373</v>
      </c>
      <c r="D306" s="65" t="s">
        <v>374</v>
      </c>
      <c r="E306" s="65" t="s">
        <v>375</v>
      </c>
      <c r="F306" s="66">
        <v>11020</v>
      </c>
      <c r="G306" s="67">
        <v>1606</v>
      </c>
      <c r="H306" s="68">
        <v>5167731405</v>
      </c>
      <c r="I306" s="69" t="s">
        <v>1826</v>
      </c>
      <c r="J306" s="70" t="s">
        <v>1733</v>
      </c>
      <c r="K306" s="71" t="s">
        <v>1733</v>
      </c>
      <c r="L306" s="72">
        <v>5821</v>
      </c>
      <c r="M306" s="73" t="s">
        <v>1733</v>
      </c>
      <c r="N306" s="74">
        <v>4.938956715</v>
      </c>
      <c r="O306" s="70" t="s">
        <v>1733</v>
      </c>
      <c r="P306" s="75"/>
      <c r="Q306" s="71" t="str">
        <f t="shared" si="45"/>
        <v>NO</v>
      </c>
      <c r="R306" s="76" t="s">
        <v>1733</v>
      </c>
      <c r="S306" s="77">
        <v>181287</v>
      </c>
      <c r="T306" s="78">
        <v>13414</v>
      </c>
      <c r="U306" s="78">
        <v>27678</v>
      </c>
      <c r="V306" s="79">
        <v>7928</v>
      </c>
      <c r="W306" s="64">
        <f t="shared" si="46"/>
        <v>0</v>
      </c>
      <c r="X306" s="65">
        <f t="shared" si="47"/>
        <v>0</v>
      </c>
      <c r="Y306" s="65">
        <f t="shared" si="48"/>
        <v>0</v>
      </c>
      <c r="Z306" s="80">
        <f t="shared" si="49"/>
        <v>0</v>
      </c>
      <c r="AA306" s="81" t="str">
        <f t="shared" si="50"/>
        <v>-</v>
      </c>
      <c r="AB306" s="64">
        <f t="shared" si="51"/>
        <v>0</v>
      </c>
      <c r="AC306" s="65">
        <f t="shared" si="52"/>
        <v>0</v>
      </c>
      <c r="AD306" s="80">
        <f t="shared" si="53"/>
        <v>0</v>
      </c>
      <c r="AE306" s="81" t="str">
        <f t="shared" si="54"/>
        <v>-</v>
      </c>
      <c r="AF306" s="64">
        <f t="shared" si="55"/>
        <v>0</v>
      </c>
      <c r="AG306" s="82" t="s">
        <v>1734</v>
      </c>
    </row>
    <row r="307" spans="1:33" ht="12.75">
      <c r="A307" s="62">
        <v>3612630</v>
      </c>
      <c r="B307" s="63">
        <v>260501060000</v>
      </c>
      <c r="C307" s="64" t="s">
        <v>376</v>
      </c>
      <c r="D307" s="65" t="s">
        <v>377</v>
      </c>
      <c r="E307" s="65" t="s">
        <v>2138</v>
      </c>
      <c r="F307" s="66">
        <v>14615</v>
      </c>
      <c r="G307" s="67">
        <v>1296</v>
      </c>
      <c r="H307" s="68">
        <v>5856211000</v>
      </c>
      <c r="I307" s="69" t="s">
        <v>2145</v>
      </c>
      <c r="J307" s="70" t="s">
        <v>1733</v>
      </c>
      <c r="K307" s="71" t="s">
        <v>1733</v>
      </c>
      <c r="L307" s="72">
        <v>12814</v>
      </c>
      <c r="M307" s="73" t="s">
        <v>1733</v>
      </c>
      <c r="N307" s="74">
        <v>6.457514568</v>
      </c>
      <c r="O307" s="70" t="s">
        <v>1733</v>
      </c>
      <c r="P307" s="75"/>
      <c r="Q307" s="71" t="str">
        <f t="shared" si="45"/>
        <v>NO</v>
      </c>
      <c r="R307" s="76" t="s">
        <v>1733</v>
      </c>
      <c r="S307" s="77">
        <v>459091</v>
      </c>
      <c r="T307" s="78">
        <v>33389</v>
      </c>
      <c r="U307" s="78">
        <v>63393</v>
      </c>
      <c r="V307" s="79">
        <v>17912</v>
      </c>
      <c r="W307" s="64">
        <f t="shared" si="46"/>
        <v>0</v>
      </c>
      <c r="X307" s="65">
        <f t="shared" si="47"/>
        <v>0</v>
      </c>
      <c r="Y307" s="65">
        <f t="shared" si="48"/>
        <v>0</v>
      </c>
      <c r="Z307" s="80">
        <f t="shared" si="49"/>
        <v>0</v>
      </c>
      <c r="AA307" s="81" t="str">
        <f t="shared" si="50"/>
        <v>-</v>
      </c>
      <c r="AB307" s="64">
        <f t="shared" si="51"/>
        <v>0</v>
      </c>
      <c r="AC307" s="65">
        <f t="shared" si="52"/>
        <v>0</v>
      </c>
      <c r="AD307" s="80">
        <f t="shared" si="53"/>
        <v>0</v>
      </c>
      <c r="AE307" s="81" t="str">
        <f t="shared" si="54"/>
        <v>-</v>
      </c>
      <c r="AF307" s="64">
        <f t="shared" si="55"/>
        <v>0</v>
      </c>
      <c r="AG307" s="82" t="s">
        <v>1734</v>
      </c>
    </row>
    <row r="308" spans="1:33" ht="12.75">
      <c r="A308" s="62">
        <v>3612660</v>
      </c>
      <c r="B308" s="63">
        <v>10701030000</v>
      </c>
      <c r="C308" s="64" t="s">
        <v>378</v>
      </c>
      <c r="D308" s="65" t="s">
        <v>379</v>
      </c>
      <c r="E308" s="65" t="s">
        <v>380</v>
      </c>
      <c r="F308" s="66">
        <v>12183</v>
      </c>
      <c r="G308" s="67">
        <v>1293</v>
      </c>
      <c r="H308" s="68">
        <v>5182731422</v>
      </c>
      <c r="I308" s="69" t="s">
        <v>1954</v>
      </c>
      <c r="J308" s="70" t="s">
        <v>1733</v>
      </c>
      <c r="K308" s="71" t="s">
        <v>1733</v>
      </c>
      <c r="L308" s="72">
        <v>312</v>
      </c>
      <c r="M308" s="73" t="s">
        <v>1733</v>
      </c>
      <c r="N308" s="74">
        <v>14.15384615</v>
      </c>
      <c r="O308" s="70" t="s">
        <v>1733</v>
      </c>
      <c r="P308" s="75"/>
      <c r="Q308" s="71" t="str">
        <f t="shared" si="45"/>
        <v>NO</v>
      </c>
      <c r="R308" s="76" t="s">
        <v>1733</v>
      </c>
      <c r="S308" s="77">
        <v>12130</v>
      </c>
      <c r="T308" s="78">
        <v>1874</v>
      </c>
      <c r="U308" s="78">
        <v>2058</v>
      </c>
      <c r="V308" s="79">
        <v>614</v>
      </c>
      <c r="W308" s="64">
        <f t="shared" si="46"/>
        <v>0</v>
      </c>
      <c r="X308" s="65">
        <f t="shared" si="47"/>
        <v>1</v>
      </c>
      <c r="Y308" s="65">
        <f t="shared" si="48"/>
        <v>0</v>
      </c>
      <c r="Z308" s="80">
        <f t="shared" si="49"/>
        <v>0</v>
      </c>
      <c r="AA308" s="81" t="str">
        <f t="shared" si="50"/>
        <v>-</v>
      </c>
      <c r="AB308" s="64">
        <f t="shared" si="51"/>
        <v>0</v>
      </c>
      <c r="AC308" s="65">
        <f t="shared" si="52"/>
        <v>0</v>
      </c>
      <c r="AD308" s="80">
        <f t="shared" si="53"/>
        <v>0</v>
      </c>
      <c r="AE308" s="81" t="str">
        <f t="shared" si="54"/>
        <v>-</v>
      </c>
      <c r="AF308" s="64">
        <f t="shared" si="55"/>
        <v>0</v>
      </c>
      <c r="AG308" s="82" t="s">
        <v>1734</v>
      </c>
    </row>
    <row r="309" spans="1:33" ht="12.75">
      <c r="A309" s="62">
        <v>3612720</v>
      </c>
      <c r="B309" s="63">
        <v>660407060000</v>
      </c>
      <c r="C309" s="64" t="s">
        <v>381</v>
      </c>
      <c r="D309" s="65" t="s">
        <v>382</v>
      </c>
      <c r="E309" s="65" t="s">
        <v>383</v>
      </c>
      <c r="F309" s="66">
        <v>10530</v>
      </c>
      <c r="G309" s="67">
        <v>1398</v>
      </c>
      <c r="H309" s="68">
        <v>9147616000</v>
      </c>
      <c r="I309" s="69" t="s">
        <v>2285</v>
      </c>
      <c r="J309" s="70" t="s">
        <v>1733</v>
      </c>
      <c r="K309" s="71" t="s">
        <v>1733</v>
      </c>
      <c r="L309" s="72">
        <v>1729</v>
      </c>
      <c r="M309" s="73" t="s">
        <v>1733</v>
      </c>
      <c r="N309" s="74">
        <v>4.278975741</v>
      </c>
      <c r="O309" s="70" t="s">
        <v>1733</v>
      </c>
      <c r="P309" s="75"/>
      <c r="Q309" s="71" t="str">
        <f t="shared" si="45"/>
        <v>NO</v>
      </c>
      <c r="R309" s="76" t="s">
        <v>1733</v>
      </c>
      <c r="S309" s="77">
        <v>84753</v>
      </c>
      <c r="T309" s="78">
        <v>5072</v>
      </c>
      <c r="U309" s="78">
        <v>13172</v>
      </c>
      <c r="V309" s="79">
        <v>3282</v>
      </c>
      <c r="W309" s="64">
        <f t="shared" si="46"/>
        <v>0</v>
      </c>
      <c r="X309" s="65">
        <f t="shared" si="47"/>
        <v>0</v>
      </c>
      <c r="Y309" s="65">
        <f t="shared" si="48"/>
        <v>0</v>
      </c>
      <c r="Z309" s="80">
        <f t="shared" si="49"/>
        <v>0</v>
      </c>
      <c r="AA309" s="81" t="str">
        <f t="shared" si="50"/>
        <v>-</v>
      </c>
      <c r="AB309" s="64">
        <f t="shared" si="51"/>
        <v>0</v>
      </c>
      <c r="AC309" s="65">
        <f t="shared" si="52"/>
        <v>0</v>
      </c>
      <c r="AD309" s="80">
        <f t="shared" si="53"/>
        <v>0</v>
      </c>
      <c r="AE309" s="81" t="str">
        <f t="shared" si="54"/>
        <v>-</v>
      </c>
      <c r="AF309" s="64">
        <f t="shared" si="55"/>
        <v>0</v>
      </c>
      <c r="AG309" s="82" t="s">
        <v>1734</v>
      </c>
    </row>
    <row r="310" spans="1:33" ht="12.75">
      <c r="A310" s="62">
        <v>3610140</v>
      </c>
      <c r="B310" s="63">
        <v>660411020000</v>
      </c>
      <c r="C310" s="64" t="s">
        <v>384</v>
      </c>
      <c r="D310" s="65" t="s">
        <v>385</v>
      </c>
      <c r="E310" s="65" t="s">
        <v>112</v>
      </c>
      <c r="F310" s="66">
        <v>10522</v>
      </c>
      <c r="G310" s="67">
        <v>501</v>
      </c>
      <c r="H310" s="68">
        <v>9146938500</v>
      </c>
      <c r="I310" s="69" t="s">
        <v>1826</v>
      </c>
      <c r="J310" s="70" t="s">
        <v>1733</v>
      </c>
      <c r="K310" s="71" t="s">
        <v>1733</v>
      </c>
      <c r="L310" s="72">
        <v>361</v>
      </c>
      <c r="M310" s="73" t="s">
        <v>1733</v>
      </c>
      <c r="N310" s="74" t="s">
        <v>1827</v>
      </c>
      <c r="O310" s="70" t="s">
        <v>1827</v>
      </c>
      <c r="P310" s="75"/>
      <c r="Q310" s="71" t="str">
        <f t="shared" si="45"/>
        <v>NO</v>
      </c>
      <c r="R310" s="76" t="s">
        <v>1733</v>
      </c>
      <c r="S310" s="77">
        <v>0</v>
      </c>
      <c r="T310" s="78">
        <v>0</v>
      </c>
      <c r="U310" s="78">
        <v>0</v>
      </c>
      <c r="V310" s="79">
        <v>0</v>
      </c>
      <c r="W310" s="64">
        <f t="shared" si="46"/>
        <v>0</v>
      </c>
      <c r="X310" s="65">
        <f t="shared" si="47"/>
        <v>1</v>
      </c>
      <c r="Y310" s="65">
        <f t="shared" si="48"/>
        <v>0</v>
      </c>
      <c r="Z310" s="80">
        <f t="shared" si="49"/>
        <v>0</v>
      </c>
      <c r="AA310" s="81" t="str">
        <f t="shared" si="50"/>
        <v>-</v>
      </c>
      <c r="AB310" s="64">
        <f t="shared" si="51"/>
        <v>0</v>
      </c>
      <c r="AC310" s="65">
        <f t="shared" si="52"/>
        <v>0</v>
      </c>
      <c r="AD310" s="80">
        <f t="shared" si="53"/>
        <v>0</v>
      </c>
      <c r="AE310" s="81" t="str">
        <f t="shared" si="54"/>
        <v>-</v>
      </c>
      <c r="AF310" s="64">
        <f t="shared" si="55"/>
        <v>0</v>
      </c>
      <c r="AG310" s="82" t="s">
        <v>1734</v>
      </c>
    </row>
    <row r="311" spans="1:33" ht="12.75">
      <c r="A311" s="62">
        <v>3612400</v>
      </c>
      <c r="B311" s="63">
        <v>660410020000</v>
      </c>
      <c r="C311" s="64" t="s">
        <v>386</v>
      </c>
      <c r="D311" s="65" t="s">
        <v>387</v>
      </c>
      <c r="E311" s="65" t="s">
        <v>388</v>
      </c>
      <c r="F311" s="66">
        <v>10706</v>
      </c>
      <c r="G311" s="67">
        <v>3809</v>
      </c>
      <c r="H311" s="68">
        <v>9144781106</v>
      </c>
      <c r="I311" s="69" t="s">
        <v>1826</v>
      </c>
      <c r="J311" s="70" t="s">
        <v>1733</v>
      </c>
      <c r="K311" s="71" t="s">
        <v>1733</v>
      </c>
      <c r="L311" s="72">
        <v>238</v>
      </c>
      <c r="M311" s="73" t="s">
        <v>1733</v>
      </c>
      <c r="N311" s="74" t="s">
        <v>1827</v>
      </c>
      <c r="O311" s="70" t="s">
        <v>1827</v>
      </c>
      <c r="P311" s="75"/>
      <c r="Q311" s="71" t="str">
        <f t="shared" si="45"/>
        <v>NO</v>
      </c>
      <c r="R311" s="76" t="s">
        <v>1733</v>
      </c>
      <c r="S311" s="77">
        <v>0</v>
      </c>
      <c r="T311" s="78">
        <v>0</v>
      </c>
      <c r="U311" s="78">
        <v>0</v>
      </c>
      <c r="V311" s="79">
        <v>0</v>
      </c>
      <c r="W311" s="64">
        <f t="shared" si="46"/>
        <v>0</v>
      </c>
      <c r="X311" s="65">
        <f t="shared" si="47"/>
        <v>1</v>
      </c>
      <c r="Y311" s="65">
        <f t="shared" si="48"/>
        <v>0</v>
      </c>
      <c r="Z311" s="80">
        <f t="shared" si="49"/>
        <v>0</v>
      </c>
      <c r="AA311" s="81" t="str">
        <f t="shared" si="50"/>
        <v>-</v>
      </c>
      <c r="AB311" s="64">
        <f t="shared" si="51"/>
        <v>0</v>
      </c>
      <c r="AC311" s="65">
        <f t="shared" si="52"/>
        <v>0</v>
      </c>
      <c r="AD311" s="80">
        <f t="shared" si="53"/>
        <v>0</v>
      </c>
      <c r="AE311" s="81" t="str">
        <f t="shared" si="54"/>
        <v>-</v>
      </c>
      <c r="AF311" s="64">
        <f t="shared" si="55"/>
        <v>0</v>
      </c>
      <c r="AG311" s="82" t="s">
        <v>1734</v>
      </c>
    </row>
    <row r="312" spans="1:33" ht="12.75">
      <c r="A312" s="62">
        <v>3627980</v>
      </c>
      <c r="B312" s="63">
        <v>660412020000</v>
      </c>
      <c r="C312" s="64" t="s">
        <v>389</v>
      </c>
      <c r="D312" s="65" t="s">
        <v>390</v>
      </c>
      <c r="E312" s="65" t="s">
        <v>112</v>
      </c>
      <c r="F312" s="66">
        <v>10522</v>
      </c>
      <c r="G312" s="67">
        <v>2834</v>
      </c>
      <c r="H312" s="68">
        <v>9146934309</v>
      </c>
      <c r="I312" s="69" t="s">
        <v>1826</v>
      </c>
      <c r="J312" s="70" t="s">
        <v>1733</v>
      </c>
      <c r="K312" s="71" t="s">
        <v>1733</v>
      </c>
      <c r="L312" s="72">
        <v>220</v>
      </c>
      <c r="M312" s="73" t="s">
        <v>1733</v>
      </c>
      <c r="N312" s="74" t="s">
        <v>1827</v>
      </c>
      <c r="O312" s="70" t="s">
        <v>1827</v>
      </c>
      <c r="P312" s="75"/>
      <c r="Q312" s="71" t="str">
        <f t="shared" si="45"/>
        <v>NO</v>
      </c>
      <c r="R312" s="76" t="s">
        <v>1733</v>
      </c>
      <c r="S312" s="77">
        <v>0</v>
      </c>
      <c r="T312" s="78">
        <v>0</v>
      </c>
      <c r="U312" s="78">
        <v>0</v>
      </c>
      <c r="V312" s="79">
        <v>0</v>
      </c>
      <c r="W312" s="64">
        <f t="shared" si="46"/>
        <v>0</v>
      </c>
      <c r="X312" s="65">
        <f t="shared" si="47"/>
        <v>1</v>
      </c>
      <c r="Y312" s="65">
        <f t="shared" si="48"/>
        <v>0</v>
      </c>
      <c r="Z312" s="80">
        <f t="shared" si="49"/>
        <v>0</v>
      </c>
      <c r="AA312" s="81" t="str">
        <f t="shared" si="50"/>
        <v>-</v>
      </c>
      <c r="AB312" s="64">
        <f t="shared" si="51"/>
        <v>0</v>
      </c>
      <c r="AC312" s="65">
        <f t="shared" si="52"/>
        <v>0</v>
      </c>
      <c r="AD312" s="80">
        <f t="shared" si="53"/>
        <v>0</v>
      </c>
      <c r="AE312" s="81" t="str">
        <f t="shared" si="54"/>
        <v>-</v>
      </c>
      <c r="AF312" s="64">
        <f t="shared" si="55"/>
        <v>0</v>
      </c>
      <c r="AG312" s="82" t="s">
        <v>1734</v>
      </c>
    </row>
    <row r="313" spans="1:33" ht="12.75">
      <c r="A313" s="62">
        <v>3612750</v>
      </c>
      <c r="B313" s="63">
        <v>80601040000</v>
      </c>
      <c r="C313" s="64" t="s">
        <v>391</v>
      </c>
      <c r="D313" s="65" t="s">
        <v>392</v>
      </c>
      <c r="E313" s="65" t="s">
        <v>393</v>
      </c>
      <c r="F313" s="66">
        <v>13778</v>
      </c>
      <c r="G313" s="67">
        <v>1281</v>
      </c>
      <c r="H313" s="68">
        <v>6076564161</v>
      </c>
      <c r="I313" s="69" t="s">
        <v>1731</v>
      </c>
      <c r="J313" s="70" t="s">
        <v>1732</v>
      </c>
      <c r="K313" s="71" t="s">
        <v>1732</v>
      </c>
      <c r="L313" s="72">
        <v>1330</v>
      </c>
      <c r="M313" s="73" t="s">
        <v>1733</v>
      </c>
      <c r="N313" s="74">
        <v>13.75</v>
      </c>
      <c r="O313" s="70" t="s">
        <v>1733</v>
      </c>
      <c r="P313" s="75"/>
      <c r="Q313" s="71" t="str">
        <f t="shared" si="45"/>
        <v>NO</v>
      </c>
      <c r="R313" s="76" t="s">
        <v>1732</v>
      </c>
      <c r="S313" s="77">
        <v>60018</v>
      </c>
      <c r="T313" s="78">
        <v>9533</v>
      </c>
      <c r="U313" s="78">
        <v>8993</v>
      </c>
      <c r="V313" s="79">
        <v>12633</v>
      </c>
      <c r="W313" s="64">
        <f t="shared" si="46"/>
        <v>1</v>
      </c>
      <c r="X313" s="65">
        <f t="shared" si="47"/>
        <v>0</v>
      </c>
      <c r="Y313" s="65">
        <f t="shared" si="48"/>
        <v>0</v>
      </c>
      <c r="Z313" s="80">
        <f t="shared" si="49"/>
        <v>0</v>
      </c>
      <c r="AA313" s="81" t="str">
        <f t="shared" si="50"/>
        <v>-</v>
      </c>
      <c r="AB313" s="64">
        <f t="shared" si="51"/>
        <v>1</v>
      </c>
      <c r="AC313" s="65">
        <f t="shared" si="52"/>
        <v>0</v>
      </c>
      <c r="AD313" s="80">
        <f t="shared" si="53"/>
        <v>0</v>
      </c>
      <c r="AE313" s="81" t="str">
        <f t="shared" si="54"/>
        <v>-</v>
      </c>
      <c r="AF313" s="64">
        <f t="shared" si="55"/>
        <v>0</v>
      </c>
      <c r="AG313" s="82" t="s">
        <v>1734</v>
      </c>
    </row>
    <row r="314" spans="1:33" ht="12.75">
      <c r="A314" s="62">
        <v>3612840</v>
      </c>
      <c r="B314" s="63">
        <v>581010020000</v>
      </c>
      <c r="C314" s="64" t="s">
        <v>394</v>
      </c>
      <c r="D314" s="65" t="s">
        <v>395</v>
      </c>
      <c r="E314" s="65" t="s">
        <v>396</v>
      </c>
      <c r="F314" s="66">
        <v>11944</v>
      </c>
      <c r="G314" s="67">
        <v>1599</v>
      </c>
      <c r="H314" s="68">
        <v>6314771950</v>
      </c>
      <c r="I314" s="69" t="s">
        <v>1826</v>
      </c>
      <c r="J314" s="70" t="s">
        <v>1733</v>
      </c>
      <c r="K314" s="71" t="s">
        <v>1733</v>
      </c>
      <c r="L314" s="72">
        <v>614</v>
      </c>
      <c r="M314" s="73" t="s">
        <v>1733</v>
      </c>
      <c r="N314" s="74">
        <v>14.87603306</v>
      </c>
      <c r="O314" s="70" t="s">
        <v>1733</v>
      </c>
      <c r="P314" s="75"/>
      <c r="Q314" s="71" t="str">
        <f t="shared" si="45"/>
        <v>NO</v>
      </c>
      <c r="R314" s="76" t="s">
        <v>1733</v>
      </c>
      <c r="S314" s="77">
        <v>29498</v>
      </c>
      <c r="T314" s="78">
        <v>3664</v>
      </c>
      <c r="U314" s="78">
        <v>3939</v>
      </c>
      <c r="V314" s="79">
        <v>1236</v>
      </c>
      <c r="W314" s="64">
        <f t="shared" si="46"/>
        <v>0</v>
      </c>
      <c r="X314" s="65">
        <f t="shared" si="47"/>
        <v>0</v>
      </c>
      <c r="Y314" s="65">
        <f t="shared" si="48"/>
        <v>0</v>
      </c>
      <c r="Z314" s="80">
        <f t="shared" si="49"/>
        <v>0</v>
      </c>
      <c r="AA314" s="81" t="str">
        <f t="shared" si="50"/>
        <v>-</v>
      </c>
      <c r="AB314" s="64">
        <f t="shared" si="51"/>
        <v>0</v>
      </c>
      <c r="AC314" s="65">
        <f t="shared" si="52"/>
        <v>0</v>
      </c>
      <c r="AD314" s="80">
        <f t="shared" si="53"/>
        <v>0</v>
      </c>
      <c r="AE314" s="81" t="str">
        <f t="shared" si="54"/>
        <v>-</v>
      </c>
      <c r="AF314" s="64">
        <f t="shared" si="55"/>
        <v>0</v>
      </c>
      <c r="AG314" s="82" t="s">
        <v>1734</v>
      </c>
    </row>
    <row r="315" spans="1:33" ht="12.75">
      <c r="A315" s="62">
        <v>3612870</v>
      </c>
      <c r="B315" s="63">
        <v>190701040000</v>
      </c>
      <c r="C315" s="64" t="s">
        <v>397</v>
      </c>
      <c r="D315" s="65" t="s">
        <v>398</v>
      </c>
      <c r="E315" s="65" t="s">
        <v>399</v>
      </c>
      <c r="F315" s="66">
        <v>12083</v>
      </c>
      <c r="G315" s="67">
        <v>129</v>
      </c>
      <c r="H315" s="68">
        <v>5189665070</v>
      </c>
      <c r="I315" s="69" t="s">
        <v>1731</v>
      </c>
      <c r="J315" s="70" t="s">
        <v>1732</v>
      </c>
      <c r="K315" s="71" t="s">
        <v>1732</v>
      </c>
      <c r="L315" s="72">
        <v>1333</v>
      </c>
      <c r="M315" s="73" t="s">
        <v>1733</v>
      </c>
      <c r="N315" s="74">
        <v>11.42284569</v>
      </c>
      <c r="O315" s="70" t="s">
        <v>1733</v>
      </c>
      <c r="P315" s="75"/>
      <c r="Q315" s="71" t="str">
        <f t="shared" si="45"/>
        <v>NO</v>
      </c>
      <c r="R315" s="76" t="s">
        <v>1732</v>
      </c>
      <c r="S315" s="77">
        <v>57360</v>
      </c>
      <c r="T315" s="78">
        <v>6559</v>
      </c>
      <c r="U315" s="78">
        <v>7584</v>
      </c>
      <c r="V315" s="79">
        <v>12803</v>
      </c>
      <c r="W315" s="64">
        <f t="shared" si="46"/>
        <v>1</v>
      </c>
      <c r="X315" s="65">
        <f t="shared" si="47"/>
        <v>0</v>
      </c>
      <c r="Y315" s="65">
        <f t="shared" si="48"/>
        <v>0</v>
      </c>
      <c r="Z315" s="80">
        <f t="shared" si="49"/>
        <v>0</v>
      </c>
      <c r="AA315" s="81" t="str">
        <f t="shared" si="50"/>
        <v>-</v>
      </c>
      <c r="AB315" s="64">
        <f t="shared" si="51"/>
        <v>1</v>
      </c>
      <c r="AC315" s="65">
        <f t="shared" si="52"/>
        <v>0</v>
      </c>
      <c r="AD315" s="80">
        <f t="shared" si="53"/>
        <v>0</v>
      </c>
      <c r="AE315" s="81" t="str">
        <f t="shared" si="54"/>
        <v>-</v>
      </c>
      <c r="AF315" s="64">
        <f t="shared" si="55"/>
        <v>0</v>
      </c>
      <c r="AG315" s="82" t="s">
        <v>1734</v>
      </c>
    </row>
    <row r="316" spans="1:33" ht="12.75">
      <c r="A316" s="62">
        <v>3612900</v>
      </c>
      <c r="B316" s="63">
        <v>640801040000</v>
      </c>
      <c r="C316" s="64" t="s">
        <v>400</v>
      </c>
      <c r="D316" s="65" t="s">
        <v>401</v>
      </c>
      <c r="E316" s="65" t="s">
        <v>402</v>
      </c>
      <c r="F316" s="66">
        <v>12834</v>
      </c>
      <c r="G316" s="67">
        <v>1107</v>
      </c>
      <c r="H316" s="68">
        <v>5186929542</v>
      </c>
      <c r="I316" s="69" t="s">
        <v>1954</v>
      </c>
      <c r="J316" s="70" t="s">
        <v>1733</v>
      </c>
      <c r="K316" s="71" t="s">
        <v>1733</v>
      </c>
      <c r="L316" s="72">
        <v>1226</v>
      </c>
      <c r="M316" s="73" t="s">
        <v>1733</v>
      </c>
      <c r="N316" s="74">
        <v>6.496710526</v>
      </c>
      <c r="O316" s="70" t="s">
        <v>1733</v>
      </c>
      <c r="P316" s="75"/>
      <c r="Q316" s="71" t="str">
        <f t="shared" si="45"/>
        <v>NO</v>
      </c>
      <c r="R316" s="76" t="s">
        <v>1733</v>
      </c>
      <c r="S316" s="77">
        <v>70368</v>
      </c>
      <c r="T316" s="78">
        <v>8015</v>
      </c>
      <c r="U316" s="78">
        <v>8374</v>
      </c>
      <c r="V316" s="79">
        <v>10453</v>
      </c>
      <c r="W316" s="64">
        <f t="shared" si="46"/>
        <v>0</v>
      </c>
      <c r="X316" s="65">
        <f t="shared" si="47"/>
        <v>0</v>
      </c>
      <c r="Y316" s="65">
        <f t="shared" si="48"/>
        <v>0</v>
      </c>
      <c r="Z316" s="80">
        <f t="shared" si="49"/>
        <v>0</v>
      </c>
      <c r="AA316" s="81" t="str">
        <f t="shared" si="50"/>
        <v>-</v>
      </c>
      <c r="AB316" s="64">
        <f t="shared" si="51"/>
        <v>0</v>
      </c>
      <c r="AC316" s="65">
        <f t="shared" si="52"/>
        <v>0</v>
      </c>
      <c r="AD316" s="80">
        <f t="shared" si="53"/>
        <v>0</v>
      </c>
      <c r="AE316" s="81" t="str">
        <f t="shared" si="54"/>
        <v>-</v>
      </c>
      <c r="AF316" s="64">
        <f t="shared" si="55"/>
        <v>0</v>
      </c>
      <c r="AG316" s="82" t="s">
        <v>1734</v>
      </c>
    </row>
    <row r="317" spans="1:33" ht="12.75">
      <c r="A317" s="62">
        <v>3612960</v>
      </c>
      <c r="B317" s="63">
        <v>442111020000</v>
      </c>
      <c r="C317" s="64" t="s">
        <v>403</v>
      </c>
      <c r="D317" s="65" t="s">
        <v>404</v>
      </c>
      <c r="E317" s="65" t="s">
        <v>405</v>
      </c>
      <c r="F317" s="66">
        <v>10925</v>
      </c>
      <c r="G317" s="67">
        <v>8</v>
      </c>
      <c r="H317" s="68">
        <v>8454777395</v>
      </c>
      <c r="I317" s="69" t="s">
        <v>1864</v>
      </c>
      <c r="J317" s="70" t="s">
        <v>1733</v>
      </c>
      <c r="K317" s="71" t="s">
        <v>1733</v>
      </c>
      <c r="L317" s="72">
        <v>745</v>
      </c>
      <c r="M317" s="73" t="s">
        <v>1733</v>
      </c>
      <c r="N317" s="74">
        <v>7.102952913</v>
      </c>
      <c r="O317" s="70" t="s">
        <v>1733</v>
      </c>
      <c r="P317" s="75"/>
      <c r="Q317" s="71" t="str">
        <f t="shared" si="45"/>
        <v>NO</v>
      </c>
      <c r="R317" s="76" t="s">
        <v>1733</v>
      </c>
      <c r="S317" s="77">
        <v>28716</v>
      </c>
      <c r="T317" s="78">
        <v>3116</v>
      </c>
      <c r="U317" s="78">
        <v>3871</v>
      </c>
      <c r="V317" s="79">
        <v>1254</v>
      </c>
      <c r="W317" s="64">
        <f t="shared" si="46"/>
        <v>0</v>
      </c>
      <c r="X317" s="65">
        <f t="shared" si="47"/>
        <v>0</v>
      </c>
      <c r="Y317" s="65">
        <f t="shared" si="48"/>
        <v>0</v>
      </c>
      <c r="Z317" s="80">
        <f t="shared" si="49"/>
        <v>0</v>
      </c>
      <c r="AA317" s="81" t="str">
        <f t="shared" si="50"/>
        <v>-</v>
      </c>
      <c r="AB317" s="64">
        <f t="shared" si="51"/>
        <v>0</v>
      </c>
      <c r="AC317" s="65">
        <f t="shared" si="52"/>
        <v>0</v>
      </c>
      <c r="AD317" s="80">
        <f t="shared" si="53"/>
        <v>0</v>
      </c>
      <c r="AE317" s="81" t="str">
        <f t="shared" si="54"/>
        <v>-</v>
      </c>
      <c r="AF317" s="64">
        <f t="shared" si="55"/>
        <v>0</v>
      </c>
      <c r="AG317" s="82" t="s">
        <v>1734</v>
      </c>
    </row>
    <row r="318" spans="1:33" ht="12.75">
      <c r="A318" s="62">
        <v>3613020</v>
      </c>
      <c r="B318" s="63">
        <v>610501040000</v>
      </c>
      <c r="C318" s="64" t="s">
        <v>406</v>
      </c>
      <c r="D318" s="65" t="s">
        <v>407</v>
      </c>
      <c r="E318" s="65" t="s">
        <v>408</v>
      </c>
      <c r="F318" s="66">
        <v>13073</v>
      </c>
      <c r="G318" s="67">
        <v>1297</v>
      </c>
      <c r="H318" s="68">
        <v>6078985301</v>
      </c>
      <c r="I318" s="69" t="s">
        <v>1807</v>
      </c>
      <c r="J318" s="70" t="s">
        <v>1732</v>
      </c>
      <c r="K318" s="71" t="s">
        <v>1733</v>
      </c>
      <c r="L318" s="72">
        <v>1073</v>
      </c>
      <c r="M318" s="73" t="s">
        <v>1733</v>
      </c>
      <c r="N318" s="74">
        <v>9.068425392</v>
      </c>
      <c r="O318" s="70" t="s">
        <v>1733</v>
      </c>
      <c r="P318" s="75"/>
      <c r="Q318" s="71" t="str">
        <f t="shared" si="45"/>
        <v>NO</v>
      </c>
      <c r="R318" s="76" t="s">
        <v>1732</v>
      </c>
      <c r="S318" s="77">
        <v>68875</v>
      </c>
      <c r="T318" s="78">
        <v>6994</v>
      </c>
      <c r="U318" s="78">
        <v>7429</v>
      </c>
      <c r="V318" s="79">
        <v>9761</v>
      </c>
      <c r="W318" s="64">
        <f t="shared" si="46"/>
        <v>1</v>
      </c>
      <c r="X318" s="65">
        <f t="shared" si="47"/>
        <v>0</v>
      </c>
      <c r="Y318" s="65">
        <f t="shared" si="48"/>
        <v>0</v>
      </c>
      <c r="Z318" s="80">
        <f t="shared" si="49"/>
        <v>0</v>
      </c>
      <c r="AA318" s="81" t="str">
        <f t="shared" si="50"/>
        <v>-</v>
      </c>
      <c r="AB318" s="64">
        <f t="shared" si="51"/>
        <v>1</v>
      </c>
      <c r="AC318" s="65">
        <f t="shared" si="52"/>
        <v>0</v>
      </c>
      <c r="AD318" s="80">
        <f t="shared" si="53"/>
        <v>0</v>
      </c>
      <c r="AE318" s="81" t="str">
        <f t="shared" si="54"/>
        <v>-</v>
      </c>
      <c r="AF318" s="64">
        <f t="shared" si="55"/>
        <v>0</v>
      </c>
      <c r="AG318" s="82" t="s">
        <v>1734</v>
      </c>
    </row>
    <row r="319" spans="1:33" ht="12.75">
      <c r="A319" s="62">
        <v>3613080</v>
      </c>
      <c r="B319" s="63">
        <v>10802060000</v>
      </c>
      <c r="C319" s="64" t="s">
        <v>409</v>
      </c>
      <c r="D319" s="65" t="s">
        <v>410</v>
      </c>
      <c r="E319" s="65" t="s">
        <v>411</v>
      </c>
      <c r="F319" s="66">
        <v>12084</v>
      </c>
      <c r="G319" s="67">
        <v>9533</v>
      </c>
      <c r="H319" s="68">
        <v>5184566200</v>
      </c>
      <c r="I319" s="69" t="s">
        <v>1864</v>
      </c>
      <c r="J319" s="70" t="s">
        <v>1733</v>
      </c>
      <c r="K319" s="71" t="s">
        <v>1733</v>
      </c>
      <c r="L319" s="72">
        <v>5350</v>
      </c>
      <c r="M319" s="73" t="s">
        <v>1733</v>
      </c>
      <c r="N319" s="74">
        <v>2.68899036</v>
      </c>
      <c r="O319" s="70" t="s">
        <v>1733</v>
      </c>
      <c r="P319" s="75"/>
      <c r="Q319" s="71" t="str">
        <f t="shared" si="45"/>
        <v>NO</v>
      </c>
      <c r="R319" s="76" t="s">
        <v>1733</v>
      </c>
      <c r="S319" s="77">
        <v>143611</v>
      </c>
      <c r="T319" s="78">
        <v>4986</v>
      </c>
      <c r="U319" s="78">
        <v>21083</v>
      </c>
      <c r="V319" s="79">
        <v>5451</v>
      </c>
      <c r="W319" s="64">
        <f t="shared" si="46"/>
        <v>0</v>
      </c>
      <c r="X319" s="65">
        <f t="shared" si="47"/>
        <v>0</v>
      </c>
      <c r="Y319" s="65">
        <f t="shared" si="48"/>
        <v>0</v>
      </c>
      <c r="Z319" s="80">
        <f t="shared" si="49"/>
        <v>0</v>
      </c>
      <c r="AA319" s="81" t="str">
        <f t="shared" si="50"/>
        <v>-</v>
      </c>
      <c r="AB319" s="64">
        <f t="shared" si="51"/>
        <v>0</v>
      </c>
      <c r="AC319" s="65">
        <f t="shared" si="52"/>
        <v>0</v>
      </c>
      <c r="AD319" s="80">
        <f t="shared" si="53"/>
        <v>0</v>
      </c>
      <c r="AE319" s="81" t="str">
        <f t="shared" si="54"/>
        <v>-</v>
      </c>
      <c r="AF319" s="64">
        <f t="shared" si="55"/>
        <v>0</v>
      </c>
      <c r="AG319" s="82" t="s">
        <v>1734</v>
      </c>
    </row>
    <row r="320" spans="1:33" ht="12.75">
      <c r="A320" s="62">
        <v>3613110</v>
      </c>
      <c r="B320" s="63">
        <v>630801040000</v>
      </c>
      <c r="C320" s="64" t="s">
        <v>412</v>
      </c>
      <c r="D320" s="65" t="s">
        <v>413</v>
      </c>
      <c r="E320" s="65" t="s">
        <v>414</v>
      </c>
      <c r="F320" s="66">
        <v>12846</v>
      </c>
      <c r="G320" s="67">
        <v>200</v>
      </c>
      <c r="H320" s="68">
        <v>5186962112</v>
      </c>
      <c r="I320" s="69" t="s">
        <v>1807</v>
      </c>
      <c r="J320" s="70" t="s">
        <v>1732</v>
      </c>
      <c r="K320" s="71" t="s">
        <v>1733</v>
      </c>
      <c r="L320" s="72">
        <v>1012</v>
      </c>
      <c r="M320" s="73" t="s">
        <v>1733</v>
      </c>
      <c r="N320" s="74">
        <v>17.20338983</v>
      </c>
      <c r="O320" s="70" t="s">
        <v>1733</v>
      </c>
      <c r="P320" s="75"/>
      <c r="Q320" s="71" t="str">
        <f t="shared" si="45"/>
        <v>NO</v>
      </c>
      <c r="R320" s="76" t="s">
        <v>1732</v>
      </c>
      <c r="S320" s="77">
        <v>99829</v>
      </c>
      <c r="T320" s="78">
        <v>13274</v>
      </c>
      <c r="U320" s="78">
        <v>10561</v>
      </c>
      <c r="V320" s="79">
        <v>13122</v>
      </c>
      <c r="W320" s="64">
        <f t="shared" si="46"/>
        <v>1</v>
      </c>
      <c r="X320" s="65">
        <f t="shared" si="47"/>
        <v>0</v>
      </c>
      <c r="Y320" s="65">
        <f t="shared" si="48"/>
        <v>0</v>
      </c>
      <c r="Z320" s="80">
        <f t="shared" si="49"/>
        <v>0</v>
      </c>
      <c r="AA320" s="81" t="str">
        <f t="shared" si="50"/>
        <v>-</v>
      </c>
      <c r="AB320" s="64">
        <f t="shared" si="51"/>
        <v>1</v>
      </c>
      <c r="AC320" s="65">
        <f t="shared" si="52"/>
        <v>0</v>
      </c>
      <c r="AD320" s="80">
        <f t="shared" si="53"/>
        <v>0</v>
      </c>
      <c r="AE320" s="81" t="str">
        <f t="shared" si="54"/>
        <v>-</v>
      </c>
      <c r="AF320" s="64">
        <f t="shared" si="55"/>
        <v>0</v>
      </c>
      <c r="AG320" s="82" t="s">
        <v>1734</v>
      </c>
    </row>
    <row r="321" spans="1:33" ht="12.75">
      <c r="A321" s="62">
        <v>3613230</v>
      </c>
      <c r="B321" s="63">
        <v>480401040000</v>
      </c>
      <c r="C321" s="64" t="s">
        <v>415</v>
      </c>
      <c r="D321" s="65" t="s">
        <v>416</v>
      </c>
      <c r="E321" s="65" t="s">
        <v>417</v>
      </c>
      <c r="F321" s="66">
        <v>10516</v>
      </c>
      <c r="G321" s="67">
        <v>1899</v>
      </c>
      <c r="H321" s="68">
        <v>8452659254</v>
      </c>
      <c r="I321" s="69" t="s">
        <v>1826</v>
      </c>
      <c r="J321" s="70" t="s">
        <v>1733</v>
      </c>
      <c r="K321" s="71" t="s">
        <v>1733</v>
      </c>
      <c r="L321" s="72">
        <v>795</v>
      </c>
      <c r="M321" s="73" t="s">
        <v>1733</v>
      </c>
      <c r="N321" s="74">
        <v>5.500550055</v>
      </c>
      <c r="O321" s="70" t="s">
        <v>1733</v>
      </c>
      <c r="P321" s="75"/>
      <c r="Q321" s="71" t="str">
        <f t="shared" si="45"/>
        <v>NO</v>
      </c>
      <c r="R321" s="76" t="s">
        <v>1733</v>
      </c>
      <c r="S321" s="77">
        <v>33519</v>
      </c>
      <c r="T321" s="78">
        <v>3232</v>
      </c>
      <c r="U321" s="78">
        <v>4408</v>
      </c>
      <c r="V321" s="79">
        <v>1114</v>
      </c>
      <c r="W321" s="64">
        <f t="shared" si="46"/>
        <v>0</v>
      </c>
      <c r="X321" s="65">
        <f t="shared" si="47"/>
        <v>0</v>
      </c>
      <c r="Y321" s="65">
        <f t="shared" si="48"/>
        <v>0</v>
      </c>
      <c r="Z321" s="80">
        <f t="shared" si="49"/>
        <v>0</v>
      </c>
      <c r="AA321" s="81" t="str">
        <f t="shared" si="50"/>
        <v>-</v>
      </c>
      <c r="AB321" s="64">
        <f t="shared" si="51"/>
        <v>0</v>
      </c>
      <c r="AC321" s="65">
        <f t="shared" si="52"/>
        <v>0</v>
      </c>
      <c r="AD321" s="80">
        <f t="shared" si="53"/>
        <v>0</v>
      </c>
      <c r="AE321" s="81" t="str">
        <f t="shared" si="54"/>
        <v>-</v>
      </c>
      <c r="AF321" s="64">
        <f t="shared" si="55"/>
        <v>0</v>
      </c>
      <c r="AG321" s="82" t="s">
        <v>1734</v>
      </c>
    </row>
    <row r="322" spans="1:33" ht="12.75">
      <c r="A322" s="62">
        <v>3613290</v>
      </c>
      <c r="B322" s="63">
        <v>580405060000</v>
      </c>
      <c r="C322" s="64" t="s">
        <v>418</v>
      </c>
      <c r="D322" s="65" t="s">
        <v>419</v>
      </c>
      <c r="E322" s="65" t="s">
        <v>2111</v>
      </c>
      <c r="F322" s="66">
        <v>11746</v>
      </c>
      <c r="G322" s="67">
        <v>5899</v>
      </c>
      <c r="H322" s="68">
        <v>6315923008</v>
      </c>
      <c r="I322" s="69" t="s">
        <v>1947</v>
      </c>
      <c r="J322" s="70" t="s">
        <v>1733</v>
      </c>
      <c r="K322" s="71" t="s">
        <v>1733</v>
      </c>
      <c r="L322" s="72">
        <v>9249</v>
      </c>
      <c r="M322" s="73" t="s">
        <v>1733</v>
      </c>
      <c r="N322" s="74">
        <v>5.105553006</v>
      </c>
      <c r="O322" s="70" t="s">
        <v>1733</v>
      </c>
      <c r="P322" s="75"/>
      <c r="Q322" s="71" t="str">
        <f t="shared" si="45"/>
        <v>NO</v>
      </c>
      <c r="R322" s="76" t="s">
        <v>1733</v>
      </c>
      <c r="S322" s="77">
        <v>240673</v>
      </c>
      <c r="T322" s="78">
        <v>16300</v>
      </c>
      <c r="U322" s="78">
        <v>38184</v>
      </c>
      <c r="V322" s="79">
        <v>10699</v>
      </c>
      <c r="W322" s="64">
        <f t="shared" si="46"/>
        <v>0</v>
      </c>
      <c r="X322" s="65">
        <f t="shared" si="47"/>
        <v>0</v>
      </c>
      <c r="Y322" s="65">
        <f t="shared" si="48"/>
        <v>0</v>
      </c>
      <c r="Z322" s="80">
        <f t="shared" si="49"/>
        <v>0</v>
      </c>
      <c r="AA322" s="81" t="str">
        <f t="shared" si="50"/>
        <v>-</v>
      </c>
      <c r="AB322" s="64">
        <f t="shared" si="51"/>
        <v>0</v>
      </c>
      <c r="AC322" s="65">
        <f t="shared" si="52"/>
        <v>0</v>
      </c>
      <c r="AD322" s="80">
        <f t="shared" si="53"/>
        <v>0</v>
      </c>
      <c r="AE322" s="81" t="str">
        <f t="shared" si="54"/>
        <v>-</v>
      </c>
      <c r="AF322" s="64">
        <f t="shared" si="55"/>
        <v>0</v>
      </c>
      <c r="AG322" s="82" t="s">
        <v>1734</v>
      </c>
    </row>
    <row r="323" spans="1:33" ht="12.75">
      <c r="A323" s="62">
        <v>3613350</v>
      </c>
      <c r="B323" s="63">
        <v>141601060000</v>
      </c>
      <c r="C323" s="64" t="s">
        <v>420</v>
      </c>
      <c r="D323" s="65" t="s">
        <v>421</v>
      </c>
      <c r="E323" s="65" t="s">
        <v>297</v>
      </c>
      <c r="F323" s="66">
        <v>14075</v>
      </c>
      <c r="G323" s="67">
        <v>1699</v>
      </c>
      <c r="H323" s="68">
        <v>7166463220</v>
      </c>
      <c r="I323" s="69" t="s">
        <v>19</v>
      </c>
      <c r="J323" s="70" t="s">
        <v>1733</v>
      </c>
      <c r="K323" s="71" t="s">
        <v>1733</v>
      </c>
      <c r="L323" s="72">
        <v>3824</v>
      </c>
      <c r="M323" s="73" t="s">
        <v>1733</v>
      </c>
      <c r="N323" s="74">
        <v>4.106170599</v>
      </c>
      <c r="O323" s="70" t="s">
        <v>1733</v>
      </c>
      <c r="P323" s="75"/>
      <c r="Q323" s="71" t="str">
        <f t="shared" si="45"/>
        <v>NO</v>
      </c>
      <c r="R323" s="76" t="s">
        <v>1733</v>
      </c>
      <c r="S323" s="77">
        <v>109526</v>
      </c>
      <c r="T323" s="78">
        <v>5083</v>
      </c>
      <c r="U323" s="78">
        <v>16327</v>
      </c>
      <c r="V323" s="79">
        <v>4388</v>
      </c>
      <c r="W323" s="64">
        <f t="shared" si="46"/>
        <v>0</v>
      </c>
      <c r="X323" s="65">
        <f t="shared" si="47"/>
        <v>0</v>
      </c>
      <c r="Y323" s="65">
        <f t="shared" si="48"/>
        <v>0</v>
      </c>
      <c r="Z323" s="80">
        <f t="shared" si="49"/>
        <v>0</v>
      </c>
      <c r="AA323" s="81" t="str">
        <f t="shared" si="50"/>
        <v>-</v>
      </c>
      <c r="AB323" s="64">
        <f t="shared" si="51"/>
        <v>0</v>
      </c>
      <c r="AC323" s="65">
        <f t="shared" si="52"/>
        <v>0</v>
      </c>
      <c r="AD323" s="80">
        <f t="shared" si="53"/>
        <v>0</v>
      </c>
      <c r="AE323" s="81" t="str">
        <f t="shared" si="54"/>
        <v>-</v>
      </c>
      <c r="AF323" s="64">
        <f t="shared" si="55"/>
        <v>0</v>
      </c>
      <c r="AG323" s="82" t="s">
        <v>1734</v>
      </c>
    </row>
    <row r="324" spans="1:33" ht="12.75">
      <c r="A324" s="62">
        <v>3613380</v>
      </c>
      <c r="B324" s="63">
        <v>250701040000</v>
      </c>
      <c r="C324" s="64" t="s">
        <v>422</v>
      </c>
      <c r="D324" s="65" t="s">
        <v>423</v>
      </c>
      <c r="E324" s="65" t="s">
        <v>424</v>
      </c>
      <c r="F324" s="66">
        <v>13346</v>
      </c>
      <c r="G324" s="67">
        <v>1299</v>
      </c>
      <c r="H324" s="68">
        <v>3158243721</v>
      </c>
      <c r="I324" s="69" t="s">
        <v>1954</v>
      </c>
      <c r="J324" s="70" t="s">
        <v>1733</v>
      </c>
      <c r="K324" s="71" t="s">
        <v>1733</v>
      </c>
      <c r="L324" s="72">
        <v>779</v>
      </c>
      <c r="M324" s="73" t="s">
        <v>1733</v>
      </c>
      <c r="N324" s="74">
        <v>17.86197564</v>
      </c>
      <c r="O324" s="70" t="s">
        <v>1733</v>
      </c>
      <c r="P324" s="75"/>
      <c r="Q324" s="71" t="str">
        <f t="shared" si="45"/>
        <v>NO</v>
      </c>
      <c r="R324" s="76" t="s">
        <v>1733</v>
      </c>
      <c r="S324" s="77">
        <v>44447</v>
      </c>
      <c r="T324" s="78">
        <v>5520</v>
      </c>
      <c r="U324" s="78">
        <v>5425</v>
      </c>
      <c r="V324" s="79">
        <v>7493</v>
      </c>
      <c r="W324" s="64">
        <f t="shared" si="46"/>
        <v>0</v>
      </c>
      <c r="X324" s="65">
        <f t="shared" si="47"/>
        <v>0</v>
      </c>
      <c r="Y324" s="65">
        <f t="shared" si="48"/>
        <v>0</v>
      </c>
      <c r="Z324" s="80">
        <f t="shared" si="49"/>
        <v>0</v>
      </c>
      <c r="AA324" s="81" t="str">
        <f t="shared" si="50"/>
        <v>-</v>
      </c>
      <c r="AB324" s="64">
        <f t="shared" si="51"/>
        <v>0</v>
      </c>
      <c r="AC324" s="65">
        <f t="shared" si="52"/>
        <v>0</v>
      </c>
      <c r="AD324" s="80">
        <f t="shared" si="53"/>
        <v>0</v>
      </c>
      <c r="AE324" s="81" t="str">
        <f t="shared" si="54"/>
        <v>-</v>
      </c>
      <c r="AF324" s="64">
        <f t="shared" si="55"/>
        <v>0</v>
      </c>
      <c r="AG324" s="82" t="s">
        <v>1734</v>
      </c>
    </row>
    <row r="325" spans="1:33" ht="12.75">
      <c r="A325" s="62">
        <v>3613440</v>
      </c>
      <c r="B325" s="63">
        <v>511201040000</v>
      </c>
      <c r="C325" s="64" t="s">
        <v>425</v>
      </c>
      <c r="D325" s="65" t="s">
        <v>426</v>
      </c>
      <c r="E325" s="65" t="s">
        <v>427</v>
      </c>
      <c r="F325" s="66">
        <v>13646</v>
      </c>
      <c r="G325" s="67">
        <v>185</v>
      </c>
      <c r="H325" s="68">
        <v>3153245931</v>
      </c>
      <c r="I325" s="69" t="s">
        <v>1731</v>
      </c>
      <c r="J325" s="70" t="s">
        <v>1732</v>
      </c>
      <c r="K325" s="71" t="s">
        <v>1732</v>
      </c>
      <c r="L325" s="72">
        <v>310</v>
      </c>
      <c r="M325" s="73" t="s">
        <v>1733</v>
      </c>
      <c r="N325" s="74">
        <v>19.86754967</v>
      </c>
      <c r="O325" s="70" t="s">
        <v>1733</v>
      </c>
      <c r="P325" s="75"/>
      <c r="Q325" s="71" t="str">
        <f aca="true" t="shared" si="56" ref="Q325:Q356">IF(AND(ISNUMBER(P325),P325&gt;=20),"YES","NO")</f>
        <v>NO</v>
      </c>
      <c r="R325" s="76" t="s">
        <v>1732</v>
      </c>
      <c r="S325" s="77">
        <v>24192</v>
      </c>
      <c r="T325" s="78">
        <v>2766</v>
      </c>
      <c r="U325" s="78">
        <v>2453</v>
      </c>
      <c r="V325" s="79">
        <v>3819</v>
      </c>
      <c r="W325" s="64">
        <f aca="true" t="shared" si="57" ref="W325:W388">IF(OR(J325="YES",K325="YES"),1,0)</f>
        <v>1</v>
      </c>
      <c r="X325" s="65">
        <f aca="true" t="shared" si="58" ref="X325:X388">IF(OR(AND(ISNUMBER(L325),AND(L325&gt;0,L325&lt;600)),AND(ISNUMBER(L325),AND(L325&gt;0,M325="YES"))),1,0)</f>
        <v>1</v>
      </c>
      <c r="Y325" s="65">
        <f aca="true" t="shared" si="59" ref="Y325:Y388">IF(AND(OR(J325="YES",K325="YES"),(W325=0)),"Trouble",0)</f>
        <v>0</v>
      </c>
      <c r="Z325" s="80">
        <f aca="true" t="shared" si="60" ref="Z325:Z388">IF(AND(OR(AND(ISNUMBER(L325),AND(L325&gt;0,L325&lt;600)),AND(ISNUMBER(L325),AND(L325&gt;0,M325="YES"))),(X325=0)),"Trouble",0)</f>
        <v>0</v>
      </c>
      <c r="AA325" s="81" t="str">
        <f aca="true" t="shared" si="61" ref="AA325:AA388">IF(AND(W325=1,X325=1),"SRSA","-")</f>
        <v>SRSA</v>
      </c>
      <c r="AB325" s="64">
        <f aca="true" t="shared" si="62" ref="AB325:AB388">IF(R325="YES",1,0)</f>
        <v>1</v>
      </c>
      <c r="AC325" s="65">
        <f aca="true" t="shared" si="63" ref="AC325:AC388">IF(OR(AND(ISNUMBER(P325),P325&gt;=20),(AND(ISNUMBER(P325)=FALSE,AND(ISNUMBER(N325),N325&gt;=20)))),1,0)</f>
        <v>0</v>
      </c>
      <c r="AD325" s="80">
        <f aca="true" t="shared" si="64" ref="AD325:AD388">IF(AND(AB325=1,AC325=1),"Initial",0)</f>
        <v>0</v>
      </c>
      <c r="AE325" s="81" t="str">
        <f aca="true" t="shared" si="65" ref="AE325:AE388">IF(AND(AND(AD325="Initial",AF325=0),AND(ISNUMBER(L325),L325&gt;0)),"RLIS","-")</f>
        <v>-</v>
      </c>
      <c r="AF325" s="64">
        <f aca="true" t="shared" si="66" ref="AF325:AF388">IF(AND(AA325="SRSA",AD325="Initial"),"SRSA",0)</f>
        <v>0</v>
      </c>
      <c r="AG325" s="82" t="s">
        <v>1734</v>
      </c>
    </row>
    <row r="326" spans="1:33" ht="12.75">
      <c r="A326" s="62">
        <v>3613470</v>
      </c>
      <c r="B326" s="63">
        <v>572901040000</v>
      </c>
      <c r="C326" s="64" t="s">
        <v>428</v>
      </c>
      <c r="D326" s="65" t="s">
        <v>429</v>
      </c>
      <c r="E326" s="65" t="s">
        <v>430</v>
      </c>
      <c r="F326" s="66">
        <v>14840</v>
      </c>
      <c r="G326" s="67">
        <v>368</v>
      </c>
      <c r="H326" s="68">
        <v>6075695240</v>
      </c>
      <c r="I326" s="69" t="s">
        <v>1731</v>
      </c>
      <c r="J326" s="70" t="s">
        <v>1732</v>
      </c>
      <c r="K326" s="71" t="s">
        <v>1732</v>
      </c>
      <c r="L326" s="72">
        <v>635</v>
      </c>
      <c r="M326" s="73" t="s">
        <v>1733</v>
      </c>
      <c r="N326" s="74">
        <v>18.20689655</v>
      </c>
      <c r="O326" s="70" t="s">
        <v>1733</v>
      </c>
      <c r="P326" s="75"/>
      <c r="Q326" s="71" t="str">
        <f t="shared" si="56"/>
        <v>NO</v>
      </c>
      <c r="R326" s="76" t="s">
        <v>1732</v>
      </c>
      <c r="S326" s="77">
        <v>47984</v>
      </c>
      <c r="T326" s="78">
        <v>6146</v>
      </c>
      <c r="U326" s="78">
        <v>5363</v>
      </c>
      <c r="V326" s="79">
        <v>6401</v>
      </c>
      <c r="W326" s="64">
        <f t="shared" si="57"/>
        <v>1</v>
      </c>
      <c r="X326" s="65">
        <f t="shared" si="58"/>
        <v>0</v>
      </c>
      <c r="Y326" s="65">
        <f t="shared" si="59"/>
        <v>0</v>
      </c>
      <c r="Z326" s="80">
        <f t="shared" si="60"/>
        <v>0</v>
      </c>
      <c r="AA326" s="81" t="str">
        <f t="shared" si="61"/>
        <v>-</v>
      </c>
      <c r="AB326" s="64">
        <f t="shared" si="62"/>
        <v>1</v>
      </c>
      <c r="AC326" s="65">
        <f t="shared" si="63"/>
        <v>0</v>
      </c>
      <c r="AD326" s="80">
        <f t="shared" si="64"/>
        <v>0</v>
      </c>
      <c r="AE326" s="81" t="str">
        <f t="shared" si="65"/>
        <v>-</v>
      </c>
      <c r="AF326" s="64">
        <f t="shared" si="66"/>
        <v>0</v>
      </c>
      <c r="AG326" s="82" t="s">
        <v>1734</v>
      </c>
    </row>
    <row r="327" spans="1:33" ht="12.75">
      <c r="A327" s="62">
        <v>3613530</v>
      </c>
      <c r="B327" s="63">
        <v>580905020000</v>
      </c>
      <c r="C327" s="64" t="s">
        <v>431</v>
      </c>
      <c r="D327" s="65" t="s">
        <v>432</v>
      </c>
      <c r="E327" s="65" t="s">
        <v>433</v>
      </c>
      <c r="F327" s="66">
        <v>11946</v>
      </c>
      <c r="G327" s="67">
        <v>1739</v>
      </c>
      <c r="H327" s="68">
        <v>6317232100</v>
      </c>
      <c r="I327" s="69" t="s">
        <v>1826</v>
      </c>
      <c r="J327" s="70" t="s">
        <v>1733</v>
      </c>
      <c r="K327" s="71" t="s">
        <v>1733</v>
      </c>
      <c r="L327" s="72">
        <v>1695</v>
      </c>
      <c r="M327" s="73" t="s">
        <v>1733</v>
      </c>
      <c r="N327" s="74">
        <v>10.9526526</v>
      </c>
      <c r="O327" s="70" t="s">
        <v>1733</v>
      </c>
      <c r="P327" s="75"/>
      <c r="Q327" s="71" t="str">
        <f t="shared" si="56"/>
        <v>NO</v>
      </c>
      <c r="R327" s="76" t="s">
        <v>1733</v>
      </c>
      <c r="S327" s="77">
        <v>48902</v>
      </c>
      <c r="T327" s="78">
        <v>6769</v>
      </c>
      <c r="U327" s="78">
        <v>8623</v>
      </c>
      <c r="V327" s="79">
        <v>2880</v>
      </c>
      <c r="W327" s="64">
        <f t="shared" si="57"/>
        <v>0</v>
      </c>
      <c r="X327" s="65">
        <f t="shared" si="58"/>
        <v>0</v>
      </c>
      <c r="Y327" s="65">
        <f t="shared" si="59"/>
        <v>0</v>
      </c>
      <c r="Z327" s="80">
        <f t="shared" si="60"/>
        <v>0</v>
      </c>
      <c r="AA327" s="81" t="str">
        <f t="shared" si="61"/>
        <v>-</v>
      </c>
      <c r="AB327" s="64">
        <f t="shared" si="62"/>
        <v>0</v>
      </c>
      <c r="AC327" s="65">
        <f t="shared" si="63"/>
        <v>0</v>
      </c>
      <c r="AD327" s="80">
        <f t="shared" si="64"/>
        <v>0</v>
      </c>
      <c r="AE327" s="81" t="str">
        <f t="shared" si="65"/>
        <v>-</v>
      </c>
      <c r="AF327" s="64">
        <f t="shared" si="66"/>
        <v>0</v>
      </c>
      <c r="AG327" s="82" t="s">
        <v>1734</v>
      </c>
    </row>
    <row r="328" spans="1:33" ht="12.75">
      <c r="A328" s="62">
        <v>3613560</v>
      </c>
      <c r="B328" s="63">
        <v>120906040000</v>
      </c>
      <c r="C328" s="64" t="s">
        <v>434</v>
      </c>
      <c r="D328" s="65" t="s">
        <v>435</v>
      </c>
      <c r="E328" s="65" t="s">
        <v>436</v>
      </c>
      <c r="F328" s="66">
        <v>13783</v>
      </c>
      <c r="G328" s="67">
        <v>1196</v>
      </c>
      <c r="H328" s="68">
        <v>6076371301</v>
      </c>
      <c r="I328" s="69" t="s">
        <v>1731</v>
      </c>
      <c r="J328" s="70" t="s">
        <v>1732</v>
      </c>
      <c r="K328" s="71" t="s">
        <v>1732</v>
      </c>
      <c r="L328" s="72">
        <v>456</v>
      </c>
      <c r="M328" s="73" t="s">
        <v>1733</v>
      </c>
      <c r="N328" s="74">
        <v>17.90123457</v>
      </c>
      <c r="O328" s="70" t="s">
        <v>1733</v>
      </c>
      <c r="P328" s="75"/>
      <c r="Q328" s="71" t="str">
        <f t="shared" si="56"/>
        <v>NO</v>
      </c>
      <c r="R328" s="76" t="s">
        <v>1732</v>
      </c>
      <c r="S328" s="77">
        <v>39045</v>
      </c>
      <c r="T328" s="78">
        <v>4278</v>
      </c>
      <c r="U328" s="78">
        <v>4303</v>
      </c>
      <c r="V328" s="79">
        <v>7428</v>
      </c>
      <c r="W328" s="64">
        <f t="shared" si="57"/>
        <v>1</v>
      </c>
      <c r="X328" s="65">
        <f t="shared" si="58"/>
        <v>1</v>
      </c>
      <c r="Y328" s="65">
        <f t="shared" si="59"/>
        <v>0</v>
      </c>
      <c r="Z328" s="80">
        <f t="shared" si="60"/>
        <v>0</v>
      </c>
      <c r="AA328" s="81" t="str">
        <f t="shared" si="61"/>
        <v>SRSA</v>
      </c>
      <c r="AB328" s="64">
        <f t="shared" si="62"/>
        <v>1</v>
      </c>
      <c r="AC328" s="65">
        <f t="shared" si="63"/>
        <v>0</v>
      </c>
      <c r="AD328" s="80">
        <f t="shared" si="64"/>
        <v>0</v>
      </c>
      <c r="AE328" s="81" t="str">
        <f t="shared" si="65"/>
        <v>-</v>
      </c>
      <c r="AF328" s="64">
        <f t="shared" si="66"/>
        <v>0</v>
      </c>
      <c r="AG328" s="82" t="s">
        <v>1734</v>
      </c>
    </row>
    <row r="329" spans="1:33" ht="12.75">
      <c r="A329" s="62">
        <v>3613590</v>
      </c>
      <c r="B329" s="63">
        <v>460701040000</v>
      </c>
      <c r="C329" s="64" t="s">
        <v>437</v>
      </c>
      <c r="D329" s="65" t="s">
        <v>438</v>
      </c>
      <c r="E329" s="65" t="s">
        <v>439</v>
      </c>
      <c r="F329" s="66">
        <v>13074</v>
      </c>
      <c r="G329" s="67">
        <v>66</v>
      </c>
      <c r="H329" s="68">
        <v>3155647902</v>
      </c>
      <c r="I329" s="69" t="s">
        <v>1807</v>
      </c>
      <c r="J329" s="70" t="s">
        <v>1732</v>
      </c>
      <c r="K329" s="71" t="s">
        <v>1733</v>
      </c>
      <c r="L329" s="72">
        <v>1647</v>
      </c>
      <c r="M329" s="73" t="s">
        <v>1733</v>
      </c>
      <c r="N329" s="74">
        <v>19.68365554</v>
      </c>
      <c r="O329" s="70" t="s">
        <v>1733</v>
      </c>
      <c r="P329" s="75"/>
      <c r="Q329" s="71" t="str">
        <f t="shared" si="56"/>
        <v>NO</v>
      </c>
      <c r="R329" s="76" t="s">
        <v>1732</v>
      </c>
      <c r="S329" s="77">
        <v>111148</v>
      </c>
      <c r="T329" s="78">
        <v>15258</v>
      </c>
      <c r="U329" s="78">
        <v>13445</v>
      </c>
      <c r="V329" s="79">
        <v>20693</v>
      </c>
      <c r="W329" s="64">
        <f t="shared" si="57"/>
        <v>1</v>
      </c>
      <c r="X329" s="65">
        <f t="shared" si="58"/>
        <v>0</v>
      </c>
      <c r="Y329" s="65">
        <f t="shared" si="59"/>
        <v>0</v>
      </c>
      <c r="Z329" s="80">
        <f t="shared" si="60"/>
        <v>0</v>
      </c>
      <c r="AA329" s="81" t="str">
        <f t="shared" si="61"/>
        <v>-</v>
      </c>
      <c r="AB329" s="64">
        <f t="shared" si="62"/>
        <v>1</v>
      </c>
      <c r="AC329" s="65">
        <f t="shared" si="63"/>
        <v>0</v>
      </c>
      <c r="AD329" s="80">
        <f t="shared" si="64"/>
        <v>0</v>
      </c>
      <c r="AE329" s="81" t="str">
        <f t="shared" si="65"/>
        <v>-</v>
      </c>
      <c r="AF329" s="64">
        <f t="shared" si="66"/>
        <v>0</v>
      </c>
      <c r="AG329" s="82" t="s">
        <v>1734</v>
      </c>
    </row>
    <row r="330" spans="1:33" ht="12.75">
      <c r="A330" s="62">
        <v>3600047</v>
      </c>
      <c r="B330" s="63">
        <v>310400860812</v>
      </c>
      <c r="C330" s="64" t="s">
        <v>440</v>
      </c>
      <c r="D330" s="65" t="s">
        <v>441</v>
      </c>
      <c r="E330" s="65" t="s">
        <v>1870</v>
      </c>
      <c r="F330" s="66">
        <v>10029</v>
      </c>
      <c r="G330" s="67">
        <v>4495</v>
      </c>
      <c r="H330" s="68">
        <v>2124272244</v>
      </c>
      <c r="I330" s="69" t="s">
        <v>1871</v>
      </c>
      <c r="J330" s="70" t="s">
        <v>1733</v>
      </c>
      <c r="K330" s="71" t="s">
        <v>1733</v>
      </c>
      <c r="L330" s="72">
        <v>193</v>
      </c>
      <c r="M330" s="73" t="s">
        <v>1733</v>
      </c>
      <c r="N330" s="74">
        <v>32.42980164</v>
      </c>
      <c r="O330" s="70" t="s">
        <v>1732</v>
      </c>
      <c r="P330" s="75"/>
      <c r="Q330" s="71" t="str">
        <f t="shared" si="56"/>
        <v>NO</v>
      </c>
      <c r="R330" s="76" t="s">
        <v>1733</v>
      </c>
      <c r="S330" s="77">
        <v>16856</v>
      </c>
      <c r="T330" s="78">
        <v>2477</v>
      </c>
      <c r="U330" s="78">
        <v>1711</v>
      </c>
      <c r="V330" s="79">
        <v>1270</v>
      </c>
      <c r="W330" s="64">
        <f t="shared" si="57"/>
        <v>0</v>
      </c>
      <c r="X330" s="65">
        <f t="shared" si="58"/>
        <v>1</v>
      </c>
      <c r="Y330" s="65">
        <f t="shared" si="59"/>
        <v>0</v>
      </c>
      <c r="Z330" s="80">
        <f t="shared" si="60"/>
        <v>0</v>
      </c>
      <c r="AA330" s="81" t="str">
        <f t="shared" si="61"/>
        <v>-</v>
      </c>
      <c r="AB330" s="64">
        <f t="shared" si="62"/>
        <v>0</v>
      </c>
      <c r="AC330" s="65">
        <f t="shared" si="63"/>
        <v>1</v>
      </c>
      <c r="AD330" s="80">
        <f t="shared" si="64"/>
        <v>0</v>
      </c>
      <c r="AE330" s="81" t="str">
        <f t="shared" si="65"/>
        <v>-</v>
      </c>
      <c r="AF330" s="64">
        <f t="shared" si="66"/>
        <v>0</v>
      </c>
      <c r="AG330" s="82" t="s">
        <v>1734</v>
      </c>
    </row>
    <row r="331" spans="1:33" ht="12.75">
      <c r="A331" s="62">
        <v>3613620</v>
      </c>
      <c r="B331" s="63">
        <v>580406060000</v>
      </c>
      <c r="C331" s="64" t="s">
        <v>442</v>
      </c>
      <c r="D331" s="65" t="s">
        <v>443</v>
      </c>
      <c r="E331" s="65" t="s">
        <v>223</v>
      </c>
      <c r="F331" s="66">
        <v>11740</v>
      </c>
      <c r="G331" s="67">
        <v>1200</v>
      </c>
      <c r="H331" s="68">
        <v>6317545320</v>
      </c>
      <c r="I331" s="69" t="s">
        <v>1826</v>
      </c>
      <c r="J331" s="70" t="s">
        <v>1733</v>
      </c>
      <c r="K331" s="71" t="s">
        <v>1733</v>
      </c>
      <c r="L331" s="72">
        <v>3293</v>
      </c>
      <c r="M331" s="73" t="s">
        <v>1733</v>
      </c>
      <c r="N331" s="74">
        <v>5.048147067</v>
      </c>
      <c r="O331" s="70" t="s">
        <v>1733</v>
      </c>
      <c r="P331" s="75"/>
      <c r="Q331" s="71" t="str">
        <f t="shared" si="56"/>
        <v>NO</v>
      </c>
      <c r="R331" s="76" t="s">
        <v>1733</v>
      </c>
      <c r="S331" s="77">
        <v>87367</v>
      </c>
      <c r="T331" s="78">
        <v>6035</v>
      </c>
      <c r="U331" s="78">
        <v>14131</v>
      </c>
      <c r="V331" s="79">
        <v>3997</v>
      </c>
      <c r="W331" s="64">
        <f t="shared" si="57"/>
        <v>0</v>
      </c>
      <c r="X331" s="65">
        <f t="shared" si="58"/>
        <v>0</v>
      </c>
      <c r="Y331" s="65">
        <f t="shared" si="59"/>
        <v>0</v>
      </c>
      <c r="Z331" s="80">
        <f t="shared" si="60"/>
        <v>0</v>
      </c>
      <c r="AA331" s="81" t="str">
        <f t="shared" si="61"/>
        <v>-</v>
      </c>
      <c r="AB331" s="64">
        <f t="shared" si="62"/>
        <v>0</v>
      </c>
      <c r="AC331" s="65">
        <f t="shared" si="63"/>
        <v>0</v>
      </c>
      <c r="AD331" s="80">
        <f t="shared" si="64"/>
        <v>0</v>
      </c>
      <c r="AE331" s="81" t="str">
        <f t="shared" si="65"/>
        <v>-</v>
      </c>
      <c r="AF331" s="64">
        <f t="shared" si="66"/>
        <v>0</v>
      </c>
      <c r="AG331" s="82" t="s">
        <v>1734</v>
      </c>
    </row>
    <row r="332" spans="1:33" ht="12.75">
      <c r="A332" s="62">
        <v>3600068</v>
      </c>
      <c r="B332" s="63">
        <v>310400860840</v>
      </c>
      <c r="C332" s="64" t="s">
        <v>444</v>
      </c>
      <c r="D332" s="65" t="s">
        <v>445</v>
      </c>
      <c r="E332" s="65" t="s">
        <v>1870</v>
      </c>
      <c r="F332" s="66">
        <v>10035</v>
      </c>
      <c r="G332" s="67">
        <v>2038</v>
      </c>
      <c r="H332" s="68">
        <v>2128769953</v>
      </c>
      <c r="I332" s="69" t="s">
        <v>1871</v>
      </c>
      <c r="J332" s="70" t="s">
        <v>1733</v>
      </c>
      <c r="K332" s="71" t="s">
        <v>1733</v>
      </c>
      <c r="L332" s="72">
        <v>151</v>
      </c>
      <c r="M332" s="73" t="s">
        <v>1733</v>
      </c>
      <c r="N332" s="74" t="s">
        <v>1827</v>
      </c>
      <c r="O332" s="70" t="s">
        <v>1827</v>
      </c>
      <c r="P332" s="75"/>
      <c r="Q332" s="71" t="str">
        <f t="shared" si="56"/>
        <v>NO</v>
      </c>
      <c r="R332" s="76" t="s">
        <v>1733</v>
      </c>
      <c r="S332" s="77">
        <v>5983</v>
      </c>
      <c r="T332" s="78">
        <v>2860</v>
      </c>
      <c r="U332" s="78">
        <v>1324</v>
      </c>
      <c r="V332" s="79">
        <v>1470</v>
      </c>
      <c r="W332" s="64">
        <f t="shared" si="57"/>
        <v>0</v>
      </c>
      <c r="X332" s="65">
        <f t="shared" si="58"/>
        <v>1</v>
      </c>
      <c r="Y332" s="65">
        <f t="shared" si="59"/>
        <v>0</v>
      </c>
      <c r="Z332" s="80">
        <f t="shared" si="60"/>
        <v>0</v>
      </c>
      <c r="AA332" s="81" t="str">
        <f t="shared" si="61"/>
        <v>-</v>
      </c>
      <c r="AB332" s="64">
        <f t="shared" si="62"/>
        <v>0</v>
      </c>
      <c r="AC332" s="65">
        <f t="shared" si="63"/>
        <v>0</v>
      </c>
      <c r="AD332" s="80">
        <f t="shared" si="64"/>
        <v>0</v>
      </c>
      <c r="AE332" s="81" t="str">
        <f t="shared" si="65"/>
        <v>-</v>
      </c>
      <c r="AF332" s="64">
        <f t="shared" si="66"/>
        <v>0</v>
      </c>
      <c r="AG332" s="82" t="s">
        <v>1734</v>
      </c>
    </row>
    <row r="333" spans="1:33" ht="12.75">
      <c r="A333" s="62">
        <v>3613710</v>
      </c>
      <c r="B333" s="63">
        <v>30501040000</v>
      </c>
      <c r="C333" s="64" t="s">
        <v>446</v>
      </c>
      <c r="D333" s="65" t="s">
        <v>447</v>
      </c>
      <c r="E333" s="65" t="s">
        <v>448</v>
      </c>
      <c r="F333" s="66">
        <v>13787</v>
      </c>
      <c r="G333" s="67">
        <v>147</v>
      </c>
      <c r="H333" s="68">
        <v>6076938101</v>
      </c>
      <c r="I333" s="69" t="s">
        <v>1807</v>
      </c>
      <c r="J333" s="70" t="s">
        <v>1732</v>
      </c>
      <c r="K333" s="71" t="s">
        <v>1733</v>
      </c>
      <c r="L333" s="72">
        <v>1057</v>
      </c>
      <c r="M333" s="73" t="s">
        <v>1733</v>
      </c>
      <c r="N333" s="74">
        <v>15.33277169</v>
      </c>
      <c r="O333" s="70" t="s">
        <v>1733</v>
      </c>
      <c r="P333" s="75"/>
      <c r="Q333" s="71" t="str">
        <f t="shared" si="56"/>
        <v>NO</v>
      </c>
      <c r="R333" s="76" t="s">
        <v>1732</v>
      </c>
      <c r="S333" s="77">
        <v>75379</v>
      </c>
      <c r="T333" s="78">
        <v>10578</v>
      </c>
      <c r="U333" s="78">
        <v>9098</v>
      </c>
      <c r="V333" s="79">
        <v>10193</v>
      </c>
      <c r="W333" s="64">
        <f t="shared" si="57"/>
        <v>1</v>
      </c>
      <c r="X333" s="65">
        <f t="shared" si="58"/>
        <v>0</v>
      </c>
      <c r="Y333" s="65">
        <f t="shared" si="59"/>
        <v>0</v>
      </c>
      <c r="Z333" s="80">
        <f t="shared" si="60"/>
        <v>0</v>
      </c>
      <c r="AA333" s="81" t="str">
        <f t="shared" si="61"/>
        <v>-</v>
      </c>
      <c r="AB333" s="64">
        <f t="shared" si="62"/>
        <v>1</v>
      </c>
      <c r="AC333" s="65">
        <f t="shared" si="63"/>
        <v>0</v>
      </c>
      <c r="AD333" s="80">
        <f t="shared" si="64"/>
        <v>0</v>
      </c>
      <c r="AE333" s="81" t="str">
        <f t="shared" si="65"/>
        <v>-</v>
      </c>
      <c r="AF333" s="64">
        <f t="shared" si="66"/>
        <v>0</v>
      </c>
      <c r="AG333" s="82" t="s">
        <v>1734</v>
      </c>
    </row>
    <row r="334" spans="1:33" ht="12.75">
      <c r="A334" s="62">
        <v>3600048</v>
      </c>
      <c r="B334" s="63">
        <v>320900860823</v>
      </c>
      <c r="C334" s="64" t="s">
        <v>449</v>
      </c>
      <c r="D334" s="65" t="s">
        <v>450</v>
      </c>
      <c r="E334" s="65" t="s">
        <v>2151</v>
      </c>
      <c r="F334" s="66">
        <v>10456</v>
      </c>
      <c r="G334" s="67">
        <v>3403</v>
      </c>
      <c r="H334" s="68">
        <v>7185379912</v>
      </c>
      <c r="I334" s="69" t="s">
        <v>1871</v>
      </c>
      <c r="J334" s="70" t="s">
        <v>1733</v>
      </c>
      <c r="K334" s="71" t="s">
        <v>1733</v>
      </c>
      <c r="L334" s="72">
        <v>157</v>
      </c>
      <c r="M334" s="73" t="s">
        <v>1733</v>
      </c>
      <c r="N334" s="74" t="s">
        <v>1827</v>
      </c>
      <c r="O334" s="70" t="s">
        <v>1827</v>
      </c>
      <c r="P334" s="75"/>
      <c r="Q334" s="71" t="str">
        <f t="shared" si="56"/>
        <v>NO</v>
      </c>
      <c r="R334" s="76" t="s">
        <v>1733</v>
      </c>
      <c r="S334" s="77">
        <v>33955</v>
      </c>
      <c r="T334" s="78">
        <v>5950</v>
      </c>
      <c r="U334" s="78">
        <v>1579</v>
      </c>
      <c r="V334" s="79">
        <v>3054</v>
      </c>
      <c r="W334" s="64">
        <f t="shared" si="57"/>
        <v>0</v>
      </c>
      <c r="X334" s="65">
        <f t="shared" si="58"/>
        <v>1</v>
      </c>
      <c r="Y334" s="65">
        <f t="shared" si="59"/>
        <v>0</v>
      </c>
      <c r="Z334" s="80">
        <f t="shared" si="60"/>
        <v>0</v>
      </c>
      <c r="AA334" s="81" t="str">
        <f t="shared" si="61"/>
        <v>-</v>
      </c>
      <c r="AB334" s="64">
        <f t="shared" si="62"/>
        <v>0</v>
      </c>
      <c r="AC334" s="65">
        <f t="shared" si="63"/>
        <v>0</v>
      </c>
      <c r="AD334" s="80">
        <f t="shared" si="64"/>
        <v>0</v>
      </c>
      <c r="AE334" s="81" t="str">
        <f t="shared" si="65"/>
        <v>-</v>
      </c>
      <c r="AF334" s="64">
        <f t="shared" si="66"/>
        <v>0</v>
      </c>
      <c r="AG334" s="82" t="s">
        <v>1734</v>
      </c>
    </row>
    <row r="335" spans="1:33" ht="12.75">
      <c r="A335" s="62">
        <v>3613740</v>
      </c>
      <c r="B335" s="63">
        <v>660501060000</v>
      </c>
      <c r="C335" s="64" t="s">
        <v>451</v>
      </c>
      <c r="D335" s="65" t="s">
        <v>452</v>
      </c>
      <c r="E335" s="65" t="s">
        <v>453</v>
      </c>
      <c r="F335" s="66">
        <v>10528</v>
      </c>
      <c r="G335" s="67">
        <v>2032</v>
      </c>
      <c r="H335" s="68">
        <v>9146303002</v>
      </c>
      <c r="I335" s="69" t="s">
        <v>1947</v>
      </c>
      <c r="J335" s="70" t="s">
        <v>1733</v>
      </c>
      <c r="K335" s="71" t="s">
        <v>1733</v>
      </c>
      <c r="L335" s="72">
        <v>3314</v>
      </c>
      <c r="M335" s="73" t="s">
        <v>1733</v>
      </c>
      <c r="N335" s="74">
        <v>4.836843323</v>
      </c>
      <c r="O335" s="70" t="s">
        <v>1733</v>
      </c>
      <c r="P335" s="75"/>
      <c r="Q335" s="71" t="str">
        <f t="shared" si="56"/>
        <v>NO</v>
      </c>
      <c r="R335" s="76" t="s">
        <v>1733</v>
      </c>
      <c r="S335" s="77">
        <v>79459</v>
      </c>
      <c r="T335" s="78">
        <v>7281</v>
      </c>
      <c r="U335" s="78">
        <v>16538</v>
      </c>
      <c r="V335" s="79">
        <v>4621</v>
      </c>
      <c r="W335" s="64">
        <f t="shared" si="57"/>
        <v>0</v>
      </c>
      <c r="X335" s="65">
        <f t="shared" si="58"/>
        <v>0</v>
      </c>
      <c r="Y335" s="65">
        <f t="shared" si="59"/>
        <v>0</v>
      </c>
      <c r="Z335" s="80">
        <f t="shared" si="60"/>
        <v>0</v>
      </c>
      <c r="AA335" s="81" t="str">
        <f t="shared" si="61"/>
        <v>-</v>
      </c>
      <c r="AB335" s="64">
        <f t="shared" si="62"/>
        <v>0</v>
      </c>
      <c r="AC335" s="65">
        <f t="shared" si="63"/>
        <v>0</v>
      </c>
      <c r="AD335" s="80">
        <f t="shared" si="64"/>
        <v>0</v>
      </c>
      <c r="AE335" s="81" t="str">
        <f t="shared" si="65"/>
        <v>-</v>
      </c>
      <c r="AF335" s="64">
        <f t="shared" si="66"/>
        <v>0</v>
      </c>
      <c r="AG335" s="82" t="s">
        <v>1734</v>
      </c>
    </row>
    <row r="336" spans="1:33" ht="12.75">
      <c r="A336" s="62">
        <v>3613770</v>
      </c>
      <c r="B336" s="63">
        <v>230301040000</v>
      </c>
      <c r="C336" s="64" t="s">
        <v>454</v>
      </c>
      <c r="D336" s="65" t="s">
        <v>455</v>
      </c>
      <c r="E336" s="65" t="s">
        <v>456</v>
      </c>
      <c r="F336" s="66">
        <v>13648</v>
      </c>
      <c r="G336" s="67">
        <v>200</v>
      </c>
      <c r="H336" s="68">
        <v>3155432707</v>
      </c>
      <c r="I336" s="69" t="s">
        <v>1731</v>
      </c>
      <c r="J336" s="70" t="s">
        <v>1732</v>
      </c>
      <c r="K336" s="71" t="s">
        <v>1732</v>
      </c>
      <c r="L336" s="72">
        <v>369</v>
      </c>
      <c r="M336" s="73" t="s">
        <v>1733</v>
      </c>
      <c r="N336" s="74">
        <v>13.25301205</v>
      </c>
      <c r="O336" s="70" t="s">
        <v>1733</v>
      </c>
      <c r="P336" s="75"/>
      <c r="Q336" s="71" t="str">
        <f t="shared" si="56"/>
        <v>NO</v>
      </c>
      <c r="R336" s="76" t="s">
        <v>1732</v>
      </c>
      <c r="S336" s="77">
        <v>28720</v>
      </c>
      <c r="T336" s="78">
        <v>2973</v>
      </c>
      <c r="U336" s="78">
        <v>2868</v>
      </c>
      <c r="V336" s="79">
        <v>3529</v>
      </c>
      <c r="W336" s="64">
        <f t="shared" si="57"/>
        <v>1</v>
      </c>
      <c r="X336" s="65">
        <f t="shared" si="58"/>
        <v>1</v>
      </c>
      <c r="Y336" s="65">
        <f t="shared" si="59"/>
        <v>0</v>
      </c>
      <c r="Z336" s="80">
        <f t="shared" si="60"/>
        <v>0</v>
      </c>
      <c r="AA336" s="81" t="str">
        <f t="shared" si="61"/>
        <v>SRSA</v>
      </c>
      <c r="AB336" s="64">
        <f t="shared" si="62"/>
        <v>1</v>
      </c>
      <c r="AC336" s="65">
        <f t="shared" si="63"/>
        <v>0</v>
      </c>
      <c r="AD336" s="80">
        <f t="shared" si="64"/>
        <v>0</v>
      </c>
      <c r="AE336" s="81" t="str">
        <f t="shared" si="65"/>
        <v>-</v>
      </c>
      <c r="AF336" s="64">
        <f t="shared" si="66"/>
        <v>0</v>
      </c>
      <c r="AG336" s="82" t="s">
        <v>1734</v>
      </c>
    </row>
    <row r="337" spans="1:33" ht="12.75">
      <c r="A337" s="62">
        <v>3613830</v>
      </c>
      <c r="B337" s="63">
        <v>641001040000</v>
      </c>
      <c r="C337" s="64" t="s">
        <v>457</v>
      </c>
      <c r="D337" s="65" t="s">
        <v>458</v>
      </c>
      <c r="E337" s="65" t="s">
        <v>459</v>
      </c>
      <c r="F337" s="66">
        <v>12838</v>
      </c>
      <c r="G337" s="67">
        <v>79</v>
      </c>
      <c r="H337" s="68">
        <v>5186325931</v>
      </c>
      <c r="I337" s="69" t="s">
        <v>1807</v>
      </c>
      <c r="J337" s="70" t="s">
        <v>1732</v>
      </c>
      <c r="K337" s="71" t="s">
        <v>1733</v>
      </c>
      <c r="L337" s="72">
        <v>575</v>
      </c>
      <c r="M337" s="73" t="s">
        <v>1733</v>
      </c>
      <c r="N337" s="74">
        <v>1.492537313</v>
      </c>
      <c r="O337" s="70" t="s">
        <v>1733</v>
      </c>
      <c r="P337" s="75"/>
      <c r="Q337" s="71" t="str">
        <f t="shared" si="56"/>
        <v>NO</v>
      </c>
      <c r="R337" s="76" t="s">
        <v>1732</v>
      </c>
      <c r="S337" s="77">
        <v>14434</v>
      </c>
      <c r="T337" s="78">
        <v>1086</v>
      </c>
      <c r="U337" s="78">
        <v>2348</v>
      </c>
      <c r="V337" s="79">
        <v>4566</v>
      </c>
      <c r="W337" s="64">
        <f t="shared" si="57"/>
        <v>1</v>
      </c>
      <c r="X337" s="65">
        <f t="shared" si="58"/>
        <v>1</v>
      </c>
      <c r="Y337" s="65">
        <f t="shared" si="59"/>
        <v>0</v>
      </c>
      <c r="Z337" s="80">
        <f t="shared" si="60"/>
        <v>0</v>
      </c>
      <c r="AA337" s="81" t="str">
        <f t="shared" si="61"/>
        <v>SRSA</v>
      </c>
      <c r="AB337" s="64">
        <f t="shared" si="62"/>
        <v>1</v>
      </c>
      <c r="AC337" s="65">
        <f t="shared" si="63"/>
        <v>0</v>
      </c>
      <c r="AD337" s="80">
        <f t="shared" si="64"/>
        <v>0</v>
      </c>
      <c r="AE337" s="81" t="str">
        <f t="shared" si="65"/>
        <v>-</v>
      </c>
      <c r="AF337" s="64">
        <f t="shared" si="66"/>
        <v>0</v>
      </c>
      <c r="AG337" s="82" t="s">
        <v>1734</v>
      </c>
    </row>
    <row r="338" spans="1:33" ht="12.75">
      <c r="A338" s="62">
        <v>3613950</v>
      </c>
      <c r="B338" s="63">
        <v>660404030000</v>
      </c>
      <c r="C338" s="64" t="s">
        <v>460</v>
      </c>
      <c r="D338" s="65" t="s">
        <v>461</v>
      </c>
      <c r="E338" s="65" t="s">
        <v>388</v>
      </c>
      <c r="F338" s="66">
        <v>10706</v>
      </c>
      <c r="G338" s="67">
        <v>2395</v>
      </c>
      <c r="H338" s="68">
        <v>9144786200</v>
      </c>
      <c r="I338" s="69" t="s">
        <v>1826</v>
      </c>
      <c r="J338" s="70" t="s">
        <v>1733</v>
      </c>
      <c r="K338" s="71" t="s">
        <v>1733</v>
      </c>
      <c r="L338" s="72">
        <v>1642</v>
      </c>
      <c r="M338" s="73" t="s">
        <v>1733</v>
      </c>
      <c r="N338" s="74">
        <v>3.351104341</v>
      </c>
      <c r="O338" s="70" t="s">
        <v>1733</v>
      </c>
      <c r="P338" s="75"/>
      <c r="Q338" s="71" t="str">
        <f t="shared" si="56"/>
        <v>NO</v>
      </c>
      <c r="R338" s="76" t="s">
        <v>1733</v>
      </c>
      <c r="S338" s="77">
        <v>35495</v>
      </c>
      <c r="T338" s="78">
        <v>1256</v>
      </c>
      <c r="U338" s="78">
        <v>7962</v>
      </c>
      <c r="V338" s="79">
        <v>2003</v>
      </c>
      <c r="W338" s="64">
        <f t="shared" si="57"/>
        <v>0</v>
      </c>
      <c r="X338" s="65">
        <f t="shared" si="58"/>
        <v>0</v>
      </c>
      <c r="Y338" s="65">
        <f t="shared" si="59"/>
        <v>0</v>
      </c>
      <c r="Z338" s="80">
        <f t="shared" si="60"/>
        <v>0</v>
      </c>
      <c r="AA338" s="81" t="str">
        <f t="shared" si="61"/>
        <v>-</v>
      </c>
      <c r="AB338" s="64">
        <f t="shared" si="62"/>
        <v>0</v>
      </c>
      <c r="AC338" s="65">
        <f t="shared" si="63"/>
        <v>0</v>
      </c>
      <c r="AD338" s="80">
        <f t="shared" si="64"/>
        <v>0</v>
      </c>
      <c r="AE338" s="81" t="str">
        <f t="shared" si="65"/>
        <v>-</v>
      </c>
      <c r="AF338" s="64">
        <f t="shared" si="66"/>
        <v>0</v>
      </c>
      <c r="AG338" s="82" t="s">
        <v>1734</v>
      </c>
    </row>
    <row r="339" spans="1:33" ht="12.75">
      <c r="A339" s="62">
        <v>3613980</v>
      </c>
      <c r="B339" s="63">
        <v>580506030000</v>
      </c>
      <c r="C339" s="64" t="s">
        <v>462</v>
      </c>
      <c r="D339" s="65" t="s">
        <v>463</v>
      </c>
      <c r="E339" s="65" t="s">
        <v>464</v>
      </c>
      <c r="F339" s="66">
        <v>11788</v>
      </c>
      <c r="G339" s="67">
        <v>3103</v>
      </c>
      <c r="H339" s="68">
        <v>6312653630</v>
      </c>
      <c r="I339" s="69" t="s">
        <v>1826</v>
      </c>
      <c r="J339" s="70" t="s">
        <v>1733</v>
      </c>
      <c r="K339" s="71" t="s">
        <v>1733</v>
      </c>
      <c r="L339" s="72">
        <v>4008</v>
      </c>
      <c r="M339" s="73" t="s">
        <v>1733</v>
      </c>
      <c r="N339" s="74">
        <v>2.314219594</v>
      </c>
      <c r="O339" s="70" t="s">
        <v>1733</v>
      </c>
      <c r="P339" s="75"/>
      <c r="Q339" s="71" t="str">
        <f t="shared" si="56"/>
        <v>NO</v>
      </c>
      <c r="R339" s="76" t="s">
        <v>1733</v>
      </c>
      <c r="S339" s="77">
        <v>86835</v>
      </c>
      <c r="T339" s="78">
        <v>3237</v>
      </c>
      <c r="U339" s="78">
        <v>14578</v>
      </c>
      <c r="V339" s="79">
        <v>3642</v>
      </c>
      <c r="W339" s="64">
        <f t="shared" si="57"/>
        <v>0</v>
      </c>
      <c r="X339" s="65">
        <f t="shared" si="58"/>
        <v>0</v>
      </c>
      <c r="Y339" s="65">
        <f t="shared" si="59"/>
        <v>0</v>
      </c>
      <c r="Z339" s="80">
        <f t="shared" si="60"/>
        <v>0</v>
      </c>
      <c r="AA339" s="81" t="str">
        <f t="shared" si="61"/>
        <v>-</v>
      </c>
      <c r="AB339" s="64">
        <f t="shared" si="62"/>
        <v>0</v>
      </c>
      <c r="AC339" s="65">
        <f t="shared" si="63"/>
        <v>0</v>
      </c>
      <c r="AD339" s="80">
        <f t="shared" si="64"/>
        <v>0</v>
      </c>
      <c r="AE339" s="81" t="str">
        <f t="shared" si="65"/>
        <v>-</v>
      </c>
      <c r="AF339" s="64">
        <f t="shared" si="66"/>
        <v>0</v>
      </c>
      <c r="AG339" s="82" t="s">
        <v>1734</v>
      </c>
    </row>
    <row r="340" spans="1:33" ht="12.75">
      <c r="A340" s="62">
        <v>3614010</v>
      </c>
      <c r="B340" s="63">
        <v>500201060000</v>
      </c>
      <c r="C340" s="64" t="s">
        <v>465</v>
      </c>
      <c r="D340" s="65" t="s">
        <v>466</v>
      </c>
      <c r="E340" s="65" t="s">
        <v>467</v>
      </c>
      <c r="F340" s="66">
        <v>10923</v>
      </c>
      <c r="G340" s="67">
        <v>1280</v>
      </c>
      <c r="H340" s="68">
        <v>8459423000</v>
      </c>
      <c r="I340" s="69" t="s">
        <v>1947</v>
      </c>
      <c r="J340" s="70" t="s">
        <v>1733</v>
      </c>
      <c r="K340" s="71" t="s">
        <v>1733</v>
      </c>
      <c r="L340" s="72">
        <v>7642</v>
      </c>
      <c r="M340" s="73" t="s">
        <v>1733</v>
      </c>
      <c r="N340" s="74">
        <v>9.024096386</v>
      </c>
      <c r="O340" s="70" t="s">
        <v>1733</v>
      </c>
      <c r="P340" s="75"/>
      <c r="Q340" s="71" t="str">
        <f t="shared" si="56"/>
        <v>NO</v>
      </c>
      <c r="R340" s="76" t="s">
        <v>1733</v>
      </c>
      <c r="S340" s="77">
        <v>364872</v>
      </c>
      <c r="T340" s="78">
        <v>36028</v>
      </c>
      <c r="U340" s="78">
        <v>48122</v>
      </c>
      <c r="V340" s="79">
        <v>12727</v>
      </c>
      <c r="W340" s="64">
        <f t="shared" si="57"/>
        <v>0</v>
      </c>
      <c r="X340" s="65">
        <f t="shared" si="58"/>
        <v>0</v>
      </c>
      <c r="Y340" s="65">
        <f t="shared" si="59"/>
        <v>0</v>
      </c>
      <c r="Z340" s="80">
        <f t="shared" si="60"/>
        <v>0</v>
      </c>
      <c r="AA340" s="81" t="str">
        <f t="shared" si="61"/>
        <v>-</v>
      </c>
      <c r="AB340" s="64">
        <f t="shared" si="62"/>
        <v>0</v>
      </c>
      <c r="AC340" s="65">
        <f t="shared" si="63"/>
        <v>0</v>
      </c>
      <c r="AD340" s="80">
        <f t="shared" si="64"/>
        <v>0</v>
      </c>
      <c r="AE340" s="81" t="str">
        <f t="shared" si="65"/>
        <v>-</v>
      </c>
      <c r="AF340" s="64">
        <f t="shared" si="66"/>
        <v>0</v>
      </c>
      <c r="AG340" s="82" t="s">
        <v>1734</v>
      </c>
    </row>
    <row r="341" spans="1:33" ht="12.75">
      <c r="A341" s="62">
        <v>3614070</v>
      </c>
      <c r="B341" s="63">
        <v>660803020000</v>
      </c>
      <c r="C341" s="64" t="s">
        <v>468</v>
      </c>
      <c r="D341" s="65" t="s">
        <v>469</v>
      </c>
      <c r="E341" s="65" t="s">
        <v>470</v>
      </c>
      <c r="F341" s="66">
        <v>10532</v>
      </c>
      <c r="G341" s="67">
        <v>2099</v>
      </c>
      <c r="H341" s="68">
        <v>9147737345</v>
      </c>
      <c r="I341" s="69" t="s">
        <v>471</v>
      </c>
      <c r="J341" s="70" t="s">
        <v>1733</v>
      </c>
      <c r="K341" s="71" t="s">
        <v>1733</v>
      </c>
      <c r="L341" s="72">
        <v>294</v>
      </c>
      <c r="M341" s="73" t="s">
        <v>1733</v>
      </c>
      <c r="N341" s="74" t="s">
        <v>1827</v>
      </c>
      <c r="O341" s="70" t="s">
        <v>1827</v>
      </c>
      <c r="P341" s="75"/>
      <c r="Q341" s="71" t="str">
        <f t="shared" si="56"/>
        <v>NO</v>
      </c>
      <c r="R341" s="76" t="s">
        <v>1733</v>
      </c>
      <c r="S341" s="77">
        <v>0</v>
      </c>
      <c r="T341" s="78">
        <v>0</v>
      </c>
      <c r="U341" s="78">
        <v>0</v>
      </c>
      <c r="V341" s="79">
        <v>0</v>
      </c>
      <c r="W341" s="64">
        <f t="shared" si="57"/>
        <v>0</v>
      </c>
      <c r="X341" s="65">
        <f t="shared" si="58"/>
        <v>1</v>
      </c>
      <c r="Y341" s="65">
        <f t="shared" si="59"/>
        <v>0</v>
      </c>
      <c r="Z341" s="80">
        <f t="shared" si="60"/>
        <v>0</v>
      </c>
      <c r="AA341" s="81" t="str">
        <f t="shared" si="61"/>
        <v>-</v>
      </c>
      <c r="AB341" s="64">
        <f t="shared" si="62"/>
        <v>0</v>
      </c>
      <c r="AC341" s="65">
        <f t="shared" si="63"/>
        <v>0</v>
      </c>
      <c r="AD341" s="80">
        <f t="shared" si="64"/>
        <v>0</v>
      </c>
      <c r="AE341" s="81" t="str">
        <f t="shared" si="65"/>
        <v>-</v>
      </c>
      <c r="AF341" s="64">
        <f t="shared" si="66"/>
        <v>0</v>
      </c>
      <c r="AG341" s="82" t="s">
        <v>1734</v>
      </c>
    </row>
    <row r="342" spans="1:33" ht="12.75">
      <c r="A342" s="62">
        <v>3614130</v>
      </c>
      <c r="B342" s="63">
        <v>280201030000</v>
      </c>
      <c r="C342" s="64" t="s">
        <v>472</v>
      </c>
      <c r="D342" s="65" t="s">
        <v>473</v>
      </c>
      <c r="E342" s="65" t="s">
        <v>474</v>
      </c>
      <c r="F342" s="66">
        <v>11550</v>
      </c>
      <c r="G342" s="67" t="s">
        <v>1748</v>
      </c>
      <c r="H342" s="68">
        <v>5162927001</v>
      </c>
      <c r="I342" s="69" t="s">
        <v>1947</v>
      </c>
      <c r="J342" s="70" t="s">
        <v>1733</v>
      </c>
      <c r="K342" s="71" t="s">
        <v>1733</v>
      </c>
      <c r="L342" s="72">
        <v>6183</v>
      </c>
      <c r="M342" s="73" t="s">
        <v>1733</v>
      </c>
      <c r="N342" s="74">
        <v>19.98064828</v>
      </c>
      <c r="O342" s="70" t="s">
        <v>1733</v>
      </c>
      <c r="P342" s="75"/>
      <c r="Q342" s="71" t="str">
        <f t="shared" si="56"/>
        <v>NO</v>
      </c>
      <c r="R342" s="76" t="s">
        <v>1733</v>
      </c>
      <c r="S342" s="77">
        <v>580940</v>
      </c>
      <c r="T342" s="78">
        <v>95118</v>
      </c>
      <c r="U342" s="78">
        <v>75990</v>
      </c>
      <c r="V342" s="79">
        <v>40472</v>
      </c>
      <c r="W342" s="64">
        <f t="shared" si="57"/>
        <v>0</v>
      </c>
      <c r="X342" s="65">
        <f t="shared" si="58"/>
        <v>0</v>
      </c>
      <c r="Y342" s="65">
        <f t="shared" si="59"/>
        <v>0</v>
      </c>
      <c r="Z342" s="80">
        <f t="shared" si="60"/>
        <v>0</v>
      </c>
      <c r="AA342" s="81" t="str">
        <f t="shared" si="61"/>
        <v>-</v>
      </c>
      <c r="AB342" s="64">
        <f t="shared" si="62"/>
        <v>0</v>
      </c>
      <c r="AC342" s="65">
        <f t="shared" si="63"/>
        <v>0</v>
      </c>
      <c r="AD342" s="80">
        <f t="shared" si="64"/>
        <v>0</v>
      </c>
      <c r="AE342" s="81" t="str">
        <f t="shared" si="65"/>
        <v>-</v>
      </c>
      <c r="AF342" s="64">
        <f t="shared" si="66"/>
        <v>0</v>
      </c>
      <c r="AG342" s="82" t="s">
        <v>1734</v>
      </c>
    </row>
    <row r="343" spans="1:33" ht="12.75">
      <c r="A343" s="62">
        <v>3614190</v>
      </c>
      <c r="B343" s="63">
        <v>660203060000</v>
      </c>
      <c r="C343" s="64" t="s">
        <v>475</v>
      </c>
      <c r="D343" s="65" t="s">
        <v>476</v>
      </c>
      <c r="E343" s="65" t="s">
        <v>477</v>
      </c>
      <c r="F343" s="66">
        <v>10548</v>
      </c>
      <c r="G343" s="67">
        <v>1199</v>
      </c>
      <c r="H343" s="68">
        <v>9147365200</v>
      </c>
      <c r="I343" s="69" t="s">
        <v>1826</v>
      </c>
      <c r="J343" s="70" t="s">
        <v>1733</v>
      </c>
      <c r="K343" s="71" t="s">
        <v>1733</v>
      </c>
      <c r="L343" s="72">
        <v>2815</v>
      </c>
      <c r="M343" s="73" t="s">
        <v>1733</v>
      </c>
      <c r="N343" s="74">
        <v>5.750798722</v>
      </c>
      <c r="O343" s="70" t="s">
        <v>1733</v>
      </c>
      <c r="P343" s="75"/>
      <c r="Q343" s="71" t="str">
        <f t="shared" si="56"/>
        <v>NO</v>
      </c>
      <c r="R343" s="76" t="s">
        <v>1733</v>
      </c>
      <c r="S343" s="77">
        <v>74247</v>
      </c>
      <c r="T343" s="78">
        <v>5543</v>
      </c>
      <c r="U343" s="78">
        <v>12042</v>
      </c>
      <c r="V343" s="79">
        <v>3401</v>
      </c>
      <c r="W343" s="64">
        <f t="shared" si="57"/>
        <v>0</v>
      </c>
      <c r="X343" s="65">
        <f t="shared" si="58"/>
        <v>0</v>
      </c>
      <c r="Y343" s="65">
        <f t="shared" si="59"/>
        <v>0</v>
      </c>
      <c r="Z343" s="80">
        <f t="shared" si="60"/>
        <v>0</v>
      </c>
      <c r="AA343" s="81" t="str">
        <f t="shared" si="61"/>
        <v>-</v>
      </c>
      <c r="AB343" s="64">
        <f t="shared" si="62"/>
        <v>0</v>
      </c>
      <c r="AC343" s="65">
        <f t="shared" si="63"/>
        <v>0</v>
      </c>
      <c r="AD343" s="80">
        <f t="shared" si="64"/>
        <v>0</v>
      </c>
      <c r="AE343" s="81" t="str">
        <f t="shared" si="65"/>
        <v>-</v>
      </c>
      <c r="AF343" s="64">
        <f t="shared" si="66"/>
        <v>0</v>
      </c>
      <c r="AG343" s="82" t="s">
        <v>1734</v>
      </c>
    </row>
    <row r="344" spans="1:33" ht="12.75">
      <c r="A344" s="62">
        <v>3614220</v>
      </c>
      <c r="B344" s="63">
        <v>210601060000</v>
      </c>
      <c r="C344" s="64" t="s">
        <v>478</v>
      </c>
      <c r="D344" s="65" t="s">
        <v>479</v>
      </c>
      <c r="E344" s="65" t="s">
        <v>2040</v>
      </c>
      <c r="F344" s="66">
        <v>13350</v>
      </c>
      <c r="G344" s="67">
        <v>2199</v>
      </c>
      <c r="H344" s="68">
        <v>3158662230</v>
      </c>
      <c r="I344" s="69" t="s">
        <v>2145</v>
      </c>
      <c r="J344" s="70" t="s">
        <v>1733</v>
      </c>
      <c r="K344" s="71" t="s">
        <v>1733</v>
      </c>
      <c r="L344" s="72">
        <v>1231</v>
      </c>
      <c r="M344" s="73" t="s">
        <v>1733</v>
      </c>
      <c r="N344" s="74">
        <v>7.730147576</v>
      </c>
      <c r="O344" s="70" t="s">
        <v>1733</v>
      </c>
      <c r="P344" s="75"/>
      <c r="Q344" s="71" t="str">
        <f t="shared" si="56"/>
        <v>NO</v>
      </c>
      <c r="R344" s="76" t="s">
        <v>1733</v>
      </c>
      <c r="S344" s="77">
        <v>73922</v>
      </c>
      <c r="T344" s="78">
        <v>7291</v>
      </c>
      <c r="U344" s="78">
        <v>8681</v>
      </c>
      <c r="V344" s="79">
        <v>1991</v>
      </c>
      <c r="W344" s="64">
        <f t="shared" si="57"/>
        <v>0</v>
      </c>
      <c r="X344" s="65">
        <f t="shared" si="58"/>
        <v>0</v>
      </c>
      <c r="Y344" s="65">
        <f t="shared" si="59"/>
        <v>0</v>
      </c>
      <c r="Z344" s="80">
        <f t="shared" si="60"/>
        <v>0</v>
      </c>
      <c r="AA344" s="81" t="str">
        <f t="shared" si="61"/>
        <v>-</v>
      </c>
      <c r="AB344" s="64">
        <f t="shared" si="62"/>
        <v>0</v>
      </c>
      <c r="AC344" s="65">
        <f t="shared" si="63"/>
        <v>0</v>
      </c>
      <c r="AD344" s="80">
        <f t="shared" si="64"/>
        <v>0</v>
      </c>
      <c r="AE344" s="81" t="str">
        <f t="shared" si="65"/>
        <v>-</v>
      </c>
      <c r="AF344" s="64">
        <f t="shared" si="66"/>
        <v>0</v>
      </c>
      <c r="AG344" s="82" t="s">
        <v>1734</v>
      </c>
    </row>
    <row r="345" spans="1:33" ht="12.75">
      <c r="A345" s="62">
        <v>3614250</v>
      </c>
      <c r="B345" s="63">
        <v>511301040000</v>
      </c>
      <c r="C345" s="64" t="s">
        <v>480</v>
      </c>
      <c r="D345" s="65" t="s">
        <v>481</v>
      </c>
      <c r="E345" s="65" t="s">
        <v>482</v>
      </c>
      <c r="F345" s="66">
        <v>13630</v>
      </c>
      <c r="G345" s="67">
        <v>213</v>
      </c>
      <c r="H345" s="68">
        <v>3153473442</v>
      </c>
      <c r="I345" s="69" t="s">
        <v>1731</v>
      </c>
      <c r="J345" s="70" t="s">
        <v>1732</v>
      </c>
      <c r="K345" s="71" t="s">
        <v>1732</v>
      </c>
      <c r="L345" s="72">
        <v>413</v>
      </c>
      <c r="M345" s="73" t="s">
        <v>1733</v>
      </c>
      <c r="N345" s="74">
        <v>22.24448898</v>
      </c>
      <c r="O345" s="70" t="s">
        <v>1732</v>
      </c>
      <c r="P345" s="75"/>
      <c r="Q345" s="71" t="str">
        <f t="shared" si="56"/>
        <v>NO</v>
      </c>
      <c r="R345" s="76" t="s">
        <v>1732</v>
      </c>
      <c r="S345" s="77">
        <v>44555</v>
      </c>
      <c r="T345" s="78">
        <v>5046</v>
      </c>
      <c r="U345" s="78">
        <v>3980</v>
      </c>
      <c r="V345" s="79">
        <v>5557</v>
      </c>
      <c r="W345" s="64">
        <f t="shared" si="57"/>
        <v>1</v>
      </c>
      <c r="X345" s="65">
        <f t="shared" si="58"/>
        <v>1</v>
      </c>
      <c r="Y345" s="65">
        <f t="shared" si="59"/>
        <v>0</v>
      </c>
      <c r="Z345" s="80">
        <f t="shared" si="60"/>
        <v>0</v>
      </c>
      <c r="AA345" s="81" t="str">
        <f t="shared" si="61"/>
        <v>SRSA</v>
      </c>
      <c r="AB345" s="64">
        <f t="shared" si="62"/>
        <v>1</v>
      </c>
      <c r="AC345" s="65">
        <f t="shared" si="63"/>
        <v>1</v>
      </c>
      <c r="AD345" s="80" t="str">
        <f t="shared" si="64"/>
        <v>Initial</v>
      </c>
      <c r="AE345" s="81" t="str">
        <f t="shared" si="65"/>
        <v>-</v>
      </c>
      <c r="AF345" s="64" t="str">
        <f t="shared" si="66"/>
        <v>SRSA</v>
      </c>
      <c r="AG345" s="82" t="s">
        <v>1734</v>
      </c>
    </row>
    <row r="346" spans="1:33" ht="12.75">
      <c r="A346" s="62">
        <v>3614280</v>
      </c>
      <c r="B346" s="63">
        <v>280409030000</v>
      </c>
      <c r="C346" s="64" t="s">
        <v>483</v>
      </c>
      <c r="D346" s="65" t="s">
        <v>484</v>
      </c>
      <c r="E346" s="65" t="s">
        <v>485</v>
      </c>
      <c r="F346" s="66">
        <v>11040</v>
      </c>
      <c r="G346" s="67">
        <v>1355</v>
      </c>
      <c r="H346" s="68">
        <v>5162483105</v>
      </c>
      <c r="I346" s="69" t="s">
        <v>1826</v>
      </c>
      <c r="J346" s="70" t="s">
        <v>1733</v>
      </c>
      <c r="K346" s="71" t="s">
        <v>1733</v>
      </c>
      <c r="L346" s="72">
        <v>3752</v>
      </c>
      <c r="M346" s="73" t="s">
        <v>1733</v>
      </c>
      <c r="N346" s="74">
        <v>3.946441156</v>
      </c>
      <c r="O346" s="70" t="s">
        <v>1733</v>
      </c>
      <c r="P346" s="75"/>
      <c r="Q346" s="71" t="str">
        <f t="shared" si="56"/>
        <v>NO</v>
      </c>
      <c r="R346" s="76" t="s">
        <v>1733</v>
      </c>
      <c r="S346" s="77">
        <v>100503</v>
      </c>
      <c r="T346" s="78">
        <v>4985</v>
      </c>
      <c r="U346" s="78">
        <v>17710</v>
      </c>
      <c r="V346" s="79">
        <v>4783</v>
      </c>
      <c r="W346" s="64">
        <f t="shared" si="57"/>
        <v>0</v>
      </c>
      <c r="X346" s="65">
        <f t="shared" si="58"/>
        <v>0</v>
      </c>
      <c r="Y346" s="65">
        <f t="shared" si="59"/>
        <v>0</v>
      </c>
      <c r="Z346" s="80">
        <f t="shared" si="60"/>
        <v>0</v>
      </c>
      <c r="AA346" s="81" t="str">
        <f t="shared" si="61"/>
        <v>-</v>
      </c>
      <c r="AB346" s="64">
        <f t="shared" si="62"/>
        <v>0</v>
      </c>
      <c r="AC346" s="65">
        <f t="shared" si="63"/>
        <v>0</v>
      </c>
      <c r="AD346" s="80">
        <f t="shared" si="64"/>
        <v>0</v>
      </c>
      <c r="AE346" s="81" t="str">
        <f t="shared" si="65"/>
        <v>-</v>
      </c>
      <c r="AF346" s="64">
        <f t="shared" si="66"/>
        <v>0</v>
      </c>
      <c r="AG346" s="82" t="s">
        <v>1734</v>
      </c>
    </row>
    <row r="347" spans="1:33" ht="12.75">
      <c r="A347" s="62">
        <v>3614310</v>
      </c>
      <c r="B347" s="63">
        <v>512404040000</v>
      </c>
      <c r="C347" s="64" t="s">
        <v>486</v>
      </c>
      <c r="D347" s="65" t="s">
        <v>487</v>
      </c>
      <c r="E347" s="65" t="s">
        <v>488</v>
      </c>
      <c r="F347" s="66">
        <v>13654</v>
      </c>
      <c r="G347" s="67">
        <v>375</v>
      </c>
      <c r="H347" s="68">
        <v>3153442414</v>
      </c>
      <c r="I347" s="69" t="s">
        <v>1731</v>
      </c>
      <c r="J347" s="70" t="s">
        <v>1732</v>
      </c>
      <c r="K347" s="71" t="s">
        <v>1732</v>
      </c>
      <c r="L347" s="72">
        <v>602</v>
      </c>
      <c r="M347" s="73" t="s">
        <v>1733</v>
      </c>
      <c r="N347" s="74">
        <v>18.72146119</v>
      </c>
      <c r="O347" s="70" t="s">
        <v>1733</v>
      </c>
      <c r="P347" s="75"/>
      <c r="Q347" s="71" t="str">
        <f t="shared" si="56"/>
        <v>NO</v>
      </c>
      <c r="R347" s="76" t="s">
        <v>1732</v>
      </c>
      <c r="S347" s="77">
        <v>74506</v>
      </c>
      <c r="T347" s="78">
        <v>8442</v>
      </c>
      <c r="U347" s="78">
        <v>7123</v>
      </c>
      <c r="V347" s="79">
        <v>10027</v>
      </c>
      <c r="W347" s="64">
        <f t="shared" si="57"/>
        <v>1</v>
      </c>
      <c r="X347" s="65">
        <f t="shared" si="58"/>
        <v>0</v>
      </c>
      <c r="Y347" s="65">
        <f t="shared" si="59"/>
        <v>0</v>
      </c>
      <c r="Z347" s="80">
        <f t="shared" si="60"/>
        <v>0</v>
      </c>
      <c r="AA347" s="81" t="str">
        <f t="shared" si="61"/>
        <v>-</v>
      </c>
      <c r="AB347" s="64">
        <f t="shared" si="62"/>
        <v>1</v>
      </c>
      <c r="AC347" s="65">
        <f t="shared" si="63"/>
        <v>0</v>
      </c>
      <c r="AD347" s="80">
        <f t="shared" si="64"/>
        <v>0</v>
      </c>
      <c r="AE347" s="81" t="str">
        <f t="shared" si="65"/>
        <v>-</v>
      </c>
      <c r="AF347" s="64">
        <f t="shared" si="66"/>
        <v>0</v>
      </c>
      <c r="AG347" s="82" t="s">
        <v>1734</v>
      </c>
    </row>
    <row r="348" spans="1:33" ht="12.75">
      <c r="A348" s="62">
        <v>3631710</v>
      </c>
      <c r="B348" s="63">
        <v>280214030000</v>
      </c>
      <c r="C348" s="64" t="s">
        <v>489</v>
      </c>
      <c r="D348" s="65" t="s">
        <v>490</v>
      </c>
      <c r="E348" s="65" t="s">
        <v>491</v>
      </c>
      <c r="F348" s="66">
        <v>11598</v>
      </c>
      <c r="G348" s="67">
        <v>1312</v>
      </c>
      <c r="H348" s="68">
        <v>5163748100</v>
      </c>
      <c r="I348" s="69" t="s">
        <v>1826</v>
      </c>
      <c r="J348" s="70" t="s">
        <v>1733</v>
      </c>
      <c r="K348" s="71" t="s">
        <v>1733</v>
      </c>
      <c r="L348" s="72">
        <v>3082</v>
      </c>
      <c r="M348" s="73" t="s">
        <v>1733</v>
      </c>
      <c r="N348" s="74">
        <v>5.868844093</v>
      </c>
      <c r="O348" s="70" t="s">
        <v>1733</v>
      </c>
      <c r="P348" s="75"/>
      <c r="Q348" s="71" t="str">
        <f t="shared" si="56"/>
        <v>NO</v>
      </c>
      <c r="R348" s="76" t="s">
        <v>1733</v>
      </c>
      <c r="S348" s="77">
        <v>88872</v>
      </c>
      <c r="T348" s="78">
        <v>8626</v>
      </c>
      <c r="U348" s="78">
        <v>18836</v>
      </c>
      <c r="V348" s="79">
        <v>5356</v>
      </c>
      <c r="W348" s="64">
        <f t="shared" si="57"/>
        <v>0</v>
      </c>
      <c r="X348" s="65">
        <f t="shared" si="58"/>
        <v>0</v>
      </c>
      <c r="Y348" s="65">
        <f t="shared" si="59"/>
        <v>0</v>
      </c>
      <c r="Z348" s="80">
        <f t="shared" si="60"/>
        <v>0</v>
      </c>
      <c r="AA348" s="81" t="str">
        <f t="shared" si="61"/>
        <v>-</v>
      </c>
      <c r="AB348" s="64">
        <f t="shared" si="62"/>
        <v>0</v>
      </c>
      <c r="AC348" s="65">
        <f t="shared" si="63"/>
        <v>0</v>
      </c>
      <c r="AD348" s="80">
        <f t="shared" si="64"/>
        <v>0</v>
      </c>
      <c r="AE348" s="81" t="str">
        <f t="shared" si="65"/>
        <v>-</v>
      </c>
      <c r="AF348" s="64">
        <f t="shared" si="66"/>
        <v>0</v>
      </c>
      <c r="AG348" s="82" t="s">
        <v>1734</v>
      </c>
    </row>
    <row r="349" spans="1:33" ht="12.75">
      <c r="A349" s="62">
        <v>3614340</v>
      </c>
      <c r="B349" s="63">
        <v>280517030000</v>
      </c>
      <c r="C349" s="64" t="s">
        <v>492</v>
      </c>
      <c r="D349" s="65" t="s">
        <v>493</v>
      </c>
      <c r="E349" s="65" t="s">
        <v>494</v>
      </c>
      <c r="F349" s="66">
        <v>11801</v>
      </c>
      <c r="G349" s="67">
        <v>4800</v>
      </c>
      <c r="H349" s="68">
        <v>5167336600</v>
      </c>
      <c r="I349" s="69" t="s">
        <v>1826</v>
      </c>
      <c r="J349" s="70" t="s">
        <v>1733</v>
      </c>
      <c r="K349" s="71" t="s">
        <v>1733</v>
      </c>
      <c r="L349" s="72">
        <v>5002</v>
      </c>
      <c r="M349" s="73" t="s">
        <v>1733</v>
      </c>
      <c r="N349" s="74">
        <v>3.771152297</v>
      </c>
      <c r="O349" s="70" t="s">
        <v>1733</v>
      </c>
      <c r="P349" s="75"/>
      <c r="Q349" s="71" t="str">
        <f t="shared" si="56"/>
        <v>NO</v>
      </c>
      <c r="R349" s="76" t="s">
        <v>1733</v>
      </c>
      <c r="S349" s="77">
        <v>167619</v>
      </c>
      <c r="T349" s="78">
        <v>7399</v>
      </c>
      <c r="U349" s="78">
        <v>31233</v>
      </c>
      <c r="V349" s="79">
        <v>8132</v>
      </c>
      <c r="W349" s="64">
        <f t="shared" si="57"/>
        <v>0</v>
      </c>
      <c r="X349" s="65">
        <f t="shared" si="58"/>
        <v>0</v>
      </c>
      <c r="Y349" s="65">
        <f t="shared" si="59"/>
        <v>0</v>
      </c>
      <c r="Z349" s="80">
        <f t="shared" si="60"/>
        <v>0</v>
      </c>
      <c r="AA349" s="81" t="str">
        <f t="shared" si="61"/>
        <v>-</v>
      </c>
      <c r="AB349" s="64">
        <f t="shared" si="62"/>
        <v>0</v>
      </c>
      <c r="AC349" s="65">
        <f t="shared" si="63"/>
        <v>0</v>
      </c>
      <c r="AD349" s="80">
        <f t="shared" si="64"/>
        <v>0</v>
      </c>
      <c r="AE349" s="81" t="str">
        <f t="shared" si="65"/>
        <v>-</v>
      </c>
      <c r="AF349" s="64">
        <f t="shared" si="66"/>
        <v>0</v>
      </c>
      <c r="AG349" s="82" t="s">
        <v>1734</v>
      </c>
    </row>
    <row r="350" spans="1:33" ht="12.75">
      <c r="A350" s="62">
        <v>3614400</v>
      </c>
      <c r="B350" s="63">
        <v>620803040000</v>
      </c>
      <c r="C350" s="64" t="s">
        <v>495</v>
      </c>
      <c r="D350" s="65" t="s">
        <v>496</v>
      </c>
      <c r="E350" s="65" t="s">
        <v>497</v>
      </c>
      <c r="F350" s="66">
        <v>12528</v>
      </c>
      <c r="G350" s="67">
        <v>2317</v>
      </c>
      <c r="H350" s="68">
        <v>8456911012</v>
      </c>
      <c r="I350" s="69" t="s">
        <v>1844</v>
      </c>
      <c r="J350" s="70" t="s">
        <v>1733</v>
      </c>
      <c r="K350" s="71" t="s">
        <v>1733</v>
      </c>
      <c r="L350" s="72">
        <v>1844</v>
      </c>
      <c r="M350" s="73" t="s">
        <v>1733</v>
      </c>
      <c r="N350" s="74">
        <v>6.50887574</v>
      </c>
      <c r="O350" s="70" t="s">
        <v>1733</v>
      </c>
      <c r="P350" s="75"/>
      <c r="Q350" s="71" t="str">
        <f t="shared" si="56"/>
        <v>NO</v>
      </c>
      <c r="R350" s="76" t="s">
        <v>1733</v>
      </c>
      <c r="S350" s="77">
        <v>46303</v>
      </c>
      <c r="T350" s="78">
        <v>5739</v>
      </c>
      <c r="U350" s="78">
        <v>9388</v>
      </c>
      <c r="V350" s="79">
        <v>2864</v>
      </c>
      <c r="W350" s="64">
        <f t="shared" si="57"/>
        <v>0</v>
      </c>
      <c r="X350" s="65">
        <f t="shared" si="58"/>
        <v>0</v>
      </c>
      <c r="Y350" s="65">
        <f t="shared" si="59"/>
        <v>0</v>
      </c>
      <c r="Z350" s="80">
        <f t="shared" si="60"/>
        <v>0</v>
      </c>
      <c r="AA350" s="81" t="str">
        <f t="shared" si="61"/>
        <v>-</v>
      </c>
      <c r="AB350" s="64">
        <f t="shared" si="62"/>
        <v>0</v>
      </c>
      <c r="AC350" s="65">
        <f t="shared" si="63"/>
        <v>0</v>
      </c>
      <c r="AD350" s="80">
        <f t="shared" si="64"/>
        <v>0</v>
      </c>
      <c r="AE350" s="81" t="str">
        <f t="shared" si="65"/>
        <v>-</v>
      </c>
      <c r="AF350" s="64">
        <f t="shared" si="66"/>
        <v>0</v>
      </c>
      <c r="AG350" s="82" t="s">
        <v>1734</v>
      </c>
    </row>
    <row r="351" spans="1:33" ht="12.75">
      <c r="A351" s="62">
        <v>3614430</v>
      </c>
      <c r="B351" s="63">
        <v>440901040000</v>
      </c>
      <c r="C351" s="64" t="s">
        <v>498</v>
      </c>
      <c r="D351" s="65" t="s">
        <v>499</v>
      </c>
      <c r="E351" s="65" t="s">
        <v>500</v>
      </c>
      <c r="F351" s="66">
        <v>10922</v>
      </c>
      <c r="G351" s="67" t="s">
        <v>1748</v>
      </c>
      <c r="H351" s="68">
        <v>8454469575</v>
      </c>
      <c r="I351" s="69" t="s">
        <v>1864</v>
      </c>
      <c r="J351" s="70" t="s">
        <v>1733</v>
      </c>
      <c r="K351" s="71" t="s">
        <v>1733</v>
      </c>
      <c r="L351" s="72">
        <v>1223</v>
      </c>
      <c r="M351" s="73" t="s">
        <v>1733</v>
      </c>
      <c r="N351" s="74">
        <v>3.812913066</v>
      </c>
      <c r="O351" s="70" t="s">
        <v>1733</v>
      </c>
      <c r="P351" s="75"/>
      <c r="Q351" s="71" t="str">
        <f t="shared" si="56"/>
        <v>NO</v>
      </c>
      <c r="R351" s="76" t="s">
        <v>1733</v>
      </c>
      <c r="S351" s="77">
        <v>36922</v>
      </c>
      <c r="T351" s="78">
        <v>2160</v>
      </c>
      <c r="U351" s="78">
        <v>5667</v>
      </c>
      <c r="V351" s="79">
        <v>1586</v>
      </c>
      <c r="W351" s="64">
        <f t="shared" si="57"/>
        <v>0</v>
      </c>
      <c r="X351" s="65">
        <f t="shared" si="58"/>
        <v>0</v>
      </c>
      <c r="Y351" s="65">
        <f t="shared" si="59"/>
        <v>0</v>
      </c>
      <c r="Z351" s="80">
        <f t="shared" si="60"/>
        <v>0</v>
      </c>
      <c r="AA351" s="81" t="str">
        <f t="shared" si="61"/>
        <v>-</v>
      </c>
      <c r="AB351" s="64">
        <f t="shared" si="62"/>
        <v>0</v>
      </c>
      <c r="AC351" s="65">
        <f t="shared" si="63"/>
        <v>0</v>
      </c>
      <c r="AD351" s="80">
        <f t="shared" si="64"/>
        <v>0</v>
      </c>
      <c r="AE351" s="81" t="str">
        <f t="shared" si="65"/>
        <v>-</v>
      </c>
      <c r="AF351" s="64">
        <f t="shared" si="66"/>
        <v>0</v>
      </c>
      <c r="AG351" s="82" t="s">
        <v>1734</v>
      </c>
    </row>
    <row r="352" spans="1:33" ht="12.75">
      <c r="A352" s="62">
        <v>3614460</v>
      </c>
      <c r="B352" s="63">
        <v>261101060000</v>
      </c>
      <c r="C352" s="64" t="s">
        <v>501</v>
      </c>
      <c r="D352" s="65" t="s">
        <v>502</v>
      </c>
      <c r="E352" s="65" t="s">
        <v>503</v>
      </c>
      <c r="F352" s="66">
        <v>14468</v>
      </c>
      <c r="G352" s="67">
        <v>1283</v>
      </c>
      <c r="H352" s="68">
        <v>5853921000</v>
      </c>
      <c r="I352" s="69" t="s">
        <v>1864</v>
      </c>
      <c r="J352" s="70" t="s">
        <v>1733</v>
      </c>
      <c r="K352" s="71" t="s">
        <v>1733</v>
      </c>
      <c r="L352" s="72">
        <v>4158</v>
      </c>
      <c r="M352" s="73" t="s">
        <v>1733</v>
      </c>
      <c r="N352" s="74">
        <v>2.880908906</v>
      </c>
      <c r="O352" s="70" t="s">
        <v>1733</v>
      </c>
      <c r="P352" s="75"/>
      <c r="Q352" s="71" t="str">
        <f t="shared" si="56"/>
        <v>NO</v>
      </c>
      <c r="R352" s="76" t="s">
        <v>1733</v>
      </c>
      <c r="S352" s="77">
        <v>138062</v>
      </c>
      <c r="T352" s="78">
        <v>6739</v>
      </c>
      <c r="U352" s="78">
        <v>17570</v>
      </c>
      <c r="V352" s="79">
        <v>4238</v>
      </c>
      <c r="W352" s="64">
        <f t="shared" si="57"/>
        <v>0</v>
      </c>
      <c r="X352" s="65">
        <f t="shared" si="58"/>
        <v>0</v>
      </c>
      <c r="Y352" s="65">
        <f t="shared" si="59"/>
        <v>0</v>
      </c>
      <c r="Z352" s="80">
        <f t="shared" si="60"/>
        <v>0</v>
      </c>
      <c r="AA352" s="81" t="str">
        <f t="shared" si="61"/>
        <v>-</v>
      </c>
      <c r="AB352" s="64">
        <f t="shared" si="62"/>
        <v>0</v>
      </c>
      <c r="AC352" s="65">
        <f t="shared" si="63"/>
        <v>0</v>
      </c>
      <c r="AD352" s="80">
        <f t="shared" si="64"/>
        <v>0</v>
      </c>
      <c r="AE352" s="81" t="str">
        <f t="shared" si="65"/>
        <v>-</v>
      </c>
      <c r="AF352" s="64">
        <f t="shared" si="66"/>
        <v>0</v>
      </c>
      <c r="AG352" s="82" t="s">
        <v>1734</v>
      </c>
    </row>
    <row r="353" spans="1:33" ht="12.75">
      <c r="A353" s="62">
        <v>3614490</v>
      </c>
      <c r="B353" s="63">
        <v>41401040000</v>
      </c>
      <c r="C353" s="64" t="s">
        <v>1778</v>
      </c>
      <c r="D353" s="65" t="s">
        <v>1779</v>
      </c>
      <c r="E353" s="65" t="s">
        <v>1780</v>
      </c>
      <c r="F353" s="66">
        <v>14743</v>
      </c>
      <c r="G353" s="67">
        <v>278</v>
      </c>
      <c r="H353" s="68">
        <v>7165572227</v>
      </c>
      <c r="I353" s="69" t="s">
        <v>1738</v>
      </c>
      <c r="J353" s="70" t="s">
        <v>1733</v>
      </c>
      <c r="K353" s="71" t="s">
        <v>1733</v>
      </c>
      <c r="L353" s="72">
        <v>474</v>
      </c>
      <c r="M353" s="73" t="s">
        <v>1733</v>
      </c>
      <c r="N353" s="74">
        <v>20.28469751</v>
      </c>
      <c r="O353" s="70" t="s">
        <v>1732</v>
      </c>
      <c r="P353" s="75"/>
      <c r="Q353" s="71" t="str">
        <f t="shared" si="56"/>
        <v>NO</v>
      </c>
      <c r="R353" s="76" t="s">
        <v>1732</v>
      </c>
      <c r="S353" s="77">
        <v>47426</v>
      </c>
      <c r="T353" s="78">
        <v>5459</v>
      </c>
      <c r="U353" s="78">
        <v>4569</v>
      </c>
      <c r="V353" s="79">
        <v>6270</v>
      </c>
      <c r="W353" s="64">
        <f t="shared" si="57"/>
        <v>0</v>
      </c>
      <c r="X353" s="65">
        <f t="shared" si="58"/>
        <v>1</v>
      </c>
      <c r="Y353" s="65">
        <f t="shared" si="59"/>
        <v>0</v>
      </c>
      <c r="Z353" s="80">
        <f t="shared" si="60"/>
        <v>0</v>
      </c>
      <c r="AA353" s="81" t="str">
        <f t="shared" si="61"/>
        <v>-</v>
      </c>
      <c r="AB353" s="64">
        <f t="shared" si="62"/>
        <v>1</v>
      </c>
      <c r="AC353" s="65">
        <f t="shared" si="63"/>
        <v>1</v>
      </c>
      <c r="AD353" s="80" t="str">
        <f t="shared" si="64"/>
        <v>Initial</v>
      </c>
      <c r="AE353" s="81" t="str">
        <f t="shared" si="65"/>
        <v>RLIS</v>
      </c>
      <c r="AF353" s="64">
        <f t="shared" si="66"/>
        <v>0</v>
      </c>
      <c r="AG353" s="82" t="s">
        <v>1734</v>
      </c>
    </row>
    <row r="354" spans="1:33" ht="12.75">
      <c r="A354" s="62">
        <v>3614550</v>
      </c>
      <c r="B354" s="63">
        <v>141701040000</v>
      </c>
      <c r="C354" s="64" t="s">
        <v>504</v>
      </c>
      <c r="D354" s="65" t="s">
        <v>505</v>
      </c>
      <c r="E354" s="65" t="s">
        <v>506</v>
      </c>
      <c r="F354" s="66">
        <v>14080</v>
      </c>
      <c r="G354" s="67">
        <v>9645</v>
      </c>
      <c r="H354" s="68">
        <v>7165378222</v>
      </c>
      <c r="I354" s="69" t="s">
        <v>1807</v>
      </c>
      <c r="J354" s="70" t="s">
        <v>1732</v>
      </c>
      <c r="K354" s="71" t="s">
        <v>1733</v>
      </c>
      <c r="L354" s="72">
        <v>1235</v>
      </c>
      <c r="M354" s="73" t="s">
        <v>1733</v>
      </c>
      <c r="N354" s="74">
        <v>7.343412527</v>
      </c>
      <c r="O354" s="70" t="s">
        <v>1733</v>
      </c>
      <c r="P354" s="75"/>
      <c r="Q354" s="71" t="str">
        <f t="shared" si="56"/>
        <v>NO</v>
      </c>
      <c r="R354" s="76" t="s">
        <v>1732</v>
      </c>
      <c r="S354" s="77">
        <v>41909</v>
      </c>
      <c r="T354" s="78">
        <v>3517</v>
      </c>
      <c r="U354" s="78">
        <v>5877</v>
      </c>
      <c r="V354" s="79">
        <v>10873</v>
      </c>
      <c r="W354" s="64">
        <f t="shared" si="57"/>
        <v>1</v>
      </c>
      <c r="X354" s="65">
        <f t="shared" si="58"/>
        <v>0</v>
      </c>
      <c r="Y354" s="65">
        <f t="shared" si="59"/>
        <v>0</v>
      </c>
      <c r="Z354" s="80">
        <f t="shared" si="60"/>
        <v>0</v>
      </c>
      <c r="AA354" s="81" t="str">
        <f t="shared" si="61"/>
        <v>-</v>
      </c>
      <c r="AB354" s="64">
        <f t="shared" si="62"/>
        <v>1</v>
      </c>
      <c r="AC354" s="65">
        <f t="shared" si="63"/>
        <v>0</v>
      </c>
      <c r="AD354" s="80">
        <f t="shared" si="64"/>
        <v>0</v>
      </c>
      <c r="AE354" s="81" t="str">
        <f t="shared" si="65"/>
        <v>-</v>
      </c>
      <c r="AF354" s="64">
        <f t="shared" si="66"/>
        <v>0</v>
      </c>
      <c r="AG354" s="82" t="s">
        <v>1734</v>
      </c>
    </row>
    <row r="355" spans="1:33" ht="12.75">
      <c r="A355" s="62">
        <v>3614580</v>
      </c>
      <c r="B355" s="63">
        <v>412201060000</v>
      </c>
      <c r="C355" s="64" t="s">
        <v>507</v>
      </c>
      <c r="D355" s="65" t="s">
        <v>508</v>
      </c>
      <c r="E355" s="65" t="s">
        <v>509</v>
      </c>
      <c r="F355" s="66">
        <v>13354</v>
      </c>
      <c r="G355" s="67">
        <v>4610</v>
      </c>
      <c r="H355" s="68">
        <v>3158657221</v>
      </c>
      <c r="I355" s="69" t="s">
        <v>1807</v>
      </c>
      <c r="J355" s="70" t="s">
        <v>1732</v>
      </c>
      <c r="K355" s="71" t="s">
        <v>1733</v>
      </c>
      <c r="L355" s="72">
        <v>1760</v>
      </c>
      <c r="M355" s="73" t="s">
        <v>1733</v>
      </c>
      <c r="N355" s="74">
        <v>5.681818182</v>
      </c>
      <c r="O355" s="70" t="s">
        <v>1733</v>
      </c>
      <c r="P355" s="75"/>
      <c r="Q355" s="71" t="str">
        <f t="shared" si="56"/>
        <v>NO</v>
      </c>
      <c r="R355" s="76" t="s">
        <v>1732</v>
      </c>
      <c r="S355" s="77">
        <v>75190</v>
      </c>
      <c r="T355" s="78">
        <v>4853</v>
      </c>
      <c r="U355" s="78">
        <v>8362</v>
      </c>
      <c r="V355" s="79">
        <v>15503</v>
      </c>
      <c r="W355" s="64">
        <f t="shared" si="57"/>
        <v>1</v>
      </c>
      <c r="X355" s="65">
        <f t="shared" si="58"/>
        <v>0</v>
      </c>
      <c r="Y355" s="65">
        <f t="shared" si="59"/>
        <v>0</v>
      </c>
      <c r="Z355" s="80">
        <f t="shared" si="60"/>
        <v>0</v>
      </c>
      <c r="AA355" s="81" t="str">
        <f t="shared" si="61"/>
        <v>-</v>
      </c>
      <c r="AB355" s="64">
        <f t="shared" si="62"/>
        <v>1</v>
      </c>
      <c r="AC355" s="65">
        <f t="shared" si="63"/>
        <v>0</v>
      </c>
      <c r="AD355" s="80">
        <f t="shared" si="64"/>
        <v>0</v>
      </c>
      <c r="AE355" s="81" t="str">
        <f t="shared" si="65"/>
        <v>-</v>
      </c>
      <c r="AF355" s="64">
        <f t="shared" si="66"/>
        <v>0</v>
      </c>
      <c r="AG355" s="82" t="s">
        <v>1734</v>
      </c>
    </row>
    <row r="356" spans="1:33" ht="12.75">
      <c r="A356" s="62">
        <v>3614610</v>
      </c>
      <c r="B356" s="63">
        <v>450704040000</v>
      </c>
      <c r="C356" s="64" t="s">
        <v>510</v>
      </c>
      <c r="D356" s="65" t="s">
        <v>511</v>
      </c>
      <c r="E356" s="65" t="s">
        <v>512</v>
      </c>
      <c r="F356" s="66">
        <v>14470</v>
      </c>
      <c r="G356" s="67">
        <v>9330</v>
      </c>
      <c r="H356" s="68">
        <v>5856386316</v>
      </c>
      <c r="I356" s="69" t="s">
        <v>1864</v>
      </c>
      <c r="J356" s="70" t="s">
        <v>1733</v>
      </c>
      <c r="K356" s="71" t="s">
        <v>1733</v>
      </c>
      <c r="L356" s="72">
        <v>1335</v>
      </c>
      <c r="M356" s="73" t="s">
        <v>1733</v>
      </c>
      <c r="N356" s="74">
        <v>9.776536313</v>
      </c>
      <c r="O356" s="70" t="s">
        <v>1733</v>
      </c>
      <c r="P356" s="75"/>
      <c r="Q356" s="71" t="str">
        <f t="shared" si="56"/>
        <v>NO</v>
      </c>
      <c r="R356" s="76" t="s">
        <v>1733</v>
      </c>
      <c r="S356" s="77">
        <v>55934</v>
      </c>
      <c r="T356" s="78">
        <v>4690</v>
      </c>
      <c r="U356" s="78">
        <v>6831</v>
      </c>
      <c r="V356" s="79">
        <v>2129</v>
      </c>
      <c r="W356" s="64">
        <f t="shared" si="57"/>
        <v>0</v>
      </c>
      <c r="X356" s="65">
        <f t="shared" si="58"/>
        <v>0</v>
      </c>
      <c r="Y356" s="65">
        <f t="shared" si="59"/>
        <v>0</v>
      </c>
      <c r="Z356" s="80">
        <f t="shared" si="60"/>
        <v>0</v>
      </c>
      <c r="AA356" s="81" t="str">
        <f t="shared" si="61"/>
        <v>-</v>
      </c>
      <c r="AB356" s="64">
        <f t="shared" si="62"/>
        <v>0</v>
      </c>
      <c r="AC356" s="65">
        <f t="shared" si="63"/>
        <v>0</v>
      </c>
      <c r="AD356" s="80">
        <f t="shared" si="64"/>
        <v>0</v>
      </c>
      <c r="AE356" s="81" t="str">
        <f t="shared" si="65"/>
        <v>-</v>
      </c>
      <c r="AF356" s="64">
        <f t="shared" si="66"/>
        <v>0</v>
      </c>
      <c r="AG356" s="82" t="s">
        <v>1734</v>
      </c>
    </row>
    <row r="357" spans="1:33" ht="12.75">
      <c r="A357" s="62">
        <v>3614640</v>
      </c>
      <c r="B357" s="63">
        <v>110701060000</v>
      </c>
      <c r="C357" s="64" t="s">
        <v>513</v>
      </c>
      <c r="D357" s="65" t="s">
        <v>514</v>
      </c>
      <c r="E357" s="65" t="s">
        <v>515</v>
      </c>
      <c r="F357" s="66">
        <v>13077</v>
      </c>
      <c r="G357" s="67">
        <v>500</v>
      </c>
      <c r="H357" s="68">
        <v>6077497241</v>
      </c>
      <c r="I357" s="69" t="s">
        <v>1777</v>
      </c>
      <c r="J357" s="70" t="s">
        <v>1733</v>
      </c>
      <c r="K357" s="71" t="s">
        <v>1732</v>
      </c>
      <c r="L357" s="72">
        <v>2260</v>
      </c>
      <c r="M357" s="73" t="s">
        <v>1733</v>
      </c>
      <c r="N357" s="74">
        <v>12.11874746</v>
      </c>
      <c r="O357" s="70" t="s">
        <v>1733</v>
      </c>
      <c r="P357" s="75"/>
      <c r="Q357" s="71" t="str">
        <f aca="true" t="shared" si="67" ref="Q357:Q388">IF(AND(ISNUMBER(P357),P357&gt;=20),"YES","NO")</f>
        <v>NO</v>
      </c>
      <c r="R357" s="76" t="s">
        <v>1732</v>
      </c>
      <c r="S357" s="77">
        <v>103340</v>
      </c>
      <c r="T357" s="78">
        <v>12325</v>
      </c>
      <c r="U357" s="78">
        <v>13685</v>
      </c>
      <c r="V357" s="79">
        <v>21300</v>
      </c>
      <c r="W357" s="64">
        <f t="shared" si="57"/>
        <v>1</v>
      </c>
      <c r="X357" s="65">
        <f t="shared" si="58"/>
        <v>0</v>
      </c>
      <c r="Y357" s="65">
        <f t="shared" si="59"/>
        <v>0</v>
      </c>
      <c r="Z357" s="80">
        <f t="shared" si="60"/>
        <v>0</v>
      </c>
      <c r="AA357" s="81" t="str">
        <f t="shared" si="61"/>
        <v>-</v>
      </c>
      <c r="AB357" s="64">
        <f t="shared" si="62"/>
        <v>1</v>
      </c>
      <c r="AC357" s="65">
        <f t="shared" si="63"/>
        <v>0</v>
      </c>
      <c r="AD357" s="80">
        <f t="shared" si="64"/>
        <v>0</v>
      </c>
      <c r="AE357" s="81" t="str">
        <f t="shared" si="65"/>
        <v>-</v>
      </c>
      <c r="AF357" s="64">
        <f t="shared" si="66"/>
        <v>0</v>
      </c>
      <c r="AG357" s="82" t="s">
        <v>1734</v>
      </c>
    </row>
    <row r="358" spans="1:33" ht="12.75">
      <c r="A358" s="62">
        <v>3614670</v>
      </c>
      <c r="B358" s="63">
        <v>431401040000</v>
      </c>
      <c r="C358" s="64" t="s">
        <v>516</v>
      </c>
      <c r="D358" s="65" t="s">
        <v>517</v>
      </c>
      <c r="E358" s="65" t="s">
        <v>518</v>
      </c>
      <c r="F358" s="66">
        <v>14471</v>
      </c>
      <c r="G358" s="67">
        <v>170</v>
      </c>
      <c r="H358" s="68">
        <v>5852294125</v>
      </c>
      <c r="I358" s="69" t="s">
        <v>1807</v>
      </c>
      <c r="J358" s="70" t="s">
        <v>1732</v>
      </c>
      <c r="K358" s="71" t="s">
        <v>1733</v>
      </c>
      <c r="L358" s="72">
        <v>1008</v>
      </c>
      <c r="M358" s="73" t="s">
        <v>1733</v>
      </c>
      <c r="N358" s="74">
        <v>8.058925477</v>
      </c>
      <c r="O358" s="70" t="s">
        <v>1733</v>
      </c>
      <c r="P358" s="75"/>
      <c r="Q358" s="71" t="str">
        <f t="shared" si="67"/>
        <v>NO</v>
      </c>
      <c r="R358" s="76" t="s">
        <v>1732</v>
      </c>
      <c r="S358" s="77">
        <v>48677</v>
      </c>
      <c r="T358" s="78">
        <v>4468</v>
      </c>
      <c r="U358" s="78">
        <v>5728</v>
      </c>
      <c r="V358" s="79">
        <v>9053</v>
      </c>
      <c r="W358" s="64">
        <f t="shared" si="57"/>
        <v>1</v>
      </c>
      <c r="X358" s="65">
        <f t="shared" si="58"/>
        <v>0</v>
      </c>
      <c r="Y358" s="65">
        <f t="shared" si="59"/>
        <v>0</v>
      </c>
      <c r="Z358" s="80">
        <f t="shared" si="60"/>
        <v>0</v>
      </c>
      <c r="AA358" s="81" t="str">
        <f t="shared" si="61"/>
        <v>-</v>
      </c>
      <c r="AB358" s="64">
        <f t="shared" si="62"/>
        <v>1</v>
      </c>
      <c r="AC358" s="65">
        <f t="shared" si="63"/>
        <v>0</v>
      </c>
      <c r="AD358" s="80">
        <f t="shared" si="64"/>
        <v>0</v>
      </c>
      <c r="AE358" s="81" t="str">
        <f t="shared" si="65"/>
        <v>-</v>
      </c>
      <c r="AF358" s="64">
        <f t="shared" si="66"/>
        <v>0</v>
      </c>
      <c r="AG358" s="82" t="s">
        <v>1734</v>
      </c>
    </row>
    <row r="359" spans="1:33" ht="12.75">
      <c r="A359" s="62">
        <v>3614700</v>
      </c>
      <c r="B359" s="63">
        <v>260901060000</v>
      </c>
      <c r="C359" s="64" t="s">
        <v>519</v>
      </c>
      <c r="D359" s="65" t="s">
        <v>520</v>
      </c>
      <c r="E359" s="65" t="s">
        <v>521</v>
      </c>
      <c r="F359" s="66">
        <v>14472</v>
      </c>
      <c r="G359" s="67">
        <v>1294</v>
      </c>
      <c r="H359" s="68">
        <v>5856247010</v>
      </c>
      <c r="I359" s="69" t="s">
        <v>1864</v>
      </c>
      <c r="J359" s="70" t="s">
        <v>1733</v>
      </c>
      <c r="K359" s="71" t="s">
        <v>1733</v>
      </c>
      <c r="L359" s="72">
        <v>2531</v>
      </c>
      <c r="M359" s="73" t="s">
        <v>1733</v>
      </c>
      <c r="N359" s="74">
        <v>5.076335878</v>
      </c>
      <c r="O359" s="70" t="s">
        <v>1733</v>
      </c>
      <c r="P359" s="75"/>
      <c r="Q359" s="71" t="str">
        <f t="shared" si="67"/>
        <v>NO</v>
      </c>
      <c r="R359" s="76" t="s">
        <v>1733</v>
      </c>
      <c r="S359" s="77">
        <v>62646</v>
      </c>
      <c r="T359" s="78">
        <v>3558</v>
      </c>
      <c r="U359" s="78">
        <v>11290</v>
      </c>
      <c r="V359" s="79">
        <v>3095</v>
      </c>
      <c r="W359" s="64">
        <f t="shared" si="57"/>
        <v>0</v>
      </c>
      <c r="X359" s="65">
        <f t="shared" si="58"/>
        <v>0</v>
      </c>
      <c r="Y359" s="65">
        <f t="shared" si="59"/>
        <v>0</v>
      </c>
      <c r="Z359" s="80">
        <f t="shared" si="60"/>
        <v>0</v>
      </c>
      <c r="AA359" s="81" t="str">
        <f t="shared" si="61"/>
        <v>-</v>
      </c>
      <c r="AB359" s="64">
        <f t="shared" si="62"/>
        <v>0</v>
      </c>
      <c r="AC359" s="65">
        <f t="shared" si="63"/>
        <v>0</v>
      </c>
      <c r="AD359" s="80">
        <f t="shared" si="64"/>
        <v>0</v>
      </c>
      <c r="AE359" s="81" t="str">
        <f t="shared" si="65"/>
        <v>-</v>
      </c>
      <c r="AF359" s="64">
        <f t="shared" si="66"/>
        <v>0</v>
      </c>
      <c r="AG359" s="82" t="s">
        <v>1734</v>
      </c>
    </row>
    <row r="360" spans="1:33" ht="12.75">
      <c r="A360" s="62">
        <v>3614730</v>
      </c>
      <c r="B360" s="63">
        <v>491401040000</v>
      </c>
      <c r="C360" s="64" t="s">
        <v>522</v>
      </c>
      <c r="D360" s="65" t="s">
        <v>523</v>
      </c>
      <c r="E360" s="65" t="s">
        <v>524</v>
      </c>
      <c r="F360" s="66">
        <v>12154</v>
      </c>
      <c r="G360" s="67">
        <v>9702</v>
      </c>
      <c r="H360" s="68">
        <v>5187534450</v>
      </c>
      <c r="I360" s="69" t="s">
        <v>1807</v>
      </c>
      <c r="J360" s="70" t="s">
        <v>1732</v>
      </c>
      <c r="K360" s="71" t="s">
        <v>1733</v>
      </c>
      <c r="L360" s="72">
        <v>1219</v>
      </c>
      <c r="M360" s="73" t="s">
        <v>1733</v>
      </c>
      <c r="N360" s="74">
        <v>6.43776824</v>
      </c>
      <c r="O360" s="70" t="s">
        <v>1733</v>
      </c>
      <c r="P360" s="75"/>
      <c r="Q360" s="71" t="str">
        <f t="shared" si="67"/>
        <v>NO</v>
      </c>
      <c r="R360" s="76" t="s">
        <v>1732</v>
      </c>
      <c r="S360" s="77">
        <v>47087</v>
      </c>
      <c r="T360" s="78">
        <v>3411</v>
      </c>
      <c r="U360" s="78">
        <v>5759</v>
      </c>
      <c r="V360" s="79">
        <v>10683</v>
      </c>
      <c r="W360" s="64">
        <f t="shared" si="57"/>
        <v>1</v>
      </c>
      <c r="X360" s="65">
        <f t="shared" si="58"/>
        <v>0</v>
      </c>
      <c r="Y360" s="65">
        <f t="shared" si="59"/>
        <v>0</v>
      </c>
      <c r="Z360" s="80">
        <f t="shared" si="60"/>
        <v>0</v>
      </c>
      <c r="AA360" s="81" t="str">
        <f t="shared" si="61"/>
        <v>-</v>
      </c>
      <c r="AB360" s="64">
        <f t="shared" si="62"/>
        <v>1</v>
      </c>
      <c r="AC360" s="65">
        <f t="shared" si="63"/>
        <v>0</v>
      </c>
      <c r="AD360" s="80">
        <f t="shared" si="64"/>
        <v>0</v>
      </c>
      <c r="AE360" s="81" t="str">
        <f t="shared" si="65"/>
        <v>-</v>
      </c>
      <c r="AF360" s="64">
        <f t="shared" si="66"/>
        <v>0</v>
      </c>
      <c r="AG360" s="82" t="s">
        <v>1734</v>
      </c>
    </row>
    <row r="361" spans="1:33" ht="12.75">
      <c r="A361" s="62">
        <v>3614760</v>
      </c>
      <c r="B361" s="63">
        <v>490501060000</v>
      </c>
      <c r="C361" s="64" t="s">
        <v>525</v>
      </c>
      <c r="D361" s="65" t="s">
        <v>526</v>
      </c>
      <c r="E361" s="65" t="s">
        <v>527</v>
      </c>
      <c r="F361" s="66">
        <v>12090</v>
      </c>
      <c r="G361" s="67">
        <v>192</v>
      </c>
      <c r="H361" s="68">
        <v>5186867012</v>
      </c>
      <c r="I361" s="69" t="s">
        <v>1807</v>
      </c>
      <c r="J361" s="70" t="s">
        <v>1732</v>
      </c>
      <c r="K361" s="71" t="s">
        <v>1733</v>
      </c>
      <c r="L361" s="72">
        <v>1216</v>
      </c>
      <c r="M361" s="73" t="s">
        <v>1733</v>
      </c>
      <c r="N361" s="74">
        <v>10.00694927</v>
      </c>
      <c r="O361" s="70" t="s">
        <v>1733</v>
      </c>
      <c r="P361" s="75"/>
      <c r="Q361" s="71" t="str">
        <f t="shared" si="67"/>
        <v>NO</v>
      </c>
      <c r="R361" s="76" t="s">
        <v>1732</v>
      </c>
      <c r="S361" s="77">
        <v>76916</v>
      </c>
      <c r="T361" s="78">
        <v>7849</v>
      </c>
      <c r="U361" s="78">
        <v>9016</v>
      </c>
      <c r="V361" s="79">
        <v>12947</v>
      </c>
      <c r="W361" s="64">
        <f t="shared" si="57"/>
        <v>1</v>
      </c>
      <c r="X361" s="65">
        <f t="shared" si="58"/>
        <v>0</v>
      </c>
      <c r="Y361" s="65">
        <f t="shared" si="59"/>
        <v>0</v>
      </c>
      <c r="Z361" s="80">
        <f t="shared" si="60"/>
        <v>0</v>
      </c>
      <c r="AA361" s="81" t="str">
        <f t="shared" si="61"/>
        <v>-</v>
      </c>
      <c r="AB361" s="64">
        <f t="shared" si="62"/>
        <v>1</v>
      </c>
      <c r="AC361" s="65">
        <f t="shared" si="63"/>
        <v>0</v>
      </c>
      <c r="AD361" s="80">
        <f t="shared" si="64"/>
        <v>0</v>
      </c>
      <c r="AE361" s="81" t="str">
        <f t="shared" si="65"/>
        <v>-</v>
      </c>
      <c r="AF361" s="64">
        <f t="shared" si="66"/>
        <v>0</v>
      </c>
      <c r="AG361" s="82" t="s">
        <v>1734</v>
      </c>
    </row>
    <row r="362" spans="1:33" ht="12.75">
      <c r="A362" s="62">
        <v>3615420</v>
      </c>
      <c r="B362" s="63">
        <v>141603020000</v>
      </c>
      <c r="C362" s="64" t="s">
        <v>528</v>
      </c>
      <c r="D362" s="65" t="s">
        <v>529</v>
      </c>
      <c r="E362" s="65" t="s">
        <v>297</v>
      </c>
      <c r="F362" s="66">
        <v>14075</v>
      </c>
      <c r="G362" s="67">
        <v>2252</v>
      </c>
      <c r="H362" s="68">
        <v>7166481930</v>
      </c>
      <c r="I362" s="69" t="s">
        <v>1826</v>
      </c>
      <c r="J362" s="70" t="s">
        <v>1733</v>
      </c>
      <c r="K362" s="71" t="s">
        <v>1733</v>
      </c>
      <c r="L362" s="72">
        <v>102</v>
      </c>
      <c r="M362" s="73" t="s">
        <v>1733</v>
      </c>
      <c r="N362" s="74" t="s">
        <v>1827</v>
      </c>
      <c r="O362" s="70" t="s">
        <v>1827</v>
      </c>
      <c r="P362" s="75"/>
      <c r="Q362" s="71" t="str">
        <f t="shared" si="67"/>
        <v>NO</v>
      </c>
      <c r="R362" s="76" t="s">
        <v>1733</v>
      </c>
      <c r="S362" s="77">
        <v>0</v>
      </c>
      <c r="T362" s="78">
        <v>0</v>
      </c>
      <c r="U362" s="78">
        <v>0</v>
      </c>
      <c r="V362" s="79">
        <v>0</v>
      </c>
      <c r="W362" s="64">
        <f t="shared" si="57"/>
        <v>0</v>
      </c>
      <c r="X362" s="65">
        <f t="shared" si="58"/>
        <v>1</v>
      </c>
      <c r="Y362" s="65">
        <f t="shared" si="59"/>
        <v>0</v>
      </c>
      <c r="Z362" s="80">
        <f t="shared" si="60"/>
        <v>0</v>
      </c>
      <c r="AA362" s="81" t="str">
        <f t="shared" si="61"/>
        <v>-</v>
      </c>
      <c r="AB362" s="64">
        <f t="shared" si="62"/>
        <v>0</v>
      </c>
      <c r="AC362" s="65">
        <f t="shared" si="63"/>
        <v>0</v>
      </c>
      <c r="AD362" s="80">
        <f t="shared" si="64"/>
        <v>0</v>
      </c>
      <c r="AE362" s="81" t="str">
        <f t="shared" si="65"/>
        <v>-</v>
      </c>
      <c r="AF362" s="64">
        <f t="shared" si="66"/>
        <v>0</v>
      </c>
      <c r="AG362" s="82" t="s">
        <v>1734</v>
      </c>
    </row>
    <row r="363" spans="1:33" ht="12.75">
      <c r="A363" s="62">
        <v>3614820</v>
      </c>
      <c r="B363" s="63">
        <v>571800010000</v>
      </c>
      <c r="C363" s="64" t="s">
        <v>1781</v>
      </c>
      <c r="D363" s="65" t="s">
        <v>1782</v>
      </c>
      <c r="E363" s="65" t="s">
        <v>1783</v>
      </c>
      <c r="F363" s="66">
        <v>14843</v>
      </c>
      <c r="G363" s="67">
        <v>1504</v>
      </c>
      <c r="H363" s="68">
        <v>6073241302</v>
      </c>
      <c r="I363" s="69" t="s">
        <v>1784</v>
      </c>
      <c r="J363" s="70" t="s">
        <v>1733</v>
      </c>
      <c r="K363" s="71" t="s">
        <v>1733</v>
      </c>
      <c r="L363" s="72">
        <v>1689</v>
      </c>
      <c r="M363" s="73" t="s">
        <v>1733</v>
      </c>
      <c r="N363" s="74">
        <v>28.01575579</v>
      </c>
      <c r="O363" s="70" t="s">
        <v>1732</v>
      </c>
      <c r="P363" s="75"/>
      <c r="Q363" s="71" t="str">
        <f t="shared" si="67"/>
        <v>NO</v>
      </c>
      <c r="R363" s="76" t="s">
        <v>1732</v>
      </c>
      <c r="S363" s="77">
        <v>168786</v>
      </c>
      <c r="T363" s="78">
        <v>26945</v>
      </c>
      <c r="U363" s="78">
        <v>20705</v>
      </c>
      <c r="V363" s="79">
        <v>12759</v>
      </c>
      <c r="W363" s="64">
        <f t="shared" si="57"/>
        <v>0</v>
      </c>
      <c r="X363" s="65">
        <f t="shared" si="58"/>
        <v>0</v>
      </c>
      <c r="Y363" s="65">
        <f t="shared" si="59"/>
        <v>0</v>
      </c>
      <c r="Z363" s="80">
        <f t="shared" si="60"/>
        <v>0</v>
      </c>
      <c r="AA363" s="81" t="str">
        <f t="shared" si="61"/>
        <v>-</v>
      </c>
      <c r="AB363" s="64">
        <f t="shared" si="62"/>
        <v>1</v>
      </c>
      <c r="AC363" s="65">
        <f t="shared" si="63"/>
        <v>1</v>
      </c>
      <c r="AD363" s="80" t="str">
        <f t="shared" si="64"/>
        <v>Initial</v>
      </c>
      <c r="AE363" s="81" t="str">
        <f t="shared" si="65"/>
        <v>RLIS</v>
      </c>
      <c r="AF363" s="64">
        <f t="shared" si="66"/>
        <v>0</v>
      </c>
      <c r="AG363" s="82" t="s">
        <v>1734</v>
      </c>
    </row>
    <row r="364" spans="1:33" ht="12.75">
      <c r="A364" s="62">
        <v>3614850</v>
      </c>
      <c r="B364" s="63">
        <v>70901060000</v>
      </c>
      <c r="C364" s="64" t="s">
        <v>530</v>
      </c>
      <c r="D364" s="65" t="s">
        <v>531</v>
      </c>
      <c r="E364" s="65" t="s">
        <v>532</v>
      </c>
      <c r="F364" s="66">
        <v>14845</v>
      </c>
      <c r="G364" s="67">
        <v>2398</v>
      </c>
      <c r="H364" s="68">
        <v>6077395601</v>
      </c>
      <c r="I364" s="69" t="s">
        <v>1864</v>
      </c>
      <c r="J364" s="70" t="s">
        <v>1733</v>
      </c>
      <c r="K364" s="71" t="s">
        <v>1733</v>
      </c>
      <c r="L364" s="72">
        <v>4453</v>
      </c>
      <c r="M364" s="73" t="s">
        <v>1733</v>
      </c>
      <c r="N364" s="74">
        <v>6.682423722</v>
      </c>
      <c r="O364" s="70" t="s">
        <v>1733</v>
      </c>
      <c r="P364" s="75"/>
      <c r="Q364" s="71" t="str">
        <f t="shared" si="67"/>
        <v>NO</v>
      </c>
      <c r="R364" s="76" t="s">
        <v>1733</v>
      </c>
      <c r="S364" s="77">
        <v>131284</v>
      </c>
      <c r="T364" s="78">
        <v>10495</v>
      </c>
      <c r="U364" s="78">
        <v>20053</v>
      </c>
      <c r="V364" s="79">
        <v>5782</v>
      </c>
      <c r="W364" s="64">
        <f t="shared" si="57"/>
        <v>0</v>
      </c>
      <c r="X364" s="65">
        <f t="shared" si="58"/>
        <v>0</v>
      </c>
      <c r="Y364" s="65">
        <f t="shared" si="59"/>
        <v>0</v>
      </c>
      <c r="Z364" s="80">
        <f t="shared" si="60"/>
        <v>0</v>
      </c>
      <c r="AA364" s="81" t="str">
        <f t="shared" si="61"/>
        <v>-</v>
      </c>
      <c r="AB364" s="64">
        <f t="shared" si="62"/>
        <v>0</v>
      </c>
      <c r="AC364" s="65">
        <f t="shared" si="63"/>
        <v>0</v>
      </c>
      <c r="AD364" s="80">
        <f t="shared" si="64"/>
        <v>0</v>
      </c>
      <c r="AE364" s="81" t="str">
        <f t="shared" si="65"/>
        <v>-</v>
      </c>
      <c r="AF364" s="64">
        <f t="shared" si="66"/>
        <v>0</v>
      </c>
      <c r="AG364" s="82" t="s">
        <v>1734</v>
      </c>
    </row>
    <row r="365" spans="1:33" ht="12.75">
      <c r="A365" s="62">
        <v>3614940</v>
      </c>
      <c r="B365" s="63">
        <v>101300010000</v>
      </c>
      <c r="C365" s="64" t="s">
        <v>1785</v>
      </c>
      <c r="D365" s="65" t="s">
        <v>1786</v>
      </c>
      <c r="E365" s="65" t="s">
        <v>1787</v>
      </c>
      <c r="F365" s="66">
        <v>12534</v>
      </c>
      <c r="G365" s="67">
        <v>4011</v>
      </c>
      <c r="H365" s="68">
        <v>5188284360</v>
      </c>
      <c r="I365" s="69" t="s">
        <v>1784</v>
      </c>
      <c r="J365" s="70" t="s">
        <v>1733</v>
      </c>
      <c r="K365" s="71" t="s">
        <v>1733</v>
      </c>
      <c r="L365" s="72">
        <v>2047</v>
      </c>
      <c r="M365" s="73" t="s">
        <v>1733</v>
      </c>
      <c r="N365" s="74">
        <v>23.78986867</v>
      </c>
      <c r="O365" s="70" t="s">
        <v>1732</v>
      </c>
      <c r="P365" s="75"/>
      <c r="Q365" s="71" t="str">
        <f t="shared" si="67"/>
        <v>NO</v>
      </c>
      <c r="R365" s="76" t="s">
        <v>1732</v>
      </c>
      <c r="S365" s="77">
        <v>227373</v>
      </c>
      <c r="T365" s="78">
        <v>29510</v>
      </c>
      <c r="U365" s="78">
        <v>22187</v>
      </c>
      <c r="V365" s="79">
        <v>14385</v>
      </c>
      <c r="W365" s="64">
        <f t="shared" si="57"/>
        <v>0</v>
      </c>
      <c r="X365" s="65">
        <f t="shared" si="58"/>
        <v>0</v>
      </c>
      <c r="Y365" s="65">
        <f t="shared" si="59"/>
        <v>0</v>
      </c>
      <c r="Z365" s="80">
        <f t="shared" si="60"/>
        <v>0</v>
      </c>
      <c r="AA365" s="81" t="str">
        <f t="shared" si="61"/>
        <v>-</v>
      </c>
      <c r="AB365" s="64">
        <f t="shared" si="62"/>
        <v>1</v>
      </c>
      <c r="AC365" s="65">
        <f t="shared" si="63"/>
        <v>1</v>
      </c>
      <c r="AD365" s="80" t="str">
        <f t="shared" si="64"/>
        <v>Initial</v>
      </c>
      <c r="AE365" s="81" t="str">
        <f t="shared" si="65"/>
        <v>RLIS</v>
      </c>
      <c r="AF365" s="64">
        <f t="shared" si="66"/>
        <v>0</v>
      </c>
      <c r="AG365" s="82" t="s">
        <v>1734</v>
      </c>
    </row>
    <row r="366" spans="1:33" ht="12.75">
      <c r="A366" s="62">
        <v>3614970</v>
      </c>
      <c r="B366" s="63">
        <v>641301060000</v>
      </c>
      <c r="C366" s="64" t="s">
        <v>533</v>
      </c>
      <c r="D366" s="65" t="s">
        <v>534</v>
      </c>
      <c r="E366" s="65" t="s">
        <v>2108</v>
      </c>
      <c r="F366" s="66">
        <v>12839</v>
      </c>
      <c r="G366" s="67">
        <v>710</v>
      </c>
      <c r="H366" s="68">
        <v>5187472121</v>
      </c>
      <c r="I366" s="69" t="s">
        <v>1954</v>
      </c>
      <c r="J366" s="70" t="s">
        <v>1733</v>
      </c>
      <c r="K366" s="71" t="s">
        <v>1733</v>
      </c>
      <c r="L366" s="72">
        <v>2265</v>
      </c>
      <c r="M366" s="73" t="s">
        <v>1733</v>
      </c>
      <c r="N366" s="74">
        <v>23.98968186</v>
      </c>
      <c r="O366" s="70" t="s">
        <v>1732</v>
      </c>
      <c r="P366" s="75"/>
      <c r="Q366" s="71" t="str">
        <f t="shared" si="67"/>
        <v>NO</v>
      </c>
      <c r="R366" s="76" t="s">
        <v>1733</v>
      </c>
      <c r="S366" s="77">
        <v>134333</v>
      </c>
      <c r="T366" s="78">
        <v>26133</v>
      </c>
      <c r="U366" s="78">
        <v>20158</v>
      </c>
      <c r="V366" s="79">
        <v>13125</v>
      </c>
      <c r="W366" s="64">
        <f t="shared" si="57"/>
        <v>0</v>
      </c>
      <c r="X366" s="65">
        <f t="shared" si="58"/>
        <v>0</v>
      </c>
      <c r="Y366" s="65">
        <f t="shared" si="59"/>
        <v>0</v>
      </c>
      <c r="Z366" s="80">
        <f t="shared" si="60"/>
        <v>0</v>
      </c>
      <c r="AA366" s="81" t="str">
        <f t="shared" si="61"/>
        <v>-</v>
      </c>
      <c r="AB366" s="64">
        <f t="shared" si="62"/>
        <v>0</v>
      </c>
      <c r="AC366" s="65">
        <f t="shared" si="63"/>
        <v>1</v>
      </c>
      <c r="AD366" s="80">
        <f t="shared" si="64"/>
        <v>0</v>
      </c>
      <c r="AE366" s="81" t="str">
        <f t="shared" si="65"/>
        <v>-</v>
      </c>
      <c r="AF366" s="64">
        <f t="shared" si="66"/>
        <v>0</v>
      </c>
      <c r="AG366" s="82" t="s">
        <v>1734</v>
      </c>
    </row>
    <row r="367" spans="1:33" ht="12.75">
      <c r="A367" s="62">
        <v>3615060</v>
      </c>
      <c r="B367" s="63">
        <v>190901040000</v>
      </c>
      <c r="C367" s="64" t="s">
        <v>535</v>
      </c>
      <c r="D367" s="65" t="s">
        <v>536</v>
      </c>
      <c r="E367" s="65" t="s">
        <v>537</v>
      </c>
      <c r="F367" s="66">
        <v>12485</v>
      </c>
      <c r="G367" s="67">
        <v>1018</v>
      </c>
      <c r="H367" s="68">
        <v>5185895400</v>
      </c>
      <c r="I367" s="69" t="s">
        <v>1731</v>
      </c>
      <c r="J367" s="70" t="s">
        <v>1732</v>
      </c>
      <c r="K367" s="71" t="s">
        <v>1732</v>
      </c>
      <c r="L367" s="72">
        <v>517</v>
      </c>
      <c r="M367" s="73" t="s">
        <v>1733</v>
      </c>
      <c r="N367" s="74">
        <v>18.78698225</v>
      </c>
      <c r="O367" s="70" t="s">
        <v>1733</v>
      </c>
      <c r="P367" s="75"/>
      <c r="Q367" s="71" t="str">
        <f t="shared" si="67"/>
        <v>NO</v>
      </c>
      <c r="R367" s="76" t="s">
        <v>1732</v>
      </c>
      <c r="S367" s="77">
        <v>40208</v>
      </c>
      <c r="T367" s="78">
        <v>5972</v>
      </c>
      <c r="U367" s="78">
        <v>4885</v>
      </c>
      <c r="V367" s="79">
        <v>7663</v>
      </c>
      <c r="W367" s="64">
        <f t="shared" si="57"/>
        <v>1</v>
      </c>
      <c r="X367" s="65">
        <f t="shared" si="58"/>
        <v>1</v>
      </c>
      <c r="Y367" s="65">
        <f t="shared" si="59"/>
        <v>0</v>
      </c>
      <c r="Z367" s="80">
        <f t="shared" si="60"/>
        <v>0</v>
      </c>
      <c r="AA367" s="81" t="str">
        <f t="shared" si="61"/>
        <v>SRSA</v>
      </c>
      <c r="AB367" s="64">
        <f t="shared" si="62"/>
        <v>1</v>
      </c>
      <c r="AC367" s="65">
        <f t="shared" si="63"/>
        <v>0</v>
      </c>
      <c r="AD367" s="80">
        <f t="shared" si="64"/>
        <v>0</v>
      </c>
      <c r="AE367" s="81" t="str">
        <f t="shared" si="65"/>
        <v>-</v>
      </c>
      <c r="AF367" s="64">
        <f t="shared" si="66"/>
        <v>0</v>
      </c>
      <c r="AG367" s="82" t="s">
        <v>1734</v>
      </c>
    </row>
    <row r="368" spans="1:33" ht="12.75">
      <c r="A368" s="62">
        <v>3615090</v>
      </c>
      <c r="B368" s="63">
        <v>580403030000</v>
      </c>
      <c r="C368" s="64" t="s">
        <v>538</v>
      </c>
      <c r="D368" s="65" t="s">
        <v>539</v>
      </c>
      <c r="E368" s="65" t="s">
        <v>540</v>
      </c>
      <c r="F368" s="66">
        <v>11746</v>
      </c>
      <c r="G368" s="67" t="s">
        <v>1748</v>
      </c>
      <c r="H368" s="68">
        <v>6316732038</v>
      </c>
      <c r="I368" s="69" t="s">
        <v>1826</v>
      </c>
      <c r="J368" s="70" t="s">
        <v>1733</v>
      </c>
      <c r="K368" s="71" t="s">
        <v>1733</v>
      </c>
      <c r="L368" s="72">
        <v>3879</v>
      </c>
      <c r="M368" s="73" t="s">
        <v>1733</v>
      </c>
      <c r="N368" s="74">
        <v>9.776693564</v>
      </c>
      <c r="O368" s="70" t="s">
        <v>1733</v>
      </c>
      <c r="P368" s="75"/>
      <c r="Q368" s="71" t="str">
        <f t="shared" si="67"/>
        <v>NO</v>
      </c>
      <c r="R368" s="76" t="s">
        <v>1733</v>
      </c>
      <c r="S368" s="77">
        <v>214682</v>
      </c>
      <c r="T368" s="78">
        <v>21706</v>
      </c>
      <c r="U368" s="78">
        <v>26241</v>
      </c>
      <c r="V368" s="79">
        <v>7803</v>
      </c>
      <c r="W368" s="64">
        <f t="shared" si="57"/>
        <v>0</v>
      </c>
      <c r="X368" s="65">
        <f t="shared" si="58"/>
        <v>0</v>
      </c>
      <c r="Y368" s="65">
        <f t="shared" si="59"/>
        <v>0</v>
      </c>
      <c r="Z368" s="80">
        <f t="shared" si="60"/>
        <v>0</v>
      </c>
      <c r="AA368" s="81" t="str">
        <f t="shared" si="61"/>
        <v>-</v>
      </c>
      <c r="AB368" s="64">
        <f t="shared" si="62"/>
        <v>0</v>
      </c>
      <c r="AC368" s="65">
        <f t="shared" si="63"/>
        <v>0</v>
      </c>
      <c r="AD368" s="80">
        <f t="shared" si="64"/>
        <v>0</v>
      </c>
      <c r="AE368" s="81" t="str">
        <f t="shared" si="65"/>
        <v>-</v>
      </c>
      <c r="AF368" s="64">
        <f t="shared" si="66"/>
        <v>0</v>
      </c>
      <c r="AG368" s="82" t="s">
        <v>1734</v>
      </c>
    </row>
    <row r="369" spans="1:33" ht="12.75">
      <c r="A369" s="62">
        <v>3615180</v>
      </c>
      <c r="B369" s="63">
        <v>130801060000</v>
      </c>
      <c r="C369" s="64" t="s">
        <v>541</v>
      </c>
      <c r="D369" s="65" t="s">
        <v>542</v>
      </c>
      <c r="E369" s="65" t="s">
        <v>1899</v>
      </c>
      <c r="F369" s="66">
        <v>12601</v>
      </c>
      <c r="G369" s="67" t="s">
        <v>1748</v>
      </c>
      <c r="H369" s="68">
        <v>8454833600</v>
      </c>
      <c r="I369" s="69" t="s">
        <v>1844</v>
      </c>
      <c r="J369" s="70" t="s">
        <v>1733</v>
      </c>
      <c r="K369" s="71" t="s">
        <v>1733</v>
      </c>
      <c r="L369" s="72">
        <v>4355</v>
      </c>
      <c r="M369" s="73" t="s">
        <v>1733</v>
      </c>
      <c r="N369" s="74">
        <v>6.367392938</v>
      </c>
      <c r="O369" s="70" t="s">
        <v>1733</v>
      </c>
      <c r="P369" s="75"/>
      <c r="Q369" s="71" t="str">
        <f t="shared" si="67"/>
        <v>NO</v>
      </c>
      <c r="R369" s="76" t="s">
        <v>1733</v>
      </c>
      <c r="S369" s="77">
        <v>139668</v>
      </c>
      <c r="T369" s="78">
        <v>15906</v>
      </c>
      <c r="U369" s="78">
        <v>25150</v>
      </c>
      <c r="V369" s="79">
        <v>7046</v>
      </c>
      <c r="W369" s="64">
        <f t="shared" si="57"/>
        <v>0</v>
      </c>
      <c r="X369" s="65">
        <f t="shared" si="58"/>
        <v>0</v>
      </c>
      <c r="Y369" s="65">
        <f t="shared" si="59"/>
        <v>0</v>
      </c>
      <c r="Z369" s="80">
        <f t="shared" si="60"/>
        <v>0</v>
      </c>
      <c r="AA369" s="81" t="str">
        <f t="shared" si="61"/>
        <v>-</v>
      </c>
      <c r="AB369" s="64">
        <f t="shared" si="62"/>
        <v>0</v>
      </c>
      <c r="AC369" s="65">
        <f t="shared" si="63"/>
        <v>0</v>
      </c>
      <c r="AD369" s="80">
        <f t="shared" si="64"/>
        <v>0</v>
      </c>
      <c r="AE369" s="81" t="str">
        <f t="shared" si="65"/>
        <v>-</v>
      </c>
      <c r="AF369" s="64">
        <f t="shared" si="66"/>
        <v>0</v>
      </c>
      <c r="AG369" s="82" t="s">
        <v>1734</v>
      </c>
    </row>
    <row r="370" spans="1:33" ht="12.75">
      <c r="A370" s="62">
        <v>3615240</v>
      </c>
      <c r="B370" s="63">
        <v>210501060000</v>
      </c>
      <c r="C370" s="64" t="s">
        <v>543</v>
      </c>
      <c r="D370" s="65" t="s">
        <v>544</v>
      </c>
      <c r="E370" s="65" t="s">
        <v>545</v>
      </c>
      <c r="F370" s="66">
        <v>13357</v>
      </c>
      <c r="G370" s="67">
        <v>480</v>
      </c>
      <c r="H370" s="68">
        <v>3158949934</v>
      </c>
      <c r="I370" s="69" t="s">
        <v>1954</v>
      </c>
      <c r="J370" s="70" t="s">
        <v>1733</v>
      </c>
      <c r="K370" s="71" t="s">
        <v>1733</v>
      </c>
      <c r="L370" s="72">
        <v>1683</v>
      </c>
      <c r="M370" s="73" t="s">
        <v>1733</v>
      </c>
      <c r="N370" s="74">
        <v>19.55275229</v>
      </c>
      <c r="O370" s="70" t="s">
        <v>1733</v>
      </c>
      <c r="P370" s="75"/>
      <c r="Q370" s="71" t="str">
        <f t="shared" si="67"/>
        <v>NO</v>
      </c>
      <c r="R370" s="76" t="s">
        <v>1733</v>
      </c>
      <c r="S370" s="77">
        <v>121745</v>
      </c>
      <c r="T370" s="78">
        <v>15394</v>
      </c>
      <c r="U370" s="78">
        <v>13655</v>
      </c>
      <c r="V370" s="79">
        <v>8113</v>
      </c>
      <c r="W370" s="64">
        <f t="shared" si="57"/>
        <v>0</v>
      </c>
      <c r="X370" s="65">
        <f t="shared" si="58"/>
        <v>0</v>
      </c>
      <c r="Y370" s="65">
        <f t="shared" si="59"/>
        <v>0</v>
      </c>
      <c r="Z370" s="80">
        <f t="shared" si="60"/>
        <v>0</v>
      </c>
      <c r="AA370" s="81" t="str">
        <f t="shared" si="61"/>
        <v>-</v>
      </c>
      <c r="AB370" s="64">
        <f t="shared" si="62"/>
        <v>0</v>
      </c>
      <c r="AC370" s="65">
        <f t="shared" si="63"/>
        <v>0</v>
      </c>
      <c r="AD370" s="80">
        <f t="shared" si="64"/>
        <v>0</v>
      </c>
      <c r="AE370" s="81" t="str">
        <f t="shared" si="65"/>
        <v>-</v>
      </c>
      <c r="AF370" s="64">
        <f t="shared" si="66"/>
        <v>0</v>
      </c>
      <c r="AG370" s="82" t="s">
        <v>1734</v>
      </c>
    </row>
    <row r="371" spans="1:33" ht="12.75">
      <c r="A371" s="62">
        <v>3615270</v>
      </c>
      <c r="B371" s="63">
        <v>200401040000</v>
      </c>
      <c r="C371" s="64" t="s">
        <v>546</v>
      </c>
      <c r="D371" s="65" t="s">
        <v>547</v>
      </c>
      <c r="E371" s="65" t="s">
        <v>548</v>
      </c>
      <c r="F371" s="66">
        <v>12842</v>
      </c>
      <c r="G371" s="67">
        <v>9716</v>
      </c>
      <c r="H371" s="68">
        <v>5186485024</v>
      </c>
      <c r="I371" s="69" t="s">
        <v>1731</v>
      </c>
      <c r="J371" s="70" t="s">
        <v>1732</v>
      </c>
      <c r="K371" s="71" t="s">
        <v>1732</v>
      </c>
      <c r="L371" s="72">
        <v>198</v>
      </c>
      <c r="M371" s="73" t="s">
        <v>2005</v>
      </c>
      <c r="N371" s="74">
        <v>7.462686567</v>
      </c>
      <c r="O371" s="70" t="s">
        <v>1733</v>
      </c>
      <c r="P371" s="75"/>
      <c r="Q371" s="71" t="str">
        <f t="shared" si="67"/>
        <v>NO</v>
      </c>
      <c r="R371" s="76" t="s">
        <v>1732</v>
      </c>
      <c r="S371" s="77">
        <v>10344</v>
      </c>
      <c r="T371" s="78">
        <v>1118</v>
      </c>
      <c r="U371" s="78">
        <v>1266</v>
      </c>
      <c r="V371" s="79">
        <v>1762</v>
      </c>
      <c r="W371" s="64">
        <f t="shared" si="57"/>
        <v>1</v>
      </c>
      <c r="X371" s="65">
        <f t="shared" si="58"/>
        <v>1</v>
      </c>
      <c r="Y371" s="65">
        <f t="shared" si="59"/>
        <v>0</v>
      </c>
      <c r="Z371" s="80">
        <f t="shared" si="60"/>
        <v>0</v>
      </c>
      <c r="AA371" s="81" t="str">
        <f t="shared" si="61"/>
        <v>SRSA</v>
      </c>
      <c r="AB371" s="64">
        <f t="shared" si="62"/>
        <v>1</v>
      </c>
      <c r="AC371" s="65">
        <f t="shared" si="63"/>
        <v>0</v>
      </c>
      <c r="AD371" s="80">
        <f t="shared" si="64"/>
        <v>0</v>
      </c>
      <c r="AE371" s="81" t="str">
        <f t="shared" si="65"/>
        <v>-</v>
      </c>
      <c r="AF371" s="64">
        <f t="shared" si="66"/>
        <v>0</v>
      </c>
      <c r="AG371" s="82" t="s">
        <v>1734</v>
      </c>
    </row>
    <row r="372" spans="1:33" ht="12.75">
      <c r="A372" s="62">
        <v>3615300</v>
      </c>
      <c r="B372" s="63">
        <v>220301060000</v>
      </c>
      <c r="C372" s="64" t="s">
        <v>1788</v>
      </c>
      <c r="D372" s="65" t="s">
        <v>1789</v>
      </c>
      <c r="E372" s="65" t="s">
        <v>1790</v>
      </c>
      <c r="F372" s="66">
        <v>13673</v>
      </c>
      <c r="G372" s="67">
        <v>308</v>
      </c>
      <c r="H372" s="68">
        <v>3156423481</v>
      </c>
      <c r="I372" s="69" t="s">
        <v>1777</v>
      </c>
      <c r="J372" s="70" t="s">
        <v>1733</v>
      </c>
      <c r="K372" s="71" t="s">
        <v>1732</v>
      </c>
      <c r="L372" s="72">
        <v>3160</v>
      </c>
      <c r="M372" s="73" t="s">
        <v>1733</v>
      </c>
      <c r="N372" s="74">
        <v>20.24822695</v>
      </c>
      <c r="O372" s="70" t="s">
        <v>1732</v>
      </c>
      <c r="P372" s="75"/>
      <c r="Q372" s="71" t="str">
        <f t="shared" si="67"/>
        <v>NO</v>
      </c>
      <c r="R372" s="76" t="s">
        <v>1732</v>
      </c>
      <c r="S372" s="77">
        <v>208234</v>
      </c>
      <c r="T372" s="78">
        <v>22735</v>
      </c>
      <c r="U372" s="78">
        <v>21889</v>
      </c>
      <c r="V372" s="79">
        <v>36766</v>
      </c>
      <c r="W372" s="64">
        <f t="shared" si="57"/>
        <v>1</v>
      </c>
      <c r="X372" s="65">
        <f t="shared" si="58"/>
        <v>0</v>
      </c>
      <c r="Y372" s="65">
        <f t="shared" si="59"/>
        <v>0</v>
      </c>
      <c r="Z372" s="80">
        <f t="shared" si="60"/>
        <v>0</v>
      </c>
      <c r="AA372" s="81" t="str">
        <f t="shared" si="61"/>
        <v>-</v>
      </c>
      <c r="AB372" s="64">
        <f t="shared" si="62"/>
        <v>1</v>
      </c>
      <c r="AC372" s="65">
        <f t="shared" si="63"/>
        <v>1</v>
      </c>
      <c r="AD372" s="80" t="str">
        <f t="shared" si="64"/>
        <v>Initial</v>
      </c>
      <c r="AE372" s="81" t="str">
        <f t="shared" si="65"/>
        <v>RLIS</v>
      </c>
      <c r="AF372" s="64">
        <f t="shared" si="66"/>
        <v>0</v>
      </c>
      <c r="AG372" s="82" t="s">
        <v>1734</v>
      </c>
    </row>
    <row r="373" spans="1:33" ht="12.75">
      <c r="A373" s="62">
        <v>3615330</v>
      </c>
      <c r="B373" s="63">
        <v>200501080000</v>
      </c>
      <c r="C373" s="64" t="s">
        <v>549</v>
      </c>
      <c r="D373" s="65" t="s">
        <v>550</v>
      </c>
      <c r="E373" s="65" t="s">
        <v>551</v>
      </c>
      <c r="F373" s="66">
        <v>13360</v>
      </c>
      <c r="G373" s="67">
        <v>207</v>
      </c>
      <c r="H373" s="68">
        <v>3153693222</v>
      </c>
      <c r="I373" s="69" t="s">
        <v>1731</v>
      </c>
      <c r="J373" s="70" t="s">
        <v>1732</v>
      </c>
      <c r="K373" s="71" t="s">
        <v>1733</v>
      </c>
      <c r="L373" s="72">
        <v>32</v>
      </c>
      <c r="M373" s="73" t="s">
        <v>2005</v>
      </c>
      <c r="N373" s="74">
        <v>11.9047619</v>
      </c>
      <c r="O373" s="70" t="s">
        <v>1733</v>
      </c>
      <c r="P373" s="75"/>
      <c r="Q373" s="71" t="str">
        <f t="shared" si="67"/>
        <v>NO</v>
      </c>
      <c r="R373" s="76" t="s">
        <v>1732</v>
      </c>
      <c r="S373" s="77">
        <v>2230</v>
      </c>
      <c r="T373" s="78">
        <v>331</v>
      </c>
      <c r="U373" s="78">
        <v>283</v>
      </c>
      <c r="V373" s="79">
        <v>298</v>
      </c>
      <c r="W373" s="64">
        <f t="shared" si="57"/>
        <v>1</v>
      </c>
      <c r="X373" s="65">
        <f t="shared" si="58"/>
        <v>1</v>
      </c>
      <c r="Y373" s="65">
        <f t="shared" si="59"/>
        <v>0</v>
      </c>
      <c r="Z373" s="80">
        <f t="shared" si="60"/>
        <v>0</v>
      </c>
      <c r="AA373" s="81" t="str">
        <f t="shared" si="61"/>
        <v>SRSA</v>
      </c>
      <c r="AB373" s="64">
        <f t="shared" si="62"/>
        <v>1</v>
      </c>
      <c r="AC373" s="65">
        <f t="shared" si="63"/>
        <v>0</v>
      </c>
      <c r="AD373" s="80">
        <f t="shared" si="64"/>
        <v>0</v>
      </c>
      <c r="AE373" s="81" t="str">
        <f t="shared" si="65"/>
        <v>-</v>
      </c>
      <c r="AF373" s="64">
        <f t="shared" si="66"/>
        <v>0</v>
      </c>
      <c r="AG373" s="82" t="s">
        <v>1734</v>
      </c>
    </row>
    <row r="374" spans="1:33" ht="12.75">
      <c r="A374" s="62">
        <v>3600051</v>
      </c>
      <c r="B374" s="63">
        <v>530600860813</v>
      </c>
      <c r="C374" s="64" t="s">
        <v>552</v>
      </c>
      <c r="D374" s="65" t="s">
        <v>553</v>
      </c>
      <c r="E374" s="65" t="s">
        <v>554</v>
      </c>
      <c r="F374" s="66">
        <v>12306</v>
      </c>
      <c r="G374" s="67" t="s">
        <v>1748</v>
      </c>
      <c r="H374" s="68">
        <v>5183471562</v>
      </c>
      <c r="I374" s="69" t="s">
        <v>1893</v>
      </c>
      <c r="J374" s="70" t="s">
        <v>1733</v>
      </c>
      <c r="K374" s="71" t="s">
        <v>1733</v>
      </c>
      <c r="L374" s="72">
        <v>386</v>
      </c>
      <c r="M374" s="73" t="s">
        <v>1733</v>
      </c>
      <c r="N374" s="74" t="s">
        <v>1827</v>
      </c>
      <c r="O374" s="70" t="s">
        <v>1827</v>
      </c>
      <c r="P374" s="75"/>
      <c r="Q374" s="71" t="str">
        <f t="shared" si="67"/>
        <v>NO</v>
      </c>
      <c r="R374" s="76" t="s">
        <v>1733</v>
      </c>
      <c r="S374" s="77">
        <v>35319</v>
      </c>
      <c r="T374" s="78">
        <v>5497</v>
      </c>
      <c r="U374" s="78">
        <v>3889</v>
      </c>
      <c r="V374" s="79">
        <v>2796</v>
      </c>
      <c r="W374" s="64">
        <f t="shared" si="57"/>
        <v>0</v>
      </c>
      <c r="X374" s="65">
        <f t="shared" si="58"/>
        <v>1</v>
      </c>
      <c r="Y374" s="65">
        <f t="shared" si="59"/>
        <v>0</v>
      </c>
      <c r="Z374" s="80">
        <f t="shared" si="60"/>
        <v>0</v>
      </c>
      <c r="AA374" s="81" t="str">
        <f t="shared" si="61"/>
        <v>-</v>
      </c>
      <c r="AB374" s="64">
        <f t="shared" si="62"/>
        <v>0</v>
      </c>
      <c r="AC374" s="65">
        <f t="shared" si="63"/>
        <v>0</v>
      </c>
      <c r="AD374" s="80">
        <f t="shared" si="64"/>
        <v>0</v>
      </c>
      <c r="AE374" s="81" t="str">
        <f t="shared" si="65"/>
        <v>-</v>
      </c>
      <c r="AF374" s="64">
        <f t="shared" si="66"/>
        <v>0</v>
      </c>
      <c r="AG374" s="82" t="s">
        <v>1734</v>
      </c>
    </row>
    <row r="375" spans="1:33" ht="12.75">
      <c r="A375" s="62">
        <v>3615360</v>
      </c>
      <c r="B375" s="63">
        <v>141301060000</v>
      </c>
      <c r="C375" s="64" t="s">
        <v>555</v>
      </c>
      <c r="D375" s="65" t="s">
        <v>556</v>
      </c>
      <c r="E375" s="65" t="s">
        <v>557</v>
      </c>
      <c r="F375" s="66">
        <v>14059</v>
      </c>
      <c r="G375" s="67">
        <v>32</v>
      </c>
      <c r="H375" s="68">
        <v>7166523000</v>
      </c>
      <c r="I375" s="69" t="s">
        <v>1807</v>
      </c>
      <c r="J375" s="70" t="s">
        <v>1732</v>
      </c>
      <c r="K375" s="71" t="s">
        <v>1733</v>
      </c>
      <c r="L375" s="72">
        <v>2828</v>
      </c>
      <c r="M375" s="73" t="s">
        <v>1733</v>
      </c>
      <c r="N375" s="74">
        <v>3.464132434</v>
      </c>
      <c r="O375" s="70" t="s">
        <v>1733</v>
      </c>
      <c r="P375" s="75"/>
      <c r="Q375" s="71" t="str">
        <f t="shared" si="67"/>
        <v>NO</v>
      </c>
      <c r="R375" s="76" t="s">
        <v>1732</v>
      </c>
      <c r="S375" s="77">
        <v>68695</v>
      </c>
      <c r="T375" s="78">
        <v>3090</v>
      </c>
      <c r="U375" s="78">
        <v>11409</v>
      </c>
      <c r="V375" s="79">
        <v>3095</v>
      </c>
      <c r="W375" s="64">
        <f t="shared" si="57"/>
        <v>1</v>
      </c>
      <c r="X375" s="65">
        <f t="shared" si="58"/>
        <v>0</v>
      </c>
      <c r="Y375" s="65">
        <f t="shared" si="59"/>
        <v>0</v>
      </c>
      <c r="Z375" s="80">
        <f t="shared" si="60"/>
        <v>0</v>
      </c>
      <c r="AA375" s="81" t="str">
        <f t="shared" si="61"/>
        <v>-</v>
      </c>
      <c r="AB375" s="64">
        <f t="shared" si="62"/>
        <v>1</v>
      </c>
      <c r="AC375" s="65">
        <f t="shared" si="63"/>
        <v>0</v>
      </c>
      <c r="AD375" s="80">
        <f t="shared" si="64"/>
        <v>0</v>
      </c>
      <c r="AE375" s="81" t="str">
        <f t="shared" si="65"/>
        <v>-</v>
      </c>
      <c r="AF375" s="64">
        <f t="shared" si="66"/>
        <v>0</v>
      </c>
      <c r="AG375" s="82" t="s">
        <v>1734</v>
      </c>
    </row>
    <row r="376" spans="1:33" ht="12.75">
      <c r="A376" s="62">
        <v>3615450</v>
      </c>
      <c r="B376" s="63">
        <v>660402020000</v>
      </c>
      <c r="C376" s="64" t="s">
        <v>558</v>
      </c>
      <c r="D376" s="65" t="s">
        <v>559</v>
      </c>
      <c r="E376" s="65" t="s">
        <v>1825</v>
      </c>
      <c r="F376" s="66">
        <v>10533</v>
      </c>
      <c r="G376" s="67">
        <v>1328</v>
      </c>
      <c r="H376" s="68">
        <v>9145918501</v>
      </c>
      <c r="I376" s="69" t="s">
        <v>1826</v>
      </c>
      <c r="J376" s="70" t="s">
        <v>1733</v>
      </c>
      <c r="K376" s="71" t="s">
        <v>1733</v>
      </c>
      <c r="L376" s="72">
        <v>1893</v>
      </c>
      <c r="M376" s="73" t="s">
        <v>1733</v>
      </c>
      <c r="N376" s="74">
        <v>3.392484342</v>
      </c>
      <c r="O376" s="70" t="s">
        <v>1733</v>
      </c>
      <c r="P376" s="75"/>
      <c r="Q376" s="71" t="str">
        <f t="shared" si="67"/>
        <v>NO</v>
      </c>
      <c r="R376" s="76" t="s">
        <v>1733</v>
      </c>
      <c r="S376" s="77">
        <v>40739</v>
      </c>
      <c r="T376" s="78">
        <v>1779</v>
      </c>
      <c r="U376" s="78">
        <v>7501</v>
      </c>
      <c r="V376" s="79">
        <v>2013</v>
      </c>
      <c r="W376" s="64">
        <f t="shared" si="57"/>
        <v>0</v>
      </c>
      <c r="X376" s="65">
        <f t="shared" si="58"/>
        <v>0</v>
      </c>
      <c r="Y376" s="65">
        <f t="shared" si="59"/>
        <v>0</v>
      </c>
      <c r="Z376" s="80">
        <f t="shared" si="60"/>
        <v>0</v>
      </c>
      <c r="AA376" s="81" t="str">
        <f t="shared" si="61"/>
        <v>-</v>
      </c>
      <c r="AB376" s="64">
        <f t="shared" si="62"/>
        <v>0</v>
      </c>
      <c r="AC376" s="65">
        <f t="shared" si="63"/>
        <v>0</v>
      </c>
      <c r="AD376" s="80">
        <f t="shared" si="64"/>
        <v>0</v>
      </c>
      <c r="AE376" s="81" t="str">
        <f t="shared" si="65"/>
        <v>-</v>
      </c>
      <c r="AF376" s="64">
        <f t="shared" si="66"/>
        <v>0</v>
      </c>
      <c r="AG376" s="82" t="s">
        <v>1734</v>
      </c>
    </row>
    <row r="377" spans="1:33" ht="12.75">
      <c r="A377" s="62">
        <v>3615480</v>
      </c>
      <c r="B377" s="63">
        <v>280231020000</v>
      </c>
      <c r="C377" s="64" t="s">
        <v>560</v>
      </c>
      <c r="D377" s="65" t="s">
        <v>561</v>
      </c>
      <c r="E377" s="65" t="s">
        <v>562</v>
      </c>
      <c r="F377" s="66">
        <v>11558</v>
      </c>
      <c r="G377" s="67">
        <v>1798</v>
      </c>
      <c r="H377" s="68">
        <v>5164317268</v>
      </c>
      <c r="I377" s="69" t="s">
        <v>1826</v>
      </c>
      <c r="J377" s="70" t="s">
        <v>1733</v>
      </c>
      <c r="K377" s="71" t="s">
        <v>1733</v>
      </c>
      <c r="L377" s="72">
        <v>757</v>
      </c>
      <c r="M377" s="73" t="s">
        <v>1733</v>
      </c>
      <c r="N377" s="74">
        <v>9.873617694</v>
      </c>
      <c r="O377" s="70" t="s">
        <v>1733</v>
      </c>
      <c r="P377" s="75"/>
      <c r="Q377" s="71" t="str">
        <f t="shared" si="67"/>
        <v>NO</v>
      </c>
      <c r="R377" s="76" t="s">
        <v>1733</v>
      </c>
      <c r="S377" s="77">
        <v>39985</v>
      </c>
      <c r="T377" s="78">
        <v>4886</v>
      </c>
      <c r="U377" s="78">
        <v>5196</v>
      </c>
      <c r="V377" s="79">
        <v>1718</v>
      </c>
      <c r="W377" s="64">
        <f t="shared" si="57"/>
        <v>0</v>
      </c>
      <c r="X377" s="65">
        <f t="shared" si="58"/>
        <v>0</v>
      </c>
      <c r="Y377" s="65">
        <f t="shared" si="59"/>
        <v>0</v>
      </c>
      <c r="Z377" s="80">
        <f t="shared" si="60"/>
        <v>0</v>
      </c>
      <c r="AA377" s="81" t="str">
        <f t="shared" si="61"/>
        <v>-</v>
      </c>
      <c r="AB377" s="64">
        <f t="shared" si="62"/>
        <v>0</v>
      </c>
      <c r="AC377" s="65">
        <f t="shared" si="63"/>
        <v>0</v>
      </c>
      <c r="AD377" s="80">
        <f t="shared" si="64"/>
        <v>0</v>
      </c>
      <c r="AE377" s="81" t="str">
        <f t="shared" si="65"/>
        <v>-</v>
      </c>
      <c r="AF377" s="64">
        <f t="shared" si="66"/>
        <v>0</v>
      </c>
      <c r="AG377" s="82" t="s">
        <v>1734</v>
      </c>
    </row>
    <row r="378" spans="1:33" ht="12.75">
      <c r="A378" s="62">
        <v>3615510</v>
      </c>
      <c r="B378" s="63">
        <v>280226030000</v>
      </c>
      <c r="C378" s="64" t="s">
        <v>563</v>
      </c>
      <c r="D378" s="65" t="s">
        <v>564</v>
      </c>
      <c r="E378" s="65" t="s">
        <v>565</v>
      </c>
      <c r="F378" s="66">
        <v>11756</v>
      </c>
      <c r="G378" s="67">
        <v>5205</v>
      </c>
      <c r="H378" s="68">
        <v>5165202100</v>
      </c>
      <c r="I378" s="69" t="s">
        <v>1826</v>
      </c>
      <c r="J378" s="70" t="s">
        <v>1733</v>
      </c>
      <c r="K378" s="71" t="s">
        <v>1733</v>
      </c>
      <c r="L378" s="72">
        <v>2679</v>
      </c>
      <c r="M378" s="73" t="s">
        <v>1733</v>
      </c>
      <c r="N378" s="74">
        <v>6.214689266</v>
      </c>
      <c r="O378" s="70" t="s">
        <v>1733</v>
      </c>
      <c r="P378" s="75"/>
      <c r="Q378" s="71" t="str">
        <f t="shared" si="67"/>
        <v>NO</v>
      </c>
      <c r="R378" s="76" t="s">
        <v>1733</v>
      </c>
      <c r="S378" s="77">
        <v>66610</v>
      </c>
      <c r="T378" s="78">
        <v>6887</v>
      </c>
      <c r="U378" s="78">
        <v>12125</v>
      </c>
      <c r="V378" s="79">
        <v>3561</v>
      </c>
      <c r="W378" s="64">
        <f t="shared" si="57"/>
        <v>0</v>
      </c>
      <c r="X378" s="65">
        <f t="shared" si="58"/>
        <v>0</v>
      </c>
      <c r="Y378" s="65">
        <f t="shared" si="59"/>
        <v>0</v>
      </c>
      <c r="Z378" s="80">
        <f t="shared" si="60"/>
        <v>0</v>
      </c>
      <c r="AA378" s="81" t="str">
        <f t="shared" si="61"/>
        <v>-</v>
      </c>
      <c r="AB378" s="64">
        <f t="shared" si="62"/>
        <v>0</v>
      </c>
      <c r="AC378" s="65">
        <f t="shared" si="63"/>
        <v>0</v>
      </c>
      <c r="AD378" s="80">
        <f t="shared" si="64"/>
        <v>0</v>
      </c>
      <c r="AE378" s="81" t="str">
        <f t="shared" si="65"/>
        <v>-</v>
      </c>
      <c r="AF378" s="64">
        <f t="shared" si="66"/>
        <v>0</v>
      </c>
      <c r="AG378" s="82" t="s">
        <v>1734</v>
      </c>
    </row>
    <row r="379" spans="1:33" ht="12.75">
      <c r="A379" s="62">
        <v>3615540</v>
      </c>
      <c r="B379" s="63">
        <v>580502020000</v>
      </c>
      <c r="C379" s="64" t="s">
        <v>566</v>
      </c>
      <c r="D379" s="65" t="s">
        <v>567</v>
      </c>
      <c r="E379" s="65" t="s">
        <v>568</v>
      </c>
      <c r="F379" s="66">
        <v>11751</v>
      </c>
      <c r="G379" s="67">
        <v>3435</v>
      </c>
      <c r="H379" s="68">
        <v>6318592209</v>
      </c>
      <c r="I379" s="69" t="s">
        <v>1826</v>
      </c>
      <c r="J379" s="70" t="s">
        <v>1733</v>
      </c>
      <c r="K379" s="71" t="s">
        <v>1733</v>
      </c>
      <c r="L379" s="72">
        <v>3499</v>
      </c>
      <c r="M379" s="73" t="s">
        <v>1733</v>
      </c>
      <c r="N379" s="74">
        <v>4.639580603</v>
      </c>
      <c r="O379" s="70" t="s">
        <v>1733</v>
      </c>
      <c r="P379" s="75"/>
      <c r="Q379" s="71" t="str">
        <f t="shared" si="67"/>
        <v>NO</v>
      </c>
      <c r="R379" s="76" t="s">
        <v>1733</v>
      </c>
      <c r="S379" s="77">
        <v>99168</v>
      </c>
      <c r="T379" s="78">
        <v>6691</v>
      </c>
      <c r="U379" s="78">
        <v>14186</v>
      </c>
      <c r="V379" s="79">
        <v>3997</v>
      </c>
      <c r="W379" s="64">
        <f t="shared" si="57"/>
        <v>0</v>
      </c>
      <c r="X379" s="65">
        <f t="shared" si="58"/>
        <v>0</v>
      </c>
      <c r="Y379" s="65">
        <f t="shared" si="59"/>
        <v>0</v>
      </c>
      <c r="Z379" s="80">
        <f t="shared" si="60"/>
        <v>0</v>
      </c>
      <c r="AA379" s="81" t="str">
        <f t="shared" si="61"/>
        <v>-</v>
      </c>
      <c r="AB379" s="64">
        <f t="shared" si="62"/>
        <v>0</v>
      </c>
      <c r="AC379" s="65">
        <f t="shared" si="63"/>
        <v>0</v>
      </c>
      <c r="AD379" s="80">
        <f t="shared" si="64"/>
        <v>0</v>
      </c>
      <c r="AE379" s="81" t="str">
        <f t="shared" si="65"/>
        <v>-</v>
      </c>
      <c r="AF379" s="64">
        <f t="shared" si="66"/>
        <v>0</v>
      </c>
      <c r="AG379" s="82" t="s">
        <v>1734</v>
      </c>
    </row>
    <row r="380" spans="1:33" ht="12.75">
      <c r="A380" s="62">
        <v>3615570</v>
      </c>
      <c r="B380" s="63">
        <v>610600010000</v>
      </c>
      <c r="C380" s="64" t="s">
        <v>569</v>
      </c>
      <c r="D380" s="65" t="s">
        <v>570</v>
      </c>
      <c r="E380" s="65" t="s">
        <v>2102</v>
      </c>
      <c r="F380" s="66">
        <v>14851</v>
      </c>
      <c r="G380" s="67">
        <v>549</v>
      </c>
      <c r="H380" s="68">
        <v>6072742101</v>
      </c>
      <c r="I380" s="69" t="s">
        <v>1900</v>
      </c>
      <c r="J380" s="70" t="s">
        <v>1733</v>
      </c>
      <c r="K380" s="71" t="s">
        <v>1733</v>
      </c>
      <c r="L380" s="72">
        <v>5222</v>
      </c>
      <c r="M380" s="73" t="s">
        <v>1733</v>
      </c>
      <c r="N380" s="74">
        <v>11.8057811</v>
      </c>
      <c r="O380" s="70" t="s">
        <v>1733</v>
      </c>
      <c r="P380" s="75"/>
      <c r="Q380" s="71" t="str">
        <f t="shared" si="67"/>
        <v>NO</v>
      </c>
      <c r="R380" s="76" t="s">
        <v>1733</v>
      </c>
      <c r="S380" s="77">
        <v>330617</v>
      </c>
      <c r="T380" s="78">
        <v>33342</v>
      </c>
      <c r="U380" s="78">
        <v>36677</v>
      </c>
      <c r="V380" s="79">
        <v>10104</v>
      </c>
      <c r="W380" s="64">
        <f t="shared" si="57"/>
        <v>0</v>
      </c>
      <c r="X380" s="65">
        <f t="shared" si="58"/>
        <v>0</v>
      </c>
      <c r="Y380" s="65">
        <f t="shared" si="59"/>
        <v>0</v>
      </c>
      <c r="Z380" s="80">
        <f t="shared" si="60"/>
        <v>0</v>
      </c>
      <c r="AA380" s="81" t="str">
        <f t="shared" si="61"/>
        <v>-</v>
      </c>
      <c r="AB380" s="64">
        <f t="shared" si="62"/>
        <v>0</v>
      </c>
      <c r="AC380" s="65">
        <f t="shared" si="63"/>
        <v>0</v>
      </c>
      <c r="AD380" s="80">
        <f t="shared" si="64"/>
        <v>0</v>
      </c>
      <c r="AE380" s="81" t="str">
        <f t="shared" si="65"/>
        <v>-</v>
      </c>
      <c r="AF380" s="64">
        <f t="shared" si="66"/>
        <v>0</v>
      </c>
      <c r="AG380" s="82" t="s">
        <v>1734</v>
      </c>
    </row>
    <row r="381" spans="1:33" ht="12.75">
      <c r="A381" s="62">
        <v>3615630</v>
      </c>
      <c r="B381" s="63">
        <v>61700010000</v>
      </c>
      <c r="C381" s="64" t="s">
        <v>571</v>
      </c>
      <c r="D381" s="65" t="s">
        <v>572</v>
      </c>
      <c r="E381" s="65" t="s">
        <v>573</v>
      </c>
      <c r="F381" s="66">
        <v>14701</v>
      </c>
      <c r="G381" s="67">
        <v>5397</v>
      </c>
      <c r="H381" s="68">
        <v>7164834420</v>
      </c>
      <c r="I381" s="69" t="s">
        <v>574</v>
      </c>
      <c r="J381" s="70" t="s">
        <v>1733</v>
      </c>
      <c r="K381" s="71" t="s">
        <v>1733</v>
      </c>
      <c r="L381" s="72">
        <v>5140</v>
      </c>
      <c r="M381" s="73" t="s">
        <v>1733</v>
      </c>
      <c r="N381" s="74">
        <v>24.74475589</v>
      </c>
      <c r="O381" s="70" t="s">
        <v>1732</v>
      </c>
      <c r="P381" s="75"/>
      <c r="Q381" s="71" t="str">
        <f t="shared" si="67"/>
        <v>NO</v>
      </c>
      <c r="R381" s="76" t="s">
        <v>1733</v>
      </c>
      <c r="S381" s="77">
        <v>517487</v>
      </c>
      <c r="T381" s="78">
        <v>60301</v>
      </c>
      <c r="U381" s="78">
        <v>49308</v>
      </c>
      <c r="V381" s="79">
        <v>29158</v>
      </c>
      <c r="W381" s="64">
        <f t="shared" si="57"/>
        <v>0</v>
      </c>
      <c r="X381" s="65">
        <f t="shared" si="58"/>
        <v>0</v>
      </c>
      <c r="Y381" s="65">
        <f t="shared" si="59"/>
        <v>0</v>
      </c>
      <c r="Z381" s="80">
        <f t="shared" si="60"/>
        <v>0</v>
      </c>
      <c r="AA381" s="81" t="str">
        <f t="shared" si="61"/>
        <v>-</v>
      </c>
      <c r="AB381" s="64">
        <f t="shared" si="62"/>
        <v>0</v>
      </c>
      <c r="AC381" s="65">
        <f t="shared" si="63"/>
        <v>1</v>
      </c>
      <c r="AD381" s="80">
        <f t="shared" si="64"/>
        <v>0</v>
      </c>
      <c r="AE381" s="81" t="str">
        <f t="shared" si="65"/>
        <v>-</v>
      </c>
      <c r="AF381" s="64">
        <f t="shared" si="66"/>
        <v>0</v>
      </c>
      <c r="AG381" s="82" t="s">
        <v>1734</v>
      </c>
    </row>
    <row r="382" spans="1:33" ht="12.75">
      <c r="A382" s="62">
        <v>3609090</v>
      </c>
      <c r="B382" s="63">
        <v>420411060000</v>
      </c>
      <c r="C382" s="64" t="s">
        <v>575</v>
      </c>
      <c r="D382" s="65" t="s">
        <v>576</v>
      </c>
      <c r="E382" s="65" t="s">
        <v>577</v>
      </c>
      <c r="F382" s="66">
        <v>13214</v>
      </c>
      <c r="G382" s="67">
        <v>606</v>
      </c>
      <c r="H382" s="68">
        <v>3154458304</v>
      </c>
      <c r="I382" s="69" t="s">
        <v>2145</v>
      </c>
      <c r="J382" s="70" t="s">
        <v>1733</v>
      </c>
      <c r="K382" s="71" t="s">
        <v>1733</v>
      </c>
      <c r="L382" s="72">
        <v>2605</v>
      </c>
      <c r="M382" s="73" t="s">
        <v>1733</v>
      </c>
      <c r="N382" s="74">
        <v>6.605113636</v>
      </c>
      <c r="O382" s="70" t="s">
        <v>1733</v>
      </c>
      <c r="P382" s="75"/>
      <c r="Q382" s="71" t="str">
        <f t="shared" si="67"/>
        <v>NO</v>
      </c>
      <c r="R382" s="76" t="s">
        <v>1733</v>
      </c>
      <c r="S382" s="77">
        <v>88264</v>
      </c>
      <c r="T382" s="78">
        <v>6294</v>
      </c>
      <c r="U382" s="78">
        <v>16839</v>
      </c>
      <c r="V382" s="79">
        <v>4600</v>
      </c>
      <c r="W382" s="64">
        <f t="shared" si="57"/>
        <v>0</v>
      </c>
      <c r="X382" s="65">
        <f t="shared" si="58"/>
        <v>0</v>
      </c>
      <c r="Y382" s="65">
        <f t="shared" si="59"/>
        <v>0</v>
      </c>
      <c r="Z382" s="80">
        <f t="shared" si="60"/>
        <v>0</v>
      </c>
      <c r="AA382" s="81" t="str">
        <f t="shared" si="61"/>
        <v>-</v>
      </c>
      <c r="AB382" s="64">
        <f t="shared" si="62"/>
        <v>0</v>
      </c>
      <c r="AC382" s="65">
        <f t="shared" si="63"/>
        <v>0</v>
      </c>
      <c r="AD382" s="80">
        <f t="shared" si="64"/>
        <v>0</v>
      </c>
      <c r="AE382" s="81" t="str">
        <f t="shared" si="65"/>
        <v>-</v>
      </c>
      <c r="AF382" s="64">
        <f t="shared" si="66"/>
        <v>0</v>
      </c>
      <c r="AG382" s="82" t="s">
        <v>1734</v>
      </c>
    </row>
    <row r="383" spans="1:33" ht="12.75">
      <c r="A383" s="62">
        <v>3600007</v>
      </c>
      <c r="B383" s="63">
        <v>572702040000</v>
      </c>
      <c r="C383" s="64" t="s">
        <v>1791</v>
      </c>
      <c r="D383" s="65" t="s">
        <v>1792</v>
      </c>
      <c r="E383" s="65" t="s">
        <v>1793</v>
      </c>
      <c r="F383" s="66">
        <v>14855</v>
      </c>
      <c r="G383" s="67">
        <v>81</v>
      </c>
      <c r="H383" s="68">
        <v>6077923675</v>
      </c>
      <c r="I383" s="69" t="s">
        <v>1731</v>
      </c>
      <c r="J383" s="70" t="s">
        <v>1732</v>
      </c>
      <c r="K383" s="71" t="s">
        <v>1732</v>
      </c>
      <c r="L383" s="72">
        <v>607</v>
      </c>
      <c r="M383" s="73" t="s">
        <v>1733</v>
      </c>
      <c r="N383" s="74">
        <v>25.3776435</v>
      </c>
      <c r="O383" s="70" t="s">
        <v>1732</v>
      </c>
      <c r="P383" s="75"/>
      <c r="Q383" s="71" t="str">
        <f t="shared" si="67"/>
        <v>NO</v>
      </c>
      <c r="R383" s="76" t="s">
        <v>1732</v>
      </c>
      <c r="S383" s="77">
        <v>77987</v>
      </c>
      <c r="T383" s="78">
        <v>11540</v>
      </c>
      <c r="U383" s="78">
        <v>8170</v>
      </c>
      <c r="V383" s="79">
        <v>8209</v>
      </c>
      <c r="W383" s="64">
        <f t="shared" si="57"/>
        <v>1</v>
      </c>
      <c r="X383" s="65">
        <f t="shared" si="58"/>
        <v>0</v>
      </c>
      <c r="Y383" s="65">
        <f t="shared" si="59"/>
        <v>0</v>
      </c>
      <c r="Z383" s="80">
        <f t="shared" si="60"/>
        <v>0</v>
      </c>
      <c r="AA383" s="81" t="str">
        <f t="shared" si="61"/>
        <v>-</v>
      </c>
      <c r="AB383" s="64">
        <f t="shared" si="62"/>
        <v>1</v>
      </c>
      <c r="AC383" s="65">
        <f t="shared" si="63"/>
        <v>1</v>
      </c>
      <c r="AD383" s="80" t="str">
        <f t="shared" si="64"/>
        <v>Initial</v>
      </c>
      <c r="AE383" s="81" t="str">
        <f t="shared" si="65"/>
        <v>RLIS</v>
      </c>
      <c r="AF383" s="64">
        <f t="shared" si="66"/>
        <v>0</v>
      </c>
      <c r="AG383" s="82" t="s">
        <v>1734</v>
      </c>
    </row>
    <row r="384" spans="1:33" ht="12.75">
      <c r="A384" s="62">
        <v>3615720</v>
      </c>
      <c r="B384" s="63">
        <v>540901040000</v>
      </c>
      <c r="C384" s="64" t="s">
        <v>578</v>
      </c>
      <c r="D384" s="65" t="s">
        <v>579</v>
      </c>
      <c r="E384" s="65" t="s">
        <v>580</v>
      </c>
      <c r="F384" s="66">
        <v>12093</v>
      </c>
      <c r="G384" s="67">
        <v>39</v>
      </c>
      <c r="H384" s="68">
        <v>6076527821</v>
      </c>
      <c r="I384" s="69" t="s">
        <v>1807</v>
      </c>
      <c r="J384" s="70" t="s">
        <v>1732</v>
      </c>
      <c r="K384" s="71" t="s">
        <v>1733</v>
      </c>
      <c r="L384" s="72">
        <v>272</v>
      </c>
      <c r="M384" s="73" t="s">
        <v>1733</v>
      </c>
      <c r="N384" s="74">
        <v>12.29773463</v>
      </c>
      <c r="O384" s="70" t="s">
        <v>1733</v>
      </c>
      <c r="P384" s="75"/>
      <c r="Q384" s="71" t="str">
        <f t="shared" si="67"/>
        <v>NO</v>
      </c>
      <c r="R384" s="76" t="s">
        <v>1732</v>
      </c>
      <c r="S384" s="77">
        <v>20622</v>
      </c>
      <c r="T384" s="78">
        <v>2708</v>
      </c>
      <c r="U384" s="78">
        <v>2407</v>
      </c>
      <c r="V384" s="79">
        <v>2542</v>
      </c>
      <c r="W384" s="64">
        <f t="shared" si="57"/>
        <v>1</v>
      </c>
      <c r="X384" s="65">
        <f t="shared" si="58"/>
        <v>1</v>
      </c>
      <c r="Y384" s="65">
        <f t="shared" si="59"/>
        <v>0</v>
      </c>
      <c r="Z384" s="80">
        <f t="shared" si="60"/>
        <v>0</v>
      </c>
      <c r="AA384" s="81" t="str">
        <f t="shared" si="61"/>
        <v>SRSA</v>
      </c>
      <c r="AB384" s="64">
        <f t="shared" si="62"/>
        <v>1</v>
      </c>
      <c r="AC384" s="65">
        <f t="shared" si="63"/>
        <v>0</v>
      </c>
      <c r="AD384" s="80">
        <f t="shared" si="64"/>
        <v>0</v>
      </c>
      <c r="AE384" s="81" t="str">
        <f t="shared" si="65"/>
        <v>-</v>
      </c>
      <c r="AF384" s="64">
        <f t="shared" si="66"/>
        <v>0</v>
      </c>
      <c r="AG384" s="82" t="s">
        <v>1734</v>
      </c>
    </row>
    <row r="385" spans="1:33" ht="12.75">
      <c r="A385" s="62">
        <v>3615810</v>
      </c>
      <c r="B385" s="63">
        <v>280515030000</v>
      </c>
      <c r="C385" s="64" t="s">
        <v>581</v>
      </c>
      <c r="D385" s="65" t="s">
        <v>582</v>
      </c>
      <c r="E385" s="65" t="s">
        <v>583</v>
      </c>
      <c r="F385" s="66">
        <v>11753</v>
      </c>
      <c r="G385" s="67">
        <v>1202</v>
      </c>
      <c r="H385" s="68">
        <v>5166814100</v>
      </c>
      <c r="I385" s="69" t="s">
        <v>1826</v>
      </c>
      <c r="J385" s="70" t="s">
        <v>1733</v>
      </c>
      <c r="K385" s="71" t="s">
        <v>1733</v>
      </c>
      <c r="L385" s="72">
        <v>3084</v>
      </c>
      <c r="M385" s="73" t="s">
        <v>1733</v>
      </c>
      <c r="N385" s="74">
        <v>4.715969989</v>
      </c>
      <c r="O385" s="70" t="s">
        <v>1733</v>
      </c>
      <c r="P385" s="75"/>
      <c r="Q385" s="71" t="str">
        <f t="shared" si="67"/>
        <v>NO</v>
      </c>
      <c r="R385" s="76" t="s">
        <v>1733</v>
      </c>
      <c r="S385" s="77">
        <v>75454</v>
      </c>
      <c r="T385" s="78">
        <v>5346</v>
      </c>
      <c r="U385" s="78">
        <v>16127</v>
      </c>
      <c r="V385" s="79">
        <v>4258</v>
      </c>
      <c r="W385" s="64">
        <f t="shared" si="57"/>
        <v>0</v>
      </c>
      <c r="X385" s="65">
        <f t="shared" si="58"/>
        <v>0</v>
      </c>
      <c r="Y385" s="65">
        <f t="shared" si="59"/>
        <v>0</v>
      </c>
      <c r="Z385" s="80">
        <f t="shared" si="60"/>
        <v>0</v>
      </c>
      <c r="AA385" s="81" t="str">
        <f t="shared" si="61"/>
        <v>-</v>
      </c>
      <c r="AB385" s="64">
        <f t="shared" si="62"/>
        <v>0</v>
      </c>
      <c r="AC385" s="65">
        <f t="shared" si="63"/>
        <v>0</v>
      </c>
      <c r="AD385" s="80">
        <f t="shared" si="64"/>
        <v>0</v>
      </c>
      <c r="AE385" s="81" t="str">
        <f t="shared" si="65"/>
        <v>-</v>
      </c>
      <c r="AF385" s="64">
        <f t="shared" si="66"/>
        <v>0</v>
      </c>
      <c r="AG385" s="82" t="s">
        <v>1734</v>
      </c>
    </row>
    <row r="386" spans="1:33" ht="12.75">
      <c r="A386" s="62">
        <v>3600053</v>
      </c>
      <c r="B386" s="63">
        <v>310200860819</v>
      </c>
      <c r="C386" s="64" t="s">
        <v>584</v>
      </c>
      <c r="D386" s="65" t="s">
        <v>585</v>
      </c>
      <c r="E386" s="65" t="s">
        <v>1870</v>
      </c>
      <c r="F386" s="66">
        <v>10004</v>
      </c>
      <c r="G386" s="67">
        <v>1207</v>
      </c>
      <c r="H386" s="68">
        <v>2126353800</v>
      </c>
      <c r="I386" s="69" t="s">
        <v>1871</v>
      </c>
      <c r="J386" s="70" t="s">
        <v>1733</v>
      </c>
      <c r="K386" s="71" t="s">
        <v>1733</v>
      </c>
      <c r="L386" s="72">
        <v>387</v>
      </c>
      <c r="M386" s="73" t="s">
        <v>1733</v>
      </c>
      <c r="N386" s="74" t="s">
        <v>1827</v>
      </c>
      <c r="O386" s="70" t="s">
        <v>1827</v>
      </c>
      <c r="P386" s="75"/>
      <c r="Q386" s="71" t="str">
        <f t="shared" si="67"/>
        <v>NO</v>
      </c>
      <c r="R386" s="76" t="s">
        <v>1733</v>
      </c>
      <c r="S386" s="77">
        <v>18099</v>
      </c>
      <c r="T386" s="78">
        <v>3258</v>
      </c>
      <c r="U386" s="78">
        <v>2285</v>
      </c>
      <c r="V386" s="79">
        <v>1582</v>
      </c>
      <c r="W386" s="64">
        <f t="shared" si="57"/>
        <v>0</v>
      </c>
      <c r="X386" s="65">
        <f t="shared" si="58"/>
        <v>1</v>
      </c>
      <c r="Y386" s="65">
        <f t="shared" si="59"/>
        <v>0</v>
      </c>
      <c r="Z386" s="80">
        <f t="shared" si="60"/>
        <v>0</v>
      </c>
      <c r="AA386" s="81" t="str">
        <f t="shared" si="61"/>
        <v>-</v>
      </c>
      <c r="AB386" s="64">
        <f t="shared" si="62"/>
        <v>0</v>
      </c>
      <c r="AC386" s="65">
        <f t="shared" si="63"/>
        <v>0</v>
      </c>
      <c r="AD386" s="80">
        <f t="shared" si="64"/>
        <v>0</v>
      </c>
      <c r="AE386" s="81" t="str">
        <f t="shared" si="65"/>
        <v>-</v>
      </c>
      <c r="AF386" s="64">
        <f t="shared" si="66"/>
        <v>0</v>
      </c>
      <c r="AG386" s="82" t="s">
        <v>1734</v>
      </c>
    </row>
    <row r="387" spans="1:33" ht="12.75">
      <c r="A387" s="62">
        <v>3615870</v>
      </c>
      <c r="B387" s="63">
        <v>630601040000</v>
      </c>
      <c r="C387" s="64" t="s">
        <v>586</v>
      </c>
      <c r="D387" s="65" t="s">
        <v>587</v>
      </c>
      <c r="E387" s="65" t="s">
        <v>588</v>
      </c>
      <c r="F387" s="66">
        <v>12853</v>
      </c>
      <c r="G387" s="67">
        <v>380</v>
      </c>
      <c r="H387" s="68">
        <v>5182512814</v>
      </c>
      <c r="I387" s="69" t="s">
        <v>1807</v>
      </c>
      <c r="J387" s="70" t="s">
        <v>1732</v>
      </c>
      <c r="K387" s="71" t="s">
        <v>1733</v>
      </c>
      <c r="L387" s="72">
        <v>410</v>
      </c>
      <c r="M387" s="73" t="s">
        <v>1733</v>
      </c>
      <c r="N387" s="74">
        <v>20.74074074</v>
      </c>
      <c r="O387" s="70" t="s">
        <v>1732</v>
      </c>
      <c r="P387" s="75"/>
      <c r="Q387" s="71" t="str">
        <f t="shared" si="67"/>
        <v>NO</v>
      </c>
      <c r="R387" s="76" t="s">
        <v>1732</v>
      </c>
      <c r="S387" s="77">
        <v>34038</v>
      </c>
      <c r="T387" s="78">
        <v>4388</v>
      </c>
      <c r="U387" s="78">
        <v>3729</v>
      </c>
      <c r="V387" s="79">
        <v>5287</v>
      </c>
      <c r="W387" s="64">
        <f t="shared" si="57"/>
        <v>1</v>
      </c>
      <c r="X387" s="65">
        <f t="shared" si="58"/>
        <v>1</v>
      </c>
      <c r="Y387" s="65">
        <f t="shared" si="59"/>
        <v>0</v>
      </c>
      <c r="Z387" s="80">
        <f t="shared" si="60"/>
        <v>0</v>
      </c>
      <c r="AA387" s="81" t="str">
        <f t="shared" si="61"/>
        <v>SRSA</v>
      </c>
      <c r="AB387" s="64">
        <f t="shared" si="62"/>
        <v>1</v>
      </c>
      <c r="AC387" s="65">
        <f t="shared" si="63"/>
        <v>1</v>
      </c>
      <c r="AD387" s="80" t="str">
        <f t="shared" si="64"/>
        <v>Initial</v>
      </c>
      <c r="AE387" s="81" t="str">
        <f t="shared" si="65"/>
        <v>-</v>
      </c>
      <c r="AF387" s="64" t="str">
        <f t="shared" si="66"/>
        <v>SRSA</v>
      </c>
      <c r="AG387" s="82" t="s">
        <v>1734</v>
      </c>
    </row>
    <row r="388" spans="1:33" ht="12.75">
      <c r="A388" s="62">
        <v>3615900</v>
      </c>
      <c r="B388" s="63">
        <v>31502060000</v>
      </c>
      <c r="C388" s="64" t="s">
        <v>589</v>
      </c>
      <c r="D388" s="65" t="s">
        <v>590</v>
      </c>
      <c r="E388" s="65" t="s">
        <v>591</v>
      </c>
      <c r="F388" s="66">
        <v>13790</v>
      </c>
      <c r="G388" s="67">
        <v>1398</v>
      </c>
      <c r="H388" s="68">
        <v>6077631230</v>
      </c>
      <c r="I388" s="69" t="s">
        <v>1954</v>
      </c>
      <c r="J388" s="70" t="s">
        <v>1733</v>
      </c>
      <c r="K388" s="71" t="s">
        <v>1733</v>
      </c>
      <c r="L388" s="72">
        <v>2481</v>
      </c>
      <c r="M388" s="73" t="s">
        <v>1733</v>
      </c>
      <c r="N388" s="74">
        <v>19.67213115</v>
      </c>
      <c r="O388" s="70" t="s">
        <v>1733</v>
      </c>
      <c r="P388" s="75"/>
      <c r="Q388" s="71" t="str">
        <f t="shared" si="67"/>
        <v>NO</v>
      </c>
      <c r="R388" s="76" t="s">
        <v>1733</v>
      </c>
      <c r="S388" s="77">
        <v>187312</v>
      </c>
      <c r="T388" s="78">
        <v>22941</v>
      </c>
      <c r="U388" s="78">
        <v>20979</v>
      </c>
      <c r="V388" s="79">
        <v>12327</v>
      </c>
      <c r="W388" s="64">
        <f t="shared" si="57"/>
        <v>0</v>
      </c>
      <c r="X388" s="65">
        <f t="shared" si="58"/>
        <v>0</v>
      </c>
      <c r="Y388" s="65">
        <f t="shared" si="59"/>
        <v>0</v>
      </c>
      <c r="Z388" s="80">
        <f t="shared" si="60"/>
        <v>0</v>
      </c>
      <c r="AA388" s="81" t="str">
        <f t="shared" si="61"/>
        <v>-</v>
      </c>
      <c r="AB388" s="64">
        <f t="shared" si="62"/>
        <v>0</v>
      </c>
      <c r="AC388" s="65">
        <f t="shared" si="63"/>
        <v>0</v>
      </c>
      <c r="AD388" s="80">
        <f t="shared" si="64"/>
        <v>0</v>
      </c>
      <c r="AE388" s="81" t="str">
        <f t="shared" si="65"/>
        <v>-</v>
      </c>
      <c r="AF388" s="64">
        <f t="shared" si="66"/>
        <v>0</v>
      </c>
      <c r="AG388" s="82" t="s">
        <v>1734</v>
      </c>
    </row>
    <row r="389" spans="1:33" ht="12.75">
      <c r="A389" s="62">
        <v>3615980</v>
      </c>
      <c r="B389" s="63">
        <v>170600010000</v>
      </c>
      <c r="C389" s="64" t="s">
        <v>592</v>
      </c>
      <c r="D389" s="65" t="s">
        <v>593</v>
      </c>
      <c r="E389" s="65" t="s">
        <v>2037</v>
      </c>
      <c r="F389" s="66">
        <v>12095</v>
      </c>
      <c r="G389" s="67">
        <v>3099</v>
      </c>
      <c r="H389" s="68">
        <v>5187624611</v>
      </c>
      <c r="I389" s="69" t="s">
        <v>1784</v>
      </c>
      <c r="J389" s="70" t="s">
        <v>1733</v>
      </c>
      <c r="K389" s="71" t="s">
        <v>1733</v>
      </c>
      <c r="L389" s="72">
        <v>1917</v>
      </c>
      <c r="M389" s="73" t="s">
        <v>1733</v>
      </c>
      <c r="N389" s="74">
        <v>18.88040712</v>
      </c>
      <c r="O389" s="70" t="s">
        <v>1733</v>
      </c>
      <c r="P389" s="75"/>
      <c r="Q389" s="71" t="str">
        <f aca="true" t="shared" si="68" ref="Q389:Q452">IF(AND(ISNUMBER(P389),P389&gt;=20),"YES","NO")</f>
        <v>NO</v>
      </c>
      <c r="R389" s="76" t="s">
        <v>1732</v>
      </c>
      <c r="S389" s="77">
        <v>124624</v>
      </c>
      <c r="T389" s="78">
        <v>16294</v>
      </c>
      <c r="U389" s="78">
        <v>14964</v>
      </c>
      <c r="V389" s="79">
        <v>8874</v>
      </c>
      <c r="W389" s="64">
        <f aca="true" t="shared" si="69" ref="W389:W452">IF(OR(J389="YES",K389="YES"),1,0)</f>
        <v>0</v>
      </c>
      <c r="X389" s="65">
        <f aca="true" t="shared" si="70" ref="X389:X452">IF(OR(AND(ISNUMBER(L389),AND(L389&gt;0,L389&lt;600)),AND(ISNUMBER(L389),AND(L389&gt;0,M389="YES"))),1,0)</f>
        <v>0</v>
      </c>
      <c r="Y389" s="65">
        <f aca="true" t="shared" si="71" ref="Y389:Y452">IF(AND(OR(J389="YES",K389="YES"),(W389=0)),"Trouble",0)</f>
        <v>0</v>
      </c>
      <c r="Z389" s="80">
        <f aca="true" t="shared" si="72" ref="Z389:Z452">IF(AND(OR(AND(ISNUMBER(L389),AND(L389&gt;0,L389&lt;600)),AND(ISNUMBER(L389),AND(L389&gt;0,M389="YES"))),(X389=0)),"Trouble",0)</f>
        <v>0</v>
      </c>
      <c r="AA389" s="81" t="str">
        <f aca="true" t="shared" si="73" ref="AA389:AA452">IF(AND(W389=1,X389=1),"SRSA","-")</f>
        <v>-</v>
      </c>
      <c r="AB389" s="64">
        <f aca="true" t="shared" si="74" ref="AB389:AB452">IF(R389="YES",1,0)</f>
        <v>1</v>
      </c>
      <c r="AC389" s="65">
        <f aca="true" t="shared" si="75" ref="AC389:AC452">IF(OR(AND(ISNUMBER(P389),P389&gt;=20),(AND(ISNUMBER(P389)=FALSE,AND(ISNUMBER(N389),N389&gt;=20)))),1,0)</f>
        <v>0</v>
      </c>
      <c r="AD389" s="80">
        <f aca="true" t="shared" si="76" ref="AD389:AD452">IF(AND(AB389=1,AC389=1),"Initial",0)</f>
        <v>0</v>
      </c>
      <c r="AE389" s="81" t="str">
        <f aca="true" t="shared" si="77" ref="AE389:AE452">IF(AND(AND(AD389="Initial",AF389=0),AND(ISNUMBER(L389),L389&gt;0)),"RLIS","-")</f>
        <v>-</v>
      </c>
      <c r="AF389" s="64">
        <f aca="true" t="shared" si="78" ref="AF389:AF452">IF(AND(AA389="SRSA",AD389="Initial"),"SRSA",0)</f>
        <v>0</v>
      </c>
      <c r="AG389" s="82" t="s">
        <v>1734</v>
      </c>
    </row>
    <row r="390" spans="1:33" ht="12.75">
      <c r="A390" s="62">
        <v>3615990</v>
      </c>
      <c r="B390" s="63">
        <v>420501060000</v>
      </c>
      <c r="C390" s="64" t="s">
        <v>594</v>
      </c>
      <c r="D390" s="65" t="s">
        <v>595</v>
      </c>
      <c r="E390" s="65" t="s">
        <v>596</v>
      </c>
      <c r="F390" s="66">
        <v>13080</v>
      </c>
      <c r="G390" s="67">
        <v>902</v>
      </c>
      <c r="H390" s="68">
        <v>3156893978</v>
      </c>
      <c r="I390" s="69" t="s">
        <v>1807</v>
      </c>
      <c r="J390" s="70" t="s">
        <v>1732</v>
      </c>
      <c r="K390" s="71" t="s">
        <v>1733</v>
      </c>
      <c r="L390" s="72">
        <v>1611</v>
      </c>
      <c r="M390" s="73" t="s">
        <v>1733</v>
      </c>
      <c r="N390" s="74">
        <v>8.250276855</v>
      </c>
      <c r="O390" s="70" t="s">
        <v>1733</v>
      </c>
      <c r="P390" s="75"/>
      <c r="Q390" s="71" t="str">
        <f t="shared" si="68"/>
        <v>NO</v>
      </c>
      <c r="R390" s="76" t="s">
        <v>1732</v>
      </c>
      <c r="S390" s="77">
        <v>72751</v>
      </c>
      <c r="T390" s="78">
        <v>5608</v>
      </c>
      <c r="U390" s="78">
        <v>8104</v>
      </c>
      <c r="V390" s="79">
        <v>2485</v>
      </c>
      <c r="W390" s="64">
        <f t="shared" si="69"/>
        <v>1</v>
      </c>
      <c r="X390" s="65">
        <f t="shared" si="70"/>
        <v>0</v>
      </c>
      <c r="Y390" s="65">
        <f t="shared" si="71"/>
        <v>0</v>
      </c>
      <c r="Z390" s="80">
        <f t="shared" si="72"/>
        <v>0</v>
      </c>
      <c r="AA390" s="81" t="str">
        <f t="shared" si="73"/>
        <v>-</v>
      </c>
      <c r="AB390" s="64">
        <f t="shared" si="74"/>
        <v>1</v>
      </c>
      <c r="AC390" s="65">
        <f t="shared" si="75"/>
        <v>0</v>
      </c>
      <c r="AD390" s="80">
        <f t="shared" si="76"/>
        <v>0</v>
      </c>
      <c r="AE390" s="81" t="str">
        <f t="shared" si="77"/>
        <v>-</v>
      </c>
      <c r="AF390" s="64">
        <f t="shared" si="78"/>
        <v>0</v>
      </c>
      <c r="AG390" s="82" t="s">
        <v>1734</v>
      </c>
    </row>
    <row r="391" spans="1:33" ht="12.75">
      <c r="A391" s="62">
        <v>3616080</v>
      </c>
      <c r="B391" s="63">
        <v>660101030000</v>
      </c>
      <c r="C391" s="64" t="s">
        <v>597</v>
      </c>
      <c r="D391" s="65" t="s">
        <v>598</v>
      </c>
      <c r="E391" s="65" t="s">
        <v>599</v>
      </c>
      <c r="F391" s="66">
        <v>10590</v>
      </c>
      <c r="G391" s="67">
        <v>1930</v>
      </c>
      <c r="H391" s="68">
        <v>9147637001</v>
      </c>
      <c r="I391" s="69" t="s">
        <v>19</v>
      </c>
      <c r="J391" s="70" t="s">
        <v>1733</v>
      </c>
      <c r="K391" s="71" t="s">
        <v>1733</v>
      </c>
      <c r="L391" s="72">
        <v>3835</v>
      </c>
      <c r="M391" s="73" t="s">
        <v>1733</v>
      </c>
      <c r="N391" s="74">
        <v>2.041774231</v>
      </c>
      <c r="O391" s="70" t="s">
        <v>1733</v>
      </c>
      <c r="P391" s="75"/>
      <c r="Q391" s="71" t="str">
        <f t="shared" si="68"/>
        <v>NO</v>
      </c>
      <c r="R391" s="76" t="s">
        <v>1733</v>
      </c>
      <c r="S391" s="77">
        <v>100854</v>
      </c>
      <c r="T391" s="78">
        <v>3556</v>
      </c>
      <c r="U391" s="78">
        <v>15254</v>
      </c>
      <c r="V391" s="79">
        <v>3710</v>
      </c>
      <c r="W391" s="64">
        <f t="shared" si="69"/>
        <v>0</v>
      </c>
      <c r="X391" s="65">
        <f t="shared" si="70"/>
        <v>0</v>
      </c>
      <c r="Y391" s="65">
        <f t="shared" si="71"/>
        <v>0</v>
      </c>
      <c r="Z391" s="80">
        <f t="shared" si="72"/>
        <v>0</v>
      </c>
      <c r="AA391" s="81" t="str">
        <f t="shared" si="73"/>
        <v>-</v>
      </c>
      <c r="AB391" s="64">
        <f t="shared" si="74"/>
        <v>0</v>
      </c>
      <c r="AC391" s="65">
        <f t="shared" si="75"/>
        <v>0</v>
      </c>
      <c r="AD391" s="80">
        <f t="shared" si="76"/>
        <v>0</v>
      </c>
      <c r="AE391" s="81" t="str">
        <f t="shared" si="77"/>
        <v>-</v>
      </c>
      <c r="AF391" s="64">
        <f t="shared" si="78"/>
        <v>0</v>
      </c>
      <c r="AG391" s="82" t="s">
        <v>1734</v>
      </c>
    </row>
    <row r="392" spans="1:33" ht="12.75">
      <c r="A392" s="62">
        <v>3616140</v>
      </c>
      <c r="B392" s="63">
        <v>150601040000</v>
      </c>
      <c r="C392" s="64" t="s">
        <v>600</v>
      </c>
      <c r="D392" s="65" t="s">
        <v>601</v>
      </c>
      <c r="E392" s="65" t="s">
        <v>602</v>
      </c>
      <c r="F392" s="66">
        <v>12943</v>
      </c>
      <c r="G392" s="67">
        <v>67</v>
      </c>
      <c r="H392" s="68">
        <v>5185764555</v>
      </c>
      <c r="I392" s="69" t="s">
        <v>1731</v>
      </c>
      <c r="J392" s="70" t="s">
        <v>1732</v>
      </c>
      <c r="K392" s="71" t="s">
        <v>1732</v>
      </c>
      <c r="L392" s="72">
        <v>178</v>
      </c>
      <c r="M392" s="73" t="s">
        <v>1733</v>
      </c>
      <c r="N392" s="74">
        <v>2.380952381</v>
      </c>
      <c r="O392" s="70" t="s">
        <v>1733</v>
      </c>
      <c r="P392" s="75"/>
      <c r="Q392" s="71" t="str">
        <f t="shared" si="68"/>
        <v>NO</v>
      </c>
      <c r="R392" s="76" t="s">
        <v>1732</v>
      </c>
      <c r="S392" s="77">
        <v>6119</v>
      </c>
      <c r="T392" s="78">
        <v>0</v>
      </c>
      <c r="U392" s="78">
        <v>553</v>
      </c>
      <c r="V392" s="79">
        <v>1484</v>
      </c>
      <c r="W392" s="64">
        <f t="shared" si="69"/>
        <v>1</v>
      </c>
      <c r="X392" s="65">
        <f t="shared" si="70"/>
        <v>1</v>
      </c>
      <c r="Y392" s="65">
        <f t="shared" si="71"/>
        <v>0</v>
      </c>
      <c r="Z392" s="80">
        <f t="shared" si="72"/>
        <v>0</v>
      </c>
      <c r="AA392" s="81" t="str">
        <f t="shared" si="73"/>
        <v>SRSA</v>
      </c>
      <c r="AB392" s="64">
        <f t="shared" si="74"/>
        <v>1</v>
      </c>
      <c r="AC392" s="65">
        <f t="shared" si="75"/>
        <v>0</v>
      </c>
      <c r="AD392" s="80">
        <f t="shared" si="76"/>
        <v>0</v>
      </c>
      <c r="AE392" s="81" t="str">
        <f t="shared" si="77"/>
        <v>-</v>
      </c>
      <c r="AF392" s="64">
        <f t="shared" si="78"/>
        <v>0</v>
      </c>
      <c r="AG392" s="82" t="s">
        <v>1734</v>
      </c>
    </row>
    <row r="393" spans="1:33" ht="12.75">
      <c r="A393" s="62">
        <v>3616200</v>
      </c>
      <c r="B393" s="63">
        <v>450607040000</v>
      </c>
      <c r="C393" s="64" t="s">
        <v>603</v>
      </c>
      <c r="D393" s="65" t="s">
        <v>604</v>
      </c>
      <c r="E393" s="65" t="s">
        <v>605</v>
      </c>
      <c r="F393" s="66">
        <v>14476</v>
      </c>
      <c r="G393" s="67">
        <v>777</v>
      </c>
      <c r="H393" s="68">
        <v>5856592741</v>
      </c>
      <c r="I393" s="69" t="s">
        <v>1807</v>
      </c>
      <c r="J393" s="70" t="s">
        <v>1732</v>
      </c>
      <c r="K393" s="71" t="s">
        <v>1733</v>
      </c>
      <c r="L393" s="72">
        <v>1004</v>
      </c>
      <c r="M393" s="73" t="s">
        <v>1733</v>
      </c>
      <c r="N393" s="74">
        <v>9.532215357</v>
      </c>
      <c r="O393" s="70" t="s">
        <v>1733</v>
      </c>
      <c r="P393" s="75"/>
      <c r="Q393" s="71" t="str">
        <f t="shared" si="68"/>
        <v>NO</v>
      </c>
      <c r="R393" s="76" t="s">
        <v>1732</v>
      </c>
      <c r="S393" s="77">
        <v>43497</v>
      </c>
      <c r="T393" s="78">
        <v>3575</v>
      </c>
      <c r="U393" s="78">
        <v>5104</v>
      </c>
      <c r="V393" s="79">
        <v>9230</v>
      </c>
      <c r="W393" s="64">
        <f t="shared" si="69"/>
        <v>1</v>
      </c>
      <c r="X393" s="65">
        <f t="shared" si="70"/>
        <v>0</v>
      </c>
      <c r="Y393" s="65">
        <f t="shared" si="71"/>
        <v>0</v>
      </c>
      <c r="Z393" s="80">
        <f t="shared" si="72"/>
        <v>0</v>
      </c>
      <c r="AA393" s="81" t="str">
        <f t="shared" si="73"/>
        <v>-</v>
      </c>
      <c r="AB393" s="64">
        <f t="shared" si="74"/>
        <v>1</v>
      </c>
      <c r="AC393" s="65">
        <f t="shared" si="75"/>
        <v>0</v>
      </c>
      <c r="AD393" s="80">
        <f t="shared" si="76"/>
        <v>0</v>
      </c>
      <c r="AE393" s="81" t="str">
        <f t="shared" si="77"/>
        <v>-</v>
      </c>
      <c r="AF393" s="64">
        <f t="shared" si="78"/>
        <v>0</v>
      </c>
      <c r="AG393" s="82" t="s">
        <v>1734</v>
      </c>
    </row>
    <row r="394" spans="1:33" ht="12.75">
      <c r="A394" s="62">
        <v>3616230</v>
      </c>
      <c r="B394" s="63">
        <v>142601030000</v>
      </c>
      <c r="C394" s="64" t="s">
        <v>606</v>
      </c>
      <c r="D394" s="65" t="s">
        <v>607</v>
      </c>
      <c r="E394" s="65" t="s">
        <v>2173</v>
      </c>
      <c r="F394" s="66">
        <v>14223</v>
      </c>
      <c r="G394" s="67">
        <v>1196</v>
      </c>
      <c r="H394" s="68">
        <v>7168748400</v>
      </c>
      <c r="I394" s="69" t="s">
        <v>2285</v>
      </c>
      <c r="J394" s="70" t="s">
        <v>1733</v>
      </c>
      <c r="K394" s="71" t="s">
        <v>1733</v>
      </c>
      <c r="L394" s="72">
        <v>8475</v>
      </c>
      <c r="M394" s="73" t="s">
        <v>1733</v>
      </c>
      <c r="N394" s="74">
        <v>7.586083214</v>
      </c>
      <c r="O394" s="70" t="s">
        <v>1733</v>
      </c>
      <c r="P394" s="75"/>
      <c r="Q394" s="71" t="str">
        <f t="shared" si="68"/>
        <v>NO</v>
      </c>
      <c r="R394" s="76" t="s">
        <v>1733</v>
      </c>
      <c r="S394" s="77">
        <v>341471</v>
      </c>
      <c r="T394" s="78">
        <v>28764</v>
      </c>
      <c r="U394" s="78">
        <v>56965</v>
      </c>
      <c r="V394" s="79">
        <v>16094</v>
      </c>
      <c r="W394" s="64">
        <f t="shared" si="69"/>
        <v>0</v>
      </c>
      <c r="X394" s="65">
        <f t="shared" si="70"/>
        <v>0</v>
      </c>
      <c r="Y394" s="65">
        <f t="shared" si="71"/>
        <v>0</v>
      </c>
      <c r="Z394" s="80">
        <f t="shared" si="72"/>
        <v>0</v>
      </c>
      <c r="AA394" s="81" t="str">
        <f t="shared" si="73"/>
        <v>-</v>
      </c>
      <c r="AB394" s="64">
        <f t="shared" si="74"/>
        <v>0</v>
      </c>
      <c r="AC394" s="65">
        <f t="shared" si="75"/>
        <v>0</v>
      </c>
      <c r="AD394" s="80">
        <f t="shared" si="76"/>
        <v>0</v>
      </c>
      <c r="AE394" s="81" t="str">
        <f t="shared" si="77"/>
        <v>-</v>
      </c>
      <c r="AF394" s="64">
        <f t="shared" si="78"/>
        <v>0</v>
      </c>
      <c r="AG394" s="82" t="s">
        <v>1734</v>
      </c>
    </row>
    <row r="395" spans="1:33" ht="12.75">
      <c r="A395" s="62">
        <v>3615210</v>
      </c>
      <c r="B395" s="63">
        <v>101401040000</v>
      </c>
      <c r="C395" s="64" t="s">
        <v>608</v>
      </c>
      <c r="D395" s="65" t="s">
        <v>609</v>
      </c>
      <c r="E395" s="65" t="s">
        <v>610</v>
      </c>
      <c r="F395" s="66">
        <v>12184</v>
      </c>
      <c r="G395" s="67">
        <v>137</v>
      </c>
      <c r="H395" s="68">
        <v>5187587575</v>
      </c>
      <c r="I395" s="69" t="s">
        <v>1777</v>
      </c>
      <c r="J395" s="70" t="s">
        <v>1733</v>
      </c>
      <c r="K395" s="71" t="s">
        <v>1732</v>
      </c>
      <c r="L395" s="72">
        <v>2231</v>
      </c>
      <c r="M395" s="73" t="s">
        <v>1733</v>
      </c>
      <c r="N395" s="74">
        <v>8.798185941</v>
      </c>
      <c r="O395" s="70" t="s">
        <v>1733</v>
      </c>
      <c r="P395" s="75"/>
      <c r="Q395" s="71" t="str">
        <f t="shared" si="68"/>
        <v>NO</v>
      </c>
      <c r="R395" s="76" t="s">
        <v>1732</v>
      </c>
      <c r="S395" s="77">
        <v>76839</v>
      </c>
      <c r="T395" s="78">
        <v>7215</v>
      </c>
      <c r="U395" s="78">
        <v>10354</v>
      </c>
      <c r="V395" s="79">
        <v>3294</v>
      </c>
      <c r="W395" s="64">
        <f t="shared" si="69"/>
        <v>1</v>
      </c>
      <c r="X395" s="65">
        <f t="shared" si="70"/>
        <v>0</v>
      </c>
      <c r="Y395" s="65">
        <f t="shared" si="71"/>
        <v>0</v>
      </c>
      <c r="Z395" s="80">
        <f t="shared" si="72"/>
        <v>0</v>
      </c>
      <c r="AA395" s="81" t="str">
        <f t="shared" si="73"/>
        <v>-</v>
      </c>
      <c r="AB395" s="64">
        <f t="shared" si="74"/>
        <v>1</v>
      </c>
      <c r="AC395" s="65">
        <f t="shared" si="75"/>
        <v>0</v>
      </c>
      <c r="AD395" s="80">
        <f t="shared" si="76"/>
        <v>0</v>
      </c>
      <c r="AE395" s="81" t="str">
        <f t="shared" si="77"/>
        <v>-</v>
      </c>
      <c r="AF395" s="64">
        <f t="shared" si="78"/>
        <v>0</v>
      </c>
      <c r="AG395" s="82" t="s">
        <v>1734</v>
      </c>
    </row>
    <row r="396" spans="1:33" ht="12.75">
      <c r="A396" s="62">
        <v>3600035</v>
      </c>
      <c r="B396" s="63">
        <v>140600860814</v>
      </c>
      <c r="C396" s="64" t="s">
        <v>611</v>
      </c>
      <c r="D396" s="65" t="s">
        <v>612</v>
      </c>
      <c r="E396" s="65" t="s">
        <v>2173</v>
      </c>
      <c r="F396" s="66">
        <v>14211</v>
      </c>
      <c r="G396" s="67">
        <v>3025</v>
      </c>
      <c r="H396" s="68">
        <v>7168917912</v>
      </c>
      <c r="I396" s="69" t="s">
        <v>1871</v>
      </c>
      <c r="J396" s="70" t="s">
        <v>1733</v>
      </c>
      <c r="K396" s="71" t="s">
        <v>1733</v>
      </c>
      <c r="L396" s="72">
        <v>101</v>
      </c>
      <c r="M396" s="73" t="s">
        <v>1733</v>
      </c>
      <c r="N396" s="74" t="s">
        <v>1827</v>
      </c>
      <c r="O396" s="70" t="s">
        <v>1827</v>
      </c>
      <c r="P396" s="75"/>
      <c r="Q396" s="71" t="str">
        <f t="shared" si="68"/>
        <v>NO</v>
      </c>
      <c r="R396" s="76" t="s">
        <v>1733</v>
      </c>
      <c r="S396" s="77">
        <v>11853</v>
      </c>
      <c r="T396" s="78">
        <v>1896</v>
      </c>
      <c r="U396" s="78">
        <v>1004</v>
      </c>
      <c r="V396" s="79">
        <v>906</v>
      </c>
      <c r="W396" s="64">
        <f t="shared" si="69"/>
        <v>0</v>
      </c>
      <c r="X396" s="65">
        <f t="shared" si="70"/>
        <v>1</v>
      </c>
      <c r="Y396" s="65">
        <f t="shared" si="71"/>
        <v>0</v>
      </c>
      <c r="Z396" s="80">
        <f t="shared" si="72"/>
        <v>0</v>
      </c>
      <c r="AA396" s="81" t="str">
        <f t="shared" si="73"/>
        <v>-</v>
      </c>
      <c r="AB396" s="64">
        <f t="shared" si="74"/>
        <v>0</v>
      </c>
      <c r="AC396" s="65">
        <f t="shared" si="75"/>
        <v>0</v>
      </c>
      <c r="AD396" s="80">
        <f t="shared" si="76"/>
        <v>0</v>
      </c>
      <c r="AE396" s="81" t="str">
        <f t="shared" si="77"/>
        <v>-</v>
      </c>
      <c r="AF396" s="64">
        <f t="shared" si="78"/>
        <v>0</v>
      </c>
      <c r="AG396" s="82" t="s">
        <v>1734</v>
      </c>
    </row>
    <row r="397" spans="1:33" ht="12.75">
      <c r="A397" s="62">
        <v>3616260</v>
      </c>
      <c r="B397" s="63">
        <v>580805060000</v>
      </c>
      <c r="C397" s="64" t="s">
        <v>613</v>
      </c>
      <c r="D397" s="65" t="s">
        <v>614</v>
      </c>
      <c r="E397" s="65" t="s">
        <v>615</v>
      </c>
      <c r="F397" s="66">
        <v>11754</v>
      </c>
      <c r="G397" s="67">
        <v>1769</v>
      </c>
      <c r="H397" s="68">
        <v>6312693210</v>
      </c>
      <c r="I397" s="69" t="s">
        <v>1826</v>
      </c>
      <c r="J397" s="70" t="s">
        <v>1733</v>
      </c>
      <c r="K397" s="71" t="s">
        <v>1733</v>
      </c>
      <c r="L397" s="72">
        <v>3764</v>
      </c>
      <c r="M397" s="73" t="s">
        <v>1733</v>
      </c>
      <c r="N397" s="74">
        <v>6.072477963</v>
      </c>
      <c r="O397" s="70" t="s">
        <v>1733</v>
      </c>
      <c r="P397" s="75"/>
      <c r="Q397" s="71" t="str">
        <f t="shared" si="68"/>
        <v>NO</v>
      </c>
      <c r="R397" s="76" t="s">
        <v>1733</v>
      </c>
      <c r="S397" s="77">
        <v>107648</v>
      </c>
      <c r="T397" s="78">
        <v>8724</v>
      </c>
      <c r="U397" s="78">
        <v>16400</v>
      </c>
      <c r="V397" s="79">
        <v>4888</v>
      </c>
      <c r="W397" s="64">
        <f t="shared" si="69"/>
        <v>0</v>
      </c>
      <c r="X397" s="65">
        <f t="shared" si="70"/>
        <v>0</v>
      </c>
      <c r="Y397" s="65">
        <f t="shared" si="71"/>
        <v>0</v>
      </c>
      <c r="Z397" s="80">
        <f t="shared" si="72"/>
        <v>0</v>
      </c>
      <c r="AA397" s="81" t="str">
        <f t="shared" si="73"/>
        <v>-</v>
      </c>
      <c r="AB397" s="64">
        <f t="shared" si="74"/>
        <v>0</v>
      </c>
      <c r="AC397" s="65">
        <f t="shared" si="75"/>
        <v>0</v>
      </c>
      <c r="AD397" s="80">
        <f t="shared" si="76"/>
        <v>0</v>
      </c>
      <c r="AE397" s="81" t="str">
        <f t="shared" si="77"/>
        <v>-</v>
      </c>
      <c r="AF397" s="64">
        <f t="shared" si="78"/>
        <v>0</v>
      </c>
      <c r="AG397" s="82" t="s">
        <v>1734</v>
      </c>
    </row>
    <row r="398" spans="1:33" ht="12.75">
      <c r="A398" s="62">
        <v>3616290</v>
      </c>
      <c r="B398" s="63">
        <v>620600010000</v>
      </c>
      <c r="C398" s="64" t="s">
        <v>616</v>
      </c>
      <c r="D398" s="65" t="s">
        <v>617</v>
      </c>
      <c r="E398" s="65" t="s">
        <v>618</v>
      </c>
      <c r="F398" s="66">
        <v>12401</v>
      </c>
      <c r="G398" s="67">
        <v>3833</v>
      </c>
      <c r="H398" s="68">
        <v>8453393000</v>
      </c>
      <c r="I398" s="69" t="s">
        <v>1900</v>
      </c>
      <c r="J398" s="70" t="s">
        <v>1733</v>
      </c>
      <c r="K398" s="71" t="s">
        <v>1733</v>
      </c>
      <c r="L398" s="72">
        <v>7436</v>
      </c>
      <c r="M398" s="73" t="s">
        <v>1733</v>
      </c>
      <c r="N398" s="74">
        <v>14.52815044</v>
      </c>
      <c r="O398" s="70" t="s">
        <v>1733</v>
      </c>
      <c r="P398" s="75"/>
      <c r="Q398" s="71" t="str">
        <f t="shared" si="68"/>
        <v>NO</v>
      </c>
      <c r="R398" s="76" t="s">
        <v>1733</v>
      </c>
      <c r="S398" s="77">
        <v>407317</v>
      </c>
      <c r="T398" s="78">
        <v>66349</v>
      </c>
      <c r="U398" s="78">
        <v>59325</v>
      </c>
      <c r="V398" s="79">
        <v>18467</v>
      </c>
      <c r="W398" s="64">
        <f t="shared" si="69"/>
        <v>0</v>
      </c>
      <c r="X398" s="65">
        <f t="shared" si="70"/>
        <v>0</v>
      </c>
      <c r="Y398" s="65">
        <f t="shared" si="71"/>
        <v>0</v>
      </c>
      <c r="Z398" s="80">
        <f t="shared" si="72"/>
        <v>0</v>
      </c>
      <c r="AA398" s="81" t="str">
        <f t="shared" si="73"/>
        <v>-</v>
      </c>
      <c r="AB398" s="64">
        <f t="shared" si="74"/>
        <v>0</v>
      </c>
      <c r="AC398" s="65">
        <f t="shared" si="75"/>
        <v>0</v>
      </c>
      <c r="AD398" s="80">
        <f t="shared" si="76"/>
        <v>0</v>
      </c>
      <c r="AE398" s="81" t="str">
        <f t="shared" si="77"/>
        <v>-</v>
      </c>
      <c r="AF398" s="64">
        <f t="shared" si="78"/>
        <v>0</v>
      </c>
      <c r="AG398" s="82" t="s">
        <v>1734</v>
      </c>
    </row>
    <row r="399" spans="1:33" ht="12.75">
      <c r="A399" s="62">
        <v>3600054</v>
      </c>
      <c r="B399" s="63">
        <v>320700860820</v>
      </c>
      <c r="C399" s="64" t="s">
        <v>619</v>
      </c>
      <c r="D399" s="65" t="s">
        <v>620</v>
      </c>
      <c r="E399" s="65" t="s">
        <v>2151</v>
      </c>
      <c r="F399" s="66">
        <v>10451</v>
      </c>
      <c r="G399" s="67">
        <v>4796</v>
      </c>
      <c r="H399" s="68">
        <v>7186653555</v>
      </c>
      <c r="I399" s="69" t="s">
        <v>1871</v>
      </c>
      <c r="J399" s="70" t="s">
        <v>1733</v>
      </c>
      <c r="K399" s="71" t="s">
        <v>1733</v>
      </c>
      <c r="L399" s="72">
        <v>237</v>
      </c>
      <c r="M399" s="73" t="s">
        <v>1733</v>
      </c>
      <c r="N399" s="74" t="s">
        <v>1827</v>
      </c>
      <c r="O399" s="70" t="s">
        <v>1827</v>
      </c>
      <c r="P399" s="75"/>
      <c r="Q399" s="71" t="str">
        <f t="shared" si="68"/>
        <v>NO</v>
      </c>
      <c r="R399" s="76" t="s">
        <v>1733</v>
      </c>
      <c r="S399" s="77">
        <v>24881</v>
      </c>
      <c r="T399" s="78">
        <v>4301</v>
      </c>
      <c r="U399" s="78">
        <v>2133</v>
      </c>
      <c r="V399" s="79">
        <v>2205</v>
      </c>
      <c r="W399" s="64">
        <f t="shared" si="69"/>
        <v>0</v>
      </c>
      <c r="X399" s="65">
        <f t="shared" si="70"/>
        <v>1</v>
      </c>
      <c r="Y399" s="65">
        <f t="shared" si="71"/>
        <v>0</v>
      </c>
      <c r="Z399" s="80">
        <f t="shared" si="72"/>
        <v>0</v>
      </c>
      <c r="AA399" s="81" t="str">
        <f t="shared" si="73"/>
        <v>-</v>
      </c>
      <c r="AB399" s="64">
        <f t="shared" si="74"/>
        <v>0</v>
      </c>
      <c r="AC399" s="65">
        <f t="shared" si="75"/>
        <v>0</v>
      </c>
      <c r="AD399" s="80">
        <f t="shared" si="76"/>
        <v>0</v>
      </c>
      <c r="AE399" s="81" t="str">
        <f t="shared" si="77"/>
        <v>-</v>
      </c>
      <c r="AF399" s="64">
        <f t="shared" si="78"/>
        <v>0</v>
      </c>
      <c r="AG399" s="82" t="s">
        <v>1734</v>
      </c>
    </row>
    <row r="400" spans="1:33" ht="12.75">
      <c r="A400" s="62">
        <v>3600082</v>
      </c>
      <c r="B400" s="63">
        <v>310500860858</v>
      </c>
      <c r="C400" s="64" t="s">
        <v>621</v>
      </c>
      <c r="D400" s="65" t="s">
        <v>622</v>
      </c>
      <c r="E400" s="65" t="s">
        <v>1870</v>
      </c>
      <c r="F400" s="66">
        <v>10027</v>
      </c>
      <c r="G400" s="67" t="s">
        <v>1748</v>
      </c>
      <c r="H400" s="68">
        <v>9175661273</v>
      </c>
      <c r="I400" s="69" t="s">
        <v>1871</v>
      </c>
      <c r="J400" s="70" t="s">
        <v>1733</v>
      </c>
      <c r="K400" s="71" t="s">
        <v>1733</v>
      </c>
      <c r="L400" s="72">
        <v>80</v>
      </c>
      <c r="M400" s="73" t="s">
        <v>1733</v>
      </c>
      <c r="N400" s="74" t="s">
        <v>1827</v>
      </c>
      <c r="O400" s="70" t="s">
        <v>1827</v>
      </c>
      <c r="P400" s="75"/>
      <c r="Q400" s="71" t="str">
        <f t="shared" si="68"/>
        <v>NO</v>
      </c>
      <c r="R400" s="76" t="s">
        <v>1733</v>
      </c>
      <c r="S400" s="77">
        <v>4768</v>
      </c>
      <c r="T400" s="78">
        <v>2297</v>
      </c>
      <c r="U400" s="78">
        <v>807</v>
      </c>
      <c r="V400" s="79">
        <v>1172</v>
      </c>
      <c r="W400" s="64">
        <f t="shared" si="69"/>
        <v>0</v>
      </c>
      <c r="X400" s="65">
        <f t="shared" si="70"/>
        <v>1</v>
      </c>
      <c r="Y400" s="65">
        <f t="shared" si="71"/>
        <v>0</v>
      </c>
      <c r="Z400" s="80">
        <f t="shared" si="72"/>
        <v>0</v>
      </c>
      <c r="AA400" s="81" t="str">
        <f t="shared" si="73"/>
        <v>-</v>
      </c>
      <c r="AB400" s="64">
        <f t="shared" si="74"/>
        <v>0</v>
      </c>
      <c r="AC400" s="65">
        <f t="shared" si="75"/>
        <v>0</v>
      </c>
      <c r="AD400" s="80">
        <f t="shared" si="76"/>
        <v>0</v>
      </c>
      <c r="AE400" s="81" t="str">
        <f t="shared" si="77"/>
        <v>-</v>
      </c>
      <c r="AF400" s="64">
        <f t="shared" si="78"/>
        <v>0</v>
      </c>
      <c r="AG400" s="82" t="s">
        <v>1734</v>
      </c>
    </row>
    <row r="401" spans="1:33" ht="12.75">
      <c r="A401" s="62">
        <v>3600074</v>
      </c>
      <c r="B401" s="63">
        <v>140600860857</v>
      </c>
      <c r="C401" s="64" t="s">
        <v>623</v>
      </c>
      <c r="D401" s="65" t="s">
        <v>624</v>
      </c>
      <c r="E401" s="65" t="s">
        <v>2173</v>
      </c>
      <c r="F401" s="66">
        <v>14214</v>
      </c>
      <c r="G401" s="67" t="s">
        <v>1748</v>
      </c>
      <c r="H401" s="68">
        <v>7164465708</v>
      </c>
      <c r="I401" s="69" t="s">
        <v>1871</v>
      </c>
      <c r="J401" s="70" t="s">
        <v>1733</v>
      </c>
      <c r="K401" s="71" t="s">
        <v>1733</v>
      </c>
      <c r="L401" s="72">
        <v>80</v>
      </c>
      <c r="M401" s="73" t="s">
        <v>1733</v>
      </c>
      <c r="N401" s="74" t="s">
        <v>1827</v>
      </c>
      <c r="O401" s="70" t="s">
        <v>1827</v>
      </c>
      <c r="P401" s="75"/>
      <c r="Q401" s="71" t="str">
        <f t="shared" si="68"/>
        <v>NO</v>
      </c>
      <c r="R401" s="76" t="s">
        <v>1733</v>
      </c>
      <c r="S401" s="77">
        <v>2372</v>
      </c>
      <c r="T401" s="78">
        <v>1218</v>
      </c>
      <c r="U401" s="78">
        <v>585</v>
      </c>
      <c r="V401" s="79">
        <v>587</v>
      </c>
      <c r="W401" s="64">
        <f t="shared" si="69"/>
        <v>0</v>
      </c>
      <c r="X401" s="65">
        <f t="shared" si="70"/>
        <v>1</v>
      </c>
      <c r="Y401" s="65">
        <f t="shared" si="71"/>
        <v>0</v>
      </c>
      <c r="Z401" s="80">
        <f t="shared" si="72"/>
        <v>0</v>
      </c>
      <c r="AA401" s="81" t="str">
        <f t="shared" si="73"/>
        <v>-</v>
      </c>
      <c r="AB401" s="64">
        <f t="shared" si="74"/>
        <v>0</v>
      </c>
      <c r="AC401" s="65">
        <f t="shared" si="75"/>
        <v>0</v>
      </c>
      <c r="AD401" s="80">
        <f t="shared" si="76"/>
        <v>0</v>
      </c>
      <c r="AE401" s="81" t="str">
        <f t="shared" si="77"/>
        <v>-</v>
      </c>
      <c r="AF401" s="64">
        <f t="shared" si="78"/>
        <v>0</v>
      </c>
      <c r="AG401" s="82" t="s">
        <v>1734</v>
      </c>
    </row>
    <row r="402" spans="1:33" ht="12.75">
      <c r="A402" s="62">
        <v>3604758</v>
      </c>
      <c r="B402" s="63">
        <v>441202020000</v>
      </c>
      <c r="C402" s="64" t="s">
        <v>625</v>
      </c>
      <c r="D402" s="65" t="s">
        <v>626</v>
      </c>
      <c r="E402" s="65" t="s">
        <v>627</v>
      </c>
      <c r="F402" s="66">
        <v>10950</v>
      </c>
      <c r="G402" s="67">
        <v>398</v>
      </c>
      <c r="H402" s="68">
        <v>8457822300</v>
      </c>
      <c r="I402" s="69" t="s">
        <v>1954</v>
      </c>
      <c r="J402" s="70" t="s">
        <v>1733</v>
      </c>
      <c r="K402" s="71" t="s">
        <v>1733</v>
      </c>
      <c r="L402" s="72">
        <v>100</v>
      </c>
      <c r="M402" s="73" t="s">
        <v>1733</v>
      </c>
      <c r="N402" s="74">
        <v>48.67238562</v>
      </c>
      <c r="O402" s="70" t="s">
        <v>1732</v>
      </c>
      <c r="P402" s="75"/>
      <c r="Q402" s="71" t="str">
        <f t="shared" si="68"/>
        <v>NO</v>
      </c>
      <c r="R402" s="76" t="s">
        <v>1733</v>
      </c>
      <c r="S402" s="77">
        <v>695371</v>
      </c>
      <c r="T402" s="78">
        <v>132764</v>
      </c>
      <c r="U402" s="78">
        <v>83106</v>
      </c>
      <c r="V402" s="79">
        <v>49802</v>
      </c>
      <c r="W402" s="64">
        <f t="shared" si="69"/>
        <v>0</v>
      </c>
      <c r="X402" s="65">
        <f t="shared" si="70"/>
        <v>1</v>
      </c>
      <c r="Y402" s="65">
        <f t="shared" si="71"/>
        <v>0</v>
      </c>
      <c r="Z402" s="80">
        <f t="shared" si="72"/>
        <v>0</v>
      </c>
      <c r="AA402" s="81" t="str">
        <f t="shared" si="73"/>
        <v>-</v>
      </c>
      <c r="AB402" s="64">
        <f t="shared" si="74"/>
        <v>0</v>
      </c>
      <c r="AC402" s="65">
        <f t="shared" si="75"/>
        <v>1</v>
      </c>
      <c r="AD402" s="80">
        <f t="shared" si="76"/>
        <v>0</v>
      </c>
      <c r="AE402" s="81" t="str">
        <f t="shared" si="77"/>
        <v>-</v>
      </c>
      <c r="AF402" s="64">
        <f t="shared" si="78"/>
        <v>0</v>
      </c>
      <c r="AG402" s="82" t="s">
        <v>1734</v>
      </c>
    </row>
    <row r="403" spans="1:33" ht="12.75">
      <c r="A403" s="62">
        <v>3616380</v>
      </c>
      <c r="B403" s="63">
        <v>221401040000</v>
      </c>
      <c r="C403" s="64" t="s">
        <v>628</v>
      </c>
      <c r="D403" s="65" t="s">
        <v>629</v>
      </c>
      <c r="E403" s="65" t="s">
        <v>630</v>
      </c>
      <c r="F403" s="66">
        <v>13656</v>
      </c>
      <c r="G403" s="67">
        <v>138</v>
      </c>
      <c r="H403" s="68">
        <v>3156582241</v>
      </c>
      <c r="I403" s="69" t="s">
        <v>1731</v>
      </c>
      <c r="J403" s="70" t="s">
        <v>1732</v>
      </c>
      <c r="K403" s="71" t="s">
        <v>1732</v>
      </c>
      <c r="L403" s="72">
        <v>551</v>
      </c>
      <c r="M403" s="73" t="s">
        <v>1733</v>
      </c>
      <c r="N403" s="74">
        <v>21.65492958</v>
      </c>
      <c r="O403" s="70" t="s">
        <v>1732</v>
      </c>
      <c r="P403" s="75"/>
      <c r="Q403" s="71" t="str">
        <f t="shared" si="68"/>
        <v>NO</v>
      </c>
      <c r="R403" s="76" t="s">
        <v>1732</v>
      </c>
      <c r="S403" s="77">
        <v>30144</v>
      </c>
      <c r="T403" s="78">
        <v>4934</v>
      </c>
      <c r="U403" s="78">
        <v>4269</v>
      </c>
      <c r="V403" s="79">
        <v>6777</v>
      </c>
      <c r="W403" s="64">
        <f t="shared" si="69"/>
        <v>1</v>
      </c>
      <c r="X403" s="65">
        <f t="shared" si="70"/>
        <v>1</v>
      </c>
      <c r="Y403" s="65">
        <f t="shared" si="71"/>
        <v>0</v>
      </c>
      <c r="Z403" s="80">
        <f t="shared" si="72"/>
        <v>0</v>
      </c>
      <c r="AA403" s="81" t="str">
        <f t="shared" si="73"/>
        <v>SRSA</v>
      </c>
      <c r="AB403" s="64">
        <f t="shared" si="74"/>
        <v>1</v>
      </c>
      <c r="AC403" s="65">
        <f t="shared" si="75"/>
        <v>1</v>
      </c>
      <c r="AD403" s="80" t="str">
        <f t="shared" si="76"/>
        <v>Initial</v>
      </c>
      <c r="AE403" s="81" t="str">
        <f t="shared" si="77"/>
        <v>-</v>
      </c>
      <c r="AF403" s="64" t="str">
        <f t="shared" si="78"/>
        <v>SRSA</v>
      </c>
      <c r="AG403" s="82" t="s">
        <v>1734</v>
      </c>
    </row>
    <row r="404" spans="1:33" ht="12.75">
      <c r="A404" s="62">
        <v>3616410</v>
      </c>
      <c r="B404" s="63">
        <v>420807040000</v>
      </c>
      <c r="C404" s="64" t="s">
        <v>631</v>
      </c>
      <c r="D404" s="65" t="s">
        <v>632</v>
      </c>
      <c r="E404" s="65" t="s">
        <v>633</v>
      </c>
      <c r="F404" s="66">
        <v>13084</v>
      </c>
      <c r="G404" s="67">
        <v>9701</v>
      </c>
      <c r="H404" s="68">
        <v>3156779728</v>
      </c>
      <c r="I404" s="69" t="s">
        <v>1864</v>
      </c>
      <c r="J404" s="70" t="s">
        <v>1733</v>
      </c>
      <c r="K404" s="71" t="s">
        <v>1733</v>
      </c>
      <c r="L404" s="72">
        <v>966</v>
      </c>
      <c r="M404" s="73" t="s">
        <v>1733</v>
      </c>
      <c r="N404" s="74">
        <v>5.321507761</v>
      </c>
      <c r="O404" s="70" t="s">
        <v>1733</v>
      </c>
      <c r="P404" s="75"/>
      <c r="Q404" s="71" t="str">
        <f t="shared" si="68"/>
        <v>NO</v>
      </c>
      <c r="R404" s="76" t="s">
        <v>1733</v>
      </c>
      <c r="S404" s="77">
        <v>34495</v>
      </c>
      <c r="T404" s="78">
        <v>2722</v>
      </c>
      <c r="U404" s="78">
        <v>4502</v>
      </c>
      <c r="V404" s="79">
        <v>8640</v>
      </c>
      <c r="W404" s="64">
        <f t="shared" si="69"/>
        <v>0</v>
      </c>
      <c r="X404" s="65">
        <f t="shared" si="70"/>
        <v>0</v>
      </c>
      <c r="Y404" s="65">
        <f t="shared" si="71"/>
        <v>0</v>
      </c>
      <c r="Z404" s="80">
        <f t="shared" si="72"/>
        <v>0</v>
      </c>
      <c r="AA404" s="81" t="str">
        <f t="shared" si="73"/>
        <v>-</v>
      </c>
      <c r="AB404" s="64">
        <f t="shared" si="74"/>
        <v>0</v>
      </c>
      <c r="AC404" s="65">
        <f t="shared" si="75"/>
        <v>0</v>
      </c>
      <c r="AD404" s="80">
        <f t="shared" si="76"/>
        <v>0</v>
      </c>
      <c r="AE404" s="81" t="str">
        <f t="shared" si="77"/>
        <v>-</v>
      </c>
      <c r="AF404" s="64">
        <f t="shared" si="78"/>
        <v>0</v>
      </c>
      <c r="AG404" s="82" t="s">
        <v>1734</v>
      </c>
    </row>
    <row r="405" spans="1:33" ht="12.75">
      <c r="A405" s="62">
        <v>3616440</v>
      </c>
      <c r="B405" s="63">
        <v>141800010000</v>
      </c>
      <c r="C405" s="64" t="s">
        <v>634</v>
      </c>
      <c r="D405" s="65" t="s">
        <v>635</v>
      </c>
      <c r="E405" s="65" t="s">
        <v>353</v>
      </c>
      <c r="F405" s="66">
        <v>14218</v>
      </c>
      <c r="G405" s="67">
        <v>3595</v>
      </c>
      <c r="H405" s="68">
        <v>7168276767</v>
      </c>
      <c r="I405" s="69" t="s">
        <v>1947</v>
      </c>
      <c r="J405" s="70" t="s">
        <v>1733</v>
      </c>
      <c r="K405" s="71" t="s">
        <v>1733</v>
      </c>
      <c r="L405" s="72">
        <v>2069</v>
      </c>
      <c r="M405" s="73" t="s">
        <v>1733</v>
      </c>
      <c r="N405" s="74">
        <v>22.48112898</v>
      </c>
      <c r="O405" s="70" t="s">
        <v>1732</v>
      </c>
      <c r="P405" s="75"/>
      <c r="Q405" s="71" t="str">
        <f t="shared" si="68"/>
        <v>NO</v>
      </c>
      <c r="R405" s="76" t="s">
        <v>1733</v>
      </c>
      <c r="S405" s="77">
        <v>252022</v>
      </c>
      <c r="T405" s="78">
        <v>29358</v>
      </c>
      <c r="U405" s="78">
        <v>24565</v>
      </c>
      <c r="V405" s="79">
        <v>14666</v>
      </c>
      <c r="W405" s="64">
        <f t="shared" si="69"/>
        <v>0</v>
      </c>
      <c r="X405" s="65">
        <f t="shared" si="70"/>
        <v>0</v>
      </c>
      <c r="Y405" s="65">
        <f t="shared" si="71"/>
        <v>0</v>
      </c>
      <c r="Z405" s="80">
        <f t="shared" si="72"/>
        <v>0</v>
      </c>
      <c r="AA405" s="81" t="str">
        <f t="shared" si="73"/>
        <v>-</v>
      </c>
      <c r="AB405" s="64">
        <f t="shared" si="74"/>
        <v>0</v>
      </c>
      <c r="AC405" s="65">
        <f t="shared" si="75"/>
        <v>1</v>
      </c>
      <c r="AD405" s="80">
        <f t="shared" si="76"/>
        <v>0</v>
      </c>
      <c r="AE405" s="81" t="str">
        <f t="shared" si="77"/>
        <v>-</v>
      </c>
      <c r="AF405" s="64">
        <f t="shared" si="78"/>
        <v>0</v>
      </c>
      <c r="AG405" s="82" t="s">
        <v>1734</v>
      </c>
    </row>
    <row r="406" spans="1:33" ht="12.75">
      <c r="A406" s="62">
        <v>3616470</v>
      </c>
      <c r="B406" s="63">
        <v>630701040000</v>
      </c>
      <c r="C406" s="64" t="s">
        <v>636</v>
      </c>
      <c r="D406" s="65" t="s">
        <v>637</v>
      </c>
      <c r="E406" s="65" t="s">
        <v>638</v>
      </c>
      <c r="F406" s="66">
        <v>12845</v>
      </c>
      <c r="G406" s="67">
        <v>1197</v>
      </c>
      <c r="H406" s="68">
        <v>5186685456</v>
      </c>
      <c r="I406" s="69" t="s">
        <v>119</v>
      </c>
      <c r="J406" s="70" t="s">
        <v>1732</v>
      </c>
      <c r="K406" s="71" t="s">
        <v>1733</v>
      </c>
      <c r="L406" s="72">
        <v>1034</v>
      </c>
      <c r="M406" s="73" t="s">
        <v>1733</v>
      </c>
      <c r="N406" s="74">
        <v>6.627680312</v>
      </c>
      <c r="O406" s="70" t="s">
        <v>1733</v>
      </c>
      <c r="P406" s="75"/>
      <c r="Q406" s="71" t="str">
        <f t="shared" si="68"/>
        <v>NO</v>
      </c>
      <c r="R406" s="76" t="s">
        <v>1732</v>
      </c>
      <c r="S406" s="77">
        <v>43551</v>
      </c>
      <c r="T406" s="78">
        <v>4125</v>
      </c>
      <c r="U406" s="78">
        <v>5685</v>
      </c>
      <c r="V406" s="79">
        <v>9247</v>
      </c>
      <c r="W406" s="64">
        <f t="shared" si="69"/>
        <v>1</v>
      </c>
      <c r="X406" s="65">
        <f t="shared" si="70"/>
        <v>0</v>
      </c>
      <c r="Y406" s="65">
        <f t="shared" si="71"/>
        <v>0</v>
      </c>
      <c r="Z406" s="80">
        <f t="shared" si="72"/>
        <v>0</v>
      </c>
      <c r="AA406" s="81" t="str">
        <f t="shared" si="73"/>
        <v>-</v>
      </c>
      <c r="AB406" s="64">
        <f t="shared" si="74"/>
        <v>1</v>
      </c>
      <c r="AC406" s="65">
        <f t="shared" si="75"/>
        <v>0</v>
      </c>
      <c r="AD406" s="80">
        <f t="shared" si="76"/>
        <v>0</v>
      </c>
      <c r="AE406" s="81" t="str">
        <f t="shared" si="77"/>
        <v>-</v>
      </c>
      <c r="AF406" s="64">
        <f t="shared" si="78"/>
        <v>0</v>
      </c>
      <c r="AG406" s="82" t="s">
        <v>1734</v>
      </c>
    </row>
    <row r="407" spans="1:33" ht="12.75">
      <c r="A407" s="62">
        <v>3616500</v>
      </c>
      <c r="B407" s="63">
        <v>151102040000</v>
      </c>
      <c r="C407" s="64" t="s">
        <v>639</v>
      </c>
      <c r="D407" s="65" t="s">
        <v>640</v>
      </c>
      <c r="E407" s="65" t="s">
        <v>641</v>
      </c>
      <c r="F407" s="66">
        <v>12946</v>
      </c>
      <c r="G407" s="67">
        <v>1500</v>
      </c>
      <c r="H407" s="68">
        <v>5185232475</v>
      </c>
      <c r="I407" s="69" t="s">
        <v>1738</v>
      </c>
      <c r="J407" s="70" t="s">
        <v>1733</v>
      </c>
      <c r="K407" s="71" t="s">
        <v>1732</v>
      </c>
      <c r="L407" s="72">
        <v>858</v>
      </c>
      <c r="M407" s="73" t="s">
        <v>1733</v>
      </c>
      <c r="N407" s="74">
        <v>10.24590164</v>
      </c>
      <c r="O407" s="70" t="s">
        <v>1733</v>
      </c>
      <c r="P407" s="75"/>
      <c r="Q407" s="71" t="str">
        <f t="shared" si="68"/>
        <v>NO</v>
      </c>
      <c r="R407" s="76" t="s">
        <v>1732</v>
      </c>
      <c r="S407" s="77">
        <v>45510</v>
      </c>
      <c r="T407" s="78">
        <v>5599</v>
      </c>
      <c r="U407" s="78">
        <v>7023</v>
      </c>
      <c r="V407" s="79">
        <v>11456</v>
      </c>
      <c r="W407" s="64">
        <f t="shared" si="69"/>
        <v>1</v>
      </c>
      <c r="X407" s="65">
        <f t="shared" si="70"/>
        <v>0</v>
      </c>
      <c r="Y407" s="65">
        <f t="shared" si="71"/>
        <v>0</v>
      </c>
      <c r="Z407" s="80">
        <f t="shared" si="72"/>
        <v>0</v>
      </c>
      <c r="AA407" s="81" t="str">
        <f t="shared" si="73"/>
        <v>-</v>
      </c>
      <c r="AB407" s="64">
        <f t="shared" si="74"/>
        <v>1</v>
      </c>
      <c r="AC407" s="65">
        <f t="shared" si="75"/>
        <v>0</v>
      </c>
      <c r="AD407" s="80">
        <f t="shared" si="76"/>
        <v>0</v>
      </c>
      <c r="AE407" s="81" t="str">
        <f t="shared" si="77"/>
        <v>-</v>
      </c>
      <c r="AF407" s="64">
        <f t="shared" si="78"/>
        <v>0</v>
      </c>
      <c r="AG407" s="82" t="s">
        <v>1734</v>
      </c>
    </row>
    <row r="408" spans="1:33" ht="12.75">
      <c r="A408" s="62">
        <v>3616530</v>
      </c>
      <c r="B408" s="63">
        <v>200601040000</v>
      </c>
      <c r="C408" s="64" t="s">
        <v>642</v>
      </c>
      <c r="D408" s="65" t="s">
        <v>643</v>
      </c>
      <c r="E408" s="65" t="s">
        <v>644</v>
      </c>
      <c r="F408" s="66">
        <v>12164</v>
      </c>
      <c r="G408" s="67">
        <v>140</v>
      </c>
      <c r="H408" s="68">
        <v>5185487571</v>
      </c>
      <c r="I408" s="69" t="s">
        <v>1731</v>
      </c>
      <c r="J408" s="70" t="s">
        <v>1732</v>
      </c>
      <c r="K408" s="71" t="s">
        <v>1732</v>
      </c>
      <c r="L408" s="72">
        <v>85</v>
      </c>
      <c r="M408" s="73" t="s">
        <v>2005</v>
      </c>
      <c r="N408" s="74">
        <v>1.904761905</v>
      </c>
      <c r="O408" s="70" t="s">
        <v>1733</v>
      </c>
      <c r="P408" s="75"/>
      <c r="Q408" s="71" t="str">
        <f t="shared" si="68"/>
        <v>NO</v>
      </c>
      <c r="R408" s="76" t="s">
        <v>1732</v>
      </c>
      <c r="S408" s="77">
        <v>7390</v>
      </c>
      <c r="T408" s="78">
        <v>1050</v>
      </c>
      <c r="U408" s="78">
        <v>872</v>
      </c>
      <c r="V408" s="79">
        <v>707</v>
      </c>
      <c r="W408" s="64">
        <f t="shared" si="69"/>
        <v>1</v>
      </c>
      <c r="X408" s="65">
        <f t="shared" si="70"/>
        <v>1</v>
      </c>
      <c r="Y408" s="65">
        <f t="shared" si="71"/>
        <v>0</v>
      </c>
      <c r="Z408" s="80">
        <f t="shared" si="72"/>
        <v>0</v>
      </c>
      <c r="AA408" s="81" t="str">
        <f t="shared" si="73"/>
        <v>SRSA</v>
      </c>
      <c r="AB408" s="64">
        <f t="shared" si="74"/>
        <v>1</v>
      </c>
      <c r="AC408" s="65">
        <f t="shared" si="75"/>
        <v>0</v>
      </c>
      <c r="AD408" s="80">
        <f t="shared" si="76"/>
        <v>0</v>
      </c>
      <c r="AE408" s="81" t="str">
        <f t="shared" si="77"/>
        <v>-</v>
      </c>
      <c r="AF408" s="64">
        <f t="shared" si="78"/>
        <v>0</v>
      </c>
      <c r="AG408" s="82" t="s">
        <v>1734</v>
      </c>
    </row>
    <row r="409" spans="1:33" ht="12.75">
      <c r="A409" s="62">
        <v>3616620</v>
      </c>
      <c r="B409" s="63">
        <v>662401060000</v>
      </c>
      <c r="C409" s="64" t="s">
        <v>645</v>
      </c>
      <c r="D409" s="65" t="s">
        <v>646</v>
      </c>
      <c r="E409" s="65" t="s">
        <v>647</v>
      </c>
      <c r="F409" s="66">
        <v>10588</v>
      </c>
      <c r="G409" s="67">
        <v>1507</v>
      </c>
      <c r="H409" s="68">
        <v>9142451700</v>
      </c>
      <c r="I409" s="69" t="s">
        <v>1826</v>
      </c>
      <c r="J409" s="70" t="s">
        <v>1733</v>
      </c>
      <c r="K409" s="71" t="s">
        <v>1733</v>
      </c>
      <c r="L409" s="72">
        <v>5759</v>
      </c>
      <c r="M409" s="73" t="s">
        <v>1733</v>
      </c>
      <c r="N409" s="74">
        <v>4.26379463</v>
      </c>
      <c r="O409" s="70" t="s">
        <v>1733</v>
      </c>
      <c r="P409" s="75"/>
      <c r="Q409" s="71" t="str">
        <f t="shared" si="68"/>
        <v>NO</v>
      </c>
      <c r="R409" s="76" t="s">
        <v>1733</v>
      </c>
      <c r="S409" s="77">
        <v>162963</v>
      </c>
      <c r="T409" s="78">
        <v>11151</v>
      </c>
      <c r="U409" s="78">
        <v>26630</v>
      </c>
      <c r="V409" s="79">
        <v>7175</v>
      </c>
      <c r="W409" s="64">
        <f t="shared" si="69"/>
        <v>0</v>
      </c>
      <c r="X409" s="65">
        <f t="shared" si="70"/>
        <v>0</v>
      </c>
      <c r="Y409" s="65">
        <f t="shared" si="71"/>
        <v>0</v>
      </c>
      <c r="Z409" s="80">
        <f t="shared" si="72"/>
        <v>0</v>
      </c>
      <c r="AA409" s="81" t="str">
        <f t="shared" si="73"/>
        <v>-</v>
      </c>
      <c r="AB409" s="64">
        <f t="shared" si="74"/>
        <v>0</v>
      </c>
      <c r="AC409" s="65">
        <f t="shared" si="75"/>
        <v>0</v>
      </c>
      <c r="AD409" s="80">
        <f t="shared" si="76"/>
        <v>0</v>
      </c>
      <c r="AE409" s="81" t="str">
        <f t="shared" si="77"/>
        <v>-</v>
      </c>
      <c r="AF409" s="64">
        <f t="shared" si="78"/>
        <v>0</v>
      </c>
      <c r="AG409" s="82" t="s">
        <v>1734</v>
      </c>
    </row>
    <row r="410" spans="1:33" ht="12.75">
      <c r="A410" s="62">
        <v>3616680</v>
      </c>
      <c r="B410" s="63">
        <v>141901060000</v>
      </c>
      <c r="C410" s="64" t="s">
        <v>648</v>
      </c>
      <c r="D410" s="65" t="s">
        <v>649</v>
      </c>
      <c r="E410" s="65" t="s">
        <v>650</v>
      </c>
      <c r="F410" s="66">
        <v>14086</v>
      </c>
      <c r="G410" s="67">
        <v>1897</v>
      </c>
      <c r="H410" s="68">
        <v>7166863200</v>
      </c>
      <c r="I410" s="69" t="s">
        <v>1826</v>
      </c>
      <c r="J410" s="70" t="s">
        <v>1733</v>
      </c>
      <c r="K410" s="71" t="s">
        <v>1733</v>
      </c>
      <c r="L410" s="72">
        <v>5952</v>
      </c>
      <c r="M410" s="73" t="s">
        <v>1733</v>
      </c>
      <c r="N410" s="74">
        <v>3.573057625</v>
      </c>
      <c r="O410" s="70" t="s">
        <v>1733</v>
      </c>
      <c r="P410" s="75"/>
      <c r="Q410" s="71" t="str">
        <f t="shared" si="68"/>
        <v>NO</v>
      </c>
      <c r="R410" s="76" t="s">
        <v>1733</v>
      </c>
      <c r="S410" s="77">
        <v>190106</v>
      </c>
      <c r="T410" s="78">
        <v>9089</v>
      </c>
      <c r="U410" s="78">
        <v>26961</v>
      </c>
      <c r="V410" s="79">
        <v>6815</v>
      </c>
      <c r="W410" s="64">
        <f t="shared" si="69"/>
        <v>0</v>
      </c>
      <c r="X410" s="65">
        <f t="shared" si="70"/>
        <v>0</v>
      </c>
      <c r="Y410" s="65">
        <f t="shared" si="71"/>
        <v>0</v>
      </c>
      <c r="Z410" s="80">
        <f t="shared" si="72"/>
        <v>0</v>
      </c>
      <c r="AA410" s="81" t="str">
        <f t="shared" si="73"/>
        <v>-</v>
      </c>
      <c r="AB410" s="64">
        <f t="shared" si="74"/>
        <v>0</v>
      </c>
      <c r="AC410" s="65">
        <f t="shared" si="75"/>
        <v>0</v>
      </c>
      <c r="AD410" s="80">
        <f t="shared" si="76"/>
        <v>0</v>
      </c>
      <c r="AE410" s="81" t="str">
        <f t="shared" si="77"/>
        <v>-</v>
      </c>
      <c r="AF410" s="64">
        <f t="shared" si="78"/>
        <v>0</v>
      </c>
      <c r="AG410" s="82" t="s">
        <v>1734</v>
      </c>
    </row>
    <row r="411" spans="1:33" ht="12.75">
      <c r="A411" s="62">
        <v>3616710</v>
      </c>
      <c r="B411" s="63">
        <v>610801040000</v>
      </c>
      <c r="C411" s="64" t="s">
        <v>651</v>
      </c>
      <c r="D411" s="65" t="s">
        <v>652</v>
      </c>
      <c r="E411" s="65" t="s">
        <v>653</v>
      </c>
      <c r="F411" s="66">
        <v>14882</v>
      </c>
      <c r="G411" s="67">
        <v>9021</v>
      </c>
      <c r="H411" s="68">
        <v>6075334294</v>
      </c>
      <c r="I411" s="69" t="s">
        <v>1864</v>
      </c>
      <c r="J411" s="70" t="s">
        <v>1733</v>
      </c>
      <c r="K411" s="71" t="s">
        <v>1733</v>
      </c>
      <c r="L411" s="72">
        <v>1288</v>
      </c>
      <c r="M411" s="73" t="s">
        <v>1733</v>
      </c>
      <c r="N411" s="74">
        <v>2.966381015</v>
      </c>
      <c r="O411" s="70" t="s">
        <v>1733</v>
      </c>
      <c r="P411" s="75"/>
      <c r="Q411" s="71" t="str">
        <f t="shared" si="68"/>
        <v>NO</v>
      </c>
      <c r="R411" s="76" t="s">
        <v>1733</v>
      </c>
      <c r="S411" s="77">
        <v>42634</v>
      </c>
      <c r="T411" s="78">
        <v>2152</v>
      </c>
      <c r="U411" s="78">
        <v>5211</v>
      </c>
      <c r="V411" s="79">
        <v>10728</v>
      </c>
      <c r="W411" s="64">
        <f t="shared" si="69"/>
        <v>0</v>
      </c>
      <c r="X411" s="65">
        <f t="shared" si="70"/>
        <v>0</v>
      </c>
      <c r="Y411" s="65">
        <f t="shared" si="71"/>
        <v>0</v>
      </c>
      <c r="Z411" s="80">
        <f t="shared" si="72"/>
        <v>0</v>
      </c>
      <c r="AA411" s="81" t="str">
        <f t="shared" si="73"/>
        <v>-</v>
      </c>
      <c r="AB411" s="64">
        <f t="shared" si="74"/>
        <v>0</v>
      </c>
      <c r="AC411" s="65">
        <f t="shared" si="75"/>
        <v>0</v>
      </c>
      <c r="AD411" s="80">
        <f t="shared" si="76"/>
        <v>0</v>
      </c>
      <c r="AE411" s="81" t="str">
        <f t="shared" si="77"/>
        <v>-</v>
      </c>
      <c r="AF411" s="64">
        <f t="shared" si="78"/>
        <v>0</v>
      </c>
      <c r="AG411" s="82" t="s">
        <v>1734</v>
      </c>
    </row>
    <row r="412" spans="1:33" ht="12.75">
      <c r="A412" s="62">
        <v>3616740</v>
      </c>
      <c r="B412" s="63">
        <v>490601060000</v>
      </c>
      <c r="C412" s="64" t="s">
        <v>654</v>
      </c>
      <c r="D412" s="65" t="s">
        <v>655</v>
      </c>
      <c r="E412" s="65" t="s">
        <v>1892</v>
      </c>
      <c r="F412" s="66">
        <v>12182</v>
      </c>
      <c r="G412" s="67">
        <v>3295</v>
      </c>
      <c r="H412" s="68">
        <v>5182336850</v>
      </c>
      <c r="I412" s="69" t="s">
        <v>1893</v>
      </c>
      <c r="J412" s="70" t="s">
        <v>1733</v>
      </c>
      <c r="K412" s="71" t="s">
        <v>1733</v>
      </c>
      <c r="L412" s="72">
        <v>2198</v>
      </c>
      <c r="M412" s="73" t="s">
        <v>1733</v>
      </c>
      <c r="N412" s="74">
        <v>20.69808028</v>
      </c>
      <c r="O412" s="70" t="s">
        <v>1732</v>
      </c>
      <c r="P412" s="75"/>
      <c r="Q412" s="71" t="str">
        <f t="shared" si="68"/>
        <v>NO</v>
      </c>
      <c r="R412" s="76" t="s">
        <v>1733</v>
      </c>
      <c r="S412" s="77">
        <v>147378</v>
      </c>
      <c r="T412" s="78">
        <v>26030</v>
      </c>
      <c r="U412" s="78">
        <v>23290</v>
      </c>
      <c r="V412" s="79">
        <v>13952</v>
      </c>
      <c r="W412" s="64">
        <f t="shared" si="69"/>
        <v>0</v>
      </c>
      <c r="X412" s="65">
        <f t="shared" si="70"/>
        <v>0</v>
      </c>
      <c r="Y412" s="65">
        <f t="shared" si="71"/>
        <v>0</v>
      </c>
      <c r="Z412" s="80">
        <f t="shared" si="72"/>
        <v>0</v>
      </c>
      <c r="AA412" s="81" t="str">
        <f t="shared" si="73"/>
        <v>-</v>
      </c>
      <c r="AB412" s="64">
        <f t="shared" si="74"/>
        <v>0</v>
      </c>
      <c r="AC412" s="65">
        <f t="shared" si="75"/>
        <v>1</v>
      </c>
      <c r="AD412" s="80">
        <f t="shared" si="76"/>
        <v>0</v>
      </c>
      <c r="AE412" s="81" t="str">
        <f t="shared" si="77"/>
        <v>-</v>
      </c>
      <c r="AF412" s="64">
        <f t="shared" si="78"/>
        <v>0</v>
      </c>
      <c r="AG412" s="82" t="s">
        <v>1734</v>
      </c>
    </row>
    <row r="413" spans="1:33" ht="12.75">
      <c r="A413" s="62">
        <v>3616800</v>
      </c>
      <c r="B413" s="63">
        <v>470801040000</v>
      </c>
      <c r="C413" s="64" t="s">
        <v>656</v>
      </c>
      <c r="D413" s="65" t="s">
        <v>657</v>
      </c>
      <c r="E413" s="65" t="s">
        <v>658</v>
      </c>
      <c r="F413" s="66">
        <v>13796</v>
      </c>
      <c r="G413" s="67">
        <v>301</v>
      </c>
      <c r="H413" s="68">
        <v>6074322050</v>
      </c>
      <c r="I413" s="69" t="s">
        <v>1731</v>
      </c>
      <c r="J413" s="70" t="s">
        <v>1732</v>
      </c>
      <c r="K413" s="71" t="s">
        <v>1732</v>
      </c>
      <c r="L413" s="72">
        <v>458</v>
      </c>
      <c r="M413" s="73" t="s">
        <v>1733</v>
      </c>
      <c r="N413" s="74">
        <v>13.88888889</v>
      </c>
      <c r="O413" s="70" t="s">
        <v>1733</v>
      </c>
      <c r="P413" s="75"/>
      <c r="Q413" s="71" t="str">
        <f t="shared" si="68"/>
        <v>NO</v>
      </c>
      <c r="R413" s="76" t="s">
        <v>1732</v>
      </c>
      <c r="S413" s="77">
        <v>24039</v>
      </c>
      <c r="T413" s="78">
        <v>3352</v>
      </c>
      <c r="U413" s="78">
        <v>2944</v>
      </c>
      <c r="V413" s="79">
        <v>4100</v>
      </c>
      <c r="W413" s="64">
        <f t="shared" si="69"/>
        <v>1</v>
      </c>
      <c r="X413" s="65">
        <f t="shared" si="70"/>
        <v>1</v>
      </c>
      <c r="Y413" s="65">
        <f t="shared" si="71"/>
        <v>0</v>
      </c>
      <c r="Z413" s="80">
        <f t="shared" si="72"/>
        <v>0</v>
      </c>
      <c r="AA413" s="81" t="str">
        <f t="shared" si="73"/>
        <v>SRSA</v>
      </c>
      <c r="AB413" s="64">
        <f t="shared" si="74"/>
        <v>1</v>
      </c>
      <c r="AC413" s="65">
        <f t="shared" si="75"/>
        <v>0</v>
      </c>
      <c r="AD413" s="80">
        <f t="shared" si="76"/>
        <v>0</v>
      </c>
      <c r="AE413" s="81" t="str">
        <f t="shared" si="77"/>
        <v>-</v>
      </c>
      <c r="AF413" s="64">
        <f t="shared" si="78"/>
        <v>0</v>
      </c>
      <c r="AG413" s="82" t="s">
        <v>1734</v>
      </c>
    </row>
    <row r="414" spans="1:33" ht="12.75">
      <c r="A414" s="62">
        <v>3616830</v>
      </c>
      <c r="B414" s="63">
        <v>280215030000</v>
      </c>
      <c r="C414" s="64" t="s">
        <v>659</v>
      </c>
      <c r="D414" s="65" t="s">
        <v>660</v>
      </c>
      <c r="E414" s="65" t="s">
        <v>661</v>
      </c>
      <c r="F414" s="66">
        <v>11559</v>
      </c>
      <c r="G414" s="67">
        <v>477</v>
      </c>
      <c r="H414" s="68">
        <v>5162957030</v>
      </c>
      <c r="I414" s="69" t="s">
        <v>1826</v>
      </c>
      <c r="J414" s="70" t="s">
        <v>1733</v>
      </c>
      <c r="K414" s="71" t="s">
        <v>1733</v>
      </c>
      <c r="L414" s="72">
        <v>3300</v>
      </c>
      <c r="M414" s="73" t="s">
        <v>1733</v>
      </c>
      <c r="N414" s="74">
        <v>7.654392578</v>
      </c>
      <c r="O414" s="70" t="s">
        <v>1733</v>
      </c>
      <c r="P414" s="75"/>
      <c r="Q414" s="71" t="str">
        <f t="shared" si="68"/>
        <v>NO</v>
      </c>
      <c r="R414" s="76" t="s">
        <v>1733</v>
      </c>
      <c r="S414" s="77">
        <v>190030</v>
      </c>
      <c r="T414" s="78">
        <v>20072</v>
      </c>
      <c r="U414" s="78">
        <v>29133</v>
      </c>
      <c r="V414" s="79">
        <v>9081</v>
      </c>
      <c r="W414" s="64">
        <f t="shared" si="69"/>
        <v>0</v>
      </c>
      <c r="X414" s="65">
        <f t="shared" si="70"/>
        <v>0</v>
      </c>
      <c r="Y414" s="65">
        <f t="shared" si="71"/>
        <v>0</v>
      </c>
      <c r="Z414" s="80">
        <f t="shared" si="72"/>
        <v>0</v>
      </c>
      <c r="AA414" s="81" t="str">
        <f t="shared" si="73"/>
        <v>-</v>
      </c>
      <c r="AB414" s="64">
        <f t="shared" si="74"/>
        <v>0</v>
      </c>
      <c r="AC414" s="65">
        <f t="shared" si="75"/>
        <v>0</v>
      </c>
      <c r="AD414" s="80">
        <f t="shared" si="76"/>
        <v>0</v>
      </c>
      <c r="AE414" s="81" t="str">
        <f t="shared" si="77"/>
        <v>-</v>
      </c>
      <c r="AF414" s="64">
        <f t="shared" si="78"/>
        <v>0</v>
      </c>
      <c r="AG414" s="82" t="s">
        <v>1734</v>
      </c>
    </row>
    <row r="415" spans="1:33" ht="12.75">
      <c r="A415" s="62">
        <v>3616950</v>
      </c>
      <c r="B415" s="63">
        <v>181001060000</v>
      </c>
      <c r="C415" s="64" t="s">
        <v>662</v>
      </c>
      <c r="D415" s="65" t="s">
        <v>663</v>
      </c>
      <c r="E415" s="65" t="s">
        <v>2034</v>
      </c>
      <c r="F415" s="66">
        <v>14482</v>
      </c>
      <c r="G415" s="67">
        <v>1204</v>
      </c>
      <c r="H415" s="68">
        <v>5857688133</v>
      </c>
      <c r="I415" s="69" t="s">
        <v>1777</v>
      </c>
      <c r="J415" s="70" t="s">
        <v>1733</v>
      </c>
      <c r="K415" s="71" t="s">
        <v>1732</v>
      </c>
      <c r="L415" s="72">
        <v>1373</v>
      </c>
      <c r="M415" s="73" t="s">
        <v>1733</v>
      </c>
      <c r="N415" s="74">
        <v>6.815020862</v>
      </c>
      <c r="O415" s="70" t="s">
        <v>1733</v>
      </c>
      <c r="P415" s="75"/>
      <c r="Q415" s="71" t="str">
        <f t="shared" si="68"/>
        <v>NO</v>
      </c>
      <c r="R415" s="76" t="s">
        <v>1732</v>
      </c>
      <c r="S415" s="77">
        <v>62163</v>
      </c>
      <c r="T415" s="78">
        <v>6235</v>
      </c>
      <c r="U415" s="78">
        <v>8385</v>
      </c>
      <c r="V415" s="79">
        <v>1938</v>
      </c>
      <c r="W415" s="64">
        <f t="shared" si="69"/>
        <v>1</v>
      </c>
      <c r="X415" s="65">
        <f t="shared" si="70"/>
        <v>0</v>
      </c>
      <c r="Y415" s="65">
        <f t="shared" si="71"/>
        <v>0</v>
      </c>
      <c r="Z415" s="80">
        <f t="shared" si="72"/>
        <v>0</v>
      </c>
      <c r="AA415" s="81" t="str">
        <f t="shared" si="73"/>
        <v>-</v>
      </c>
      <c r="AB415" s="64">
        <f t="shared" si="74"/>
        <v>1</v>
      </c>
      <c r="AC415" s="65">
        <f t="shared" si="75"/>
        <v>0</v>
      </c>
      <c r="AD415" s="80">
        <f t="shared" si="76"/>
        <v>0</v>
      </c>
      <c r="AE415" s="81" t="str">
        <f t="shared" si="77"/>
        <v>-</v>
      </c>
      <c r="AF415" s="64">
        <f t="shared" si="78"/>
        <v>0</v>
      </c>
      <c r="AG415" s="82" t="s">
        <v>1734</v>
      </c>
    </row>
    <row r="416" spans="1:33" ht="12.75">
      <c r="A416" s="62">
        <v>3617130</v>
      </c>
      <c r="B416" s="63">
        <v>670401040000</v>
      </c>
      <c r="C416" s="64" t="s">
        <v>664</v>
      </c>
      <c r="D416" s="65" t="s">
        <v>665</v>
      </c>
      <c r="E416" s="65" t="s">
        <v>666</v>
      </c>
      <c r="F416" s="66">
        <v>14066</v>
      </c>
      <c r="G416" s="67">
        <v>9788</v>
      </c>
      <c r="H416" s="68">
        <v>5854935450</v>
      </c>
      <c r="I416" s="69" t="s">
        <v>1731</v>
      </c>
      <c r="J416" s="70" t="s">
        <v>1732</v>
      </c>
      <c r="K416" s="71" t="s">
        <v>1732</v>
      </c>
      <c r="L416" s="72">
        <v>1170</v>
      </c>
      <c r="M416" s="73" t="s">
        <v>1733</v>
      </c>
      <c r="N416" s="74">
        <v>11.01214575</v>
      </c>
      <c r="O416" s="70" t="s">
        <v>1733</v>
      </c>
      <c r="P416" s="75"/>
      <c r="Q416" s="71" t="str">
        <f t="shared" si="68"/>
        <v>NO</v>
      </c>
      <c r="R416" s="76" t="s">
        <v>1732</v>
      </c>
      <c r="S416" s="77">
        <v>72909</v>
      </c>
      <c r="T416" s="78">
        <v>7442</v>
      </c>
      <c r="U416" s="78">
        <v>7971</v>
      </c>
      <c r="V416" s="79">
        <v>10795</v>
      </c>
      <c r="W416" s="64">
        <f t="shared" si="69"/>
        <v>1</v>
      </c>
      <c r="X416" s="65">
        <f t="shared" si="70"/>
        <v>0</v>
      </c>
      <c r="Y416" s="65">
        <f t="shared" si="71"/>
        <v>0</v>
      </c>
      <c r="Z416" s="80">
        <f t="shared" si="72"/>
        <v>0</v>
      </c>
      <c r="AA416" s="81" t="str">
        <f t="shared" si="73"/>
        <v>-</v>
      </c>
      <c r="AB416" s="64">
        <f t="shared" si="74"/>
        <v>1</v>
      </c>
      <c r="AC416" s="65">
        <f t="shared" si="75"/>
        <v>0</v>
      </c>
      <c r="AD416" s="80">
        <f t="shared" si="76"/>
        <v>0</v>
      </c>
      <c r="AE416" s="81" t="str">
        <f t="shared" si="77"/>
        <v>-</v>
      </c>
      <c r="AF416" s="64">
        <f t="shared" si="78"/>
        <v>0</v>
      </c>
      <c r="AG416" s="82" t="s">
        <v>1734</v>
      </c>
    </row>
    <row r="417" spans="1:33" ht="12.75">
      <c r="A417" s="62">
        <v>3617160</v>
      </c>
      <c r="B417" s="63">
        <v>280205030000</v>
      </c>
      <c r="C417" s="64" t="s">
        <v>667</v>
      </c>
      <c r="D417" s="65" t="s">
        <v>668</v>
      </c>
      <c r="E417" s="65" t="s">
        <v>565</v>
      </c>
      <c r="F417" s="66">
        <v>11756</v>
      </c>
      <c r="G417" s="67">
        <v>4042</v>
      </c>
      <c r="H417" s="68">
        <v>5165208300</v>
      </c>
      <c r="I417" s="69" t="s">
        <v>1826</v>
      </c>
      <c r="J417" s="70" t="s">
        <v>1733</v>
      </c>
      <c r="K417" s="71" t="s">
        <v>1733</v>
      </c>
      <c r="L417" s="72">
        <v>7460</v>
      </c>
      <c r="M417" s="73" t="s">
        <v>1733</v>
      </c>
      <c r="N417" s="74">
        <v>2.587006961</v>
      </c>
      <c r="O417" s="70" t="s">
        <v>1733</v>
      </c>
      <c r="P417" s="75"/>
      <c r="Q417" s="71" t="str">
        <f t="shared" si="68"/>
        <v>NO</v>
      </c>
      <c r="R417" s="76" t="s">
        <v>1733</v>
      </c>
      <c r="S417" s="77">
        <v>186834</v>
      </c>
      <c r="T417" s="78">
        <v>7607</v>
      </c>
      <c r="U417" s="78">
        <v>29175</v>
      </c>
      <c r="V417" s="79">
        <v>7728</v>
      </c>
      <c r="W417" s="64">
        <f t="shared" si="69"/>
        <v>0</v>
      </c>
      <c r="X417" s="65">
        <f t="shared" si="70"/>
        <v>0</v>
      </c>
      <c r="Y417" s="65">
        <f t="shared" si="71"/>
        <v>0</v>
      </c>
      <c r="Z417" s="80">
        <f t="shared" si="72"/>
        <v>0</v>
      </c>
      <c r="AA417" s="81" t="str">
        <f t="shared" si="73"/>
        <v>-</v>
      </c>
      <c r="AB417" s="64">
        <f t="shared" si="74"/>
        <v>0</v>
      </c>
      <c r="AC417" s="65">
        <f t="shared" si="75"/>
        <v>0</v>
      </c>
      <c r="AD417" s="80">
        <f t="shared" si="76"/>
        <v>0</v>
      </c>
      <c r="AE417" s="81" t="str">
        <f t="shared" si="77"/>
        <v>-</v>
      </c>
      <c r="AF417" s="64">
        <f t="shared" si="78"/>
        <v>0</v>
      </c>
      <c r="AG417" s="82" t="s">
        <v>1734</v>
      </c>
    </row>
    <row r="418" spans="1:33" ht="12.75">
      <c r="A418" s="62">
        <v>3617190</v>
      </c>
      <c r="B418" s="63">
        <v>400301060000</v>
      </c>
      <c r="C418" s="64" t="s">
        <v>669</v>
      </c>
      <c r="D418" s="65" t="s">
        <v>670</v>
      </c>
      <c r="E418" s="65" t="s">
        <v>671</v>
      </c>
      <c r="F418" s="66">
        <v>14174</v>
      </c>
      <c r="G418" s="67">
        <v>9799</v>
      </c>
      <c r="H418" s="68">
        <v>7162867266</v>
      </c>
      <c r="I418" s="69" t="s">
        <v>1807</v>
      </c>
      <c r="J418" s="70" t="s">
        <v>1732</v>
      </c>
      <c r="K418" s="71" t="s">
        <v>1733</v>
      </c>
      <c r="L418" s="72">
        <v>2297</v>
      </c>
      <c r="M418" s="73" t="s">
        <v>1733</v>
      </c>
      <c r="N418" s="74">
        <v>5.210833048</v>
      </c>
      <c r="O418" s="70" t="s">
        <v>1733</v>
      </c>
      <c r="P418" s="75"/>
      <c r="Q418" s="71" t="str">
        <f t="shared" si="68"/>
        <v>NO</v>
      </c>
      <c r="R418" s="76" t="s">
        <v>1732</v>
      </c>
      <c r="S418" s="77">
        <v>80971</v>
      </c>
      <c r="T418" s="78">
        <v>5674</v>
      </c>
      <c r="U418" s="78">
        <v>11490</v>
      </c>
      <c r="V418" s="79">
        <v>3278</v>
      </c>
      <c r="W418" s="64">
        <f t="shared" si="69"/>
        <v>1</v>
      </c>
      <c r="X418" s="65">
        <f t="shared" si="70"/>
        <v>0</v>
      </c>
      <c r="Y418" s="65">
        <f t="shared" si="71"/>
        <v>0</v>
      </c>
      <c r="Z418" s="80">
        <f t="shared" si="72"/>
        <v>0</v>
      </c>
      <c r="AA418" s="81" t="str">
        <f t="shared" si="73"/>
        <v>-</v>
      </c>
      <c r="AB418" s="64">
        <f t="shared" si="74"/>
        <v>1</v>
      </c>
      <c r="AC418" s="65">
        <f t="shared" si="75"/>
        <v>0</v>
      </c>
      <c r="AD418" s="80">
        <f t="shared" si="76"/>
        <v>0</v>
      </c>
      <c r="AE418" s="81" t="str">
        <f t="shared" si="77"/>
        <v>-</v>
      </c>
      <c r="AF418" s="64">
        <f t="shared" si="78"/>
        <v>0</v>
      </c>
      <c r="AG418" s="82" t="s">
        <v>1734</v>
      </c>
    </row>
    <row r="419" spans="1:33" ht="12.75">
      <c r="A419" s="62">
        <v>3617220</v>
      </c>
      <c r="B419" s="63">
        <v>590901060000</v>
      </c>
      <c r="C419" s="64" t="s">
        <v>672</v>
      </c>
      <c r="D419" s="65" t="s">
        <v>673</v>
      </c>
      <c r="E419" s="65" t="s">
        <v>2099</v>
      </c>
      <c r="F419" s="66">
        <v>12754</v>
      </c>
      <c r="G419" s="67">
        <v>1600</v>
      </c>
      <c r="H419" s="68">
        <v>8452926990</v>
      </c>
      <c r="I419" s="69" t="s">
        <v>1800</v>
      </c>
      <c r="J419" s="70" t="s">
        <v>1733</v>
      </c>
      <c r="K419" s="71" t="s">
        <v>1732</v>
      </c>
      <c r="L419" s="72">
        <v>1762</v>
      </c>
      <c r="M419" s="73" t="s">
        <v>1733</v>
      </c>
      <c r="N419" s="74">
        <v>15.835141</v>
      </c>
      <c r="O419" s="70" t="s">
        <v>1733</v>
      </c>
      <c r="P419" s="75"/>
      <c r="Q419" s="71" t="str">
        <f t="shared" si="68"/>
        <v>NO</v>
      </c>
      <c r="R419" s="76" t="s">
        <v>1732</v>
      </c>
      <c r="S419" s="77">
        <v>82452</v>
      </c>
      <c r="T419" s="78">
        <v>14712</v>
      </c>
      <c r="U419" s="78">
        <v>13109</v>
      </c>
      <c r="V419" s="79">
        <v>4269</v>
      </c>
      <c r="W419" s="64">
        <f t="shared" si="69"/>
        <v>1</v>
      </c>
      <c r="X419" s="65">
        <f t="shared" si="70"/>
        <v>0</v>
      </c>
      <c r="Y419" s="65">
        <f t="shared" si="71"/>
        <v>0</v>
      </c>
      <c r="Z419" s="80">
        <f t="shared" si="72"/>
        <v>0</v>
      </c>
      <c r="AA419" s="81" t="str">
        <f t="shared" si="73"/>
        <v>-</v>
      </c>
      <c r="AB419" s="64">
        <f t="shared" si="74"/>
        <v>1</v>
      </c>
      <c r="AC419" s="65">
        <f t="shared" si="75"/>
        <v>0</v>
      </c>
      <c r="AD419" s="80">
        <f t="shared" si="76"/>
        <v>0</v>
      </c>
      <c r="AE419" s="81" t="str">
        <f t="shared" si="77"/>
        <v>-</v>
      </c>
      <c r="AF419" s="64">
        <f t="shared" si="78"/>
        <v>0</v>
      </c>
      <c r="AG419" s="82" t="s">
        <v>1734</v>
      </c>
    </row>
    <row r="420" spans="1:33" ht="12.75">
      <c r="A420" s="62">
        <v>3617380</v>
      </c>
      <c r="B420" s="63">
        <v>580104030000</v>
      </c>
      <c r="C420" s="64" t="s">
        <v>674</v>
      </c>
      <c r="D420" s="65" t="s">
        <v>675</v>
      </c>
      <c r="E420" s="65" t="s">
        <v>676</v>
      </c>
      <c r="F420" s="66">
        <v>11757</v>
      </c>
      <c r="G420" s="67">
        <v>621</v>
      </c>
      <c r="H420" s="68">
        <v>6312266511</v>
      </c>
      <c r="I420" s="69" t="s">
        <v>1826</v>
      </c>
      <c r="J420" s="70" t="s">
        <v>1733</v>
      </c>
      <c r="K420" s="71" t="s">
        <v>1733</v>
      </c>
      <c r="L420" s="72">
        <v>7148</v>
      </c>
      <c r="M420" s="73" t="s">
        <v>1733</v>
      </c>
      <c r="N420" s="74">
        <v>6.688596491</v>
      </c>
      <c r="O420" s="70" t="s">
        <v>1733</v>
      </c>
      <c r="P420" s="75"/>
      <c r="Q420" s="71" t="str">
        <f t="shared" si="68"/>
        <v>NO</v>
      </c>
      <c r="R420" s="76" t="s">
        <v>1733</v>
      </c>
      <c r="S420" s="77">
        <v>246540</v>
      </c>
      <c r="T420" s="78">
        <v>19613</v>
      </c>
      <c r="U420" s="78">
        <v>34331</v>
      </c>
      <c r="V420" s="79">
        <v>10349</v>
      </c>
      <c r="W420" s="64">
        <f t="shared" si="69"/>
        <v>0</v>
      </c>
      <c r="X420" s="65">
        <f t="shared" si="70"/>
        <v>0</v>
      </c>
      <c r="Y420" s="65">
        <f t="shared" si="71"/>
        <v>0</v>
      </c>
      <c r="Z420" s="80">
        <f t="shared" si="72"/>
        <v>0</v>
      </c>
      <c r="AA420" s="81" t="str">
        <f t="shared" si="73"/>
        <v>-</v>
      </c>
      <c r="AB420" s="64">
        <f t="shared" si="74"/>
        <v>0</v>
      </c>
      <c r="AC420" s="65">
        <f t="shared" si="75"/>
        <v>0</v>
      </c>
      <c r="AD420" s="80">
        <f t="shared" si="76"/>
        <v>0</v>
      </c>
      <c r="AE420" s="81" t="str">
        <f t="shared" si="77"/>
        <v>-</v>
      </c>
      <c r="AF420" s="64">
        <f t="shared" si="78"/>
        <v>0</v>
      </c>
      <c r="AG420" s="82" t="s">
        <v>1734</v>
      </c>
    </row>
    <row r="421" spans="1:33" ht="12.75">
      <c r="A421" s="62">
        <v>3617430</v>
      </c>
      <c r="B421" s="63">
        <v>511602040000</v>
      </c>
      <c r="C421" s="64" t="s">
        <v>677</v>
      </c>
      <c r="D421" s="65" t="s">
        <v>678</v>
      </c>
      <c r="E421" s="65" t="s">
        <v>679</v>
      </c>
      <c r="F421" s="66">
        <v>13658</v>
      </c>
      <c r="G421" s="67">
        <v>39</v>
      </c>
      <c r="H421" s="68">
        <v>3153934951</v>
      </c>
      <c r="I421" s="69" t="s">
        <v>1731</v>
      </c>
      <c r="J421" s="70" t="s">
        <v>1732</v>
      </c>
      <c r="K421" s="71" t="s">
        <v>1732</v>
      </c>
      <c r="L421" s="72">
        <v>553</v>
      </c>
      <c r="M421" s="73" t="s">
        <v>1733</v>
      </c>
      <c r="N421" s="74">
        <v>20.29411765</v>
      </c>
      <c r="O421" s="70" t="s">
        <v>1732</v>
      </c>
      <c r="P421" s="75"/>
      <c r="Q421" s="71" t="str">
        <f t="shared" si="68"/>
        <v>NO</v>
      </c>
      <c r="R421" s="76" t="s">
        <v>1732</v>
      </c>
      <c r="S421" s="77">
        <v>50902</v>
      </c>
      <c r="T421" s="78">
        <v>6297</v>
      </c>
      <c r="U421" s="78">
        <v>5059</v>
      </c>
      <c r="V421" s="79">
        <v>7584</v>
      </c>
      <c r="W421" s="64">
        <f t="shared" si="69"/>
        <v>1</v>
      </c>
      <c r="X421" s="65">
        <f t="shared" si="70"/>
        <v>1</v>
      </c>
      <c r="Y421" s="65">
        <f t="shared" si="71"/>
        <v>0</v>
      </c>
      <c r="Z421" s="80">
        <f t="shared" si="72"/>
        <v>0</v>
      </c>
      <c r="AA421" s="81" t="str">
        <f t="shared" si="73"/>
        <v>SRSA</v>
      </c>
      <c r="AB421" s="64">
        <f t="shared" si="74"/>
        <v>1</v>
      </c>
      <c r="AC421" s="65">
        <f t="shared" si="75"/>
        <v>1</v>
      </c>
      <c r="AD421" s="80" t="str">
        <f t="shared" si="76"/>
        <v>Initial</v>
      </c>
      <c r="AE421" s="81" t="str">
        <f t="shared" si="77"/>
        <v>-</v>
      </c>
      <c r="AF421" s="64" t="str">
        <f t="shared" si="78"/>
        <v>SRSA</v>
      </c>
      <c r="AG421" s="82" t="s">
        <v>1734</v>
      </c>
    </row>
    <row r="422" spans="1:33" ht="12.75">
      <c r="A422" s="62">
        <v>3617460</v>
      </c>
      <c r="B422" s="63">
        <v>210800050000</v>
      </c>
      <c r="C422" s="64" t="s">
        <v>680</v>
      </c>
      <c r="D422" s="65" t="s">
        <v>681</v>
      </c>
      <c r="E422" s="65" t="s">
        <v>682</v>
      </c>
      <c r="F422" s="66">
        <v>13365</v>
      </c>
      <c r="G422" s="67">
        <v>1657</v>
      </c>
      <c r="H422" s="68">
        <v>3158231470</v>
      </c>
      <c r="I422" s="69" t="s">
        <v>1954</v>
      </c>
      <c r="J422" s="70" t="s">
        <v>1733</v>
      </c>
      <c r="K422" s="71" t="s">
        <v>1733</v>
      </c>
      <c r="L422" s="72">
        <v>1086</v>
      </c>
      <c r="M422" s="73" t="s">
        <v>1733</v>
      </c>
      <c r="N422" s="74">
        <v>14.47028424</v>
      </c>
      <c r="O422" s="70" t="s">
        <v>1733</v>
      </c>
      <c r="P422" s="75"/>
      <c r="Q422" s="71" t="str">
        <f t="shared" si="68"/>
        <v>NO</v>
      </c>
      <c r="R422" s="76" t="s">
        <v>1733</v>
      </c>
      <c r="S422" s="77">
        <v>95997</v>
      </c>
      <c r="T422" s="78">
        <v>12715</v>
      </c>
      <c r="U422" s="78">
        <v>10686</v>
      </c>
      <c r="V422" s="79">
        <v>2356</v>
      </c>
      <c r="W422" s="64">
        <f t="shared" si="69"/>
        <v>0</v>
      </c>
      <c r="X422" s="65">
        <f t="shared" si="70"/>
        <v>0</v>
      </c>
      <c r="Y422" s="65">
        <f t="shared" si="71"/>
        <v>0</v>
      </c>
      <c r="Z422" s="80">
        <f t="shared" si="72"/>
        <v>0</v>
      </c>
      <c r="AA422" s="81" t="str">
        <f t="shared" si="73"/>
        <v>-</v>
      </c>
      <c r="AB422" s="64">
        <f t="shared" si="74"/>
        <v>0</v>
      </c>
      <c r="AC422" s="65">
        <f t="shared" si="75"/>
        <v>0</v>
      </c>
      <c r="AD422" s="80">
        <f t="shared" si="76"/>
        <v>0</v>
      </c>
      <c r="AE422" s="81" t="str">
        <f t="shared" si="77"/>
        <v>-</v>
      </c>
      <c r="AF422" s="64">
        <f t="shared" si="78"/>
        <v>0</v>
      </c>
      <c r="AG422" s="82" t="s">
        <v>1734</v>
      </c>
    </row>
    <row r="423" spans="1:33" ht="12.75">
      <c r="A423" s="62">
        <v>3617400</v>
      </c>
      <c r="B423" s="63">
        <v>580603020000</v>
      </c>
      <c r="C423" s="64" t="s">
        <v>683</v>
      </c>
      <c r="D423" s="65" t="s">
        <v>684</v>
      </c>
      <c r="E423" s="65" t="s">
        <v>685</v>
      </c>
      <c r="F423" s="66">
        <v>11792</v>
      </c>
      <c r="G423" s="67">
        <v>547</v>
      </c>
      <c r="H423" s="68">
        <v>6319294300</v>
      </c>
      <c r="I423" s="69" t="s">
        <v>1826</v>
      </c>
      <c r="J423" s="70" t="s">
        <v>1733</v>
      </c>
      <c r="K423" s="71" t="s">
        <v>1733</v>
      </c>
      <c r="L423" s="72">
        <v>97</v>
      </c>
      <c r="M423" s="73" t="s">
        <v>1733</v>
      </c>
      <c r="N423" s="74" t="s">
        <v>1827</v>
      </c>
      <c r="O423" s="70" t="s">
        <v>1827</v>
      </c>
      <c r="P423" s="75"/>
      <c r="Q423" s="71" t="str">
        <f t="shared" si="68"/>
        <v>NO</v>
      </c>
      <c r="R423" s="76" t="s">
        <v>1733</v>
      </c>
      <c r="S423" s="77">
        <v>0</v>
      </c>
      <c r="T423" s="78">
        <v>0</v>
      </c>
      <c r="U423" s="78">
        <v>0</v>
      </c>
      <c r="V423" s="79">
        <v>0</v>
      </c>
      <c r="W423" s="64">
        <f t="shared" si="69"/>
        <v>0</v>
      </c>
      <c r="X423" s="65">
        <f t="shared" si="70"/>
        <v>1</v>
      </c>
      <c r="Y423" s="65">
        <f t="shared" si="71"/>
        <v>0</v>
      </c>
      <c r="Z423" s="80">
        <f t="shared" si="72"/>
        <v>0</v>
      </c>
      <c r="AA423" s="81" t="str">
        <f t="shared" si="73"/>
        <v>-</v>
      </c>
      <c r="AB423" s="64">
        <f t="shared" si="74"/>
        <v>0</v>
      </c>
      <c r="AC423" s="65">
        <f t="shared" si="75"/>
        <v>0</v>
      </c>
      <c r="AD423" s="80">
        <f t="shared" si="76"/>
        <v>0</v>
      </c>
      <c r="AE423" s="81" t="str">
        <f t="shared" si="77"/>
        <v>-</v>
      </c>
      <c r="AF423" s="64">
        <f t="shared" si="78"/>
        <v>0</v>
      </c>
      <c r="AG423" s="82" t="s">
        <v>1734</v>
      </c>
    </row>
    <row r="424" spans="1:33" ht="12.75">
      <c r="A424" s="62">
        <v>3617520</v>
      </c>
      <c r="B424" s="63">
        <v>421501060000</v>
      </c>
      <c r="C424" s="64" t="s">
        <v>686</v>
      </c>
      <c r="D424" s="65" t="s">
        <v>687</v>
      </c>
      <c r="E424" s="65" t="s">
        <v>688</v>
      </c>
      <c r="F424" s="66">
        <v>13088</v>
      </c>
      <c r="G424" s="67">
        <v>4455</v>
      </c>
      <c r="H424" s="68">
        <v>3154530225</v>
      </c>
      <c r="I424" s="69" t="s">
        <v>1954</v>
      </c>
      <c r="J424" s="70" t="s">
        <v>1733</v>
      </c>
      <c r="K424" s="71" t="s">
        <v>1733</v>
      </c>
      <c r="L424" s="72">
        <v>7995</v>
      </c>
      <c r="M424" s="73" t="s">
        <v>1733</v>
      </c>
      <c r="N424" s="74">
        <v>6.984197149</v>
      </c>
      <c r="O424" s="70" t="s">
        <v>1733</v>
      </c>
      <c r="P424" s="75"/>
      <c r="Q424" s="71" t="str">
        <f t="shared" si="68"/>
        <v>NO</v>
      </c>
      <c r="R424" s="76" t="s">
        <v>1733</v>
      </c>
      <c r="S424" s="77">
        <v>266259</v>
      </c>
      <c r="T424" s="78">
        <v>22487</v>
      </c>
      <c r="U424" s="78">
        <v>38045</v>
      </c>
      <c r="V424" s="79">
        <v>11295</v>
      </c>
      <c r="W424" s="64">
        <f t="shared" si="69"/>
        <v>0</v>
      </c>
      <c r="X424" s="65">
        <f t="shared" si="70"/>
        <v>0</v>
      </c>
      <c r="Y424" s="65">
        <f t="shared" si="71"/>
        <v>0</v>
      </c>
      <c r="Z424" s="80">
        <f t="shared" si="72"/>
        <v>0</v>
      </c>
      <c r="AA424" s="81" t="str">
        <f t="shared" si="73"/>
        <v>-</v>
      </c>
      <c r="AB424" s="64">
        <f t="shared" si="74"/>
        <v>0</v>
      </c>
      <c r="AC424" s="65">
        <f t="shared" si="75"/>
        <v>0</v>
      </c>
      <c r="AD424" s="80">
        <f t="shared" si="76"/>
        <v>0</v>
      </c>
      <c r="AE424" s="81" t="str">
        <f t="shared" si="77"/>
        <v>-</v>
      </c>
      <c r="AF424" s="64">
        <f t="shared" si="78"/>
        <v>0</v>
      </c>
      <c r="AG424" s="82" t="s">
        <v>1734</v>
      </c>
    </row>
    <row r="425" spans="1:33" ht="12.75">
      <c r="A425" s="62">
        <v>3617580</v>
      </c>
      <c r="B425" s="63">
        <v>591302040000</v>
      </c>
      <c r="C425" s="64" t="s">
        <v>689</v>
      </c>
      <c r="D425" s="65" t="s">
        <v>690</v>
      </c>
      <c r="E425" s="65" t="s">
        <v>691</v>
      </c>
      <c r="F425" s="66">
        <v>12758</v>
      </c>
      <c r="G425" s="67">
        <v>947</v>
      </c>
      <c r="H425" s="68">
        <v>8454394400</v>
      </c>
      <c r="I425" s="69" t="s">
        <v>1731</v>
      </c>
      <c r="J425" s="70" t="s">
        <v>1732</v>
      </c>
      <c r="K425" s="71" t="s">
        <v>1732</v>
      </c>
      <c r="L425" s="72">
        <v>617</v>
      </c>
      <c r="M425" s="73" t="s">
        <v>1733</v>
      </c>
      <c r="N425" s="74">
        <v>18.96813354</v>
      </c>
      <c r="O425" s="70" t="s">
        <v>1733</v>
      </c>
      <c r="P425" s="75"/>
      <c r="Q425" s="71" t="str">
        <f t="shared" si="68"/>
        <v>NO</v>
      </c>
      <c r="R425" s="76" t="s">
        <v>1732</v>
      </c>
      <c r="S425" s="77">
        <v>61712</v>
      </c>
      <c r="T425" s="78">
        <v>8078</v>
      </c>
      <c r="U425" s="78">
        <v>6398</v>
      </c>
      <c r="V425" s="79">
        <v>7914</v>
      </c>
      <c r="W425" s="64">
        <f t="shared" si="69"/>
        <v>1</v>
      </c>
      <c r="X425" s="65">
        <f t="shared" si="70"/>
        <v>0</v>
      </c>
      <c r="Y425" s="65">
        <f t="shared" si="71"/>
        <v>0</v>
      </c>
      <c r="Z425" s="80">
        <f t="shared" si="72"/>
        <v>0</v>
      </c>
      <c r="AA425" s="81" t="str">
        <f t="shared" si="73"/>
        <v>-</v>
      </c>
      <c r="AB425" s="64">
        <f t="shared" si="74"/>
        <v>1</v>
      </c>
      <c r="AC425" s="65">
        <f t="shared" si="75"/>
        <v>0</v>
      </c>
      <c r="AD425" s="80">
        <f t="shared" si="76"/>
        <v>0</v>
      </c>
      <c r="AE425" s="81" t="str">
        <f t="shared" si="77"/>
        <v>-</v>
      </c>
      <c r="AF425" s="64">
        <f t="shared" si="78"/>
        <v>0</v>
      </c>
      <c r="AG425" s="82" t="s">
        <v>1734</v>
      </c>
    </row>
    <row r="426" spans="1:33" ht="12.75">
      <c r="A426" s="62">
        <v>3617640</v>
      </c>
      <c r="B426" s="63">
        <v>240801060000</v>
      </c>
      <c r="C426" s="64" t="s">
        <v>692</v>
      </c>
      <c r="D426" s="65" t="s">
        <v>693</v>
      </c>
      <c r="E426" s="65" t="s">
        <v>694</v>
      </c>
      <c r="F426" s="66">
        <v>14487</v>
      </c>
      <c r="G426" s="67">
        <v>489</v>
      </c>
      <c r="H426" s="68">
        <v>5853464000</v>
      </c>
      <c r="I426" s="69" t="s">
        <v>1864</v>
      </c>
      <c r="J426" s="70" t="s">
        <v>1733</v>
      </c>
      <c r="K426" s="71" t="s">
        <v>1733</v>
      </c>
      <c r="L426" s="72">
        <v>2046</v>
      </c>
      <c r="M426" s="73" t="s">
        <v>1733</v>
      </c>
      <c r="N426" s="74">
        <v>7.305034551</v>
      </c>
      <c r="O426" s="70" t="s">
        <v>1733</v>
      </c>
      <c r="P426" s="75"/>
      <c r="Q426" s="71" t="str">
        <f t="shared" si="68"/>
        <v>NO</v>
      </c>
      <c r="R426" s="76" t="s">
        <v>1733</v>
      </c>
      <c r="S426" s="77">
        <v>81260</v>
      </c>
      <c r="T426" s="78">
        <v>6016</v>
      </c>
      <c r="U426" s="78">
        <v>9877</v>
      </c>
      <c r="V426" s="79">
        <v>2680</v>
      </c>
      <c r="W426" s="64">
        <f t="shared" si="69"/>
        <v>0</v>
      </c>
      <c r="X426" s="65">
        <f t="shared" si="70"/>
        <v>0</v>
      </c>
      <c r="Y426" s="65">
        <f t="shared" si="71"/>
        <v>0</v>
      </c>
      <c r="Z426" s="80">
        <f t="shared" si="72"/>
        <v>0</v>
      </c>
      <c r="AA426" s="81" t="str">
        <f t="shared" si="73"/>
        <v>-</v>
      </c>
      <c r="AB426" s="64">
        <f t="shared" si="74"/>
        <v>0</v>
      </c>
      <c r="AC426" s="65">
        <f t="shared" si="75"/>
        <v>0</v>
      </c>
      <c r="AD426" s="80">
        <f t="shared" si="76"/>
        <v>0</v>
      </c>
      <c r="AE426" s="81" t="str">
        <f t="shared" si="77"/>
        <v>-</v>
      </c>
      <c r="AF426" s="64">
        <f t="shared" si="78"/>
        <v>0</v>
      </c>
      <c r="AG426" s="82" t="s">
        <v>1734</v>
      </c>
    </row>
    <row r="427" spans="1:33" ht="12.75">
      <c r="A427" s="62">
        <v>3617670</v>
      </c>
      <c r="B427" s="63">
        <v>400400010000</v>
      </c>
      <c r="C427" s="64" t="s">
        <v>695</v>
      </c>
      <c r="D427" s="65" t="s">
        <v>696</v>
      </c>
      <c r="E427" s="65" t="s">
        <v>697</v>
      </c>
      <c r="F427" s="66">
        <v>14094</v>
      </c>
      <c r="G427" s="67">
        <v>5099</v>
      </c>
      <c r="H427" s="68">
        <v>7164784835</v>
      </c>
      <c r="I427" s="69" t="s">
        <v>1947</v>
      </c>
      <c r="J427" s="70" t="s">
        <v>1733</v>
      </c>
      <c r="K427" s="71" t="s">
        <v>1733</v>
      </c>
      <c r="L427" s="72">
        <v>5181</v>
      </c>
      <c r="M427" s="73" t="s">
        <v>1733</v>
      </c>
      <c r="N427" s="74">
        <v>14.78884722</v>
      </c>
      <c r="O427" s="70" t="s">
        <v>1733</v>
      </c>
      <c r="P427" s="75"/>
      <c r="Q427" s="71" t="str">
        <f t="shared" si="68"/>
        <v>NO</v>
      </c>
      <c r="R427" s="76" t="s">
        <v>1733</v>
      </c>
      <c r="S427" s="77">
        <v>361511</v>
      </c>
      <c r="T427" s="78">
        <v>40100</v>
      </c>
      <c r="U427" s="78">
        <v>40896</v>
      </c>
      <c r="V427" s="79">
        <v>12446</v>
      </c>
      <c r="W427" s="64">
        <f t="shared" si="69"/>
        <v>0</v>
      </c>
      <c r="X427" s="65">
        <f t="shared" si="70"/>
        <v>0</v>
      </c>
      <c r="Y427" s="65">
        <f t="shared" si="71"/>
        <v>0</v>
      </c>
      <c r="Z427" s="80">
        <f t="shared" si="72"/>
        <v>0</v>
      </c>
      <c r="AA427" s="81" t="str">
        <f t="shared" si="73"/>
        <v>-</v>
      </c>
      <c r="AB427" s="64">
        <f t="shared" si="74"/>
        <v>0</v>
      </c>
      <c r="AC427" s="65">
        <f t="shared" si="75"/>
        <v>0</v>
      </c>
      <c r="AD427" s="80">
        <f t="shared" si="76"/>
        <v>0</v>
      </c>
      <c r="AE427" s="81" t="str">
        <f t="shared" si="77"/>
        <v>-</v>
      </c>
      <c r="AF427" s="64">
        <f t="shared" si="78"/>
        <v>0</v>
      </c>
      <c r="AG427" s="82" t="s">
        <v>1734</v>
      </c>
    </row>
    <row r="428" spans="1:33" ht="12.75">
      <c r="A428" s="62">
        <v>3617700</v>
      </c>
      <c r="B428" s="63">
        <v>280503060000</v>
      </c>
      <c r="C428" s="64" t="s">
        <v>698</v>
      </c>
      <c r="D428" s="65" t="s">
        <v>699</v>
      </c>
      <c r="E428" s="65" t="s">
        <v>700</v>
      </c>
      <c r="F428" s="66">
        <v>11560</v>
      </c>
      <c r="G428" s="67">
        <v>1118</v>
      </c>
      <c r="H428" s="68">
        <v>5166746310</v>
      </c>
      <c r="I428" s="69" t="s">
        <v>1826</v>
      </c>
      <c r="J428" s="70" t="s">
        <v>1733</v>
      </c>
      <c r="K428" s="71" t="s">
        <v>1733</v>
      </c>
      <c r="L428" s="72">
        <v>2166</v>
      </c>
      <c r="M428" s="73" t="s">
        <v>1733</v>
      </c>
      <c r="N428" s="74">
        <v>3.004143646</v>
      </c>
      <c r="O428" s="70" t="s">
        <v>1733</v>
      </c>
      <c r="P428" s="75"/>
      <c r="Q428" s="71" t="str">
        <f t="shared" si="68"/>
        <v>NO</v>
      </c>
      <c r="R428" s="76" t="s">
        <v>1733</v>
      </c>
      <c r="S428" s="77">
        <v>65636</v>
      </c>
      <c r="T428" s="78">
        <v>2946</v>
      </c>
      <c r="U428" s="78">
        <v>10191</v>
      </c>
      <c r="V428" s="79">
        <v>2729</v>
      </c>
      <c r="W428" s="64">
        <f t="shared" si="69"/>
        <v>0</v>
      </c>
      <c r="X428" s="65">
        <f t="shared" si="70"/>
        <v>0</v>
      </c>
      <c r="Y428" s="65">
        <f t="shared" si="71"/>
        <v>0</v>
      </c>
      <c r="Z428" s="80">
        <f t="shared" si="72"/>
        <v>0</v>
      </c>
      <c r="AA428" s="81" t="str">
        <f t="shared" si="73"/>
        <v>-</v>
      </c>
      <c r="AB428" s="64">
        <f t="shared" si="74"/>
        <v>0</v>
      </c>
      <c r="AC428" s="65">
        <f t="shared" si="75"/>
        <v>0</v>
      </c>
      <c r="AD428" s="80">
        <f t="shared" si="76"/>
        <v>0</v>
      </c>
      <c r="AE428" s="81" t="str">
        <f t="shared" si="77"/>
        <v>-</v>
      </c>
      <c r="AF428" s="64">
        <f t="shared" si="78"/>
        <v>0</v>
      </c>
      <c r="AG428" s="82" t="s">
        <v>1734</v>
      </c>
    </row>
    <row r="429" spans="1:33" ht="12.75">
      <c r="A429" s="62">
        <v>3617730</v>
      </c>
      <c r="B429" s="63">
        <v>280300010000</v>
      </c>
      <c r="C429" s="64" t="s">
        <v>701</v>
      </c>
      <c r="D429" s="65" t="s">
        <v>702</v>
      </c>
      <c r="E429" s="65" t="s">
        <v>703</v>
      </c>
      <c r="F429" s="66">
        <v>11561</v>
      </c>
      <c r="G429" s="67">
        <v>5093</v>
      </c>
      <c r="H429" s="68">
        <v>5168972104</v>
      </c>
      <c r="I429" s="69" t="s">
        <v>1826</v>
      </c>
      <c r="J429" s="70" t="s">
        <v>1733</v>
      </c>
      <c r="K429" s="71" t="s">
        <v>1733</v>
      </c>
      <c r="L429" s="72">
        <v>4227</v>
      </c>
      <c r="M429" s="73" t="s">
        <v>1733</v>
      </c>
      <c r="N429" s="74">
        <v>11.40684411</v>
      </c>
      <c r="O429" s="70" t="s">
        <v>1733</v>
      </c>
      <c r="P429" s="75"/>
      <c r="Q429" s="71" t="str">
        <f t="shared" si="68"/>
        <v>NO</v>
      </c>
      <c r="R429" s="76" t="s">
        <v>1733</v>
      </c>
      <c r="S429" s="77">
        <v>211270</v>
      </c>
      <c r="T429" s="78">
        <v>28334</v>
      </c>
      <c r="U429" s="78">
        <v>33103</v>
      </c>
      <c r="V429" s="79">
        <v>9864</v>
      </c>
      <c r="W429" s="64">
        <f t="shared" si="69"/>
        <v>0</v>
      </c>
      <c r="X429" s="65">
        <f t="shared" si="70"/>
        <v>0</v>
      </c>
      <c r="Y429" s="65">
        <f t="shared" si="71"/>
        <v>0</v>
      </c>
      <c r="Z429" s="80">
        <f t="shared" si="72"/>
        <v>0</v>
      </c>
      <c r="AA429" s="81" t="str">
        <f t="shared" si="73"/>
        <v>-</v>
      </c>
      <c r="AB429" s="64">
        <f t="shared" si="74"/>
        <v>0</v>
      </c>
      <c r="AC429" s="65">
        <f t="shared" si="75"/>
        <v>0</v>
      </c>
      <c r="AD429" s="80">
        <f t="shared" si="76"/>
        <v>0</v>
      </c>
      <c r="AE429" s="81" t="str">
        <f t="shared" si="77"/>
        <v>-</v>
      </c>
      <c r="AF429" s="64">
        <f t="shared" si="78"/>
        <v>0</v>
      </c>
      <c r="AG429" s="82" t="s">
        <v>1734</v>
      </c>
    </row>
    <row r="430" spans="1:33" ht="12.75">
      <c r="A430" s="62">
        <v>3617760</v>
      </c>
      <c r="B430" s="63">
        <v>200701040000</v>
      </c>
      <c r="C430" s="64" t="s">
        <v>704</v>
      </c>
      <c r="D430" s="65" t="s">
        <v>705</v>
      </c>
      <c r="E430" s="65" t="s">
        <v>706</v>
      </c>
      <c r="F430" s="66">
        <v>12847</v>
      </c>
      <c r="G430" s="67">
        <v>217</v>
      </c>
      <c r="H430" s="68">
        <v>5186242147</v>
      </c>
      <c r="I430" s="69" t="s">
        <v>1731</v>
      </c>
      <c r="J430" s="70" t="s">
        <v>1732</v>
      </c>
      <c r="K430" s="71" t="s">
        <v>1732</v>
      </c>
      <c r="L430" s="72">
        <v>78</v>
      </c>
      <c r="M430" s="73" t="s">
        <v>2005</v>
      </c>
      <c r="N430" s="74">
        <v>19.78021978</v>
      </c>
      <c r="O430" s="70" t="s">
        <v>1733</v>
      </c>
      <c r="P430" s="75"/>
      <c r="Q430" s="71" t="str">
        <f t="shared" si="68"/>
        <v>NO</v>
      </c>
      <c r="R430" s="76" t="s">
        <v>1732</v>
      </c>
      <c r="S430" s="77">
        <v>6688</v>
      </c>
      <c r="T430" s="78">
        <v>998</v>
      </c>
      <c r="U430" s="78">
        <v>792</v>
      </c>
      <c r="V430" s="79">
        <v>1071</v>
      </c>
      <c r="W430" s="64">
        <f t="shared" si="69"/>
        <v>1</v>
      </c>
      <c r="X430" s="65">
        <f t="shared" si="70"/>
        <v>1</v>
      </c>
      <c r="Y430" s="65">
        <f t="shared" si="71"/>
        <v>0</v>
      </c>
      <c r="Z430" s="80">
        <f t="shared" si="72"/>
        <v>0</v>
      </c>
      <c r="AA430" s="81" t="str">
        <f t="shared" si="73"/>
        <v>SRSA</v>
      </c>
      <c r="AB430" s="64">
        <f t="shared" si="74"/>
        <v>1</v>
      </c>
      <c r="AC430" s="65">
        <f t="shared" si="75"/>
        <v>0</v>
      </c>
      <c r="AD430" s="80">
        <f t="shared" si="76"/>
        <v>0</v>
      </c>
      <c r="AE430" s="81" t="str">
        <f t="shared" si="77"/>
        <v>-</v>
      </c>
      <c r="AF430" s="64">
        <f t="shared" si="78"/>
        <v>0</v>
      </c>
      <c r="AG430" s="82" t="s">
        <v>1734</v>
      </c>
    </row>
    <row r="431" spans="1:33" ht="12.75">
      <c r="A431" s="62">
        <v>3619230</v>
      </c>
      <c r="B431" s="63">
        <v>580212060000</v>
      </c>
      <c r="C431" s="64" t="s">
        <v>707</v>
      </c>
      <c r="D431" s="65" t="s">
        <v>708</v>
      </c>
      <c r="E431" s="65" t="s">
        <v>709</v>
      </c>
      <c r="F431" s="66">
        <v>11953</v>
      </c>
      <c r="G431" s="67">
        <v>2369</v>
      </c>
      <c r="H431" s="68">
        <v>6313452172</v>
      </c>
      <c r="I431" s="69" t="s">
        <v>1848</v>
      </c>
      <c r="J431" s="70" t="s">
        <v>1733</v>
      </c>
      <c r="K431" s="71" t="s">
        <v>1733</v>
      </c>
      <c r="L431" s="72">
        <v>9301</v>
      </c>
      <c r="M431" s="73" t="s">
        <v>1733</v>
      </c>
      <c r="N431" s="74">
        <v>8.07376266</v>
      </c>
      <c r="O431" s="70" t="s">
        <v>1733</v>
      </c>
      <c r="P431" s="75"/>
      <c r="Q431" s="71" t="str">
        <f t="shared" si="68"/>
        <v>NO</v>
      </c>
      <c r="R431" s="76" t="s">
        <v>1733</v>
      </c>
      <c r="S431" s="77">
        <v>401931</v>
      </c>
      <c r="T431" s="78">
        <v>37375</v>
      </c>
      <c r="U431" s="78">
        <v>51068</v>
      </c>
      <c r="V431" s="79">
        <v>14100</v>
      </c>
      <c r="W431" s="64">
        <f t="shared" si="69"/>
        <v>0</v>
      </c>
      <c r="X431" s="65">
        <f t="shared" si="70"/>
        <v>0</v>
      </c>
      <c r="Y431" s="65">
        <f t="shared" si="71"/>
        <v>0</v>
      </c>
      <c r="Z431" s="80">
        <f t="shared" si="72"/>
        <v>0</v>
      </c>
      <c r="AA431" s="81" t="str">
        <f t="shared" si="73"/>
        <v>-</v>
      </c>
      <c r="AB431" s="64">
        <f t="shared" si="74"/>
        <v>0</v>
      </c>
      <c r="AC431" s="65">
        <f t="shared" si="75"/>
        <v>0</v>
      </c>
      <c r="AD431" s="80">
        <f t="shared" si="76"/>
        <v>0</v>
      </c>
      <c r="AE431" s="81" t="str">
        <f t="shared" si="77"/>
        <v>-</v>
      </c>
      <c r="AF431" s="64">
        <f t="shared" si="78"/>
        <v>0</v>
      </c>
      <c r="AG431" s="82" t="s">
        <v>1734</v>
      </c>
    </row>
    <row r="432" spans="1:33" ht="12.75">
      <c r="A432" s="62">
        <v>3617820</v>
      </c>
      <c r="B432" s="63">
        <v>230901040000</v>
      </c>
      <c r="C432" s="64" t="s">
        <v>710</v>
      </c>
      <c r="D432" s="65" t="s">
        <v>711</v>
      </c>
      <c r="E432" s="65" t="s">
        <v>712</v>
      </c>
      <c r="F432" s="66">
        <v>13367</v>
      </c>
      <c r="G432" s="67">
        <v>1397</v>
      </c>
      <c r="H432" s="68">
        <v>3153769000</v>
      </c>
      <c r="I432" s="69" t="s">
        <v>1800</v>
      </c>
      <c r="J432" s="70" t="s">
        <v>1733</v>
      </c>
      <c r="K432" s="71" t="s">
        <v>1732</v>
      </c>
      <c r="L432" s="72">
        <v>1373</v>
      </c>
      <c r="M432" s="73" t="s">
        <v>1733</v>
      </c>
      <c r="N432" s="74">
        <v>18.30417227</v>
      </c>
      <c r="O432" s="70" t="s">
        <v>1733</v>
      </c>
      <c r="P432" s="75"/>
      <c r="Q432" s="71" t="str">
        <f t="shared" si="68"/>
        <v>NO</v>
      </c>
      <c r="R432" s="76" t="s">
        <v>1732</v>
      </c>
      <c r="S432" s="77">
        <v>108450</v>
      </c>
      <c r="T432" s="78">
        <v>12178</v>
      </c>
      <c r="U432" s="78">
        <v>10885</v>
      </c>
      <c r="V432" s="79">
        <v>17654</v>
      </c>
      <c r="W432" s="64">
        <f t="shared" si="69"/>
        <v>1</v>
      </c>
      <c r="X432" s="65">
        <f t="shared" si="70"/>
        <v>0</v>
      </c>
      <c r="Y432" s="65">
        <f t="shared" si="71"/>
        <v>0</v>
      </c>
      <c r="Z432" s="80">
        <f t="shared" si="72"/>
        <v>0</v>
      </c>
      <c r="AA432" s="81" t="str">
        <f t="shared" si="73"/>
        <v>-</v>
      </c>
      <c r="AB432" s="64">
        <f t="shared" si="74"/>
        <v>1</v>
      </c>
      <c r="AC432" s="65">
        <f t="shared" si="75"/>
        <v>0</v>
      </c>
      <c r="AD432" s="80">
        <f t="shared" si="76"/>
        <v>0</v>
      </c>
      <c r="AE432" s="81" t="str">
        <f t="shared" si="77"/>
        <v>-</v>
      </c>
      <c r="AF432" s="64">
        <f t="shared" si="78"/>
        <v>0</v>
      </c>
      <c r="AG432" s="82" t="s">
        <v>1734</v>
      </c>
    </row>
    <row r="433" spans="1:33" ht="12.75">
      <c r="A433" s="62">
        <v>3617880</v>
      </c>
      <c r="B433" s="63">
        <v>221301040000</v>
      </c>
      <c r="C433" s="64" t="s">
        <v>713</v>
      </c>
      <c r="D433" s="65" t="s">
        <v>714</v>
      </c>
      <c r="E433" s="65" t="s">
        <v>715</v>
      </c>
      <c r="F433" s="66">
        <v>13622</v>
      </c>
      <c r="G433" s="67">
        <v>219</v>
      </c>
      <c r="H433" s="68">
        <v>3156492417</v>
      </c>
      <c r="I433" s="69" t="s">
        <v>1731</v>
      </c>
      <c r="J433" s="70" t="s">
        <v>1732</v>
      </c>
      <c r="K433" s="71" t="s">
        <v>1732</v>
      </c>
      <c r="L433" s="72">
        <v>360</v>
      </c>
      <c r="M433" s="73" t="s">
        <v>1733</v>
      </c>
      <c r="N433" s="74">
        <v>19.90291262</v>
      </c>
      <c r="O433" s="70" t="s">
        <v>1733</v>
      </c>
      <c r="P433" s="75"/>
      <c r="Q433" s="71" t="str">
        <f t="shared" si="68"/>
        <v>NO</v>
      </c>
      <c r="R433" s="76" t="s">
        <v>1732</v>
      </c>
      <c r="S433" s="77">
        <v>20745</v>
      </c>
      <c r="T433" s="78">
        <v>3266</v>
      </c>
      <c r="U433" s="78">
        <v>2830</v>
      </c>
      <c r="V433" s="79">
        <v>4405</v>
      </c>
      <c r="W433" s="64">
        <f t="shared" si="69"/>
        <v>1</v>
      </c>
      <c r="X433" s="65">
        <f t="shared" si="70"/>
        <v>1</v>
      </c>
      <c r="Y433" s="65">
        <f t="shared" si="71"/>
        <v>0</v>
      </c>
      <c r="Z433" s="80">
        <f t="shared" si="72"/>
        <v>0</v>
      </c>
      <c r="AA433" s="81" t="str">
        <f t="shared" si="73"/>
        <v>SRSA</v>
      </c>
      <c r="AB433" s="64">
        <f t="shared" si="74"/>
        <v>1</v>
      </c>
      <c r="AC433" s="65">
        <f t="shared" si="75"/>
        <v>0</v>
      </c>
      <c r="AD433" s="80">
        <f t="shared" si="76"/>
        <v>0</v>
      </c>
      <c r="AE433" s="81" t="str">
        <f t="shared" si="77"/>
        <v>-</v>
      </c>
      <c r="AF433" s="64">
        <f t="shared" si="78"/>
        <v>0</v>
      </c>
      <c r="AG433" s="82" t="s">
        <v>1734</v>
      </c>
    </row>
    <row r="434" spans="1:33" ht="12.75">
      <c r="A434" s="62">
        <v>3617910</v>
      </c>
      <c r="B434" s="63">
        <v>280220030000</v>
      </c>
      <c r="C434" s="64" t="s">
        <v>716</v>
      </c>
      <c r="D434" s="65" t="s">
        <v>717</v>
      </c>
      <c r="E434" s="65" t="s">
        <v>718</v>
      </c>
      <c r="F434" s="66">
        <v>11563</v>
      </c>
      <c r="G434" s="67">
        <v>3437</v>
      </c>
      <c r="H434" s="68">
        <v>5168870253</v>
      </c>
      <c r="I434" s="69" t="s">
        <v>1826</v>
      </c>
      <c r="J434" s="70" t="s">
        <v>1733</v>
      </c>
      <c r="K434" s="71" t="s">
        <v>1733</v>
      </c>
      <c r="L434" s="72">
        <v>3012</v>
      </c>
      <c r="M434" s="73" t="s">
        <v>1733</v>
      </c>
      <c r="N434" s="74">
        <v>3.099110156</v>
      </c>
      <c r="O434" s="70" t="s">
        <v>1733</v>
      </c>
      <c r="P434" s="75"/>
      <c r="Q434" s="71" t="str">
        <f t="shared" si="68"/>
        <v>NO</v>
      </c>
      <c r="R434" s="76" t="s">
        <v>1733</v>
      </c>
      <c r="S434" s="77">
        <v>80530</v>
      </c>
      <c r="T434" s="78">
        <v>3401</v>
      </c>
      <c r="U434" s="78">
        <v>12264</v>
      </c>
      <c r="V434" s="79">
        <v>3268</v>
      </c>
      <c r="W434" s="64">
        <f t="shared" si="69"/>
        <v>0</v>
      </c>
      <c r="X434" s="65">
        <f t="shared" si="70"/>
        <v>0</v>
      </c>
      <c r="Y434" s="65">
        <f t="shared" si="71"/>
        <v>0</v>
      </c>
      <c r="Z434" s="80">
        <f t="shared" si="72"/>
        <v>0</v>
      </c>
      <c r="AA434" s="81" t="str">
        <f t="shared" si="73"/>
        <v>-</v>
      </c>
      <c r="AB434" s="64">
        <f t="shared" si="74"/>
        <v>0</v>
      </c>
      <c r="AC434" s="65">
        <f t="shared" si="75"/>
        <v>0</v>
      </c>
      <c r="AD434" s="80">
        <f t="shared" si="76"/>
        <v>0</v>
      </c>
      <c r="AE434" s="81" t="str">
        <f t="shared" si="77"/>
        <v>-</v>
      </c>
      <c r="AF434" s="64">
        <f t="shared" si="78"/>
        <v>0</v>
      </c>
      <c r="AG434" s="82" t="s">
        <v>1734</v>
      </c>
    </row>
    <row r="435" spans="1:33" ht="12.75">
      <c r="A435" s="62">
        <v>3617940</v>
      </c>
      <c r="B435" s="63">
        <v>421504020000</v>
      </c>
      <c r="C435" s="64" t="s">
        <v>719</v>
      </c>
      <c r="D435" s="65" t="s">
        <v>720</v>
      </c>
      <c r="E435" s="65" t="s">
        <v>2062</v>
      </c>
      <c r="F435" s="66">
        <v>13208</v>
      </c>
      <c r="G435" s="67">
        <v>3234</v>
      </c>
      <c r="H435" s="68">
        <v>3154557571</v>
      </c>
      <c r="I435" s="69" t="s">
        <v>1954</v>
      </c>
      <c r="J435" s="70" t="s">
        <v>1733</v>
      </c>
      <c r="K435" s="71" t="s">
        <v>1733</v>
      </c>
      <c r="L435" s="72">
        <v>327</v>
      </c>
      <c r="M435" s="73" t="s">
        <v>1733</v>
      </c>
      <c r="N435" s="74">
        <v>11.70212766</v>
      </c>
      <c r="O435" s="70" t="s">
        <v>1733</v>
      </c>
      <c r="P435" s="75"/>
      <c r="Q435" s="71" t="str">
        <f t="shared" si="68"/>
        <v>NO</v>
      </c>
      <c r="R435" s="76" t="s">
        <v>1733</v>
      </c>
      <c r="S435" s="77">
        <v>13076</v>
      </c>
      <c r="T435" s="78">
        <v>2307</v>
      </c>
      <c r="U435" s="78">
        <v>2822</v>
      </c>
      <c r="V435" s="79">
        <v>926</v>
      </c>
      <c r="W435" s="64">
        <f t="shared" si="69"/>
        <v>0</v>
      </c>
      <c r="X435" s="65">
        <f t="shared" si="70"/>
        <v>1</v>
      </c>
      <c r="Y435" s="65">
        <f t="shared" si="71"/>
        <v>0</v>
      </c>
      <c r="Z435" s="80">
        <f t="shared" si="72"/>
        <v>0</v>
      </c>
      <c r="AA435" s="81" t="str">
        <f t="shared" si="73"/>
        <v>-</v>
      </c>
      <c r="AB435" s="64">
        <f t="shared" si="74"/>
        <v>0</v>
      </c>
      <c r="AC435" s="65">
        <f t="shared" si="75"/>
        <v>0</v>
      </c>
      <c r="AD435" s="80">
        <f t="shared" si="76"/>
        <v>0</v>
      </c>
      <c r="AE435" s="81" t="str">
        <f t="shared" si="77"/>
        <v>-</v>
      </c>
      <c r="AF435" s="64">
        <f t="shared" si="78"/>
        <v>0</v>
      </c>
      <c r="AG435" s="82" t="s">
        <v>1734</v>
      </c>
    </row>
    <row r="436" spans="1:33" ht="12.75">
      <c r="A436" s="62">
        <v>3617970</v>
      </c>
      <c r="B436" s="63">
        <v>451001040000</v>
      </c>
      <c r="C436" s="64" t="s">
        <v>721</v>
      </c>
      <c r="D436" s="65" t="s">
        <v>722</v>
      </c>
      <c r="E436" s="65" t="s">
        <v>723</v>
      </c>
      <c r="F436" s="66">
        <v>14098</v>
      </c>
      <c r="G436" s="67">
        <v>540</v>
      </c>
      <c r="H436" s="68">
        <v>5857653101</v>
      </c>
      <c r="I436" s="69" t="s">
        <v>1807</v>
      </c>
      <c r="J436" s="70" t="s">
        <v>1732</v>
      </c>
      <c r="K436" s="71" t="s">
        <v>1733</v>
      </c>
      <c r="L436" s="72">
        <v>771</v>
      </c>
      <c r="M436" s="73" t="s">
        <v>1733</v>
      </c>
      <c r="N436" s="74">
        <v>16.32406288</v>
      </c>
      <c r="O436" s="70" t="s">
        <v>1733</v>
      </c>
      <c r="P436" s="75"/>
      <c r="Q436" s="71" t="str">
        <f t="shared" si="68"/>
        <v>NO</v>
      </c>
      <c r="R436" s="76" t="s">
        <v>1732</v>
      </c>
      <c r="S436" s="77">
        <v>46935</v>
      </c>
      <c r="T436" s="78">
        <v>5721</v>
      </c>
      <c r="U436" s="78">
        <v>5423</v>
      </c>
      <c r="V436" s="79">
        <v>7351</v>
      </c>
      <c r="W436" s="64">
        <f t="shared" si="69"/>
        <v>1</v>
      </c>
      <c r="X436" s="65">
        <f t="shared" si="70"/>
        <v>0</v>
      </c>
      <c r="Y436" s="65">
        <f t="shared" si="71"/>
        <v>0</v>
      </c>
      <c r="Z436" s="80">
        <f t="shared" si="72"/>
        <v>0</v>
      </c>
      <c r="AA436" s="81" t="str">
        <f t="shared" si="73"/>
        <v>-</v>
      </c>
      <c r="AB436" s="64">
        <f t="shared" si="74"/>
        <v>1</v>
      </c>
      <c r="AC436" s="65">
        <f t="shared" si="75"/>
        <v>0</v>
      </c>
      <c r="AD436" s="80">
        <f t="shared" si="76"/>
        <v>0</v>
      </c>
      <c r="AE436" s="81" t="str">
        <f t="shared" si="77"/>
        <v>-</v>
      </c>
      <c r="AF436" s="64">
        <f t="shared" si="78"/>
        <v>0</v>
      </c>
      <c r="AG436" s="82" t="s">
        <v>1734</v>
      </c>
    </row>
    <row r="437" spans="1:33" ht="12.75">
      <c r="A437" s="62">
        <v>3618030</v>
      </c>
      <c r="B437" s="63">
        <v>650501040000</v>
      </c>
      <c r="C437" s="64" t="s">
        <v>724</v>
      </c>
      <c r="D437" s="65" t="s">
        <v>725</v>
      </c>
      <c r="E437" s="65" t="s">
        <v>726</v>
      </c>
      <c r="F437" s="66">
        <v>14489</v>
      </c>
      <c r="G437" s="67">
        <v>1496</v>
      </c>
      <c r="H437" s="68">
        <v>3159462200</v>
      </c>
      <c r="I437" s="69" t="s">
        <v>1954</v>
      </c>
      <c r="J437" s="70" t="s">
        <v>1733</v>
      </c>
      <c r="K437" s="71" t="s">
        <v>1733</v>
      </c>
      <c r="L437" s="72">
        <v>1034</v>
      </c>
      <c r="M437" s="73" t="s">
        <v>1733</v>
      </c>
      <c r="N437" s="74">
        <v>9.135004042</v>
      </c>
      <c r="O437" s="70" t="s">
        <v>1733</v>
      </c>
      <c r="P437" s="75"/>
      <c r="Q437" s="71" t="str">
        <f t="shared" si="68"/>
        <v>NO</v>
      </c>
      <c r="R437" s="76" t="s">
        <v>1733</v>
      </c>
      <c r="S437" s="77">
        <v>55845</v>
      </c>
      <c r="T437" s="78">
        <v>5754</v>
      </c>
      <c r="U437" s="78">
        <v>6568</v>
      </c>
      <c r="V437" s="79">
        <v>9411</v>
      </c>
      <c r="W437" s="64">
        <f t="shared" si="69"/>
        <v>0</v>
      </c>
      <c r="X437" s="65">
        <f t="shared" si="70"/>
        <v>0</v>
      </c>
      <c r="Y437" s="65">
        <f t="shared" si="71"/>
        <v>0</v>
      </c>
      <c r="Z437" s="80">
        <f t="shared" si="72"/>
        <v>0</v>
      </c>
      <c r="AA437" s="81" t="str">
        <f t="shared" si="73"/>
        <v>-</v>
      </c>
      <c r="AB437" s="64">
        <f t="shared" si="74"/>
        <v>0</v>
      </c>
      <c r="AC437" s="65">
        <f t="shared" si="75"/>
        <v>0</v>
      </c>
      <c r="AD437" s="80">
        <f t="shared" si="76"/>
        <v>0</v>
      </c>
      <c r="AE437" s="81" t="str">
        <f t="shared" si="77"/>
        <v>-</v>
      </c>
      <c r="AF437" s="64">
        <f t="shared" si="78"/>
        <v>0</v>
      </c>
      <c r="AG437" s="82" t="s">
        <v>1734</v>
      </c>
    </row>
    <row r="438" spans="1:33" ht="12.75">
      <c r="A438" s="62">
        <v>3618080</v>
      </c>
      <c r="B438" s="63">
        <v>251101040000</v>
      </c>
      <c r="C438" s="64" t="s">
        <v>727</v>
      </c>
      <c r="D438" s="65" t="s">
        <v>728</v>
      </c>
      <c r="E438" s="65" t="s">
        <v>729</v>
      </c>
      <c r="F438" s="66">
        <v>13402</v>
      </c>
      <c r="G438" s="67">
        <v>155</v>
      </c>
      <c r="H438" s="68">
        <v>3158931878</v>
      </c>
      <c r="I438" s="69" t="s">
        <v>1807</v>
      </c>
      <c r="J438" s="70" t="s">
        <v>1732</v>
      </c>
      <c r="K438" s="71" t="s">
        <v>1733</v>
      </c>
      <c r="L438" s="72">
        <v>470</v>
      </c>
      <c r="M438" s="73" t="s">
        <v>1733</v>
      </c>
      <c r="N438" s="74">
        <v>13.59404097</v>
      </c>
      <c r="O438" s="70" t="s">
        <v>1733</v>
      </c>
      <c r="P438" s="75"/>
      <c r="Q438" s="71" t="str">
        <f t="shared" si="68"/>
        <v>NO</v>
      </c>
      <c r="R438" s="76" t="s">
        <v>1732</v>
      </c>
      <c r="S438" s="77">
        <v>28681</v>
      </c>
      <c r="T438" s="78">
        <v>3549</v>
      </c>
      <c r="U438" s="78">
        <v>3551</v>
      </c>
      <c r="V438" s="79">
        <v>4546</v>
      </c>
      <c r="W438" s="64">
        <f t="shared" si="69"/>
        <v>1</v>
      </c>
      <c r="X438" s="65">
        <f t="shared" si="70"/>
        <v>1</v>
      </c>
      <c r="Y438" s="65">
        <f t="shared" si="71"/>
        <v>0</v>
      </c>
      <c r="Z438" s="80">
        <f t="shared" si="72"/>
        <v>0</v>
      </c>
      <c r="AA438" s="81" t="str">
        <f t="shared" si="73"/>
        <v>SRSA</v>
      </c>
      <c r="AB438" s="64">
        <f t="shared" si="74"/>
        <v>1</v>
      </c>
      <c r="AC438" s="65">
        <f t="shared" si="75"/>
        <v>0</v>
      </c>
      <c r="AD438" s="80">
        <f t="shared" si="76"/>
        <v>0</v>
      </c>
      <c r="AE438" s="81" t="str">
        <f t="shared" si="77"/>
        <v>-</v>
      </c>
      <c r="AF438" s="64">
        <f t="shared" si="78"/>
        <v>0</v>
      </c>
      <c r="AG438" s="82" t="s">
        <v>1734</v>
      </c>
    </row>
    <row r="439" spans="1:33" ht="12.75">
      <c r="A439" s="62">
        <v>3618090</v>
      </c>
      <c r="B439" s="63">
        <v>511901040000</v>
      </c>
      <c r="C439" s="64" t="s">
        <v>730</v>
      </c>
      <c r="D439" s="65" t="s">
        <v>731</v>
      </c>
      <c r="E439" s="65" t="s">
        <v>732</v>
      </c>
      <c r="F439" s="66">
        <v>13660</v>
      </c>
      <c r="G439" s="67">
        <v>67</v>
      </c>
      <c r="H439" s="68">
        <v>3153225746</v>
      </c>
      <c r="I439" s="69" t="s">
        <v>1731</v>
      </c>
      <c r="J439" s="70" t="s">
        <v>1732</v>
      </c>
      <c r="K439" s="71" t="s">
        <v>1732</v>
      </c>
      <c r="L439" s="72">
        <v>764</v>
      </c>
      <c r="M439" s="73" t="s">
        <v>1733</v>
      </c>
      <c r="N439" s="74">
        <v>15.82360571</v>
      </c>
      <c r="O439" s="70" t="s">
        <v>1733</v>
      </c>
      <c r="P439" s="75"/>
      <c r="Q439" s="71" t="str">
        <f t="shared" si="68"/>
        <v>NO</v>
      </c>
      <c r="R439" s="76" t="s">
        <v>1732</v>
      </c>
      <c r="S439" s="77">
        <v>44013</v>
      </c>
      <c r="T439" s="78">
        <v>5316</v>
      </c>
      <c r="U439" s="78">
        <v>5203</v>
      </c>
      <c r="V439" s="79">
        <v>7359</v>
      </c>
      <c r="W439" s="64">
        <f t="shared" si="69"/>
        <v>1</v>
      </c>
      <c r="X439" s="65">
        <f t="shared" si="70"/>
        <v>0</v>
      </c>
      <c r="Y439" s="65">
        <f t="shared" si="71"/>
        <v>0</v>
      </c>
      <c r="Z439" s="80">
        <f t="shared" si="72"/>
        <v>0</v>
      </c>
      <c r="AA439" s="81" t="str">
        <f t="shared" si="73"/>
        <v>-</v>
      </c>
      <c r="AB439" s="64">
        <f t="shared" si="74"/>
        <v>1</v>
      </c>
      <c r="AC439" s="65">
        <f t="shared" si="75"/>
        <v>0</v>
      </c>
      <c r="AD439" s="80">
        <f t="shared" si="76"/>
        <v>0</v>
      </c>
      <c r="AE439" s="81" t="str">
        <f t="shared" si="77"/>
        <v>-</v>
      </c>
      <c r="AF439" s="64">
        <f t="shared" si="78"/>
        <v>0</v>
      </c>
      <c r="AG439" s="82" t="s">
        <v>1734</v>
      </c>
    </row>
    <row r="440" spans="1:33" ht="12.75">
      <c r="A440" s="62">
        <v>3618120</v>
      </c>
      <c r="B440" s="63">
        <v>480101060000</v>
      </c>
      <c r="C440" s="64" t="s">
        <v>733</v>
      </c>
      <c r="D440" s="65" t="s">
        <v>734</v>
      </c>
      <c r="E440" s="65" t="s">
        <v>735</v>
      </c>
      <c r="F440" s="66">
        <v>10541</v>
      </c>
      <c r="G440" s="67">
        <v>1666</v>
      </c>
      <c r="H440" s="68">
        <v>8456283415</v>
      </c>
      <c r="I440" s="69" t="s">
        <v>1826</v>
      </c>
      <c r="J440" s="70" t="s">
        <v>1733</v>
      </c>
      <c r="K440" s="71" t="s">
        <v>1733</v>
      </c>
      <c r="L440" s="72">
        <v>5000</v>
      </c>
      <c r="M440" s="73" t="s">
        <v>1733</v>
      </c>
      <c r="N440" s="74">
        <v>1.157875391</v>
      </c>
      <c r="O440" s="70" t="s">
        <v>1733</v>
      </c>
      <c r="P440" s="75"/>
      <c r="Q440" s="71" t="str">
        <f t="shared" si="68"/>
        <v>NO</v>
      </c>
      <c r="R440" s="76" t="s">
        <v>1733</v>
      </c>
      <c r="S440" s="77">
        <v>126301</v>
      </c>
      <c r="T440" s="78">
        <v>0</v>
      </c>
      <c r="U440" s="78">
        <v>19836</v>
      </c>
      <c r="V440" s="79">
        <v>4419</v>
      </c>
      <c r="W440" s="64">
        <f t="shared" si="69"/>
        <v>0</v>
      </c>
      <c r="X440" s="65">
        <f t="shared" si="70"/>
        <v>0</v>
      </c>
      <c r="Y440" s="65">
        <f t="shared" si="71"/>
        <v>0</v>
      </c>
      <c r="Z440" s="80">
        <f t="shared" si="72"/>
        <v>0</v>
      </c>
      <c r="AA440" s="81" t="str">
        <f t="shared" si="73"/>
        <v>-</v>
      </c>
      <c r="AB440" s="64">
        <f t="shared" si="74"/>
        <v>0</v>
      </c>
      <c r="AC440" s="65">
        <f t="shared" si="75"/>
        <v>0</v>
      </c>
      <c r="AD440" s="80">
        <f t="shared" si="76"/>
        <v>0</v>
      </c>
      <c r="AE440" s="81" t="str">
        <f t="shared" si="77"/>
        <v>-</v>
      </c>
      <c r="AF440" s="64">
        <f t="shared" si="78"/>
        <v>0</v>
      </c>
      <c r="AG440" s="82" t="s">
        <v>1734</v>
      </c>
    </row>
    <row r="441" spans="1:33" ht="12.75">
      <c r="A441" s="62">
        <v>3618150</v>
      </c>
      <c r="B441" s="63">
        <v>31101060000</v>
      </c>
      <c r="C441" s="64" t="s">
        <v>736</v>
      </c>
      <c r="D441" s="65" t="s">
        <v>737</v>
      </c>
      <c r="E441" s="65" t="s">
        <v>738</v>
      </c>
      <c r="F441" s="66">
        <v>13760</v>
      </c>
      <c r="G441" s="67">
        <v>1199</v>
      </c>
      <c r="H441" s="68">
        <v>6077541400</v>
      </c>
      <c r="I441" s="69" t="s">
        <v>1864</v>
      </c>
      <c r="J441" s="70" t="s">
        <v>1733</v>
      </c>
      <c r="K441" s="71" t="s">
        <v>1733</v>
      </c>
      <c r="L441" s="72">
        <v>2602</v>
      </c>
      <c r="M441" s="73" t="s">
        <v>1733</v>
      </c>
      <c r="N441" s="74">
        <v>7.304882737</v>
      </c>
      <c r="O441" s="70" t="s">
        <v>1733</v>
      </c>
      <c r="P441" s="75"/>
      <c r="Q441" s="71" t="str">
        <f t="shared" si="68"/>
        <v>NO</v>
      </c>
      <c r="R441" s="76" t="s">
        <v>1733</v>
      </c>
      <c r="S441" s="77">
        <v>102895</v>
      </c>
      <c r="T441" s="78">
        <v>6800</v>
      </c>
      <c r="U441" s="78">
        <v>12232</v>
      </c>
      <c r="V441" s="79">
        <v>3467</v>
      </c>
      <c r="W441" s="64">
        <f t="shared" si="69"/>
        <v>0</v>
      </c>
      <c r="X441" s="65">
        <f t="shared" si="70"/>
        <v>0</v>
      </c>
      <c r="Y441" s="65">
        <f t="shared" si="71"/>
        <v>0</v>
      </c>
      <c r="Z441" s="80">
        <f t="shared" si="72"/>
        <v>0</v>
      </c>
      <c r="AA441" s="81" t="str">
        <f t="shared" si="73"/>
        <v>-</v>
      </c>
      <c r="AB441" s="64">
        <f t="shared" si="74"/>
        <v>0</v>
      </c>
      <c r="AC441" s="65">
        <f t="shared" si="75"/>
        <v>0</v>
      </c>
      <c r="AD441" s="80">
        <f t="shared" si="76"/>
        <v>0</v>
      </c>
      <c r="AE441" s="81" t="str">
        <f t="shared" si="77"/>
        <v>-</v>
      </c>
      <c r="AF441" s="64">
        <f t="shared" si="78"/>
        <v>0</v>
      </c>
      <c r="AG441" s="82" t="s">
        <v>1734</v>
      </c>
    </row>
    <row r="442" spans="1:33" ht="12.75">
      <c r="A442" s="62">
        <v>3618180</v>
      </c>
      <c r="B442" s="63">
        <v>161501060000</v>
      </c>
      <c r="C442" s="64" t="s">
        <v>739</v>
      </c>
      <c r="D442" s="65" t="s">
        <v>740</v>
      </c>
      <c r="E442" s="65" t="s">
        <v>2031</v>
      </c>
      <c r="F442" s="66">
        <v>12953</v>
      </c>
      <c r="G442" s="67">
        <v>1118</v>
      </c>
      <c r="H442" s="68">
        <v>5184837800</v>
      </c>
      <c r="I442" s="69" t="s">
        <v>1784</v>
      </c>
      <c r="J442" s="70" t="s">
        <v>1733</v>
      </c>
      <c r="K442" s="71" t="s">
        <v>1732</v>
      </c>
      <c r="L442" s="72">
        <v>2425</v>
      </c>
      <c r="M442" s="73" t="s">
        <v>1733</v>
      </c>
      <c r="N442" s="74">
        <v>17.17655732</v>
      </c>
      <c r="O442" s="70" t="s">
        <v>1733</v>
      </c>
      <c r="P442" s="75"/>
      <c r="Q442" s="71" t="str">
        <f t="shared" si="68"/>
        <v>NO</v>
      </c>
      <c r="R442" s="76" t="s">
        <v>1732</v>
      </c>
      <c r="S442" s="77">
        <v>167598</v>
      </c>
      <c r="T442" s="78">
        <v>21324</v>
      </c>
      <c r="U442" s="78">
        <v>19565</v>
      </c>
      <c r="V442" s="79">
        <v>25683</v>
      </c>
      <c r="W442" s="64">
        <f t="shared" si="69"/>
        <v>1</v>
      </c>
      <c r="X442" s="65">
        <f t="shared" si="70"/>
        <v>0</v>
      </c>
      <c r="Y442" s="65">
        <f t="shared" si="71"/>
        <v>0</v>
      </c>
      <c r="Z442" s="80">
        <f t="shared" si="72"/>
        <v>0</v>
      </c>
      <c r="AA442" s="81" t="str">
        <f t="shared" si="73"/>
        <v>-</v>
      </c>
      <c r="AB442" s="64">
        <f t="shared" si="74"/>
        <v>1</v>
      </c>
      <c r="AC442" s="65">
        <f t="shared" si="75"/>
        <v>0</v>
      </c>
      <c r="AD442" s="80">
        <f t="shared" si="76"/>
        <v>0</v>
      </c>
      <c r="AE442" s="81" t="str">
        <f t="shared" si="77"/>
        <v>-</v>
      </c>
      <c r="AF442" s="64">
        <f t="shared" si="78"/>
        <v>0</v>
      </c>
      <c r="AG442" s="82" t="s">
        <v>1734</v>
      </c>
    </row>
    <row r="443" spans="1:33" ht="12.75">
      <c r="A443" s="62">
        <v>3618210</v>
      </c>
      <c r="B443" s="63">
        <v>280212030000</v>
      </c>
      <c r="C443" s="64" t="s">
        <v>741</v>
      </c>
      <c r="D443" s="65" t="s">
        <v>742</v>
      </c>
      <c r="E443" s="65" t="s">
        <v>743</v>
      </c>
      <c r="F443" s="66">
        <v>11565</v>
      </c>
      <c r="G443" s="67">
        <v>2244</v>
      </c>
      <c r="H443" s="68">
        <v>5168876405</v>
      </c>
      <c r="I443" s="69" t="s">
        <v>1826</v>
      </c>
      <c r="J443" s="70" t="s">
        <v>1733</v>
      </c>
      <c r="K443" s="71" t="s">
        <v>1733</v>
      </c>
      <c r="L443" s="72">
        <v>1722</v>
      </c>
      <c r="M443" s="73" t="s">
        <v>1733</v>
      </c>
      <c r="N443" s="74">
        <v>4.441823899</v>
      </c>
      <c r="O443" s="70" t="s">
        <v>1733</v>
      </c>
      <c r="P443" s="75"/>
      <c r="Q443" s="71" t="str">
        <f t="shared" si="68"/>
        <v>NO</v>
      </c>
      <c r="R443" s="76" t="s">
        <v>1733</v>
      </c>
      <c r="S443" s="77">
        <v>92111</v>
      </c>
      <c r="T443" s="78">
        <v>9728</v>
      </c>
      <c r="U443" s="78">
        <v>12327</v>
      </c>
      <c r="V443" s="79">
        <v>2566</v>
      </c>
      <c r="W443" s="64">
        <f t="shared" si="69"/>
        <v>0</v>
      </c>
      <c r="X443" s="65">
        <f t="shared" si="70"/>
        <v>0</v>
      </c>
      <c r="Y443" s="65">
        <f t="shared" si="71"/>
        <v>0</v>
      </c>
      <c r="Z443" s="80">
        <f t="shared" si="72"/>
        <v>0</v>
      </c>
      <c r="AA443" s="81" t="str">
        <f t="shared" si="73"/>
        <v>-</v>
      </c>
      <c r="AB443" s="64">
        <f t="shared" si="74"/>
        <v>0</v>
      </c>
      <c r="AC443" s="65">
        <f t="shared" si="75"/>
        <v>0</v>
      </c>
      <c r="AD443" s="80">
        <f t="shared" si="76"/>
        <v>0</v>
      </c>
      <c r="AE443" s="81" t="str">
        <f t="shared" si="77"/>
        <v>-</v>
      </c>
      <c r="AF443" s="64">
        <f t="shared" si="78"/>
        <v>0</v>
      </c>
      <c r="AG443" s="82" t="s">
        <v>1734</v>
      </c>
    </row>
    <row r="444" spans="1:33" ht="12.75">
      <c r="A444" s="62">
        <v>3618240</v>
      </c>
      <c r="B444" s="63">
        <v>660701030000</v>
      </c>
      <c r="C444" s="64" t="s">
        <v>744</v>
      </c>
      <c r="D444" s="65" t="s">
        <v>745</v>
      </c>
      <c r="E444" s="65" t="s">
        <v>746</v>
      </c>
      <c r="F444" s="66">
        <v>10543</v>
      </c>
      <c r="G444" s="67">
        <v>3399</v>
      </c>
      <c r="H444" s="68">
        <v>9142203005</v>
      </c>
      <c r="I444" s="69" t="s">
        <v>1826</v>
      </c>
      <c r="J444" s="70" t="s">
        <v>1733</v>
      </c>
      <c r="K444" s="71" t="s">
        <v>1733</v>
      </c>
      <c r="L444" s="72">
        <v>4644</v>
      </c>
      <c r="M444" s="73" t="s">
        <v>1733</v>
      </c>
      <c r="N444" s="74">
        <v>3.130894002</v>
      </c>
      <c r="O444" s="70" t="s">
        <v>1733</v>
      </c>
      <c r="P444" s="75"/>
      <c r="Q444" s="71" t="str">
        <f t="shared" si="68"/>
        <v>NO</v>
      </c>
      <c r="R444" s="76" t="s">
        <v>1733</v>
      </c>
      <c r="S444" s="77">
        <v>119713</v>
      </c>
      <c r="T444" s="78">
        <v>4491</v>
      </c>
      <c r="U444" s="78">
        <v>21209</v>
      </c>
      <c r="V444" s="79">
        <v>5603</v>
      </c>
      <c r="W444" s="64">
        <f t="shared" si="69"/>
        <v>0</v>
      </c>
      <c r="X444" s="65">
        <f t="shared" si="70"/>
        <v>0</v>
      </c>
      <c r="Y444" s="65">
        <f t="shared" si="71"/>
        <v>0</v>
      </c>
      <c r="Z444" s="80">
        <f t="shared" si="72"/>
        <v>0</v>
      </c>
      <c r="AA444" s="81" t="str">
        <f t="shared" si="73"/>
        <v>-</v>
      </c>
      <c r="AB444" s="64">
        <f t="shared" si="74"/>
        <v>0</v>
      </c>
      <c r="AC444" s="65">
        <f t="shared" si="75"/>
        <v>0</v>
      </c>
      <c r="AD444" s="80">
        <f t="shared" si="76"/>
        <v>0</v>
      </c>
      <c r="AE444" s="81" t="str">
        <f t="shared" si="77"/>
        <v>-</v>
      </c>
      <c r="AF444" s="64">
        <f t="shared" si="78"/>
        <v>0</v>
      </c>
      <c r="AG444" s="82" t="s">
        <v>1734</v>
      </c>
    </row>
    <row r="445" spans="1:33" ht="12.75">
      <c r="A445" s="62">
        <v>3624270</v>
      </c>
      <c r="B445" s="63">
        <v>431101040000</v>
      </c>
      <c r="C445" s="64" t="s">
        <v>747</v>
      </c>
      <c r="D445" s="65" t="s">
        <v>748</v>
      </c>
      <c r="E445" s="65" t="s">
        <v>749</v>
      </c>
      <c r="F445" s="66">
        <v>14548</v>
      </c>
      <c r="G445" s="67">
        <v>9502</v>
      </c>
      <c r="H445" s="68">
        <v>5852893964</v>
      </c>
      <c r="I445" s="69" t="s">
        <v>1954</v>
      </c>
      <c r="J445" s="70" t="s">
        <v>1733</v>
      </c>
      <c r="K445" s="71" t="s">
        <v>1733</v>
      </c>
      <c r="L445" s="72">
        <v>901</v>
      </c>
      <c r="M445" s="73" t="s">
        <v>1733</v>
      </c>
      <c r="N445" s="74">
        <v>9.499489275</v>
      </c>
      <c r="O445" s="70" t="s">
        <v>1733</v>
      </c>
      <c r="P445" s="75"/>
      <c r="Q445" s="71" t="str">
        <f t="shared" si="68"/>
        <v>NO</v>
      </c>
      <c r="R445" s="76" t="s">
        <v>1733</v>
      </c>
      <c r="S445" s="77">
        <v>43685</v>
      </c>
      <c r="T445" s="78">
        <v>4237</v>
      </c>
      <c r="U445" s="78">
        <v>5262</v>
      </c>
      <c r="V445" s="79">
        <v>1409</v>
      </c>
      <c r="W445" s="64">
        <f t="shared" si="69"/>
        <v>0</v>
      </c>
      <c r="X445" s="65">
        <f t="shared" si="70"/>
        <v>0</v>
      </c>
      <c r="Y445" s="65">
        <f t="shared" si="71"/>
        <v>0</v>
      </c>
      <c r="Z445" s="80">
        <f t="shared" si="72"/>
        <v>0</v>
      </c>
      <c r="AA445" s="81" t="str">
        <f t="shared" si="73"/>
        <v>-</v>
      </c>
      <c r="AB445" s="64">
        <f t="shared" si="74"/>
        <v>0</v>
      </c>
      <c r="AC445" s="65">
        <f t="shared" si="75"/>
        <v>0</v>
      </c>
      <c r="AD445" s="80">
        <f t="shared" si="76"/>
        <v>0</v>
      </c>
      <c r="AE445" s="81" t="str">
        <f t="shared" si="77"/>
        <v>-</v>
      </c>
      <c r="AF445" s="64">
        <f t="shared" si="78"/>
        <v>0</v>
      </c>
      <c r="AG445" s="82" t="s">
        <v>1734</v>
      </c>
    </row>
    <row r="446" spans="1:33" ht="12.75">
      <c r="A446" s="62">
        <v>3618270</v>
      </c>
      <c r="B446" s="63">
        <v>280406030000</v>
      </c>
      <c r="C446" s="64" t="s">
        <v>750</v>
      </c>
      <c r="D446" s="65" t="s">
        <v>751</v>
      </c>
      <c r="E446" s="65" t="s">
        <v>752</v>
      </c>
      <c r="F446" s="66">
        <v>11030</v>
      </c>
      <c r="G446" s="67">
        <v>2300</v>
      </c>
      <c r="H446" s="68">
        <v>5166274400</v>
      </c>
      <c r="I446" s="69" t="s">
        <v>1826</v>
      </c>
      <c r="J446" s="70" t="s">
        <v>1733</v>
      </c>
      <c r="K446" s="71" t="s">
        <v>1733</v>
      </c>
      <c r="L446" s="72">
        <v>2594</v>
      </c>
      <c r="M446" s="73" t="s">
        <v>1733</v>
      </c>
      <c r="N446" s="74">
        <v>4.726283577</v>
      </c>
      <c r="O446" s="70" t="s">
        <v>1733</v>
      </c>
      <c r="P446" s="75"/>
      <c r="Q446" s="71" t="str">
        <f t="shared" si="68"/>
        <v>NO</v>
      </c>
      <c r="R446" s="76" t="s">
        <v>1733</v>
      </c>
      <c r="S446" s="77">
        <v>75142</v>
      </c>
      <c r="T446" s="78">
        <v>5280</v>
      </c>
      <c r="U446" s="78">
        <v>15260</v>
      </c>
      <c r="V446" s="79">
        <v>4100</v>
      </c>
      <c r="W446" s="64">
        <f t="shared" si="69"/>
        <v>0</v>
      </c>
      <c r="X446" s="65">
        <f t="shared" si="70"/>
        <v>0</v>
      </c>
      <c r="Y446" s="65">
        <f t="shared" si="71"/>
        <v>0</v>
      </c>
      <c r="Z446" s="80">
        <f t="shared" si="72"/>
        <v>0</v>
      </c>
      <c r="AA446" s="81" t="str">
        <f t="shared" si="73"/>
        <v>-</v>
      </c>
      <c r="AB446" s="64">
        <f t="shared" si="74"/>
        <v>0</v>
      </c>
      <c r="AC446" s="65">
        <f t="shared" si="75"/>
        <v>0</v>
      </c>
      <c r="AD446" s="80">
        <f t="shared" si="76"/>
        <v>0</v>
      </c>
      <c r="AE446" s="81" t="str">
        <f t="shared" si="77"/>
        <v>-</v>
      </c>
      <c r="AF446" s="64">
        <f t="shared" si="78"/>
        <v>0</v>
      </c>
      <c r="AG446" s="82" t="s">
        <v>1734</v>
      </c>
    </row>
    <row r="447" spans="1:33" ht="12.75">
      <c r="A447" s="62">
        <v>3618420</v>
      </c>
      <c r="B447" s="63">
        <v>10622080000</v>
      </c>
      <c r="C447" s="64" t="s">
        <v>753</v>
      </c>
      <c r="D447" s="65" t="s">
        <v>754</v>
      </c>
      <c r="E447" s="65" t="s">
        <v>755</v>
      </c>
      <c r="F447" s="66">
        <v>12189</v>
      </c>
      <c r="G447" s="67">
        <v>1898</v>
      </c>
      <c r="H447" s="68">
        <v>5182731512</v>
      </c>
      <c r="I447" s="69" t="s">
        <v>1954</v>
      </c>
      <c r="J447" s="70" t="s">
        <v>1733</v>
      </c>
      <c r="K447" s="71" t="s">
        <v>1733</v>
      </c>
      <c r="L447" s="72">
        <v>176</v>
      </c>
      <c r="M447" s="73" t="s">
        <v>1733</v>
      </c>
      <c r="N447" s="74">
        <v>13.41463415</v>
      </c>
      <c r="O447" s="70" t="s">
        <v>1733</v>
      </c>
      <c r="P447" s="75"/>
      <c r="Q447" s="71" t="str">
        <f t="shared" si="68"/>
        <v>NO</v>
      </c>
      <c r="R447" s="76" t="s">
        <v>1733</v>
      </c>
      <c r="S447" s="77">
        <v>6600</v>
      </c>
      <c r="T447" s="78">
        <v>510</v>
      </c>
      <c r="U447" s="78">
        <v>848</v>
      </c>
      <c r="V447" s="79">
        <v>215</v>
      </c>
      <c r="W447" s="64">
        <f t="shared" si="69"/>
        <v>0</v>
      </c>
      <c r="X447" s="65">
        <f t="shared" si="70"/>
        <v>1</v>
      </c>
      <c r="Y447" s="65">
        <f t="shared" si="71"/>
        <v>0</v>
      </c>
      <c r="Z447" s="80">
        <f t="shared" si="72"/>
        <v>0</v>
      </c>
      <c r="AA447" s="81" t="str">
        <f t="shared" si="73"/>
        <v>-</v>
      </c>
      <c r="AB447" s="64">
        <f t="shared" si="74"/>
        <v>0</v>
      </c>
      <c r="AC447" s="65">
        <f t="shared" si="75"/>
        <v>0</v>
      </c>
      <c r="AD447" s="80">
        <f t="shared" si="76"/>
        <v>0</v>
      </c>
      <c r="AE447" s="81" t="str">
        <f t="shared" si="77"/>
        <v>-</v>
      </c>
      <c r="AF447" s="64">
        <f t="shared" si="78"/>
        <v>0</v>
      </c>
      <c r="AG447" s="82" t="s">
        <v>1734</v>
      </c>
    </row>
    <row r="448" spans="1:33" ht="12.75">
      <c r="A448" s="62">
        <v>3618450</v>
      </c>
      <c r="B448" s="63">
        <v>110901040000</v>
      </c>
      <c r="C448" s="64" t="s">
        <v>756</v>
      </c>
      <c r="D448" s="65" t="s">
        <v>757</v>
      </c>
      <c r="E448" s="65" t="s">
        <v>758</v>
      </c>
      <c r="F448" s="66">
        <v>13803</v>
      </c>
      <c r="G448" s="67">
        <v>339</v>
      </c>
      <c r="H448" s="68">
        <v>6078493251</v>
      </c>
      <c r="I448" s="69" t="s">
        <v>1731</v>
      </c>
      <c r="J448" s="70" t="s">
        <v>1732</v>
      </c>
      <c r="K448" s="71" t="s">
        <v>1732</v>
      </c>
      <c r="L448" s="72">
        <v>997</v>
      </c>
      <c r="M448" s="73" t="s">
        <v>1733</v>
      </c>
      <c r="N448" s="74">
        <v>13.32046332</v>
      </c>
      <c r="O448" s="70" t="s">
        <v>1733</v>
      </c>
      <c r="P448" s="75"/>
      <c r="Q448" s="71" t="str">
        <f t="shared" si="68"/>
        <v>NO</v>
      </c>
      <c r="R448" s="76" t="s">
        <v>1732</v>
      </c>
      <c r="S448" s="77">
        <v>50477</v>
      </c>
      <c r="T448" s="78">
        <v>6011</v>
      </c>
      <c r="U448" s="78">
        <v>6311</v>
      </c>
      <c r="V448" s="79">
        <v>9305</v>
      </c>
      <c r="W448" s="64">
        <f t="shared" si="69"/>
        <v>1</v>
      </c>
      <c r="X448" s="65">
        <f t="shared" si="70"/>
        <v>0</v>
      </c>
      <c r="Y448" s="65">
        <f t="shared" si="71"/>
        <v>0</v>
      </c>
      <c r="Z448" s="80">
        <f t="shared" si="72"/>
        <v>0</v>
      </c>
      <c r="AA448" s="81" t="str">
        <f t="shared" si="73"/>
        <v>-</v>
      </c>
      <c r="AB448" s="64">
        <f t="shared" si="74"/>
        <v>1</v>
      </c>
      <c r="AC448" s="65">
        <f t="shared" si="75"/>
        <v>0</v>
      </c>
      <c r="AD448" s="80">
        <f t="shared" si="76"/>
        <v>0</v>
      </c>
      <c r="AE448" s="81" t="str">
        <f t="shared" si="77"/>
        <v>-</v>
      </c>
      <c r="AF448" s="64">
        <f t="shared" si="78"/>
        <v>0</v>
      </c>
      <c r="AG448" s="82" t="s">
        <v>1734</v>
      </c>
    </row>
    <row r="449" spans="1:33" ht="12.75">
      <c r="A449" s="62">
        <v>3618480</v>
      </c>
      <c r="B449" s="63">
        <v>421101060000</v>
      </c>
      <c r="C449" s="64" t="s">
        <v>759</v>
      </c>
      <c r="D449" s="65" t="s">
        <v>760</v>
      </c>
      <c r="E449" s="65" t="s">
        <v>761</v>
      </c>
      <c r="F449" s="66">
        <v>13108</v>
      </c>
      <c r="G449" s="67">
        <v>1199</v>
      </c>
      <c r="H449" s="68">
        <v>3156730201</v>
      </c>
      <c r="I449" s="69" t="s">
        <v>1864</v>
      </c>
      <c r="J449" s="70" t="s">
        <v>1733</v>
      </c>
      <c r="K449" s="71" t="s">
        <v>1733</v>
      </c>
      <c r="L449" s="72">
        <v>1968</v>
      </c>
      <c r="M449" s="73" t="s">
        <v>1733</v>
      </c>
      <c r="N449" s="74">
        <v>3.927068724</v>
      </c>
      <c r="O449" s="70" t="s">
        <v>1733</v>
      </c>
      <c r="P449" s="75"/>
      <c r="Q449" s="71" t="str">
        <f t="shared" si="68"/>
        <v>NO</v>
      </c>
      <c r="R449" s="76" t="s">
        <v>1733</v>
      </c>
      <c r="S449" s="77">
        <v>65494</v>
      </c>
      <c r="T449" s="78">
        <v>2951</v>
      </c>
      <c r="U449" s="78">
        <v>8397</v>
      </c>
      <c r="V449" s="79">
        <v>2171</v>
      </c>
      <c r="W449" s="64">
        <f t="shared" si="69"/>
        <v>0</v>
      </c>
      <c r="X449" s="65">
        <f t="shared" si="70"/>
        <v>0</v>
      </c>
      <c r="Y449" s="65">
        <f t="shared" si="71"/>
        <v>0</v>
      </c>
      <c r="Z449" s="80">
        <f t="shared" si="72"/>
        <v>0</v>
      </c>
      <c r="AA449" s="81" t="str">
        <f t="shared" si="73"/>
        <v>-</v>
      </c>
      <c r="AB449" s="64">
        <f t="shared" si="74"/>
        <v>0</v>
      </c>
      <c r="AC449" s="65">
        <f t="shared" si="75"/>
        <v>0</v>
      </c>
      <c r="AD449" s="80">
        <f t="shared" si="76"/>
        <v>0</v>
      </c>
      <c r="AE449" s="81" t="str">
        <f t="shared" si="77"/>
        <v>-</v>
      </c>
      <c r="AF449" s="64">
        <f t="shared" si="78"/>
        <v>0</v>
      </c>
      <c r="AG449" s="82" t="s">
        <v>1734</v>
      </c>
    </row>
    <row r="450" spans="1:33" ht="12.75">
      <c r="A450" s="62">
        <v>3618510</v>
      </c>
      <c r="B450" s="63">
        <v>121401040000</v>
      </c>
      <c r="C450" s="64" t="s">
        <v>762</v>
      </c>
      <c r="D450" s="65" t="s">
        <v>763</v>
      </c>
      <c r="E450" s="65" t="s">
        <v>764</v>
      </c>
      <c r="F450" s="66">
        <v>12455</v>
      </c>
      <c r="G450" s="67">
        <v>319</v>
      </c>
      <c r="H450" s="68">
        <v>8455862647</v>
      </c>
      <c r="I450" s="69" t="s">
        <v>1731</v>
      </c>
      <c r="J450" s="70" t="s">
        <v>1732</v>
      </c>
      <c r="K450" s="71" t="s">
        <v>1732</v>
      </c>
      <c r="L450" s="72">
        <v>493</v>
      </c>
      <c r="M450" s="73" t="s">
        <v>1733</v>
      </c>
      <c r="N450" s="74">
        <v>24.18524871</v>
      </c>
      <c r="O450" s="70" t="s">
        <v>1732</v>
      </c>
      <c r="P450" s="75"/>
      <c r="Q450" s="71" t="str">
        <f t="shared" si="68"/>
        <v>NO</v>
      </c>
      <c r="R450" s="76" t="s">
        <v>1732</v>
      </c>
      <c r="S450" s="77">
        <v>47946</v>
      </c>
      <c r="T450" s="78">
        <v>7012</v>
      </c>
      <c r="U450" s="78">
        <v>4959</v>
      </c>
      <c r="V450" s="79">
        <v>7367</v>
      </c>
      <c r="W450" s="64">
        <f t="shared" si="69"/>
        <v>1</v>
      </c>
      <c r="X450" s="65">
        <f t="shared" si="70"/>
        <v>1</v>
      </c>
      <c r="Y450" s="65">
        <f t="shared" si="71"/>
        <v>0</v>
      </c>
      <c r="Z450" s="80">
        <f t="shared" si="72"/>
        <v>0</v>
      </c>
      <c r="AA450" s="81" t="str">
        <f t="shared" si="73"/>
        <v>SRSA</v>
      </c>
      <c r="AB450" s="64">
        <f t="shared" si="74"/>
        <v>1</v>
      </c>
      <c r="AC450" s="65">
        <f t="shared" si="75"/>
        <v>1</v>
      </c>
      <c r="AD450" s="80" t="str">
        <f t="shared" si="76"/>
        <v>Initial</v>
      </c>
      <c r="AE450" s="81" t="str">
        <f t="shared" si="77"/>
        <v>-</v>
      </c>
      <c r="AF450" s="64" t="str">
        <f t="shared" si="78"/>
        <v>SRSA</v>
      </c>
      <c r="AG450" s="82" t="s">
        <v>1734</v>
      </c>
    </row>
    <row r="451" spans="1:33" ht="12.75">
      <c r="A451" s="62">
        <v>3618540</v>
      </c>
      <c r="B451" s="63">
        <v>650701040000</v>
      </c>
      <c r="C451" s="64" t="s">
        <v>765</v>
      </c>
      <c r="D451" s="65" t="s">
        <v>766</v>
      </c>
      <c r="E451" s="65" t="s">
        <v>767</v>
      </c>
      <c r="F451" s="66">
        <v>14505</v>
      </c>
      <c r="G451" s="67">
        <v>999</v>
      </c>
      <c r="H451" s="68">
        <v>3159262300</v>
      </c>
      <c r="I451" s="69" t="s">
        <v>1807</v>
      </c>
      <c r="J451" s="70" t="s">
        <v>1732</v>
      </c>
      <c r="K451" s="71" t="s">
        <v>1733</v>
      </c>
      <c r="L451" s="72">
        <v>1085</v>
      </c>
      <c r="M451" s="73" t="s">
        <v>1733</v>
      </c>
      <c r="N451" s="74">
        <v>6.046141607</v>
      </c>
      <c r="O451" s="70" t="s">
        <v>1733</v>
      </c>
      <c r="P451" s="75"/>
      <c r="Q451" s="71" t="str">
        <f t="shared" si="68"/>
        <v>NO</v>
      </c>
      <c r="R451" s="76" t="s">
        <v>1732</v>
      </c>
      <c r="S451" s="77">
        <v>32882</v>
      </c>
      <c r="T451" s="78">
        <v>2558</v>
      </c>
      <c r="U451" s="78">
        <v>4755</v>
      </c>
      <c r="V451" s="79">
        <v>1381</v>
      </c>
      <c r="W451" s="64">
        <f t="shared" si="69"/>
        <v>1</v>
      </c>
      <c r="X451" s="65">
        <f t="shared" si="70"/>
        <v>0</v>
      </c>
      <c r="Y451" s="65">
        <f t="shared" si="71"/>
        <v>0</v>
      </c>
      <c r="Z451" s="80">
        <f t="shared" si="72"/>
        <v>0</v>
      </c>
      <c r="AA451" s="81" t="str">
        <f t="shared" si="73"/>
        <v>-</v>
      </c>
      <c r="AB451" s="64">
        <f t="shared" si="74"/>
        <v>1</v>
      </c>
      <c r="AC451" s="65">
        <f t="shared" si="75"/>
        <v>0</v>
      </c>
      <c r="AD451" s="80">
        <f t="shared" si="76"/>
        <v>0</v>
      </c>
      <c r="AE451" s="81" t="str">
        <f t="shared" si="77"/>
        <v>-</v>
      </c>
      <c r="AF451" s="64">
        <f t="shared" si="78"/>
        <v>0</v>
      </c>
      <c r="AG451" s="82" t="s">
        <v>1734</v>
      </c>
    </row>
    <row r="452" spans="1:33" ht="12.75">
      <c r="A452" s="62">
        <v>3618570</v>
      </c>
      <c r="B452" s="63">
        <v>621001060000</v>
      </c>
      <c r="C452" s="64" t="s">
        <v>768</v>
      </c>
      <c r="D452" s="65" t="s">
        <v>769</v>
      </c>
      <c r="E452" s="65" t="s">
        <v>770</v>
      </c>
      <c r="F452" s="66">
        <v>12542</v>
      </c>
      <c r="G452" s="67">
        <v>6009</v>
      </c>
      <c r="H452" s="68">
        <v>8452365802</v>
      </c>
      <c r="I452" s="69" t="s">
        <v>1864</v>
      </c>
      <c r="J452" s="70" t="s">
        <v>1733</v>
      </c>
      <c r="K452" s="71" t="s">
        <v>1733</v>
      </c>
      <c r="L452" s="72">
        <v>2069</v>
      </c>
      <c r="M452" s="73" t="s">
        <v>1733</v>
      </c>
      <c r="N452" s="74">
        <v>7.337807606</v>
      </c>
      <c r="O452" s="70" t="s">
        <v>1733</v>
      </c>
      <c r="P452" s="75"/>
      <c r="Q452" s="71" t="str">
        <f t="shared" si="68"/>
        <v>NO</v>
      </c>
      <c r="R452" s="76" t="s">
        <v>1733</v>
      </c>
      <c r="S452" s="77">
        <v>49256</v>
      </c>
      <c r="T452" s="78">
        <v>6363</v>
      </c>
      <c r="U452" s="78">
        <v>9596</v>
      </c>
      <c r="V452" s="79">
        <v>3036</v>
      </c>
      <c r="W452" s="64">
        <f t="shared" si="69"/>
        <v>0</v>
      </c>
      <c r="X452" s="65">
        <f t="shared" si="70"/>
        <v>0</v>
      </c>
      <c r="Y452" s="65">
        <f t="shared" si="71"/>
        <v>0</v>
      </c>
      <c r="Z452" s="80">
        <f t="shared" si="72"/>
        <v>0</v>
      </c>
      <c r="AA452" s="81" t="str">
        <f t="shared" si="73"/>
        <v>-</v>
      </c>
      <c r="AB452" s="64">
        <f t="shared" si="74"/>
        <v>0</v>
      </c>
      <c r="AC452" s="65">
        <f t="shared" si="75"/>
        <v>0</v>
      </c>
      <c r="AD452" s="80">
        <f t="shared" si="76"/>
        <v>0</v>
      </c>
      <c r="AE452" s="81" t="str">
        <f t="shared" si="77"/>
        <v>-</v>
      </c>
      <c r="AF452" s="64">
        <f t="shared" si="78"/>
        <v>0</v>
      </c>
      <c r="AG452" s="82" t="s">
        <v>1734</v>
      </c>
    </row>
    <row r="453" spans="1:33" ht="12.75">
      <c r="A453" s="62">
        <v>3618630</v>
      </c>
      <c r="B453" s="63">
        <v>280523030000</v>
      </c>
      <c r="C453" s="64" t="s">
        <v>771</v>
      </c>
      <c r="D453" s="65" t="s">
        <v>772</v>
      </c>
      <c r="E453" s="65" t="s">
        <v>773</v>
      </c>
      <c r="F453" s="66">
        <v>11758</v>
      </c>
      <c r="G453" s="67">
        <v>6298</v>
      </c>
      <c r="H453" s="68">
        <v>5167976160</v>
      </c>
      <c r="I453" s="69" t="s">
        <v>1826</v>
      </c>
      <c r="J453" s="70" t="s">
        <v>1733</v>
      </c>
      <c r="K453" s="71" t="s">
        <v>1733</v>
      </c>
      <c r="L453" s="72">
        <v>7859</v>
      </c>
      <c r="M453" s="73" t="s">
        <v>1733</v>
      </c>
      <c r="N453" s="74">
        <v>2.037351443</v>
      </c>
      <c r="O453" s="70" t="s">
        <v>1733</v>
      </c>
      <c r="P453" s="75"/>
      <c r="Q453" s="71" t="str">
        <f aca="true" t="shared" si="79" ref="Q453:Q516">IF(AND(ISNUMBER(P453),P453&gt;=20),"YES","NO")</f>
        <v>NO</v>
      </c>
      <c r="R453" s="76" t="s">
        <v>1733</v>
      </c>
      <c r="S453" s="77">
        <v>192260</v>
      </c>
      <c r="T453" s="78">
        <v>6367</v>
      </c>
      <c r="U453" s="78">
        <v>30323</v>
      </c>
      <c r="V453" s="79">
        <v>7675</v>
      </c>
      <c r="W453" s="64">
        <f aca="true" t="shared" si="80" ref="W453:W516">IF(OR(J453="YES",K453="YES"),1,0)</f>
        <v>0</v>
      </c>
      <c r="X453" s="65">
        <f aca="true" t="shared" si="81" ref="X453:X516">IF(OR(AND(ISNUMBER(L453),AND(L453&gt;0,L453&lt;600)),AND(ISNUMBER(L453),AND(L453&gt;0,M453="YES"))),1,0)</f>
        <v>0</v>
      </c>
      <c r="Y453" s="65">
        <f aca="true" t="shared" si="82" ref="Y453:Y516">IF(AND(OR(J453="YES",K453="YES"),(W453=0)),"Trouble",0)</f>
        <v>0</v>
      </c>
      <c r="Z453" s="80">
        <f aca="true" t="shared" si="83" ref="Z453:Z516">IF(AND(OR(AND(ISNUMBER(L453),AND(L453&gt;0,L453&lt;600)),AND(ISNUMBER(L453),AND(L453&gt;0,M453="YES"))),(X453=0)),"Trouble",0)</f>
        <v>0</v>
      </c>
      <c r="AA453" s="81" t="str">
        <f aca="true" t="shared" si="84" ref="AA453:AA516">IF(AND(W453=1,X453=1),"SRSA","-")</f>
        <v>-</v>
      </c>
      <c r="AB453" s="64">
        <f aca="true" t="shared" si="85" ref="AB453:AB516">IF(R453="YES",1,0)</f>
        <v>0</v>
      </c>
      <c r="AC453" s="65">
        <f aca="true" t="shared" si="86" ref="AC453:AC516">IF(OR(AND(ISNUMBER(P453),P453&gt;=20),(AND(ISNUMBER(P453)=FALSE,AND(ISNUMBER(N453),N453&gt;=20)))),1,0)</f>
        <v>0</v>
      </c>
      <c r="AD453" s="80">
        <f aca="true" t="shared" si="87" ref="AD453:AD516">IF(AND(AB453=1,AC453=1),"Initial",0)</f>
        <v>0</v>
      </c>
      <c r="AE453" s="81" t="str">
        <f aca="true" t="shared" si="88" ref="AE453:AE516">IF(AND(AND(AD453="Initial",AF453=0),AND(ISNUMBER(L453),L453&gt;0)),"RLIS","-")</f>
        <v>-</v>
      </c>
      <c r="AF453" s="64">
        <f aca="true" t="shared" si="89" ref="AF453:AF516">IF(AND(AA453="SRSA",AD453="Initial"),"SRSA",0)</f>
        <v>0</v>
      </c>
      <c r="AG453" s="82" t="s">
        <v>1734</v>
      </c>
    </row>
    <row r="454" spans="1:33" ht="12.75">
      <c r="A454" s="62">
        <v>3618660</v>
      </c>
      <c r="B454" s="63">
        <v>512001060000</v>
      </c>
      <c r="C454" s="64" t="s">
        <v>774</v>
      </c>
      <c r="D454" s="65" t="s">
        <v>775</v>
      </c>
      <c r="E454" s="65" t="s">
        <v>776</v>
      </c>
      <c r="F454" s="66">
        <v>13662</v>
      </c>
      <c r="G454" s="67">
        <v>1999</v>
      </c>
      <c r="H454" s="68">
        <v>3157643700</v>
      </c>
      <c r="I454" s="69" t="s">
        <v>1777</v>
      </c>
      <c r="J454" s="70" t="s">
        <v>1733</v>
      </c>
      <c r="K454" s="71" t="s">
        <v>1732</v>
      </c>
      <c r="L454" s="72">
        <v>2722</v>
      </c>
      <c r="M454" s="73" t="s">
        <v>1733</v>
      </c>
      <c r="N454" s="74">
        <v>18.31980233</v>
      </c>
      <c r="O454" s="70" t="s">
        <v>1733</v>
      </c>
      <c r="P454" s="75"/>
      <c r="Q454" s="71" t="str">
        <f t="shared" si="79"/>
        <v>NO</v>
      </c>
      <c r="R454" s="76" t="s">
        <v>1732</v>
      </c>
      <c r="S454" s="77">
        <v>210422</v>
      </c>
      <c r="T454" s="78">
        <v>23014</v>
      </c>
      <c r="U454" s="78">
        <v>21580</v>
      </c>
      <c r="V454" s="79">
        <v>12890</v>
      </c>
      <c r="W454" s="64">
        <f t="shared" si="80"/>
        <v>1</v>
      </c>
      <c r="X454" s="65">
        <f t="shared" si="81"/>
        <v>0</v>
      </c>
      <c r="Y454" s="65">
        <f t="shared" si="82"/>
        <v>0</v>
      </c>
      <c r="Z454" s="80">
        <f t="shared" si="83"/>
        <v>0</v>
      </c>
      <c r="AA454" s="81" t="str">
        <f t="shared" si="84"/>
        <v>-</v>
      </c>
      <c r="AB454" s="64">
        <f t="shared" si="85"/>
        <v>1</v>
      </c>
      <c r="AC454" s="65">
        <f t="shared" si="86"/>
        <v>0</v>
      </c>
      <c r="AD454" s="80">
        <f t="shared" si="87"/>
        <v>0</v>
      </c>
      <c r="AE454" s="81" t="str">
        <f t="shared" si="88"/>
        <v>-</v>
      </c>
      <c r="AF454" s="64">
        <f t="shared" si="89"/>
        <v>0</v>
      </c>
      <c r="AG454" s="82" t="s">
        <v>1734</v>
      </c>
    </row>
    <row r="455" spans="1:33" ht="12.75">
      <c r="A455" s="62">
        <v>3600021</v>
      </c>
      <c r="B455" s="63">
        <v>581012020000</v>
      </c>
      <c r="C455" s="64" t="s">
        <v>777</v>
      </c>
      <c r="D455" s="65" t="s">
        <v>778</v>
      </c>
      <c r="E455" s="65" t="s">
        <v>779</v>
      </c>
      <c r="F455" s="66">
        <v>11935</v>
      </c>
      <c r="G455" s="67" t="s">
        <v>1748</v>
      </c>
      <c r="H455" s="68">
        <v>6312984242</v>
      </c>
      <c r="I455" s="69" t="s">
        <v>1826</v>
      </c>
      <c r="J455" s="70" t="s">
        <v>1733</v>
      </c>
      <c r="K455" s="71" t="s">
        <v>1733</v>
      </c>
      <c r="L455" s="72">
        <v>1514</v>
      </c>
      <c r="M455" s="73" t="s">
        <v>1733</v>
      </c>
      <c r="N455" s="74">
        <v>6.593406593</v>
      </c>
      <c r="O455" s="70" t="s">
        <v>1733</v>
      </c>
      <c r="P455" s="75"/>
      <c r="Q455" s="71" t="str">
        <f t="shared" si="79"/>
        <v>NO</v>
      </c>
      <c r="R455" s="76" t="s">
        <v>1733</v>
      </c>
      <c r="S455" s="77">
        <v>59505</v>
      </c>
      <c r="T455" s="78">
        <v>4011</v>
      </c>
      <c r="U455" s="78">
        <v>7453</v>
      </c>
      <c r="V455" s="79">
        <v>2045</v>
      </c>
      <c r="W455" s="64">
        <f t="shared" si="80"/>
        <v>0</v>
      </c>
      <c r="X455" s="65">
        <f t="shared" si="81"/>
        <v>0</v>
      </c>
      <c r="Y455" s="65">
        <f t="shared" si="82"/>
        <v>0</v>
      </c>
      <c r="Z455" s="80">
        <f t="shared" si="83"/>
        <v>0</v>
      </c>
      <c r="AA455" s="81" t="str">
        <f t="shared" si="84"/>
        <v>-</v>
      </c>
      <c r="AB455" s="64">
        <f t="shared" si="85"/>
        <v>0</v>
      </c>
      <c r="AC455" s="65">
        <f t="shared" si="86"/>
        <v>0</v>
      </c>
      <c r="AD455" s="80">
        <f t="shared" si="87"/>
        <v>0</v>
      </c>
      <c r="AE455" s="81" t="str">
        <f t="shared" si="88"/>
        <v>-</v>
      </c>
      <c r="AF455" s="64">
        <f t="shared" si="89"/>
        <v>0</v>
      </c>
      <c r="AG455" s="82" t="s">
        <v>1734</v>
      </c>
    </row>
    <row r="456" spans="1:33" ht="12.75">
      <c r="A456" s="62">
        <v>3618750</v>
      </c>
      <c r="B456" s="63">
        <v>170801040000</v>
      </c>
      <c r="C456" s="64" t="s">
        <v>780</v>
      </c>
      <c r="D456" s="65" t="s">
        <v>781</v>
      </c>
      <c r="E456" s="65" t="s">
        <v>782</v>
      </c>
      <c r="F456" s="66">
        <v>12117</v>
      </c>
      <c r="G456" s="67">
        <v>216</v>
      </c>
      <c r="H456" s="68">
        <v>5186618207</v>
      </c>
      <c r="I456" s="69" t="s">
        <v>1738</v>
      </c>
      <c r="J456" s="70" t="s">
        <v>1733</v>
      </c>
      <c r="K456" s="71" t="s">
        <v>1732</v>
      </c>
      <c r="L456" s="72">
        <v>1079</v>
      </c>
      <c r="M456" s="73" t="s">
        <v>1733</v>
      </c>
      <c r="N456" s="74">
        <v>13.06666667</v>
      </c>
      <c r="O456" s="70" t="s">
        <v>1733</v>
      </c>
      <c r="P456" s="75"/>
      <c r="Q456" s="71" t="str">
        <f t="shared" si="79"/>
        <v>NO</v>
      </c>
      <c r="R456" s="76" t="s">
        <v>1732</v>
      </c>
      <c r="S456" s="77">
        <v>49365</v>
      </c>
      <c r="T456" s="78">
        <v>6095</v>
      </c>
      <c r="U456" s="78">
        <v>6722</v>
      </c>
      <c r="V456" s="79">
        <v>10326</v>
      </c>
      <c r="W456" s="64">
        <f t="shared" si="80"/>
        <v>1</v>
      </c>
      <c r="X456" s="65">
        <f t="shared" si="81"/>
        <v>0</v>
      </c>
      <c r="Y456" s="65">
        <f t="shared" si="82"/>
        <v>0</v>
      </c>
      <c r="Z456" s="80">
        <f t="shared" si="83"/>
        <v>0</v>
      </c>
      <c r="AA456" s="81" t="str">
        <f t="shared" si="84"/>
        <v>-</v>
      </c>
      <c r="AB456" s="64">
        <f t="shared" si="85"/>
        <v>1</v>
      </c>
      <c r="AC456" s="65">
        <f t="shared" si="86"/>
        <v>0</v>
      </c>
      <c r="AD456" s="80">
        <f t="shared" si="87"/>
        <v>0</v>
      </c>
      <c r="AE456" s="81" t="str">
        <f t="shared" si="88"/>
        <v>-</v>
      </c>
      <c r="AF456" s="64">
        <f t="shared" si="89"/>
        <v>0</v>
      </c>
      <c r="AG456" s="82" t="s">
        <v>1734</v>
      </c>
    </row>
    <row r="457" spans="1:33" ht="12.75">
      <c r="A457" s="62">
        <v>3618840</v>
      </c>
      <c r="B457" s="63">
        <v>110304040000</v>
      </c>
      <c r="C457" s="64" t="s">
        <v>783</v>
      </c>
      <c r="D457" s="65" t="s">
        <v>784</v>
      </c>
      <c r="E457" s="65" t="s">
        <v>785</v>
      </c>
      <c r="F457" s="66">
        <v>13101</v>
      </c>
      <c r="G457" s="67">
        <v>556</v>
      </c>
      <c r="H457" s="68">
        <v>6078363636</v>
      </c>
      <c r="I457" s="69" t="s">
        <v>1731</v>
      </c>
      <c r="J457" s="70" t="s">
        <v>1732</v>
      </c>
      <c r="K457" s="71" t="s">
        <v>1732</v>
      </c>
      <c r="L457" s="72">
        <v>588</v>
      </c>
      <c r="M457" s="73" t="s">
        <v>1733</v>
      </c>
      <c r="N457" s="74">
        <v>13.04347826</v>
      </c>
      <c r="O457" s="70" t="s">
        <v>1733</v>
      </c>
      <c r="P457" s="75"/>
      <c r="Q457" s="71" t="str">
        <f t="shared" si="79"/>
        <v>NO</v>
      </c>
      <c r="R457" s="76" t="s">
        <v>1732</v>
      </c>
      <c r="S457" s="77">
        <v>34372</v>
      </c>
      <c r="T457" s="78">
        <v>3871</v>
      </c>
      <c r="U457" s="78">
        <v>4115</v>
      </c>
      <c r="V457" s="79">
        <v>5788</v>
      </c>
      <c r="W457" s="64">
        <f t="shared" si="80"/>
        <v>1</v>
      </c>
      <c r="X457" s="65">
        <f t="shared" si="81"/>
        <v>1</v>
      </c>
      <c r="Y457" s="65">
        <f t="shared" si="82"/>
        <v>0</v>
      </c>
      <c r="Z457" s="80">
        <f t="shared" si="83"/>
        <v>0</v>
      </c>
      <c r="AA457" s="81" t="str">
        <f t="shared" si="84"/>
        <v>SRSA</v>
      </c>
      <c r="AB457" s="64">
        <f t="shared" si="85"/>
        <v>1</v>
      </c>
      <c r="AC457" s="65">
        <f t="shared" si="86"/>
        <v>0</v>
      </c>
      <c r="AD457" s="80">
        <f t="shared" si="87"/>
        <v>0</v>
      </c>
      <c r="AE457" s="81" t="str">
        <f t="shared" si="88"/>
        <v>-</v>
      </c>
      <c r="AF457" s="64">
        <f t="shared" si="89"/>
        <v>0</v>
      </c>
      <c r="AG457" s="82" t="s">
        <v>1734</v>
      </c>
    </row>
    <row r="458" spans="1:33" ht="12.75">
      <c r="A458" s="62">
        <v>3618900</v>
      </c>
      <c r="B458" s="63">
        <v>521200050000</v>
      </c>
      <c r="C458" s="64" t="s">
        <v>786</v>
      </c>
      <c r="D458" s="65" t="s">
        <v>787</v>
      </c>
      <c r="E458" s="65" t="s">
        <v>788</v>
      </c>
      <c r="F458" s="66">
        <v>12118</v>
      </c>
      <c r="G458" s="67">
        <v>1995</v>
      </c>
      <c r="H458" s="68">
        <v>5186645727</v>
      </c>
      <c r="I458" s="69" t="s">
        <v>1807</v>
      </c>
      <c r="J458" s="70" t="s">
        <v>1732</v>
      </c>
      <c r="K458" s="71" t="s">
        <v>1733</v>
      </c>
      <c r="L458" s="72">
        <v>1310</v>
      </c>
      <c r="M458" s="73" t="s">
        <v>1733</v>
      </c>
      <c r="N458" s="74">
        <v>8.100929615</v>
      </c>
      <c r="O458" s="70" t="s">
        <v>1733</v>
      </c>
      <c r="P458" s="75"/>
      <c r="Q458" s="71" t="str">
        <f t="shared" si="79"/>
        <v>NO</v>
      </c>
      <c r="R458" s="76" t="s">
        <v>1732</v>
      </c>
      <c r="S458" s="77">
        <v>55783</v>
      </c>
      <c r="T458" s="78">
        <v>4985</v>
      </c>
      <c r="U458" s="78">
        <v>6703</v>
      </c>
      <c r="V458" s="79">
        <v>2146</v>
      </c>
      <c r="W458" s="64">
        <f t="shared" si="80"/>
        <v>1</v>
      </c>
      <c r="X458" s="65">
        <f t="shared" si="81"/>
        <v>0</v>
      </c>
      <c r="Y458" s="65">
        <f t="shared" si="82"/>
        <v>0</v>
      </c>
      <c r="Z458" s="80">
        <f t="shared" si="83"/>
        <v>0</v>
      </c>
      <c r="AA458" s="81" t="str">
        <f t="shared" si="84"/>
        <v>-</v>
      </c>
      <c r="AB458" s="64">
        <f t="shared" si="85"/>
        <v>1</v>
      </c>
      <c r="AC458" s="65">
        <f t="shared" si="86"/>
        <v>0</v>
      </c>
      <c r="AD458" s="80">
        <f t="shared" si="87"/>
        <v>0</v>
      </c>
      <c r="AE458" s="81" t="str">
        <f t="shared" si="88"/>
        <v>-</v>
      </c>
      <c r="AF458" s="64">
        <f t="shared" si="89"/>
        <v>0</v>
      </c>
      <c r="AG458" s="82" t="s">
        <v>1734</v>
      </c>
    </row>
    <row r="459" spans="1:33" ht="12.75">
      <c r="A459" s="62">
        <v>3618960</v>
      </c>
      <c r="B459" s="63">
        <v>450801060000</v>
      </c>
      <c r="C459" s="64" t="s">
        <v>789</v>
      </c>
      <c r="D459" s="65" t="s">
        <v>790</v>
      </c>
      <c r="E459" s="65" t="s">
        <v>2071</v>
      </c>
      <c r="F459" s="66">
        <v>14103</v>
      </c>
      <c r="G459" s="67">
        <v>1845</v>
      </c>
      <c r="H459" s="68">
        <v>5857982700</v>
      </c>
      <c r="I459" s="69" t="s">
        <v>1954</v>
      </c>
      <c r="J459" s="70" t="s">
        <v>1733</v>
      </c>
      <c r="K459" s="71" t="s">
        <v>1733</v>
      </c>
      <c r="L459" s="72">
        <v>1879</v>
      </c>
      <c r="M459" s="73" t="s">
        <v>1733</v>
      </c>
      <c r="N459" s="74">
        <v>19.22531885</v>
      </c>
      <c r="O459" s="70" t="s">
        <v>1733</v>
      </c>
      <c r="P459" s="75"/>
      <c r="Q459" s="71" t="str">
        <f t="shared" si="79"/>
        <v>NO</v>
      </c>
      <c r="R459" s="76" t="s">
        <v>1733</v>
      </c>
      <c r="S459" s="77">
        <v>138470</v>
      </c>
      <c r="T459" s="78">
        <v>17341</v>
      </c>
      <c r="U459" s="78">
        <v>15401</v>
      </c>
      <c r="V459" s="79">
        <v>4690</v>
      </c>
      <c r="W459" s="64">
        <f t="shared" si="80"/>
        <v>0</v>
      </c>
      <c r="X459" s="65">
        <f t="shared" si="81"/>
        <v>0</v>
      </c>
      <c r="Y459" s="65">
        <f t="shared" si="82"/>
        <v>0</v>
      </c>
      <c r="Z459" s="80">
        <f t="shared" si="83"/>
        <v>0</v>
      </c>
      <c r="AA459" s="81" t="str">
        <f t="shared" si="84"/>
        <v>-</v>
      </c>
      <c r="AB459" s="64">
        <f t="shared" si="85"/>
        <v>0</v>
      </c>
      <c r="AC459" s="65">
        <f t="shared" si="86"/>
        <v>0</v>
      </c>
      <c r="AD459" s="80">
        <f t="shared" si="87"/>
        <v>0</v>
      </c>
      <c r="AE459" s="81" t="str">
        <f t="shared" si="88"/>
        <v>-</v>
      </c>
      <c r="AF459" s="64">
        <f t="shared" si="89"/>
        <v>0</v>
      </c>
      <c r="AG459" s="82" t="s">
        <v>1734</v>
      </c>
    </row>
    <row r="460" spans="1:33" ht="12.75">
      <c r="A460" s="62">
        <v>3618990</v>
      </c>
      <c r="B460" s="63">
        <v>10615020000</v>
      </c>
      <c r="C460" s="64" t="s">
        <v>791</v>
      </c>
      <c r="D460" s="65" t="s">
        <v>792</v>
      </c>
      <c r="E460" s="65" t="s">
        <v>793</v>
      </c>
      <c r="F460" s="66">
        <v>12204</v>
      </c>
      <c r="G460" s="67">
        <v>2197</v>
      </c>
      <c r="H460" s="68">
        <v>5184654561</v>
      </c>
      <c r="I460" s="69" t="s">
        <v>1954</v>
      </c>
      <c r="J460" s="70" t="s">
        <v>1733</v>
      </c>
      <c r="K460" s="71" t="s">
        <v>1733</v>
      </c>
      <c r="L460" s="72">
        <v>236</v>
      </c>
      <c r="M460" s="73" t="s">
        <v>1733</v>
      </c>
      <c r="N460" s="74">
        <v>3.695150115</v>
      </c>
      <c r="O460" s="70" t="s">
        <v>1733</v>
      </c>
      <c r="P460" s="75"/>
      <c r="Q460" s="71" t="str">
        <f t="shared" si="79"/>
        <v>NO</v>
      </c>
      <c r="R460" s="76" t="s">
        <v>1733</v>
      </c>
      <c r="S460" s="77">
        <v>12127</v>
      </c>
      <c r="T460" s="78">
        <v>1050</v>
      </c>
      <c r="U460" s="78">
        <v>1413</v>
      </c>
      <c r="V460" s="79">
        <v>300</v>
      </c>
      <c r="W460" s="64">
        <f t="shared" si="80"/>
        <v>0</v>
      </c>
      <c r="X460" s="65">
        <f t="shared" si="81"/>
        <v>1</v>
      </c>
      <c r="Y460" s="65">
        <f t="shared" si="82"/>
        <v>0</v>
      </c>
      <c r="Z460" s="80">
        <f t="shared" si="83"/>
        <v>0</v>
      </c>
      <c r="AA460" s="81" t="str">
        <f t="shared" si="84"/>
        <v>-</v>
      </c>
      <c r="AB460" s="64">
        <f t="shared" si="85"/>
        <v>0</v>
      </c>
      <c r="AC460" s="65">
        <f t="shared" si="86"/>
        <v>0</v>
      </c>
      <c r="AD460" s="80">
        <f t="shared" si="87"/>
        <v>0</v>
      </c>
      <c r="AE460" s="81" t="str">
        <f t="shared" si="88"/>
        <v>-</v>
      </c>
      <c r="AF460" s="64">
        <f t="shared" si="89"/>
        <v>0</v>
      </c>
      <c r="AG460" s="82" t="s">
        <v>1734</v>
      </c>
    </row>
    <row r="461" spans="1:33" ht="12.75">
      <c r="A461" s="62">
        <v>3600055</v>
      </c>
      <c r="B461" s="63">
        <v>342900860821</v>
      </c>
      <c r="C461" s="64" t="s">
        <v>794</v>
      </c>
      <c r="D461" s="65" t="s">
        <v>795</v>
      </c>
      <c r="E461" s="65" t="s">
        <v>796</v>
      </c>
      <c r="F461" s="66">
        <v>11428</v>
      </c>
      <c r="G461" s="67">
        <v>1544</v>
      </c>
      <c r="H461" s="68">
        <v>7184793753</v>
      </c>
      <c r="I461" s="69" t="s">
        <v>1871</v>
      </c>
      <c r="J461" s="70" t="s">
        <v>1733</v>
      </c>
      <c r="K461" s="71" t="s">
        <v>1733</v>
      </c>
      <c r="L461" s="72">
        <v>369</v>
      </c>
      <c r="M461" s="73" t="s">
        <v>1733</v>
      </c>
      <c r="N461" s="74" t="s">
        <v>1827</v>
      </c>
      <c r="O461" s="70" t="s">
        <v>1827</v>
      </c>
      <c r="P461" s="75"/>
      <c r="Q461" s="71" t="str">
        <f t="shared" si="79"/>
        <v>NO</v>
      </c>
      <c r="R461" s="76" t="s">
        <v>1733</v>
      </c>
      <c r="S461" s="77">
        <v>54312</v>
      </c>
      <c r="T461" s="78">
        <v>4436</v>
      </c>
      <c r="U461" s="78">
        <v>2719</v>
      </c>
      <c r="V461" s="79">
        <v>2417</v>
      </c>
      <c r="W461" s="64">
        <f t="shared" si="80"/>
        <v>0</v>
      </c>
      <c r="X461" s="65">
        <f t="shared" si="81"/>
        <v>1</v>
      </c>
      <c r="Y461" s="65">
        <f t="shared" si="82"/>
        <v>0</v>
      </c>
      <c r="Z461" s="80">
        <f t="shared" si="83"/>
        <v>0</v>
      </c>
      <c r="AA461" s="81" t="str">
        <f t="shared" si="84"/>
        <v>-</v>
      </c>
      <c r="AB461" s="64">
        <f t="shared" si="85"/>
        <v>0</v>
      </c>
      <c r="AC461" s="65">
        <f t="shared" si="86"/>
        <v>0</v>
      </c>
      <c r="AD461" s="80">
        <f t="shared" si="87"/>
        <v>0</v>
      </c>
      <c r="AE461" s="81" t="str">
        <f t="shared" si="88"/>
        <v>-</v>
      </c>
      <c r="AF461" s="64">
        <f t="shared" si="89"/>
        <v>0</v>
      </c>
      <c r="AG461" s="82" t="s">
        <v>1734</v>
      </c>
    </row>
    <row r="462" spans="1:33" ht="12.75">
      <c r="A462" s="62">
        <v>3619110</v>
      </c>
      <c r="B462" s="63">
        <v>280225020000</v>
      </c>
      <c r="C462" s="64" t="s">
        <v>797</v>
      </c>
      <c r="D462" s="65" t="s">
        <v>798</v>
      </c>
      <c r="E462" s="65" t="s">
        <v>799</v>
      </c>
      <c r="F462" s="66">
        <v>11566</v>
      </c>
      <c r="G462" s="67">
        <v>4547</v>
      </c>
      <c r="H462" s="68">
        <v>5169927240</v>
      </c>
      <c r="I462" s="69" t="s">
        <v>1826</v>
      </c>
      <c r="J462" s="70" t="s">
        <v>1733</v>
      </c>
      <c r="K462" s="71" t="s">
        <v>1733</v>
      </c>
      <c r="L462" s="72">
        <v>1908</v>
      </c>
      <c r="M462" s="73" t="s">
        <v>1733</v>
      </c>
      <c r="N462" s="74">
        <v>4.162895928</v>
      </c>
      <c r="O462" s="70" t="s">
        <v>1733</v>
      </c>
      <c r="P462" s="75"/>
      <c r="Q462" s="71" t="str">
        <f t="shared" si="79"/>
        <v>NO</v>
      </c>
      <c r="R462" s="76" t="s">
        <v>1733</v>
      </c>
      <c r="S462" s="77">
        <v>40631</v>
      </c>
      <c r="T462" s="78">
        <v>3837</v>
      </c>
      <c r="U462" s="78">
        <v>7956</v>
      </c>
      <c r="V462" s="79">
        <v>2217</v>
      </c>
      <c r="W462" s="64">
        <f t="shared" si="80"/>
        <v>0</v>
      </c>
      <c r="X462" s="65">
        <f t="shared" si="81"/>
        <v>0</v>
      </c>
      <c r="Y462" s="65">
        <f t="shared" si="82"/>
        <v>0</v>
      </c>
      <c r="Z462" s="80">
        <f t="shared" si="83"/>
        <v>0</v>
      </c>
      <c r="AA462" s="81" t="str">
        <f t="shared" si="84"/>
        <v>-</v>
      </c>
      <c r="AB462" s="64">
        <f t="shared" si="85"/>
        <v>0</v>
      </c>
      <c r="AC462" s="65">
        <f t="shared" si="86"/>
        <v>0</v>
      </c>
      <c r="AD462" s="80">
        <f t="shared" si="87"/>
        <v>0</v>
      </c>
      <c r="AE462" s="81" t="str">
        <f t="shared" si="88"/>
        <v>-</v>
      </c>
      <c r="AF462" s="64">
        <f t="shared" si="89"/>
        <v>0</v>
      </c>
      <c r="AG462" s="82" t="s">
        <v>1734</v>
      </c>
    </row>
    <row r="463" spans="1:33" ht="12.75">
      <c r="A463" s="62">
        <v>3619170</v>
      </c>
      <c r="B463" s="63">
        <v>460901060000</v>
      </c>
      <c r="C463" s="64" t="s">
        <v>800</v>
      </c>
      <c r="D463" s="65" t="s">
        <v>801</v>
      </c>
      <c r="E463" s="65" t="s">
        <v>2074</v>
      </c>
      <c r="F463" s="66">
        <v>13114</v>
      </c>
      <c r="G463" s="67">
        <v>3432</v>
      </c>
      <c r="H463" s="68">
        <v>3159638400</v>
      </c>
      <c r="I463" s="69" t="s">
        <v>119</v>
      </c>
      <c r="J463" s="70" t="s">
        <v>1732</v>
      </c>
      <c r="K463" s="71" t="s">
        <v>1733</v>
      </c>
      <c r="L463" s="72">
        <v>2565</v>
      </c>
      <c r="M463" s="73" t="s">
        <v>1733</v>
      </c>
      <c r="N463" s="74">
        <v>13.4187712</v>
      </c>
      <c r="O463" s="70" t="s">
        <v>1733</v>
      </c>
      <c r="P463" s="75"/>
      <c r="Q463" s="71" t="str">
        <f t="shared" si="79"/>
        <v>NO</v>
      </c>
      <c r="R463" s="76" t="s">
        <v>1732</v>
      </c>
      <c r="S463" s="77">
        <v>150709</v>
      </c>
      <c r="T463" s="78">
        <v>16592</v>
      </c>
      <c r="U463" s="78">
        <v>17551</v>
      </c>
      <c r="V463" s="79">
        <v>24358</v>
      </c>
      <c r="W463" s="64">
        <f t="shared" si="80"/>
        <v>1</v>
      </c>
      <c r="X463" s="65">
        <f t="shared" si="81"/>
        <v>0</v>
      </c>
      <c r="Y463" s="65">
        <f t="shared" si="82"/>
        <v>0</v>
      </c>
      <c r="Z463" s="80">
        <f t="shared" si="83"/>
        <v>0</v>
      </c>
      <c r="AA463" s="81" t="str">
        <f t="shared" si="84"/>
        <v>-</v>
      </c>
      <c r="AB463" s="64">
        <f t="shared" si="85"/>
        <v>1</v>
      </c>
      <c r="AC463" s="65">
        <f t="shared" si="86"/>
        <v>0</v>
      </c>
      <c r="AD463" s="80">
        <f t="shared" si="87"/>
        <v>0</v>
      </c>
      <c r="AE463" s="81" t="str">
        <f t="shared" si="88"/>
        <v>-</v>
      </c>
      <c r="AF463" s="64">
        <f t="shared" si="89"/>
        <v>0</v>
      </c>
      <c r="AG463" s="82" t="s">
        <v>1734</v>
      </c>
    </row>
    <row r="464" spans="1:33" ht="12.75">
      <c r="A464" s="62">
        <v>3619200</v>
      </c>
      <c r="B464" s="63">
        <v>580211060000</v>
      </c>
      <c r="C464" s="64" t="s">
        <v>802</v>
      </c>
      <c r="D464" s="65" t="s">
        <v>803</v>
      </c>
      <c r="E464" s="65" t="s">
        <v>804</v>
      </c>
      <c r="F464" s="66">
        <v>11720</v>
      </c>
      <c r="G464" s="67">
        <v>2325</v>
      </c>
      <c r="H464" s="68">
        <v>6312858005</v>
      </c>
      <c r="I464" s="69" t="s">
        <v>1826</v>
      </c>
      <c r="J464" s="70" t="s">
        <v>1733</v>
      </c>
      <c r="K464" s="71" t="s">
        <v>1733</v>
      </c>
      <c r="L464" s="72">
        <v>10694</v>
      </c>
      <c r="M464" s="73" t="s">
        <v>1733</v>
      </c>
      <c r="N464" s="74">
        <v>4.917355372</v>
      </c>
      <c r="O464" s="70" t="s">
        <v>1733</v>
      </c>
      <c r="P464" s="75"/>
      <c r="Q464" s="71" t="str">
        <f t="shared" si="79"/>
        <v>NO</v>
      </c>
      <c r="R464" s="76" t="s">
        <v>1733</v>
      </c>
      <c r="S464" s="77">
        <v>323498</v>
      </c>
      <c r="T464" s="78">
        <v>21631</v>
      </c>
      <c r="U464" s="78">
        <v>45822</v>
      </c>
      <c r="V464" s="79">
        <v>13068</v>
      </c>
      <c r="W464" s="64">
        <f t="shared" si="80"/>
        <v>0</v>
      </c>
      <c r="X464" s="65">
        <f t="shared" si="81"/>
        <v>0</v>
      </c>
      <c r="Y464" s="65">
        <f t="shared" si="82"/>
        <v>0</v>
      </c>
      <c r="Z464" s="80">
        <f t="shared" si="83"/>
        <v>0</v>
      </c>
      <c r="AA464" s="81" t="str">
        <f t="shared" si="84"/>
        <v>-</v>
      </c>
      <c r="AB464" s="64">
        <f t="shared" si="85"/>
        <v>0</v>
      </c>
      <c r="AC464" s="65">
        <f t="shared" si="86"/>
        <v>0</v>
      </c>
      <c r="AD464" s="80">
        <f t="shared" si="87"/>
        <v>0</v>
      </c>
      <c r="AE464" s="81" t="str">
        <f t="shared" si="88"/>
        <v>-</v>
      </c>
      <c r="AF464" s="64">
        <f t="shared" si="89"/>
        <v>0</v>
      </c>
      <c r="AG464" s="82" t="s">
        <v>1734</v>
      </c>
    </row>
    <row r="465" spans="1:33" ht="12.75">
      <c r="A465" s="62">
        <v>3619260</v>
      </c>
      <c r="B465" s="63">
        <v>541001040000</v>
      </c>
      <c r="C465" s="64" t="s">
        <v>805</v>
      </c>
      <c r="D465" s="65" t="s">
        <v>806</v>
      </c>
      <c r="E465" s="65" t="s">
        <v>807</v>
      </c>
      <c r="F465" s="66">
        <v>12122</v>
      </c>
      <c r="G465" s="67">
        <v>400</v>
      </c>
      <c r="H465" s="68">
        <v>5188275567</v>
      </c>
      <c r="I465" s="69" t="s">
        <v>1807</v>
      </c>
      <c r="J465" s="70" t="s">
        <v>1732</v>
      </c>
      <c r="K465" s="71" t="s">
        <v>1733</v>
      </c>
      <c r="L465" s="72">
        <v>942</v>
      </c>
      <c r="M465" s="73" t="s">
        <v>1733</v>
      </c>
      <c r="N465" s="74">
        <v>19.80769231</v>
      </c>
      <c r="O465" s="70" t="s">
        <v>1733</v>
      </c>
      <c r="P465" s="75"/>
      <c r="Q465" s="71" t="str">
        <f t="shared" si="79"/>
        <v>NO</v>
      </c>
      <c r="R465" s="76" t="s">
        <v>1732</v>
      </c>
      <c r="S465" s="77">
        <v>63627</v>
      </c>
      <c r="T465" s="78">
        <v>9862</v>
      </c>
      <c r="U465" s="78">
        <v>8101</v>
      </c>
      <c r="V465" s="79">
        <v>12426</v>
      </c>
      <c r="W465" s="64">
        <f t="shared" si="80"/>
        <v>1</v>
      </c>
      <c r="X465" s="65">
        <f t="shared" si="81"/>
        <v>0</v>
      </c>
      <c r="Y465" s="65">
        <f t="shared" si="82"/>
        <v>0</v>
      </c>
      <c r="Z465" s="80">
        <f t="shared" si="83"/>
        <v>0</v>
      </c>
      <c r="AA465" s="81" t="str">
        <f t="shared" si="84"/>
        <v>-</v>
      </c>
      <c r="AB465" s="64">
        <f t="shared" si="85"/>
        <v>1</v>
      </c>
      <c r="AC465" s="65">
        <f t="shared" si="86"/>
        <v>0</v>
      </c>
      <c r="AD465" s="80">
        <f t="shared" si="87"/>
        <v>0</v>
      </c>
      <c r="AE465" s="81" t="str">
        <f t="shared" si="88"/>
        <v>-</v>
      </c>
      <c r="AF465" s="64">
        <f t="shared" si="89"/>
        <v>0</v>
      </c>
      <c r="AG465" s="82" t="s">
        <v>1734</v>
      </c>
    </row>
    <row r="466" spans="1:33" ht="12.75">
      <c r="A466" s="62">
        <v>3619320</v>
      </c>
      <c r="B466" s="63">
        <v>441000010000</v>
      </c>
      <c r="C466" s="64" t="s">
        <v>808</v>
      </c>
      <c r="D466" s="65" t="s">
        <v>809</v>
      </c>
      <c r="E466" s="65" t="s">
        <v>810</v>
      </c>
      <c r="F466" s="66">
        <v>10940</v>
      </c>
      <c r="G466" s="67">
        <v>3240</v>
      </c>
      <c r="H466" s="68">
        <v>8453415691</v>
      </c>
      <c r="I466" s="69" t="s">
        <v>1900</v>
      </c>
      <c r="J466" s="70" t="s">
        <v>1733</v>
      </c>
      <c r="K466" s="71" t="s">
        <v>1733</v>
      </c>
      <c r="L466" s="72">
        <v>5947</v>
      </c>
      <c r="M466" s="73" t="s">
        <v>1733</v>
      </c>
      <c r="N466" s="74">
        <v>18.1</v>
      </c>
      <c r="O466" s="70" t="s">
        <v>1733</v>
      </c>
      <c r="P466" s="75"/>
      <c r="Q466" s="71" t="str">
        <f t="shared" si="79"/>
        <v>NO</v>
      </c>
      <c r="R466" s="76" t="s">
        <v>1733</v>
      </c>
      <c r="S466" s="77">
        <v>388055</v>
      </c>
      <c r="T466" s="78">
        <v>58775</v>
      </c>
      <c r="U466" s="78">
        <v>52834</v>
      </c>
      <c r="V466" s="79">
        <v>29605</v>
      </c>
      <c r="W466" s="64">
        <f t="shared" si="80"/>
        <v>0</v>
      </c>
      <c r="X466" s="65">
        <f t="shared" si="81"/>
        <v>0</v>
      </c>
      <c r="Y466" s="65">
        <f t="shared" si="82"/>
        <v>0</v>
      </c>
      <c r="Z466" s="80">
        <f t="shared" si="83"/>
        <v>0</v>
      </c>
      <c r="AA466" s="81" t="str">
        <f t="shared" si="84"/>
        <v>-</v>
      </c>
      <c r="AB466" s="64">
        <f t="shared" si="85"/>
        <v>0</v>
      </c>
      <c r="AC466" s="65">
        <f t="shared" si="86"/>
        <v>0</v>
      </c>
      <c r="AD466" s="80">
        <f t="shared" si="87"/>
        <v>0</v>
      </c>
      <c r="AE466" s="81" t="str">
        <f t="shared" si="88"/>
        <v>-</v>
      </c>
      <c r="AF466" s="64">
        <f t="shared" si="89"/>
        <v>0</v>
      </c>
      <c r="AG466" s="82" t="s">
        <v>1734</v>
      </c>
    </row>
    <row r="467" spans="1:33" ht="12.75">
      <c r="A467" s="62">
        <v>3619350</v>
      </c>
      <c r="B467" s="63">
        <v>471101040000</v>
      </c>
      <c r="C467" s="64" t="s">
        <v>811</v>
      </c>
      <c r="D467" s="65" t="s">
        <v>812</v>
      </c>
      <c r="E467" s="65" t="s">
        <v>813</v>
      </c>
      <c r="F467" s="66">
        <v>13807</v>
      </c>
      <c r="G467" s="67">
        <v>237</v>
      </c>
      <c r="H467" s="68">
        <v>6072863341</v>
      </c>
      <c r="I467" s="69" t="s">
        <v>1731</v>
      </c>
      <c r="J467" s="70" t="s">
        <v>1732</v>
      </c>
      <c r="K467" s="71" t="s">
        <v>1732</v>
      </c>
      <c r="L467" s="72">
        <v>469</v>
      </c>
      <c r="M467" s="73" t="s">
        <v>1733</v>
      </c>
      <c r="N467" s="74">
        <v>12.40310078</v>
      </c>
      <c r="O467" s="70" t="s">
        <v>1733</v>
      </c>
      <c r="P467" s="75"/>
      <c r="Q467" s="71" t="str">
        <f t="shared" si="79"/>
        <v>NO</v>
      </c>
      <c r="R467" s="76" t="s">
        <v>1732</v>
      </c>
      <c r="S467" s="77">
        <v>18955</v>
      </c>
      <c r="T467" s="78">
        <v>5402</v>
      </c>
      <c r="U467" s="78">
        <v>4376</v>
      </c>
      <c r="V467" s="79">
        <v>5516</v>
      </c>
      <c r="W467" s="64">
        <f t="shared" si="80"/>
        <v>1</v>
      </c>
      <c r="X467" s="65">
        <f t="shared" si="81"/>
        <v>1</v>
      </c>
      <c r="Y467" s="65">
        <f t="shared" si="82"/>
        <v>0</v>
      </c>
      <c r="Z467" s="80">
        <f t="shared" si="83"/>
        <v>0</v>
      </c>
      <c r="AA467" s="81" t="str">
        <f t="shared" si="84"/>
        <v>SRSA</v>
      </c>
      <c r="AB467" s="64">
        <f t="shared" si="85"/>
        <v>1</v>
      </c>
      <c r="AC467" s="65">
        <f t="shared" si="86"/>
        <v>0</v>
      </c>
      <c r="AD467" s="80">
        <f t="shared" si="87"/>
        <v>0</v>
      </c>
      <c r="AE467" s="81" t="str">
        <f t="shared" si="88"/>
        <v>-</v>
      </c>
      <c r="AF467" s="64">
        <f t="shared" si="89"/>
        <v>0</v>
      </c>
      <c r="AG467" s="82" t="s">
        <v>1734</v>
      </c>
    </row>
    <row r="468" spans="1:33" ht="12.75">
      <c r="A468" s="62">
        <v>3619380</v>
      </c>
      <c r="B468" s="63">
        <v>132201040000</v>
      </c>
      <c r="C468" s="64" t="s">
        <v>814</v>
      </c>
      <c r="D468" s="65" t="s">
        <v>815</v>
      </c>
      <c r="E468" s="65" t="s">
        <v>816</v>
      </c>
      <c r="F468" s="66">
        <v>12545</v>
      </c>
      <c r="G468" s="67">
        <v>127</v>
      </c>
      <c r="H468" s="68">
        <v>8456774200</v>
      </c>
      <c r="I468" s="69" t="s">
        <v>119</v>
      </c>
      <c r="J468" s="70" t="s">
        <v>1732</v>
      </c>
      <c r="K468" s="71" t="s">
        <v>1733</v>
      </c>
      <c r="L468" s="72">
        <v>1171</v>
      </c>
      <c r="M468" s="73" t="s">
        <v>1733</v>
      </c>
      <c r="N468" s="74">
        <v>0.977198697</v>
      </c>
      <c r="O468" s="70" t="s">
        <v>1733</v>
      </c>
      <c r="P468" s="75"/>
      <c r="Q468" s="71" t="str">
        <f t="shared" si="79"/>
        <v>NO</v>
      </c>
      <c r="R468" s="76" t="s">
        <v>1732</v>
      </c>
      <c r="S468" s="77">
        <v>32749</v>
      </c>
      <c r="T468" s="78">
        <v>0</v>
      </c>
      <c r="U468" s="78">
        <v>5385</v>
      </c>
      <c r="V468" s="79">
        <v>14181</v>
      </c>
      <c r="W468" s="64">
        <f t="shared" si="80"/>
        <v>1</v>
      </c>
      <c r="X468" s="65">
        <f t="shared" si="81"/>
        <v>0</v>
      </c>
      <c r="Y468" s="65">
        <f t="shared" si="82"/>
        <v>0</v>
      </c>
      <c r="Z468" s="80">
        <f t="shared" si="83"/>
        <v>0</v>
      </c>
      <c r="AA468" s="81" t="str">
        <f t="shared" si="84"/>
        <v>-</v>
      </c>
      <c r="AB468" s="64">
        <f t="shared" si="85"/>
        <v>1</v>
      </c>
      <c r="AC468" s="65">
        <f t="shared" si="86"/>
        <v>0</v>
      </c>
      <c r="AD468" s="80">
        <f t="shared" si="87"/>
        <v>0</v>
      </c>
      <c r="AE468" s="81" t="str">
        <f t="shared" si="88"/>
        <v>-</v>
      </c>
      <c r="AF468" s="64">
        <f t="shared" si="89"/>
        <v>0</v>
      </c>
      <c r="AG468" s="82" t="s">
        <v>1734</v>
      </c>
    </row>
    <row r="469" spans="1:33" ht="12.75">
      <c r="A469" s="62">
        <v>3619410</v>
      </c>
      <c r="B469" s="63">
        <v>580208020000</v>
      </c>
      <c r="C469" s="64" t="s">
        <v>817</v>
      </c>
      <c r="D469" s="65" t="s">
        <v>818</v>
      </c>
      <c r="E469" s="65" t="s">
        <v>819</v>
      </c>
      <c r="F469" s="66">
        <v>11764</v>
      </c>
      <c r="G469" s="67">
        <v>2036</v>
      </c>
      <c r="H469" s="68">
        <v>6314742733</v>
      </c>
      <c r="I469" s="69" t="s">
        <v>1826</v>
      </c>
      <c r="J469" s="70" t="s">
        <v>1733</v>
      </c>
      <c r="K469" s="71" t="s">
        <v>1733</v>
      </c>
      <c r="L469" s="72">
        <v>2871</v>
      </c>
      <c r="M469" s="73" t="s">
        <v>1733</v>
      </c>
      <c r="N469" s="74">
        <v>6.307490145</v>
      </c>
      <c r="O469" s="70" t="s">
        <v>1733</v>
      </c>
      <c r="P469" s="75"/>
      <c r="Q469" s="71" t="str">
        <f t="shared" si="79"/>
        <v>NO</v>
      </c>
      <c r="R469" s="76" t="s">
        <v>1733</v>
      </c>
      <c r="S469" s="77">
        <v>79031</v>
      </c>
      <c r="T469" s="78">
        <v>6822</v>
      </c>
      <c r="U469" s="78">
        <v>12633</v>
      </c>
      <c r="V469" s="79">
        <v>3747</v>
      </c>
      <c r="W469" s="64">
        <f t="shared" si="80"/>
        <v>0</v>
      </c>
      <c r="X469" s="65">
        <f t="shared" si="81"/>
        <v>0</v>
      </c>
      <c r="Y469" s="65">
        <f t="shared" si="82"/>
        <v>0</v>
      </c>
      <c r="Z469" s="80">
        <f t="shared" si="83"/>
        <v>0</v>
      </c>
      <c r="AA469" s="81" t="str">
        <f t="shared" si="84"/>
        <v>-</v>
      </c>
      <c r="AB469" s="64">
        <f t="shared" si="85"/>
        <v>0</v>
      </c>
      <c r="AC469" s="65">
        <f t="shared" si="86"/>
        <v>0</v>
      </c>
      <c r="AD469" s="80">
        <f t="shared" si="87"/>
        <v>0</v>
      </c>
      <c r="AE469" s="81" t="str">
        <f t="shared" si="88"/>
        <v>-</v>
      </c>
      <c r="AF469" s="64">
        <f t="shared" si="89"/>
        <v>0</v>
      </c>
      <c r="AG469" s="82" t="s">
        <v>1734</v>
      </c>
    </row>
    <row r="470" spans="1:33" ht="12.75">
      <c r="A470" s="62">
        <v>3619500</v>
      </c>
      <c r="B470" s="63">
        <v>280410030000</v>
      </c>
      <c r="C470" s="64" t="s">
        <v>820</v>
      </c>
      <c r="D470" s="65" t="s">
        <v>821</v>
      </c>
      <c r="E470" s="65" t="s">
        <v>822</v>
      </c>
      <c r="F470" s="66">
        <v>11501</v>
      </c>
      <c r="G470" s="67">
        <v>2361</v>
      </c>
      <c r="H470" s="68">
        <v>5167415036</v>
      </c>
      <c r="I470" s="69" t="s">
        <v>1947</v>
      </c>
      <c r="J470" s="70" t="s">
        <v>1733</v>
      </c>
      <c r="K470" s="71" t="s">
        <v>1733</v>
      </c>
      <c r="L470" s="72">
        <v>2373</v>
      </c>
      <c r="M470" s="73" t="s">
        <v>1733</v>
      </c>
      <c r="N470" s="74">
        <v>3.228699552</v>
      </c>
      <c r="O470" s="70" t="s">
        <v>1733</v>
      </c>
      <c r="P470" s="75"/>
      <c r="Q470" s="71" t="str">
        <f t="shared" si="79"/>
        <v>NO</v>
      </c>
      <c r="R470" s="76" t="s">
        <v>1733</v>
      </c>
      <c r="S470" s="77">
        <v>124837</v>
      </c>
      <c r="T470" s="78">
        <v>8162</v>
      </c>
      <c r="U470" s="78">
        <v>19468</v>
      </c>
      <c r="V470" s="79">
        <v>4322</v>
      </c>
      <c r="W470" s="64">
        <f t="shared" si="80"/>
        <v>0</v>
      </c>
      <c r="X470" s="65">
        <f t="shared" si="81"/>
        <v>0</v>
      </c>
      <c r="Y470" s="65">
        <f t="shared" si="82"/>
        <v>0</v>
      </c>
      <c r="Z470" s="80">
        <f t="shared" si="83"/>
        <v>0</v>
      </c>
      <c r="AA470" s="81" t="str">
        <f t="shared" si="84"/>
        <v>-</v>
      </c>
      <c r="AB470" s="64">
        <f t="shared" si="85"/>
        <v>0</v>
      </c>
      <c r="AC470" s="65">
        <f t="shared" si="86"/>
        <v>0</v>
      </c>
      <c r="AD470" s="80">
        <f t="shared" si="87"/>
        <v>0</v>
      </c>
      <c r="AE470" s="81" t="str">
        <f t="shared" si="88"/>
        <v>-</v>
      </c>
      <c r="AF470" s="64">
        <f t="shared" si="89"/>
        <v>0</v>
      </c>
      <c r="AG470" s="82" t="s">
        <v>1734</v>
      </c>
    </row>
    <row r="471" spans="1:33" ht="12.75">
      <c r="A471" s="62">
        <v>3619530</v>
      </c>
      <c r="B471" s="63">
        <v>150801040000</v>
      </c>
      <c r="C471" s="64" t="s">
        <v>823</v>
      </c>
      <c r="D471" s="65" t="s">
        <v>824</v>
      </c>
      <c r="E471" s="65" t="s">
        <v>825</v>
      </c>
      <c r="F471" s="66">
        <v>12857</v>
      </c>
      <c r="G471" s="67">
        <v>39</v>
      </c>
      <c r="H471" s="68">
        <v>5182512000</v>
      </c>
      <c r="I471" s="69" t="s">
        <v>1731</v>
      </c>
      <c r="J471" s="70" t="s">
        <v>1732</v>
      </c>
      <c r="K471" s="71" t="s">
        <v>1732</v>
      </c>
      <c r="L471" s="72">
        <v>143</v>
      </c>
      <c r="M471" s="73" t="s">
        <v>1733</v>
      </c>
      <c r="N471" s="74">
        <v>16.08391608</v>
      </c>
      <c r="O471" s="70" t="s">
        <v>1733</v>
      </c>
      <c r="P471" s="75"/>
      <c r="Q471" s="71" t="str">
        <f t="shared" si="79"/>
        <v>NO</v>
      </c>
      <c r="R471" s="76" t="s">
        <v>1732</v>
      </c>
      <c r="S471" s="77">
        <v>8771</v>
      </c>
      <c r="T471" s="78">
        <v>1064</v>
      </c>
      <c r="U471" s="78">
        <v>1008</v>
      </c>
      <c r="V471" s="79">
        <v>1355</v>
      </c>
      <c r="W471" s="64">
        <f t="shared" si="80"/>
        <v>1</v>
      </c>
      <c r="X471" s="65">
        <f t="shared" si="81"/>
        <v>1</v>
      </c>
      <c r="Y471" s="65">
        <f t="shared" si="82"/>
        <v>0</v>
      </c>
      <c r="Z471" s="80">
        <f t="shared" si="83"/>
        <v>0</v>
      </c>
      <c r="AA471" s="81" t="str">
        <f t="shared" si="84"/>
        <v>SRSA</v>
      </c>
      <c r="AB471" s="64">
        <f t="shared" si="85"/>
        <v>1</v>
      </c>
      <c r="AC471" s="65">
        <f t="shared" si="86"/>
        <v>0</v>
      </c>
      <c r="AD471" s="80">
        <f t="shared" si="87"/>
        <v>0</v>
      </c>
      <c r="AE471" s="81" t="str">
        <f t="shared" si="88"/>
        <v>-</v>
      </c>
      <c r="AF471" s="64">
        <f t="shared" si="89"/>
        <v>0</v>
      </c>
      <c r="AG471" s="82" t="s">
        <v>1734</v>
      </c>
    </row>
    <row r="472" spans="1:33" ht="12.75">
      <c r="A472" s="62">
        <v>3619560</v>
      </c>
      <c r="B472" s="63">
        <v>441101040000</v>
      </c>
      <c r="C472" s="64" t="s">
        <v>826</v>
      </c>
      <c r="D472" s="65" t="s">
        <v>827</v>
      </c>
      <c r="E472" s="65" t="s">
        <v>828</v>
      </c>
      <c r="F472" s="66">
        <v>10973</v>
      </c>
      <c r="G472" s="67">
        <v>217</v>
      </c>
      <c r="H472" s="68">
        <v>8453555110</v>
      </c>
      <c r="I472" s="69" t="s">
        <v>1864</v>
      </c>
      <c r="J472" s="70" t="s">
        <v>1733</v>
      </c>
      <c r="K472" s="71" t="s">
        <v>1733</v>
      </c>
      <c r="L472" s="72">
        <v>4322</v>
      </c>
      <c r="M472" s="73" t="s">
        <v>1733</v>
      </c>
      <c r="N472" s="74">
        <v>4.566635601</v>
      </c>
      <c r="O472" s="70" t="s">
        <v>1733</v>
      </c>
      <c r="P472" s="75"/>
      <c r="Q472" s="71" t="str">
        <f t="shared" si="79"/>
        <v>NO</v>
      </c>
      <c r="R472" s="76" t="s">
        <v>1733</v>
      </c>
      <c r="S472" s="77">
        <v>102153</v>
      </c>
      <c r="T472" s="78">
        <v>5582</v>
      </c>
      <c r="U472" s="78">
        <v>17489</v>
      </c>
      <c r="V472" s="79">
        <v>4819</v>
      </c>
      <c r="W472" s="64">
        <f t="shared" si="80"/>
        <v>0</v>
      </c>
      <c r="X472" s="65">
        <f t="shared" si="81"/>
        <v>0</v>
      </c>
      <c r="Y472" s="65">
        <f t="shared" si="82"/>
        <v>0</v>
      </c>
      <c r="Z472" s="80">
        <f t="shared" si="83"/>
        <v>0</v>
      </c>
      <c r="AA472" s="81" t="str">
        <f t="shared" si="84"/>
        <v>-</v>
      </c>
      <c r="AB472" s="64">
        <f t="shared" si="85"/>
        <v>0</v>
      </c>
      <c r="AC472" s="65">
        <f t="shared" si="86"/>
        <v>0</v>
      </c>
      <c r="AD472" s="80">
        <f t="shared" si="87"/>
        <v>0</v>
      </c>
      <c r="AE472" s="81" t="str">
        <f t="shared" si="88"/>
        <v>-</v>
      </c>
      <c r="AF472" s="64">
        <f t="shared" si="89"/>
        <v>0</v>
      </c>
      <c r="AG472" s="82" t="s">
        <v>1734</v>
      </c>
    </row>
    <row r="473" spans="1:33" ht="12.75">
      <c r="A473" s="62">
        <v>3619590</v>
      </c>
      <c r="B473" s="63">
        <v>210502040000</v>
      </c>
      <c r="C473" s="64" t="s">
        <v>829</v>
      </c>
      <c r="D473" s="65" t="s">
        <v>830</v>
      </c>
      <c r="E473" s="65" t="s">
        <v>831</v>
      </c>
      <c r="F473" s="66">
        <v>13407</v>
      </c>
      <c r="G473" s="67">
        <v>1782</v>
      </c>
      <c r="H473" s="68">
        <v>3158672904</v>
      </c>
      <c r="I473" s="69" t="s">
        <v>1954</v>
      </c>
      <c r="J473" s="70" t="s">
        <v>1733</v>
      </c>
      <c r="K473" s="71" t="s">
        <v>1733</v>
      </c>
      <c r="L473" s="72">
        <v>926</v>
      </c>
      <c r="M473" s="73" t="s">
        <v>1733</v>
      </c>
      <c r="N473" s="74">
        <v>7.322404372</v>
      </c>
      <c r="O473" s="70" t="s">
        <v>1733</v>
      </c>
      <c r="P473" s="75"/>
      <c r="Q473" s="71" t="str">
        <f t="shared" si="79"/>
        <v>NO</v>
      </c>
      <c r="R473" s="76" t="s">
        <v>1733</v>
      </c>
      <c r="S473" s="77">
        <v>46441</v>
      </c>
      <c r="T473" s="78">
        <v>4364</v>
      </c>
      <c r="U473" s="78">
        <v>5478</v>
      </c>
      <c r="V473" s="79">
        <v>8329</v>
      </c>
      <c r="W473" s="64">
        <f t="shared" si="80"/>
        <v>0</v>
      </c>
      <c r="X473" s="65">
        <f t="shared" si="81"/>
        <v>0</v>
      </c>
      <c r="Y473" s="65">
        <f t="shared" si="82"/>
        <v>0</v>
      </c>
      <c r="Z473" s="80">
        <f t="shared" si="83"/>
        <v>0</v>
      </c>
      <c r="AA473" s="81" t="str">
        <f t="shared" si="84"/>
        <v>-</v>
      </c>
      <c r="AB473" s="64">
        <f t="shared" si="85"/>
        <v>0</v>
      </c>
      <c r="AC473" s="65">
        <f t="shared" si="86"/>
        <v>0</v>
      </c>
      <c r="AD473" s="80">
        <f t="shared" si="87"/>
        <v>0</v>
      </c>
      <c r="AE473" s="81" t="str">
        <f t="shared" si="88"/>
        <v>-</v>
      </c>
      <c r="AF473" s="64">
        <f t="shared" si="89"/>
        <v>0</v>
      </c>
      <c r="AG473" s="82" t="s">
        <v>1734</v>
      </c>
    </row>
    <row r="474" spans="1:33" ht="12.75">
      <c r="A474" s="62">
        <v>3619650</v>
      </c>
      <c r="B474" s="63">
        <v>441201060000</v>
      </c>
      <c r="C474" s="64" t="s">
        <v>832</v>
      </c>
      <c r="D474" s="65" t="s">
        <v>833</v>
      </c>
      <c r="E474" s="65" t="s">
        <v>834</v>
      </c>
      <c r="F474" s="66">
        <v>10917</v>
      </c>
      <c r="G474" s="67">
        <v>1001</v>
      </c>
      <c r="H474" s="68">
        <v>8459282321</v>
      </c>
      <c r="I474" s="69" t="s">
        <v>1864</v>
      </c>
      <c r="J474" s="70" t="s">
        <v>1733</v>
      </c>
      <c r="K474" s="71" t="s">
        <v>1733</v>
      </c>
      <c r="L474" s="72">
        <v>6925</v>
      </c>
      <c r="M474" s="73" t="s">
        <v>1733</v>
      </c>
      <c r="N474" s="74">
        <v>3.209346045</v>
      </c>
      <c r="O474" s="70" t="s">
        <v>1733</v>
      </c>
      <c r="P474" s="75"/>
      <c r="Q474" s="71" t="str">
        <f t="shared" si="79"/>
        <v>NO</v>
      </c>
      <c r="R474" s="76" t="s">
        <v>1733</v>
      </c>
      <c r="S474" s="77">
        <v>183439</v>
      </c>
      <c r="T474" s="78">
        <v>7326</v>
      </c>
      <c r="U474" s="78">
        <v>28776</v>
      </c>
      <c r="V474" s="79">
        <v>7574</v>
      </c>
      <c r="W474" s="64">
        <f t="shared" si="80"/>
        <v>0</v>
      </c>
      <c r="X474" s="65">
        <f t="shared" si="81"/>
        <v>0</v>
      </c>
      <c r="Y474" s="65">
        <f t="shared" si="82"/>
        <v>0</v>
      </c>
      <c r="Z474" s="80">
        <f t="shared" si="83"/>
        <v>0</v>
      </c>
      <c r="AA474" s="81" t="str">
        <f t="shared" si="84"/>
        <v>-</v>
      </c>
      <c r="AB474" s="64">
        <f t="shared" si="85"/>
        <v>0</v>
      </c>
      <c r="AC474" s="65">
        <f t="shared" si="86"/>
        <v>0</v>
      </c>
      <c r="AD474" s="80">
        <f t="shared" si="87"/>
        <v>0</v>
      </c>
      <c r="AE474" s="81" t="str">
        <f t="shared" si="88"/>
        <v>-</v>
      </c>
      <c r="AF474" s="64">
        <f t="shared" si="89"/>
        <v>0</v>
      </c>
      <c r="AG474" s="82" t="s">
        <v>1734</v>
      </c>
    </row>
    <row r="475" spans="1:33" ht="12.75">
      <c r="A475" s="62">
        <v>3619710</v>
      </c>
      <c r="B475" s="63">
        <v>580306020000</v>
      </c>
      <c r="C475" s="64" t="s">
        <v>835</v>
      </c>
      <c r="D475" s="65" t="s">
        <v>836</v>
      </c>
      <c r="E475" s="65" t="s">
        <v>837</v>
      </c>
      <c r="F475" s="66">
        <v>11954</v>
      </c>
      <c r="G475" s="67">
        <v>5057</v>
      </c>
      <c r="H475" s="68">
        <v>6316682474</v>
      </c>
      <c r="I475" s="69" t="s">
        <v>1807</v>
      </c>
      <c r="J475" s="70" t="s">
        <v>1732</v>
      </c>
      <c r="K475" s="71" t="s">
        <v>1733</v>
      </c>
      <c r="L475" s="72">
        <v>371</v>
      </c>
      <c r="M475" s="73" t="s">
        <v>1733</v>
      </c>
      <c r="N475" s="74">
        <v>9.861591696</v>
      </c>
      <c r="O475" s="70" t="s">
        <v>1733</v>
      </c>
      <c r="P475" s="75"/>
      <c r="Q475" s="71" t="str">
        <f t="shared" si="79"/>
        <v>NO</v>
      </c>
      <c r="R475" s="76" t="s">
        <v>1732</v>
      </c>
      <c r="S475" s="77">
        <v>12216</v>
      </c>
      <c r="T475" s="78">
        <v>2066</v>
      </c>
      <c r="U475" s="78">
        <v>2175</v>
      </c>
      <c r="V475" s="79">
        <v>3521</v>
      </c>
      <c r="W475" s="64">
        <f t="shared" si="80"/>
        <v>1</v>
      </c>
      <c r="X475" s="65">
        <f t="shared" si="81"/>
        <v>1</v>
      </c>
      <c r="Y475" s="65">
        <f t="shared" si="82"/>
        <v>0</v>
      </c>
      <c r="Z475" s="80">
        <f t="shared" si="83"/>
        <v>0</v>
      </c>
      <c r="AA475" s="81" t="str">
        <f t="shared" si="84"/>
        <v>SRSA</v>
      </c>
      <c r="AB475" s="64">
        <f t="shared" si="85"/>
        <v>1</v>
      </c>
      <c r="AC475" s="65">
        <f t="shared" si="86"/>
        <v>0</v>
      </c>
      <c r="AD475" s="80">
        <f t="shared" si="87"/>
        <v>0</v>
      </c>
      <c r="AE475" s="81" t="str">
        <f t="shared" si="88"/>
        <v>-</v>
      </c>
      <c r="AF475" s="64">
        <f t="shared" si="89"/>
        <v>0</v>
      </c>
      <c r="AG475" s="82" t="s">
        <v>1734</v>
      </c>
    </row>
    <row r="476" spans="1:33" ht="12.75">
      <c r="A476" s="62">
        <v>3619740</v>
      </c>
      <c r="B476" s="63">
        <v>591401060000</v>
      </c>
      <c r="C476" s="64" t="s">
        <v>1794</v>
      </c>
      <c r="D476" s="65" t="s">
        <v>1795</v>
      </c>
      <c r="E476" s="65" t="s">
        <v>1796</v>
      </c>
      <c r="F476" s="66">
        <v>12701</v>
      </c>
      <c r="G476" s="67" t="s">
        <v>1748</v>
      </c>
      <c r="H476" s="68">
        <v>8457947700</v>
      </c>
      <c r="I476" s="69" t="s">
        <v>1784</v>
      </c>
      <c r="J476" s="70" t="s">
        <v>1733</v>
      </c>
      <c r="K476" s="71" t="s">
        <v>1732</v>
      </c>
      <c r="L476" s="72">
        <v>3278</v>
      </c>
      <c r="M476" s="73" t="s">
        <v>1733</v>
      </c>
      <c r="N476" s="74">
        <v>23.2972973</v>
      </c>
      <c r="O476" s="70" t="s">
        <v>1732</v>
      </c>
      <c r="P476" s="75"/>
      <c r="Q476" s="71" t="str">
        <f t="shared" si="79"/>
        <v>NO</v>
      </c>
      <c r="R476" s="76" t="s">
        <v>1732</v>
      </c>
      <c r="S476" s="77">
        <v>281730</v>
      </c>
      <c r="T476" s="78">
        <v>44415</v>
      </c>
      <c r="U476" s="78">
        <v>33482</v>
      </c>
      <c r="V476" s="79">
        <v>50677</v>
      </c>
      <c r="W476" s="64">
        <f t="shared" si="80"/>
        <v>1</v>
      </c>
      <c r="X476" s="65">
        <f t="shared" si="81"/>
        <v>0</v>
      </c>
      <c r="Y476" s="65">
        <f t="shared" si="82"/>
        <v>0</v>
      </c>
      <c r="Z476" s="80">
        <f t="shared" si="83"/>
        <v>0</v>
      </c>
      <c r="AA476" s="81" t="str">
        <f t="shared" si="84"/>
        <v>-</v>
      </c>
      <c r="AB476" s="64">
        <f t="shared" si="85"/>
        <v>1</v>
      </c>
      <c r="AC476" s="65">
        <f t="shared" si="86"/>
        <v>1</v>
      </c>
      <c r="AD476" s="80" t="str">
        <f t="shared" si="87"/>
        <v>Initial</v>
      </c>
      <c r="AE476" s="81" t="str">
        <f t="shared" si="88"/>
        <v>RLIS</v>
      </c>
      <c r="AF476" s="64">
        <f t="shared" si="89"/>
        <v>0</v>
      </c>
      <c r="AG476" s="82" t="s">
        <v>1734</v>
      </c>
    </row>
    <row r="477" spans="1:33" ht="12.75">
      <c r="A477" s="62">
        <v>3619800</v>
      </c>
      <c r="B477" s="63">
        <v>51301040000</v>
      </c>
      <c r="C477" s="64" t="s">
        <v>838</v>
      </c>
      <c r="D477" s="65" t="s">
        <v>839</v>
      </c>
      <c r="E477" s="65" t="s">
        <v>840</v>
      </c>
      <c r="F477" s="66">
        <v>13118</v>
      </c>
      <c r="G477" s="67">
        <v>1189</v>
      </c>
      <c r="H477" s="68">
        <v>3154972670</v>
      </c>
      <c r="I477" s="69" t="s">
        <v>1738</v>
      </c>
      <c r="J477" s="70" t="s">
        <v>1733</v>
      </c>
      <c r="K477" s="71" t="s">
        <v>1732</v>
      </c>
      <c r="L477" s="72">
        <v>1070</v>
      </c>
      <c r="M477" s="73" t="s">
        <v>1733</v>
      </c>
      <c r="N477" s="74">
        <v>10.43137255</v>
      </c>
      <c r="O477" s="70" t="s">
        <v>1733</v>
      </c>
      <c r="P477" s="75"/>
      <c r="Q477" s="71" t="str">
        <f t="shared" si="79"/>
        <v>NO</v>
      </c>
      <c r="R477" s="76" t="s">
        <v>1732</v>
      </c>
      <c r="S477" s="77">
        <v>64590</v>
      </c>
      <c r="T477" s="78">
        <v>7102</v>
      </c>
      <c r="U477" s="78">
        <v>7708</v>
      </c>
      <c r="V477" s="79">
        <v>10600</v>
      </c>
      <c r="W477" s="64">
        <f t="shared" si="80"/>
        <v>1</v>
      </c>
      <c r="X477" s="65">
        <f t="shared" si="81"/>
        <v>0</v>
      </c>
      <c r="Y477" s="65">
        <f t="shared" si="82"/>
        <v>0</v>
      </c>
      <c r="Z477" s="80">
        <f t="shared" si="83"/>
        <v>0</v>
      </c>
      <c r="AA477" s="81" t="str">
        <f t="shared" si="84"/>
        <v>-</v>
      </c>
      <c r="AB477" s="64">
        <f t="shared" si="85"/>
        <v>1</v>
      </c>
      <c r="AC477" s="65">
        <f t="shared" si="86"/>
        <v>0</v>
      </c>
      <c r="AD477" s="80">
        <f t="shared" si="87"/>
        <v>0</v>
      </c>
      <c r="AE477" s="81" t="str">
        <f t="shared" si="88"/>
        <v>-</v>
      </c>
      <c r="AF477" s="64">
        <f t="shared" si="89"/>
        <v>0</v>
      </c>
      <c r="AG477" s="82" t="s">
        <v>1734</v>
      </c>
    </row>
    <row r="478" spans="1:33" ht="12.75">
      <c r="A478" s="62">
        <v>3619830</v>
      </c>
      <c r="B478" s="63">
        <v>150901040000</v>
      </c>
      <c r="C478" s="64" t="s">
        <v>841</v>
      </c>
      <c r="D478" s="65" t="s">
        <v>842</v>
      </c>
      <c r="E478" s="65" t="s">
        <v>843</v>
      </c>
      <c r="F478" s="66">
        <v>12974</v>
      </c>
      <c r="G478" s="67">
        <v>9702</v>
      </c>
      <c r="H478" s="68">
        <v>5185463301</v>
      </c>
      <c r="I478" s="69" t="s">
        <v>1752</v>
      </c>
      <c r="J478" s="70" t="s">
        <v>1732</v>
      </c>
      <c r="K478" s="71" t="s">
        <v>1732</v>
      </c>
      <c r="L478" s="72">
        <v>724</v>
      </c>
      <c r="M478" s="73" t="s">
        <v>1733</v>
      </c>
      <c r="N478" s="74">
        <v>13.88518024</v>
      </c>
      <c r="O478" s="70" t="s">
        <v>1733</v>
      </c>
      <c r="P478" s="75"/>
      <c r="Q478" s="71" t="str">
        <f t="shared" si="79"/>
        <v>NO</v>
      </c>
      <c r="R478" s="76" t="s">
        <v>1732</v>
      </c>
      <c r="S478" s="77">
        <v>51623</v>
      </c>
      <c r="T478" s="78">
        <v>6340</v>
      </c>
      <c r="U478" s="78">
        <v>5835</v>
      </c>
      <c r="V478" s="79">
        <v>7223</v>
      </c>
      <c r="W478" s="64">
        <f t="shared" si="80"/>
        <v>1</v>
      </c>
      <c r="X478" s="65">
        <f t="shared" si="81"/>
        <v>0</v>
      </c>
      <c r="Y478" s="65">
        <f t="shared" si="82"/>
        <v>0</v>
      </c>
      <c r="Z478" s="80">
        <f t="shared" si="83"/>
        <v>0</v>
      </c>
      <c r="AA478" s="81" t="str">
        <f t="shared" si="84"/>
        <v>-</v>
      </c>
      <c r="AB478" s="64">
        <f t="shared" si="85"/>
        <v>1</v>
      </c>
      <c r="AC478" s="65">
        <f t="shared" si="86"/>
        <v>0</v>
      </c>
      <c r="AD478" s="80">
        <f t="shared" si="87"/>
        <v>0</v>
      </c>
      <c r="AE478" s="81" t="str">
        <f t="shared" si="88"/>
        <v>-</v>
      </c>
      <c r="AF478" s="64">
        <f t="shared" si="89"/>
        <v>0</v>
      </c>
      <c r="AG478" s="82" t="s">
        <v>1734</v>
      </c>
    </row>
    <row r="479" spans="1:33" ht="12.75">
      <c r="A479" s="62">
        <v>3619860</v>
      </c>
      <c r="B479" s="63">
        <v>471201040000</v>
      </c>
      <c r="C479" s="64" t="s">
        <v>844</v>
      </c>
      <c r="D479" s="65" t="s">
        <v>845</v>
      </c>
      <c r="E479" s="65" t="s">
        <v>846</v>
      </c>
      <c r="F479" s="66">
        <v>13808</v>
      </c>
      <c r="G479" s="67">
        <v>40</v>
      </c>
      <c r="H479" s="68">
        <v>6072636100</v>
      </c>
      <c r="I479" s="69" t="s">
        <v>1731</v>
      </c>
      <c r="J479" s="70" t="s">
        <v>1732</v>
      </c>
      <c r="K479" s="71" t="s">
        <v>1732</v>
      </c>
      <c r="L479" s="72">
        <v>440</v>
      </c>
      <c r="M479" s="73" t="s">
        <v>1733</v>
      </c>
      <c r="N479" s="74">
        <v>19.49685535</v>
      </c>
      <c r="O479" s="70" t="s">
        <v>1733</v>
      </c>
      <c r="P479" s="75"/>
      <c r="Q479" s="71" t="str">
        <f t="shared" si="79"/>
        <v>NO</v>
      </c>
      <c r="R479" s="76" t="s">
        <v>1732</v>
      </c>
      <c r="S479" s="77">
        <v>25995</v>
      </c>
      <c r="T479" s="78">
        <v>4640</v>
      </c>
      <c r="U479" s="78">
        <v>3760</v>
      </c>
      <c r="V479" s="79">
        <v>5866</v>
      </c>
      <c r="W479" s="64">
        <f t="shared" si="80"/>
        <v>1</v>
      </c>
      <c r="X479" s="65">
        <f t="shared" si="81"/>
        <v>1</v>
      </c>
      <c r="Y479" s="65">
        <f t="shared" si="82"/>
        <v>0</v>
      </c>
      <c r="Z479" s="80">
        <f t="shared" si="83"/>
        <v>0</v>
      </c>
      <c r="AA479" s="81" t="str">
        <f t="shared" si="84"/>
        <v>SRSA</v>
      </c>
      <c r="AB479" s="64">
        <f t="shared" si="85"/>
        <v>1</v>
      </c>
      <c r="AC479" s="65">
        <f t="shared" si="86"/>
        <v>0</v>
      </c>
      <c r="AD479" s="80">
        <f t="shared" si="87"/>
        <v>0</v>
      </c>
      <c r="AE479" s="81" t="str">
        <f t="shared" si="88"/>
        <v>-</v>
      </c>
      <c r="AF479" s="64">
        <f t="shared" si="89"/>
        <v>0</v>
      </c>
      <c r="AG479" s="82" t="s">
        <v>1734</v>
      </c>
    </row>
    <row r="480" spans="1:33" ht="12.75">
      <c r="A480" s="62">
        <v>3619890</v>
      </c>
      <c r="B480" s="63">
        <v>512101040000</v>
      </c>
      <c r="C480" s="64" t="s">
        <v>847</v>
      </c>
      <c r="D480" s="65" t="s">
        <v>848</v>
      </c>
      <c r="E480" s="65" t="s">
        <v>849</v>
      </c>
      <c r="F480" s="66">
        <v>13664</v>
      </c>
      <c r="G480" s="67">
        <v>169</v>
      </c>
      <c r="H480" s="68">
        <v>3153758814</v>
      </c>
      <c r="I480" s="69" t="s">
        <v>1731</v>
      </c>
      <c r="J480" s="70" t="s">
        <v>1732</v>
      </c>
      <c r="K480" s="71" t="s">
        <v>1732</v>
      </c>
      <c r="L480" s="72">
        <v>386</v>
      </c>
      <c r="M480" s="73" t="s">
        <v>1733</v>
      </c>
      <c r="N480" s="74">
        <v>20.83333333</v>
      </c>
      <c r="O480" s="70" t="s">
        <v>1732</v>
      </c>
      <c r="P480" s="75"/>
      <c r="Q480" s="71" t="str">
        <f t="shared" si="79"/>
        <v>NO</v>
      </c>
      <c r="R480" s="76" t="s">
        <v>1732</v>
      </c>
      <c r="S480" s="77">
        <v>38481</v>
      </c>
      <c r="T480" s="78">
        <v>4101</v>
      </c>
      <c r="U480" s="78">
        <v>3484</v>
      </c>
      <c r="V480" s="79">
        <v>5146</v>
      </c>
      <c r="W480" s="64">
        <f t="shared" si="80"/>
        <v>1</v>
      </c>
      <c r="X480" s="65">
        <f t="shared" si="81"/>
        <v>1</v>
      </c>
      <c r="Y480" s="65">
        <f t="shared" si="82"/>
        <v>0</v>
      </c>
      <c r="Z480" s="80">
        <f t="shared" si="83"/>
        <v>0</v>
      </c>
      <c r="AA480" s="81" t="str">
        <f t="shared" si="84"/>
        <v>SRSA</v>
      </c>
      <c r="AB480" s="64">
        <f t="shared" si="85"/>
        <v>1</v>
      </c>
      <c r="AC480" s="65">
        <f t="shared" si="86"/>
        <v>1</v>
      </c>
      <c r="AD480" s="80" t="str">
        <f t="shared" si="87"/>
        <v>Initial</v>
      </c>
      <c r="AE480" s="81" t="str">
        <f t="shared" si="88"/>
        <v>-</v>
      </c>
      <c r="AF480" s="64" t="str">
        <f t="shared" si="89"/>
        <v>SRSA</v>
      </c>
      <c r="AG480" s="82" t="s">
        <v>1734</v>
      </c>
    </row>
    <row r="481" spans="1:33" ht="12.75">
      <c r="A481" s="62">
        <v>3619920</v>
      </c>
      <c r="B481" s="63">
        <v>250401040000</v>
      </c>
      <c r="C481" s="64" t="s">
        <v>850</v>
      </c>
      <c r="D481" s="65" t="s">
        <v>851</v>
      </c>
      <c r="E481" s="65" t="s">
        <v>852</v>
      </c>
      <c r="F481" s="66">
        <v>13408</v>
      </c>
      <c r="G481" s="67">
        <v>638</v>
      </c>
      <c r="H481" s="68">
        <v>3156849300</v>
      </c>
      <c r="I481" s="69" t="s">
        <v>1807</v>
      </c>
      <c r="J481" s="70" t="s">
        <v>1732</v>
      </c>
      <c r="K481" s="71" t="s">
        <v>1733</v>
      </c>
      <c r="L481" s="72">
        <v>831</v>
      </c>
      <c r="M481" s="73" t="s">
        <v>1733</v>
      </c>
      <c r="N481" s="74">
        <v>17.45036573</v>
      </c>
      <c r="O481" s="70" t="s">
        <v>1733</v>
      </c>
      <c r="P481" s="75"/>
      <c r="Q481" s="71" t="str">
        <f t="shared" si="79"/>
        <v>NO</v>
      </c>
      <c r="R481" s="76" t="s">
        <v>1732</v>
      </c>
      <c r="S481" s="77">
        <v>41269</v>
      </c>
      <c r="T481" s="78">
        <v>7135</v>
      </c>
      <c r="U481" s="78">
        <v>6607</v>
      </c>
      <c r="V481" s="79">
        <v>8527</v>
      </c>
      <c r="W481" s="64">
        <f t="shared" si="80"/>
        <v>1</v>
      </c>
      <c r="X481" s="65">
        <f t="shared" si="81"/>
        <v>0</v>
      </c>
      <c r="Y481" s="65">
        <f t="shared" si="82"/>
        <v>0</v>
      </c>
      <c r="Z481" s="80">
        <f t="shared" si="83"/>
        <v>0</v>
      </c>
      <c r="AA481" s="81" t="str">
        <f t="shared" si="84"/>
        <v>-</v>
      </c>
      <c r="AB481" s="64">
        <f t="shared" si="85"/>
        <v>1</v>
      </c>
      <c r="AC481" s="65">
        <f t="shared" si="86"/>
        <v>0</v>
      </c>
      <c r="AD481" s="80">
        <f t="shared" si="87"/>
        <v>0</v>
      </c>
      <c r="AE481" s="81" t="str">
        <f t="shared" si="88"/>
        <v>-</v>
      </c>
      <c r="AF481" s="64">
        <f t="shared" si="89"/>
        <v>0</v>
      </c>
      <c r="AG481" s="82" t="s">
        <v>1734</v>
      </c>
    </row>
    <row r="482" spans="1:33" ht="12.75">
      <c r="A482" s="86">
        <v>3620010</v>
      </c>
      <c r="B482" s="87">
        <v>240901040000</v>
      </c>
      <c r="C482" s="88" t="s">
        <v>853</v>
      </c>
      <c r="D482" s="89" t="s">
        <v>854</v>
      </c>
      <c r="E482" s="89" t="s">
        <v>855</v>
      </c>
      <c r="F482" s="90">
        <v>14510</v>
      </c>
      <c r="G482" s="91">
        <v>1498</v>
      </c>
      <c r="H482" s="92">
        <v>5856582568</v>
      </c>
      <c r="I482" s="93" t="s">
        <v>1954</v>
      </c>
      <c r="J482" s="94" t="s">
        <v>1733</v>
      </c>
      <c r="K482" s="95" t="s">
        <v>1733</v>
      </c>
      <c r="L482" s="96">
        <v>637</v>
      </c>
      <c r="M482" s="97" t="s">
        <v>1733</v>
      </c>
      <c r="N482" s="98">
        <v>19.61651917</v>
      </c>
      <c r="O482" s="94" t="s">
        <v>1733</v>
      </c>
      <c r="P482" s="99"/>
      <c r="Q482" s="95" t="str">
        <f t="shared" si="79"/>
        <v>NO</v>
      </c>
      <c r="R482" s="100" t="s">
        <v>1733</v>
      </c>
      <c r="S482" s="101">
        <v>43085</v>
      </c>
      <c r="T482" s="102">
        <v>5769</v>
      </c>
      <c r="U482" s="102">
        <v>5091</v>
      </c>
      <c r="V482" s="103">
        <v>6164</v>
      </c>
      <c r="W482" s="88">
        <f t="shared" si="80"/>
        <v>0</v>
      </c>
      <c r="X482" s="89">
        <f t="shared" si="81"/>
        <v>0</v>
      </c>
      <c r="Y482" s="89">
        <f t="shared" si="82"/>
        <v>0</v>
      </c>
      <c r="Z482" s="104">
        <f t="shared" si="83"/>
        <v>0</v>
      </c>
      <c r="AA482" s="105" t="str">
        <f t="shared" si="84"/>
        <v>-</v>
      </c>
      <c r="AB482" s="88">
        <f t="shared" si="85"/>
        <v>0</v>
      </c>
      <c r="AC482" s="89">
        <f t="shared" si="86"/>
        <v>0</v>
      </c>
      <c r="AD482" s="104">
        <f t="shared" si="87"/>
        <v>0</v>
      </c>
      <c r="AE482" s="105" t="str">
        <f t="shared" si="88"/>
        <v>-</v>
      </c>
      <c r="AF482" s="88">
        <f t="shared" si="89"/>
        <v>0</v>
      </c>
      <c r="AG482" s="82" t="s">
        <v>1734</v>
      </c>
    </row>
    <row r="483" spans="1:33" ht="12.75">
      <c r="A483" s="62">
        <v>3620160</v>
      </c>
      <c r="B483" s="63">
        <v>660801060000</v>
      </c>
      <c r="C483" s="64" t="s">
        <v>856</v>
      </c>
      <c r="D483" s="65" t="s">
        <v>857</v>
      </c>
      <c r="E483" s="65" t="s">
        <v>858</v>
      </c>
      <c r="F483" s="66">
        <v>10594</v>
      </c>
      <c r="G483" s="67">
        <v>2120</v>
      </c>
      <c r="H483" s="68">
        <v>9147695500</v>
      </c>
      <c r="I483" s="69" t="s">
        <v>1826</v>
      </c>
      <c r="J483" s="70" t="s">
        <v>1733</v>
      </c>
      <c r="K483" s="71" t="s">
        <v>1733</v>
      </c>
      <c r="L483" s="72">
        <v>1805</v>
      </c>
      <c r="M483" s="73" t="s">
        <v>1733</v>
      </c>
      <c r="N483" s="74">
        <v>1.839163361</v>
      </c>
      <c r="O483" s="70" t="s">
        <v>1733</v>
      </c>
      <c r="P483" s="75"/>
      <c r="Q483" s="71" t="str">
        <f t="shared" si="79"/>
        <v>NO</v>
      </c>
      <c r="R483" s="76" t="s">
        <v>1733</v>
      </c>
      <c r="S483" s="77">
        <v>41542</v>
      </c>
      <c r="T483" s="78">
        <v>1921</v>
      </c>
      <c r="U483" s="78">
        <v>8791</v>
      </c>
      <c r="V483" s="79">
        <v>2203</v>
      </c>
      <c r="W483" s="64">
        <f t="shared" si="80"/>
        <v>0</v>
      </c>
      <c r="X483" s="65">
        <f t="shared" si="81"/>
        <v>0</v>
      </c>
      <c r="Y483" s="65">
        <f t="shared" si="82"/>
        <v>0</v>
      </c>
      <c r="Z483" s="80">
        <f t="shared" si="83"/>
        <v>0</v>
      </c>
      <c r="AA483" s="81" t="str">
        <f t="shared" si="84"/>
        <v>-</v>
      </c>
      <c r="AB483" s="64">
        <f t="shared" si="85"/>
        <v>0</v>
      </c>
      <c r="AC483" s="65">
        <f t="shared" si="86"/>
        <v>0</v>
      </c>
      <c r="AD483" s="80">
        <f t="shared" si="87"/>
        <v>0</v>
      </c>
      <c r="AE483" s="81" t="str">
        <f t="shared" si="88"/>
        <v>-</v>
      </c>
      <c r="AF483" s="64">
        <f t="shared" si="89"/>
        <v>0</v>
      </c>
      <c r="AG483" s="82" t="s">
        <v>1734</v>
      </c>
    </row>
    <row r="484" spans="1:33" ht="12.75">
      <c r="A484" s="62">
        <v>3620170</v>
      </c>
      <c r="B484" s="63">
        <v>660806020000</v>
      </c>
      <c r="C484" s="64" t="s">
        <v>859</v>
      </c>
      <c r="D484" s="65" t="s">
        <v>860</v>
      </c>
      <c r="E484" s="65" t="s">
        <v>861</v>
      </c>
      <c r="F484" s="66">
        <v>10595</v>
      </c>
      <c r="G484" s="67">
        <v>1697</v>
      </c>
      <c r="H484" s="68">
        <v>9143471800</v>
      </c>
      <c r="I484" s="69" t="s">
        <v>1826</v>
      </c>
      <c r="J484" s="70" t="s">
        <v>1733</v>
      </c>
      <c r="K484" s="71" t="s">
        <v>1733</v>
      </c>
      <c r="L484" s="72">
        <v>109</v>
      </c>
      <c r="M484" s="73" t="s">
        <v>1733</v>
      </c>
      <c r="N484" s="74" t="s">
        <v>1827</v>
      </c>
      <c r="O484" s="70" t="s">
        <v>1827</v>
      </c>
      <c r="P484" s="75"/>
      <c r="Q484" s="71" t="str">
        <f t="shared" si="79"/>
        <v>NO</v>
      </c>
      <c r="R484" s="76" t="s">
        <v>1733</v>
      </c>
      <c r="S484" s="77">
        <v>0</v>
      </c>
      <c r="T484" s="78">
        <v>0</v>
      </c>
      <c r="U484" s="78">
        <v>0</v>
      </c>
      <c r="V484" s="79">
        <v>0</v>
      </c>
      <c r="W484" s="64">
        <f t="shared" si="80"/>
        <v>0</v>
      </c>
      <c r="X484" s="65">
        <f t="shared" si="81"/>
        <v>1</v>
      </c>
      <c r="Y484" s="65">
        <f t="shared" si="82"/>
        <v>0</v>
      </c>
      <c r="Z484" s="80">
        <f t="shared" si="83"/>
        <v>0</v>
      </c>
      <c r="AA484" s="81" t="str">
        <f t="shared" si="84"/>
        <v>-</v>
      </c>
      <c r="AB484" s="64">
        <f t="shared" si="85"/>
        <v>0</v>
      </c>
      <c r="AC484" s="65">
        <f t="shared" si="86"/>
        <v>0</v>
      </c>
      <c r="AD484" s="80">
        <f t="shared" si="87"/>
        <v>0</v>
      </c>
      <c r="AE484" s="81" t="str">
        <f t="shared" si="88"/>
        <v>-</v>
      </c>
      <c r="AF484" s="64">
        <f t="shared" si="89"/>
        <v>0</v>
      </c>
      <c r="AG484" s="82" t="s">
        <v>1734</v>
      </c>
    </row>
    <row r="485" spans="1:33" ht="12.75">
      <c r="A485" s="62">
        <v>3608470</v>
      </c>
      <c r="B485" s="63">
        <v>660804020000</v>
      </c>
      <c r="C485" s="64" t="s">
        <v>862</v>
      </c>
      <c r="D485" s="65" t="s">
        <v>863</v>
      </c>
      <c r="E485" s="65" t="s">
        <v>864</v>
      </c>
      <c r="F485" s="66">
        <v>10570</v>
      </c>
      <c r="G485" s="67">
        <v>8</v>
      </c>
      <c r="H485" s="68">
        <v>9147690456</v>
      </c>
      <c r="I485" s="69" t="s">
        <v>1826</v>
      </c>
      <c r="J485" s="70" t="s">
        <v>1733</v>
      </c>
      <c r="K485" s="71" t="s">
        <v>1733</v>
      </c>
      <c r="L485" s="72">
        <v>321</v>
      </c>
      <c r="M485" s="73" t="s">
        <v>1733</v>
      </c>
      <c r="N485" s="74" t="s">
        <v>1827</v>
      </c>
      <c r="O485" s="70" t="s">
        <v>1827</v>
      </c>
      <c r="P485" s="75"/>
      <c r="Q485" s="71" t="str">
        <f t="shared" si="79"/>
        <v>NO</v>
      </c>
      <c r="R485" s="76" t="s">
        <v>1733</v>
      </c>
      <c r="S485" s="77">
        <v>0</v>
      </c>
      <c r="T485" s="78">
        <v>0</v>
      </c>
      <c r="U485" s="78">
        <v>0</v>
      </c>
      <c r="V485" s="79">
        <v>0</v>
      </c>
      <c r="W485" s="64">
        <f t="shared" si="80"/>
        <v>0</v>
      </c>
      <c r="X485" s="65">
        <f t="shared" si="81"/>
        <v>1</v>
      </c>
      <c r="Y485" s="65">
        <f t="shared" si="82"/>
        <v>0</v>
      </c>
      <c r="Z485" s="80">
        <f t="shared" si="83"/>
        <v>0</v>
      </c>
      <c r="AA485" s="81" t="str">
        <f t="shared" si="84"/>
        <v>-</v>
      </c>
      <c r="AB485" s="64">
        <f t="shared" si="85"/>
        <v>0</v>
      </c>
      <c r="AC485" s="65">
        <f t="shared" si="86"/>
        <v>0</v>
      </c>
      <c r="AD485" s="80">
        <f t="shared" si="87"/>
        <v>0</v>
      </c>
      <c r="AE485" s="81" t="str">
        <f t="shared" si="88"/>
        <v>-</v>
      </c>
      <c r="AF485" s="64">
        <f t="shared" si="89"/>
        <v>0</v>
      </c>
      <c r="AG485" s="82" t="s">
        <v>1734</v>
      </c>
    </row>
    <row r="486" spans="1:33" ht="12.75">
      <c r="A486" s="62">
        <v>3620040</v>
      </c>
      <c r="B486" s="63">
        <v>580207020000</v>
      </c>
      <c r="C486" s="64" t="s">
        <v>865</v>
      </c>
      <c r="D486" s="65" t="s">
        <v>866</v>
      </c>
      <c r="E486" s="65" t="s">
        <v>867</v>
      </c>
      <c r="F486" s="66">
        <v>11766</v>
      </c>
      <c r="G486" s="67">
        <v>397</v>
      </c>
      <c r="H486" s="68">
        <v>6314731991</v>
      </c>
      <c r="I486" s="69" t="s">
        <v>1826</v>
      </c>
      <c r="J486" s="70" t="s">
        <v>1733</v>
      </c>
      <c r="K486" s="71" t="s">
        <v>1733</v>
      </c>
      <c r="L486" s="72">
        <v>2297</v>
      </c>
      <c r="M486" s="73" t="s">
        <v>1733</v>
      </c>
      <c r="N486" s="74">
        <v>5.489154493</v>
      </c>
      <c r="O486" s="70" t="s">
        <v>1733</v>
      </c>
      <c r="P486" s="75"/>
      <c r="Q486" s="71" t="str">
        <f t="shared" si="79"/>
        <v>NO</v>
      </c>
      <c r="R486" s="76" t="s">
        <v>1733</v>
      </c>
      <c r="S486" s="77">
        <v>65187</v>
      </c>
      <c r="T486" s="78">
        <v>4952</v>
      </c>
      <c r="U486" s="78">
        <v>9593</v>
      </c>
      <c r="V486" s="79">
        <v>2723</v>
      </c>
      <c r="W486" s="64">
        <f t="shared" si="80"/>
        <v>0</v>
      </c>
      <c r="X486" s="65">
        <f t="shared" si="81"/>
        <v>0</v>
      </c>
      <c r="Y486" s="65">
        <f t="shared" si="82"/>
        <v>0</v>
      </c>
      <c r="Z486" s="80">
        <f t="shared" si="83"/>
        <v>0</v>
      </c>
      <c r="AA486" s="81" t="str">
        <f t="shared" si="84"/>
        <v>-</v>
      </c>
      <c r="AB486" s="64">
        <f t="shared" si="85"/>
        <v>0</v>
      </c>
      <c r="AC486" s="65">
        <f t="shared" si="86"/>
        <v>0</v>
      </c>
      <c r="AD486" s="80">
        <f t="shared" si="87"/>
        <v>0</v>
      </c>
      <c r="AE486" s="81" t="str">
        <f t="shared" si="88"/>
        <v>-</v>
      </c>
      <c r="AF486" s="64">
        <f t="shared" si="89"/>
        <v>0</v>
      </c>
      <c r="AG486" s="82" t="s">
        <v>1734</v>
      </c>
    </row>
    <row r="487" spans="1:33" ht="12.75">
      <c r="A487" s="62">
        <v>3620100</v>
      </c>
      <c r="B487" s="63">
        <v>660900010000</v>
      </c>
      <c r="C487" s="64" t="s">
        <v>868</v>
      </c>
      <c r="D487" s="65" t="s">
        <v>869</v>
      </c>
      <c r="E487" s="65" t="s">
        <v>870</v>
      </c>
      <c r="F487" s="66">
        <v>10553</v>
      </c>
      <c r="G487" s="67">
        <v>1199</v>
      </c>
      <c r="H487" s="68">
        <v>9146655201</v>
      </c>
      <c r="I487" s="69" t="s">
        <v>1947</v>
      </c>
      <c r="J487" s="70" t="s">
        <v>1733</v>
      </c>
      <c r="K487" s="71" t="s">
        <v>1733</v>
      </c>
      <c r="L487" s="72">
        <v>8957</v>
      </c>
      <c r="M487" s="73" t="s">
        <v>1733</v>
      </c>
      <c r="N487" s="74">
        <v>14.5445837</v>
      </c>
      <c r="O487" s="70" t="s">
        <v>1733</v>
      </c>
      <c r="P487" s="75"/>
      <c r="Q487" s="71" t="str">
        <f t="shared" si="79"/>
        <v>NO</v>
      </c>
      <c r="R487" s="76" t="s">
        <v>1733</v>
      </c>
      <c r="S487" s="77">
        <v>648509</v>
      </c>
      <c r="T487" s="78">
        <v>85381</v>
      </c>
      <c r="U487" s="78">
        <v>80536</v>
      </c>
      <c r="V487" s="79">
        <v>23275</v>
      </c>
      <c r="W487" s="64">
        <f t="shared" si="80"/>
        <v>0</v>
      </c>
      <c r="X487" s="65">
        <f t="shared" si="81"/>
        <v>0</v>
      </c>
      <c r="Y487" s="65">
        <f t="shared" si="82"/>
        <v>0</v>
      </c>
      <c r="Z487" s="80">
        <f t="shared" si="83"/>
        <v>0</v>
      </c>
      <c r="AA487" s="81" t="str">
        <f t="shared" si="84"/>
        <v>-</v>
      </c>
      <c r="AB487" s="64">
        <f t="shared" si="85"/>
        <v>0</v>
      </c>
      <c r="AC487" s="65">
        <f t="shared" si="86"/>
        <v>0</v>
      </c>
      <c r="AD487" s="80">
        <f t="shared" si="87"/>
        <v>0</v>
      </c>
      <c r="AE487" s="81" t="str">
        <f t="shared" si="88"/>
        <v>-</v>
      </c>
      <c r="AF487" s="64">
        <f t="shared" si="89"/>
        <v>0</v>
      </c>
      <c r="AG487" s="82" t="s">
        <v>1734</v>
      </c>
    </row>
    <row r="488" spans="1:33" ht="12.75">
      <c r="A488" s="62">
        <v>3620190</v>
      </c>
      <c r="B488" s="63">
        <v>500108030000</v>
      </c>
      <c r="C488" s="64" t="s">
        <v>871</v>
      </c>
      <c r="D488" s="65" t="s">
        <v>614</v>
      </c>
      <c r="E488" s="65" t="s">
        <v>872</v>
      </c>
      <c r="F488" s="66">
        <v>10954</v>
      </c>
      <c r="G488" s="67">
        <v>3000</v>
      </c>
      <c r="H488" s="68">
        <v>8456279888</v>
      </c>
      <c r="I488" s="69" t="s">
        <v>1947</v>
      </c>
      <c r="J488" s="70" t="s">
        <v>1733</v>
      </c>
      <c r="K488" s="71" t="s">
        <v>1733</v>
      </c>
      <c r="L488" s="72">
        <v>2132</v>
      </c>
      <c r="M488" s="73" t="s">
        <v>1733</v>
      </c>
      <c r="N488" s="74">
        <v>4.274307186</v>
      </c>
      <c r="O488" s="70" t="s">
        <v>1733</v>
      </c>
      <c r="P488" s="75"/>
      <c r="Q488" s="71" t="str">
        <f t="shared" si="79"/>
        <v>NO</v>
      </c>
      <c r="R488" s="76" t="s">
        <v>1733</v>
      </c>
      <c r="S488" s="77">
        <v>52016</v>
      </c>
      <c r="T488" s="78">
        <v>7215</v>
      </c>
      <c r="U488" s="78">
        <v>12407</v>
      </c>
      <c r="V488" s="79">
        <v>2789</v>
      </c>
      <c r="W488" s="64">
        <f t="shared" si="80"/>
        <v>0</v>
      </c>
      <c r="X488" s="65">
        <f t="shared" si="81"/>
        <v>0</v>
      </c>
      <c r="Y488" s="65">
        <f t="shared" si="82"/>
        <v>0</v>
      </c>
      <c r="Z488" s="80">
        <f t="shared" si="83"/>
        <v>0</v>
      </c>
      <c r="AA488" s="81" t="str">
        <f t="shared" si="84"/>
        <v>-</v>
      </c>
      <c r="AB488" s="64">
        <f t="shared" si="85"/>
        <v>0</v>
      </c>
      <c r="AC488" s="65">
        <f t="shared" si="86"/>
        <v>0</v>
      </c>
      <c r="AD488" s="80">
        <f t="shared" si="87"/>
        <v>0</v>
      </c>
      <c r="AE488" s="81" t="str">
        <f t="shared" si="88"/>
        <v>-</v>
      </c>
      <c r="AF488" s="64">
        <f t="shared" si="89"/>
        <v>0</v>
      </c>
      <c r="AG488" s="82" t="s">
        <v>1734</v>
      </c>
    </row>
    <row r="489" spans="1:33" ht="12.75">
      <c r="A489" s="62">
        <v>3620220</v>
      </c>
      <c r="B489" s="63">
        <v>431201040000</v>
      </c>
      <c r="C489" s="64" t="s">
        <v>873</v>
      </c>
      <c r="D489" s="65" t="s">
        <v>874</v>
      </c>
      <c r="E489" s="65" t="s">
        <v>875</v>
      </c>
      <c r="F489" s="66">
        <v>14512</v>
      </c>
      <c r="G489" s="67">
        <v>9201</v>
      </c>
      <c r="H489" s="68">
        <v>5853747900</v>
      </c>
      <c r="I489" s="69" t="s">
        <v>1807</v>
      </c>
      <c r="J489" s="70" t="s">
        <v>1732</v>
      </c>
      <c r="K489" s="71" t="s">
        <v>1733</v>
      </c>
      <c r="L489" s="72">
        <v>966</v>
      </c>
      <c r="M489" s="73" t="s">
        <v>1733</v>
      </c>
      <c r="N489" s="74">
        <v>15.77287066</v>
      </c>
      <c r="O489" s="70" t="s">
        <v>1733</v>
      </c>
      <c r="P489" s="75"/>
      <c r="Q489" s="71" t="str">
        <f t="shared" si="79"/>
        <v>NO</v>
      </c>
      <c r="R489" s="76" t="s">
        <v>1732</v>
      </c>
      <c r="S489" s="77">
        <v>58375</v>
      </c>
      <c r="T489" s="78">
        <v>6905</v>
      </c>
      <c r="U489" s="78">
        <v>6763</v>
      </c>
      <c r="V489" s="79">
        <v>9076</v>
      </c>
      <c r="W489" s="64">
        <f t="shared" si="80"/>
        <v>1</v>
      </c>
      <c r="X489" s="65">
        <f t="shared" si="81"/>
        <v>0</v>
      </c>
      <c r="Y489" s="65">
        <f t="shared" si="82"/>
        <v>0</v>
      </c>
      <c r="Z489" s="80">
        <f t="shared" si="83"/>
        <v>0</v>
      </c>
      <c r="AA489" s="81" t="str">
        <f t="shared" si="84"/>
        <v>-</v>
      </c>
      <c r="AB489" s="64">
        <f t="shared" si="85"/>
        <v>1</v>
      </c>
      <c r="AC489" s="65">
        <f t="shared" si="86"/>
        <v>0</v>
      </c>
      <c r="AD489" s="80">
        <f t="shared" si="87"/>
        <v>0</v>
      </c>
      <c r="AE489" s="81" t="str">
        <f t="shared" si="88"/>
        <v>-</v>
      </c>
      <c r="AF489" s="64">
        <f t="shared" si="89"/>
        <v>0</v>
      </c>
      <c r="AG489" s="82" t="s">
        <v>1734</v>
      </c>
    </row>
    <row r="490" spans="1:33" ht="12.75">
      <c r="A490" s="62">
        <v>3600031</v>
      </c>
      <c r="B490" s="63">
        <v>10100860005</v>
      </c>
      <c r="C490" s="64" t="s">
        <v>876</v>
      </c>
      <c r="D490" s="65" t="s">
        <v>877</v>
      </c>
      <c r="E490" s="65" t="s">
        <v>1839</v>
      </c>
      <c r="F490" s="66">
        <v>12210</v>
      </c>
      <c r="G490" s="67">
        <v>1518</v>
      </c>
      <c r="H490" s="68">
        <v>5184633912</v>
      </c>
      <c r="I490" s="69" t="s">
        <v>1893</v>
      </c>
      <c r="J490" s="70" t="s">
        <v>1733</v>
      </c>
      <c r="K490" s="71" t="s">
        <v>1733</v>
      </c>
      <c r="L490" s="72">
        <v>775</v>
      </c>
      <c r="M490" s="73" t="s">
        <v>1733</v>
      </c>
      <c r="N490" s="74" t="s">
        <v>1827</v>
      </c>
      <c r="O490" s="70" t="s">
        <v>1827</v>
      </c>
      <c r="P490" s="75"/>
      <c r="Q490" s="71" t="str">
        <f t="shared" si="79"/>
        <v>NO</v>
      </c>
      <c r="R490" s="76" t="s">
        <v>1733</v>
      </c>
      <c r="S490" s="77">
        <v>59638</v>
      </c>
      <c r="T490" s="78">
        <v>15533</v>
      </c>
      <c r="U490" s="78">
        <v>4719</v>
      </c>
      <c r="V490" s="79">
        <v>7192</v>
      </c>
      <c r="W490" s="64">
        <f t="shared" si="80"/>
        <v>0</v>
      </c>
      <c r="X490" s="65">
        <f t="shared" si="81"/>
        <v>0</v>
      </c>
      <c r="Y490" s="65">
        <f t="shared" si="82"/>
        <v>0</v>
      </c>
      <c r="Z490" s="80">
        <f t="shared" si="83"/>
        <v>0</v>
      </c>
      <c r="AA490" s="81" t="str">
        <f t="shared" si="84"/>
        <v>-</v>
      </c>
      <c r="AB490" s="64">
        <f t="shared" si="85"/>
        <v>0</v>
      </c>
      <c r="AC490" s="65">
        <f t="shared" si="86"/>
        <v>0</v>
      </c>
      <c r="AD490" s="80">
        <f t="shared" si="87"/>
        <v>0</v>
      </c>
      <c r="AE490" s="81" t="str">
        <f t="shared" si="88"/>
        <v>-</v>
      </c>
      <c r="AF490" s="64">
        <f t="shared" si="89"/>
        <v>0</v>
      </c>
      <c r="AG490" s="82" t="s">
        <v>1734</v>
      </c>
    </row>
    <row r="491" spans="1:33" ht="12.75">
      <c r="A491" s="62">
        <v>3620370</v>
      </c>
      <c r="B491" s="63">
        <v>411501060000</v>
      </c>
      <c r="C491" s="64" t="s">
        <v>878</v>
      </c>
      <c r="D491" s="65" t="s">
        <v>879</v>
      </c>
      <c r="E491" s="65" t="s">
        <v>2059</v>
      </c>
      <c r="F491" s="66">
        <v>13413</v>
      </c>
      <c r="G491" s="67">
        <v>2699</v>
      </c>
      <c r="H491" s="68">
        <v>3156241218</v>
      </c>
      <c r="I491" s="69" t="s">
        <v>1954</v>
      </c>
      <c r="J491" s="70" t="s">
        <v>1733</v>
      </c>
      <c r="K491" s="71" t="s">
        <v>1733</v>
      </c>
      <c r="L491" s="72">
        <v>2589</v>
      </c>
      <c r="M491" s="73" t="s">
        <v>1733</v>
      </c>
      <c r="N491" s="74">
        <v>4.666666667</v>
      </c>
      <c r="O491" s="70" t="s">
        <v>1733</v>
      </c>
      <c r="P491" s="75"/>
      <c r="Q491" s="71" t="str">
        <f t="shared" si="79"/>
        <v>NO</v>
      </c>
      <c r="R491" s="76" t="s">
        <v>1733</v>
      </c>
      <c r="S491" s="77">
        <v>90993</v>
      </c>
      <c r="T491" s="78">
        <v>4243</v>
      </c>
      <c r="U491" s="78">
        <v>11199</v>
      </c>
      <c r="V491" s="79">
        <v>2986</v>
      </c>
      <c r="W491" s="64">
        <f t="shared" si="80"/>
        <v>0</v>
      </c>
      <c r="X491" s="65">
        <f t="shared" si="81"/>
        <v>0</v>
      </c>
      <c r="Y491" s="65">
        <f t="shared" si="82"/>
        <v>0</v>
      </c>
      <c r="Z491" s="80">
        <f t="shared" si="83"/>
        <v>0</v>
      </c>
      <c r="AA491" s="81" t="str">
        <f t="shared" si="84"/>
        <v>-</v>
      </c>
      <c r="AB491" s="64">
        <f t="shared" si="85"/>
        <v>0</v>
      </c>
      <c r="AC491" s="65">
        <f t="shared" si="86"/>
        <v>0</v>
      </c>
      <c r="AD491" s="80">
        <f t="shared" si="87"/>
        <v>0</v>
      </c>
      <c r="AE491" s="81" t="str">
        <f t="shared" si="88"/>
        <v>-</v>
      </c>
      <c r="AF491" s="64">
        <f t="shared" si="89"/>
        <v>0</v>
      </c>
      <c r="AG491" s="82" t="s">
        <v>1734</v>
      </c>
    </row>
    <row r="492" spans="1:33" ht="12.75">
      <c r="A492" s="62">
        <v>3620400</v>
      </c>
      <c r="B492" s="63">
        <v>280405020000</v>
      </c>
      <c r="C492" s="64" t="s">
        <v>880</v>
      </c>
      <c r="D492" s="65" t="s">
        <v>881</v>
      </c>
      <c r="E492" s="65" t="s">
        <v>485</v>
      </c>
      <c r="F492" s="66">
        <v>11040</v>
      </c>
      <c r="G492" s="67">
        <v>2607</v>
      </c>
      <c r="H492" s="68">
        <v>5163526257</v>
      </c>
      <c r="I492" s="69" t="s">
        <v>1826</v>
      </c>
      <c r="J492" s="70" t="s">
        <v>1733</v>
      </c>
      <c r="K492" s="71" t="s">
        <v>1733</v>
      </c>
      <c r="L492" s="72">
        <v>1672</v>
      </c>
      <c r="M492" s="73" t="s">
        <v>1733</v>
      </c>
      <c r="N492" s="74">
        <v>2.965892239</v>
      </c>
      <c r="O492" s="70" t="s">
        <v>1733</v>
      </c>
      <c r="P492" s="75"/>
      <c r="Q492" s="71" t="str">
        <f t="shared" si="79"/>
        <v>NO</v>
      </c>
      <c r="R492" s="76" t="s">
        <v>1733</v>
      </c>
      <c r="S492" s="77">
        <v>38860</v>
      </c>
      <c r="T492" s="78">
        <v>1791</v>
      </c>
      <c r="U492" s="78">
        <v>8244</v>
      </c>
      <c r="V492" s="79">
        <v>2190</v>
      </c>
      <c r="W492" s="64">
        <f t="shared" si="80"/>
        <v>0</v>
      </c>
      <c r="X492" s="65">
        <f t="shared" si="81"/>
        <v>0</v>
      </c>
      <c r="Y492" s="65">
        <f t="shared" si="82"/>
        <v>0</v>
      </c>
      <c r="Z492" s="80">
        <f t="shared" si="83"/>
        <v>0</v>
      </c>
      <c r="AA492" s="81" t="str">
        <f t="shared" si="84"/>
        <v>-</v>
      </c>
      <c r="AB492" s="64">
        <f t="shared" si="85"/>
        <v>0</v>
      </c>
      <c r="AC492" s="65">
        <f t="shared" si="86"/>
        <v>0</v>
      </c>
      <c r="AD492" s="80">
        <f t="shared" si="87"/>
        <v>0</v>
      </c>
      <c r="AE492" s="81" t="str">
        <f t="shared" si="88"/>
        <v>-</v>
      </c>
      <c r="AF492" s="64">
        <f t="shared" si="89"/>
        <v>0</v>
      </c>
      <c r="AG492" s="82" t="s">
        <v>1734</v>
      </c>
    </row>
    <row r="493" spans="1:33" ht="12.75">
      <c r="A493" s="62">
        <v>3620430</v>
      </c>
      <c r="B493" s="63">
        <v>101601040000</v>
      </c>
      <c r="C493" s="64" t="s">
        <v>882</v>
      </c>
      <c r="D493" s="65" t="s">
        <v>883</v>
      </c>
      <c r="E493" s="65" t="s">
        <v>884</v>
      </c>
      <c r="F493" s="66">
        <v>12125</v>
      </c>
      <c r="G493" s="67">
        <v>2307</v>
      </c>
      <c r="H493" s="68">
        <v>5187949016</v>
      </c>
      <c r="I493" s="69" t="s">
        <v>1731</v>
      </c>
      <c r="J493" s="70" t="s">
        <v>1732</v>
      </c>
      <c r="K493" s="71" t="s">
        <v>1732</v>
      </c>
      <c r="L493" s="72">
        <v>596</v>
      </c>
      <c r="M493" s="73" t="s">
        <v>1733</v>
      </c>
      <c r="N493" s="74">
        <v>13.7279597</v>
      </c>
      <c r="O493" s="70" t="s">
        <v>1733</v>
      </c>
      <c r="P493" s="75"/>
      <c r="Q493" s="71" t="str">
        <f t="shared" si="79"/>
        <v>NO</v>
      </c>
      <c r="R493" s="76" t="s">
        <v>1732</v>
      </c>
      <c r="S493" s="77">
        <v>37001</v>
      </c>
      <c r="T493" s="78">
        <v>4603</v>
      </c>
      <c r="U493" s="78">
        <v>5570</v>
      </c>
      <c r="V493" s="79">
        <v>9344</v>
      </c>
      <c r="W493" s="64">
        <f t="shared" si="80"/>
        <v>1</v>
      </c>
      <c r="X493" s="65">
        <f t="shared" si="81"/>
        <v>1</v>
      </c>
      <c r="Y493" s="65">
        <f t="shared" si="82"/>
        <v>0</v>
      </c>
      <c r="Z493" s="80">
        <f t="shared" si="83"/>
        <v>0</v>
      </c>
      <c r="AA493" s="81" t="str">
        <f t="shared" si="84"/>
        <v>SRSA</v>
      </c>
      <c r="AB493" s="64">
        <f t="shared" si="85"/>
        <v>1</v>
      </c>
      <c r="AC493" s="65">
        <f t="shared" si="86"/>
        <v>0</v>
      </c>
      <c r="AD493" s="80">
        <f t="shared" si="87"/>
        <v>0</v>
      </c>
      <c r="AE493" s="81" t="str">
        <f t="shared" si="88"/>
        <v>-</v>
      </c>
      <c r="AF493" s="64">
        <f t="shared" si="89"/>
        <v>0</v>
      </c>
      <c r="AG493" s="82" t="s">
        <v>1734</v>
      </c>
    </row>
    <row r="494" spans="1:33" ht="12.75">
      <c r="A494" s="62">
        <v>3620460</v>
      </c>
      <c r="B494" s="63">
        <v>621101060000</v>
      </c>
      <c r="C494" s="64" t="s">
        <v>885</v>
      </c>
      <c r="D494" s="65" t="s">
        <v>886</v>
      </c>
      <c r="E494" s="65" t="s">
        <v>2105</v>
      </c>
      <c r="F494" s="66">
        <v>12561</v>
      </c>
      <c r="G494" s="67">
        <v>1200</v>
      </c>
      <c r="H494" s="68">
        <v>8452564020</v>
      </c>
      <c r="I494" s="69" t="s">
        <v>1844</v>
      </c>
      <c r="J494" s="70" t="s">
        <v>1733</v>
      </c>
      <c r="K494" s="71" t="s">
        <v>1733</v>
      </c>
      <c r="L494" s="72">
        <v>2256</v>
      </c>
      <c r="M494" s="73" t="s">
        <v>1733</v>
      </c>
      <c r="N494" s="74">
        <v>7.5307174</v>
      </c>
      <c r="O494" s="70" t="s">
        <v>1733</v>
      </c>
      <c r="P494" s="75"/>
      <c r="Q494" s="71" t="str">
        <f t="shared" si="79"/>
        <v>NO</v>
      </c>
      <c r="R494" s="76" t="s">
        <v>1733</v>
      </c>
      <c r="S494" s="77">
        <v>92126</v>
      </c>
      <c r="T494" s="78">
        <v>9207</v>
      </c>
      <c r="U494" s="78">
        <v>11948</v>
      </c>
      <c r="V494" s="79">
        <v>3454</v>
      </c>
      <c r="W494" s="64">
        <f t="shared" si="80"/>
        <v>0</v>
      </c>
      <c r="X494" s="65">
        <f t="shared" si="81"/>
        <v>0</v>
      </c>
      <c r="Y494" s="65">
        <f t="shared" si="82"/>
        <v>0</v>
      </c>
      <c r="Z494" s="80">
        <f t="shared" si="83"/>
        <v>0</v>
      </c>
      <c r="AA494" s="81" t="str">
        <f t="shared" si="84"/>
        <v>-</v>
      </c>
      <c r="AB494" s="64">
        <f t="shared" si="85"/>
        <v>0</v>
      </c>
      <c r="AC494" s="65">
        <f t="shared" si="86"/>
        <v>0</v>
      </c>
      <c r="AD494" s="80">
        <f t="shared" si="87"/>
        <v>0</v>
      </c>
      <c r="AE494" s="81" t="str">
        <f t="shared" si="88"/>
        <v>-</v>
      </c>
      <c r="AF494" s="64">
        <f t="shared" si="89"/>
        <v>0</v>
      </c>
      <c r="AG494" s="82" t="s">
        <v>1734</v>
      </c>
    </row>
    <row r="495" spans="1:33" ht="12.75">
      <c r="A495" s="62">
        <v>3620490</v>
      </c>
      <c r="B495" s="63">
        <v>661100010000</v>
      </c>
      <c r="C495" s="64" t="s">
        <v>887</v>
      </c>
      <c r="D495" s="65" t="s">
        <v>888</v>
      </c>
      <c r="E495" s="65" t="s">
        <v>889</v>
      </c>
      <c r="F495" s="66">
        <v>10801</v>
      </c>
      <c r="G495" s="67">
        <v>3416</v>
      </c>
      <c r="H495" s="68">
        <v>9145764200</v>
      </c>
      <c r="I495" s="69" t="s">
        <v>1947</v>
      </c>
      <c r="J495" s="70" t="s">
        <v>1733</v>
      </c>
      <c r="K495" s="71" t="s">
        <v>1733</v>
      </c>
      <c r="L495" s="72">
        <v>9648</v>
      </c>
      <c r="M495" s="73" t="s">
        <v>1733</v>
      </c>
      <c r="N495" s="74">
        <v>9.911419679</v>
      </c>
      <c r="O495" s="70" t="s">
        <v>1733</v>
      </c>
      <c r="P495" s="75"/>
      <c r="Q495" s="71" t="str">
        <f t="shared" si="79"/>
        <v>NO</v>
      </c>
      <c r="R495" s="76" t="s">
        <v>1733</v>
      </c>
      <c r="S495" s="77">
        <v>460945</v>
      </c>
      <c r="T495" s="78">
        <v>51905</v>
      </c>
      <c r="U495" s="78">
        <v>71927</v>
      </c>
      <c r="V495" s="79">
        <v>20381</v>
      </c>
      <c r="W495" s="64">
        <f t="shared" si="80"/>
        <v>0</v>
      </c>
      <c r="X495" s="65">
        <f t="shared" si="81"/>
        <v>0</v>
      </c>
      <c r="Y495" s="65">
        <f t="shared" si="82"/>
        <v>0</v>
      </c>
      <c r="Z495" s="80">
        <f t="shared" si="83"/>
        <v>0</v>
      </c>
      <c r="AA495" s="81" t="str">
        <f t="shared" si="84"/>
        <v>-</v>
      </c>
      <c r="AB495" s="64">
        <f t="shared" si="85"/>
        <v>0</v>
      </c>
      <c r="AC495" s="65">
        <f t="shared" si="86"/>
        <v>0</v>
      </c>
      <c r="AD495" s="80">
        <f t="shared" si="87"/>
        <v>0</v>
      </c>
      <c r="AE495" s="81" t="str">
        <f t="shared" si="88"/>
        <v>-</v>
      </c>
      <c r="AF495" s="64">
        <f t="shared" si="89"/>
        <v>0</v>
      </c>
      <c r="AG495" s="82" t="s">
        <v>1734</v>
      </c>
    </row>
    <row r="496" spans="1:33" ht="12.75">
      <c r="A496" s="62">
        <v>3620520</v>
      </c>
      <c r="B496" s="63">
        <v>581015080000</v>
      </c>
      <c r="C496" s="64" t="s">
        <v>890</v>
      </c>
      <c r="D496" s="65" t="s">
        <v>891</v>
      </c>
      <c r="E496" s="65" t="s">
        <v>892</v>
      </c>
      <c r="F496" s="66">
        <v>11956</v>
      </c>
      <c r="G496" s="67">
        <v>111</v>
      </c>
      <c r="H496" s="68">
        <v>6317346940</v>
      </c>
      <c r="I496" s="69" t="s">
        <v>1826</v>
      </c>
      <c r="J496" s="70" t="s">
        <v>1733</v>
      </c>
      <c r="K496" s="71" t="s">
        <v>1733</v>
      </c>
      <c r="L496" s="72">
        <v>6</v>
      </c>
      <c r="M496" s="73" t="s">
        <v>1733</v>
      </c>
      <c r="N496" s="74">
        <v>5.263157895</v>
      </c>
      <c r="O496" s="70" t="s">
        <v>1733</v>
      </c>
      <c r="P496" s="75"/>
      <c r="Q496" s="71" t="str">
        <f t="shared" si="79"/>
        <v>NO</v>
      </c>
      <c r="R496" s="76" t="s">
        <v>1733</v>
      </c>
      <c r="S496" s="77">
        <v>915</v>
      </c>
      <c r="T496" s="78">
        <v>0</v>
      </c>
      <c r="U496" s="78">
        <v>23</v>
      </c>
      <c r="V496" s="79">
        <v>79</v>
      </c>
      <c r="W496" s="64">
        <f t="shared" si="80"/>
        <v>0</v>
      </c>
      <c r="X496" s="65">
        <f t="shared" si="81"/>
        <v>1</v>
      </c>
      <c r="Y496" s="65">
        <f t="shared" si="82"/>
        <v>0</v>
      </c>
      <c r="Z496" s="80">
        <f t="shared" si="83"/>
        <v>0</v>
      </c>
      <c r="AA496" s="81" t="str">
        <f t="shared" si="84"/>
        <v>-</v>
      </c>
      <c r="AB496" s="64">
        <f t="shared" si="85"/>
        <v>0</v>
      </c>
      <c r="AC496" s="65">
        <f t="shared" si="86"/>
        <v>0</v>
      </c>
      <c r="AD496" s="80">
        <f t="shared" si="87"/>
        <v>0</v>
      </c>
      <c r="AE496" s="81" t="str">
        <f t="shared" si="88"/>
        <v>-</v>
      </c>
      <c r="AF496" s="64">
        <f t="shared" si="89"/>
        <v>0</v>
      </c>
      <c r="AG496" s="82" t="s">
        <v>1734</v>
      </c>
    </row>
    <row r="497" spans="1:33" ht="12.75">
      <c r="A497" s="62">
        <v>3620580</v>
      </c>
      <c r="B497" s="63">
        <v>300000010000</v>
      </c>
      <c r="C497" s="64" t="s">
        <v>893</v>
      </c>
      <c r="D497" s="65" t="s">
        <v>894</v>
      </c>
      <c r="E497" s="65" t="s">
        <v>1966</v>
      </c>
      <c r="F497" s="66">
        <v>11201</v>
      </c>
      <c r="G497" s="67" t="s">
        <v>1748</v>
      </c>
      <c r="H497" s="68">
        <v>7189352794</v>
      </c>
      <c r="I497" s="69" t="s">
        <v>471</v>
      </c>
      <c r="J497" s="70" t="s">
        <v>1733</v>
      </c>
      <c r="K497" s="71" t="s">
        <v>1733</v>
      </c>
      <c r="L497" s="72">
        <v>1695051</v>
      </c>
      <c r="M497" s="73" t="s">
        <v>1733</v>
      </c>
      <c r="N497" s="74" t="s">
        <v>1827</v>
      </c>
      <c r="O497" s="70" t="s">
        <v>1827</v>
      </c>
      <c r="P497" s="75"/>
      <c r="Q497" s="71" t="str">
        <f t="shared" si="79"/>
        <v>NO</v>
      </c>
      <c r="R497" s="76" t="s">
        <v>1733</v>
      </c>
      <c r="S497" s="77">
        <v>129054387</v>
      </c>
      <c r="T497" s="78">
        <v>20980099</v>
      </c>
      <c r="U497" s="78">
        <v>13448352</v>
      </c>
      <c r="V497" s="79">
        <v>8211531</v>
      </c>
      <c r="W497" s="64">
        <f t="shared" si="80"/>
        <v>0</v>
      </c>
      <c r="X497" s="65">
        <f t="shared" si="81"/>
        <v>0</v>
      </c>
      <c r="Y497" s="65">
        <f t="shared" si="82"/>
        <v>0</v>
      </c>
      <c r="Z497" s="80">
        <f t="shared" si="83"/>
        <v>0</v>
      </c>
      <c r="AA497" s="81" t="str">
        <f t="shared" si="84"/>
        <v>-</v>
      </c>
      <c r="AB497" s="64">
        <f t="shared" si="85"/>
        <v>0</v>
      </c>
      <c r="AC497" s="65">
        <f t="shared" si="86"/>
        <v>0</v>
      </c>
      <c r="AD497" s="80">
        <f t="shared" si="87"/>
        <v>0</v>
      </c>
      <c r="AE497" s="81" t="str">
        <f t="shared" si="88"/>
        <v>-</v>
      </c>
      <c r="AF497" s="64">
        <f t="shared" si="89"/>
        <v>0</v>
      </c>
      <c r="AG497" s="82" t="s">
        <v>1734</v>
      </c>
    </row>
    <row r="498" spans="1:33" ht="12.75">
      <c r="A498" s="62">
        <v>3620610</v>
      </c>
      <c r="B498" s="63">
        <v>411504020000</v>
      </c>
      <c r="C498" s="64" t="s">
        <v>895</v>
      </c>
      <c r="D498" s="65" t="s">
        <v>896</v>
      </c>
      <c r="E498" s="65" t="s">
        <v>897</v>
      </c>
      <c r="F498" s="66">
        <v>13417</v>
      </c>
      <c r="G498" s="67">
        <v>1566</v>
      </c>
      <c r="H498" s="68">
        <v>3157688127</v>
      </c>
      <c r="I498" s="69" t="s">
        <v>1954</v>
      </c>
      <c r="J498" s="70" t="s">
        <v>1733</v>
      </c>
      <c r="K498" s="71" t="s">
        <v>1733</v>
      </c>
      <c r="L498" s="72">
        <v>599</v>
      </c>
      <c r="M498" s="73" t="s">
        <v>1733</v>
      </c>
      <c r="N498" s="74">
        <v>12.26415094</v>
      </c>
      <c r="O498" s="70" t="s">
        <v>1733</v>
      </c>
      <c r="P498" s="75"/>
      <c r="Q498" s="71" t="str">
        <f t="shared" si="79"/>
        <v>NO</v>
      </c>
      <c r="R498" s="76" t="s">
        <v>1733</v>
      </c>
      <c r="S498" s="77">
        <v>27020</v>
      </c>
      <c r="T498" s="78">
        <v>2886</v>
      </c>
      <c r="U498" s="78">
        <v>4128</v>
      </c>
      <c r="V498" s="79">
        <v>1149</v>
      </c>
      <c r="W498" s="64">
        <f t="shared" si="80"/>
        <v>0</v>
      </c>
      <c r="X498" s="65">
        <f t="shared" si="81"/>
        <v>1</v>
      </c>
      <c r="Y498" s="65">
        <f t="shared" si="82"/>
        <v>0</v>
      </c>
      <c r="Z498" s="80">
        <f t="shared" si="83"/>
        <v>0</v>
      </c>
      <c r="AA498" s="81" t="str">
        <f t="shared" si="84"/>
        <v>-</v>
      </c>
      <c r="AB498" s="64">
        <f t="shared" si="85"/>
        <v>0</v>
      </c>
      <c r="AC498" s="65">
        <f t="shared" si="86"/>
        <v>0</v>
      </c>
      <c r="AD498" s="80">
        <f t="shared" si="87"/>
        <v>0</v>
      </c>
      <c r="AE498" s="81" t="str">
        <f t="shared" si="88"/>
        <v>-</v>
      </c>
      <c r="AF498" s="64">
        <f t="shared" si="89"/>
        <v>0</v>
      </c>
      <c r="AG498" s="82" t="s">
        <v>1734</v>
      </c>
    </row>
    <row r="499" spans="1:33" ht="12.75">
      <c r="A499" s="62">
        <v>3620640</v>
      </c>
      <c r="B499" s="63">
        <v>650101060000</v>
      </c>
      <c r="C499" s="64" t="s">
        <v>898</v>
      </c>
      <c r="D499" s="65" t="s">
        <v>899</v>
      </c>
      <c r="E499" s="65" t="s">
        <v>2065</v>
      </c>
      <c r="F499" s="66">
        <v>14513</v>
      </c>
      <c r="G499" s="67">
        <v>1599</v>
      </c>
      <c r="H499" s="68">
        <v>3153323217</v>
      </c>
      <c r="I499" s="69" t="s">
        <v>1954</v>
      </c>
      <c r="J499" s="70" t="s">
        <v>1733</v>
      </c>
      <c r="K499" s="71" t="s">
        <v>1733</v>
      </c>
      <c r="L499" s="72">
        <v>2526</v>
      </c>
      <c r="M499" s="73" t="s">
        <v>1733</v>
      </c>
      <c r="N499" s="74">
        <v>18.76069839</v>
      </c>
      <c r="O499" s="70" t="s">
        <v>1733</v>
      </c>
      <c r="P499" s="75"/>
      <c r="Q499" s="71" t="str">
        <f t="shared" si="79"/>
        <v>NO</v>
      </c>
      <c r="R499" s="76" t="s">
        <v>1733</v>
      </c>
      <c r="S499" s="77">
        <v>151799</v>
      </c>
      <c r="T499" s="78">
        <v>22020</v>
      </c>
      <c r="U499" s="78">
        <v>21145</v>
      </c>
      <c r="V499" s="79">
        <v>6516</v>
      </c>
      <c r="W499" s="64">
        <f t="shared" si="80"/>
        <v>0</v>
      </c>
      <c r="X499" s="65">
        <f t="shared" si="81"/>
        <v>0</v>
      </c>
      <c r="Y499" s="65">
        <f t="shared" si="82"/>
        <v>0</v>
      </c>
      <c r="Z499" s="80">
        <f t="shared" si="83"/>
        <v>0</v>
      </c>
      <c r="AA499" s="81" t="str">
        <f t="shared" si="84"/>
        <v>-</v>
      </c>
      <c r="AB499" s="64">
        <f t="shared" si="85"/>
        <v>0</v>
      </c>
      <c r="AC499" s="65">
        <f t="shared" si="86"/>
        <v>0</v>
      </c>
      <c r="AD499" s="80">
        <f t="shared" si="87"/>
        <v>0</v>
      </c>
      <c r="AE499" s="81" t="str">
        <f t="shared" si="88"/>
        <v>-</v>
      </c>
      <c r="AF499" s="64">
        <f t="shared" si="89"/>
        <v>0</v>
      </c>
      <c r="AG499" s="82" t="s">
        <v>1734</v>
      </c>
    </row>
    <row r="500" spans="1:33" ht="12.75">
      <c r="A500" s="62">
        <v>3620670</v>
      </c>
      <c r="B500" s="63">
        <v>600402040000</v>
      </c>
      <c r="C500" s="64" t="s">
        <v>900</v>
      </c>
      <c r="D500" s="65" t="s">
        <v>901</v>
      </c>
      <c r="E500" s="65" t="s">
        <v>902</v>
      </c>
      <c r="F500" s="66">
        <v>13811</v>
      </c>
      <c r="G500" s="67">
        <v>547</v>
      </c>
      <c r="H500" s="68">
        <v>6076423221</v>
      </c>
      <c r="I500" s="69" t="s">
        <v>1807</v>
      </c>
      <c r="J500" s="70" t="s">
        <v>1732</v>
      </c>
      <c r="K500" s="71" t="s">
        <v>1733</v>
      </c>
      <c r="L500" s="72">
        <v>1366</v>
      </c>
      <c r="M500" s="73" t="s">
        <v>1733</v>
      </c>
      <c r="N500" s="74">
        <v>11.36363636</v>
      </c>
      <c r="O500" s="70" t="s">
        <v>1733</v>
      </c>
      <c r="P500" s="75"/>
      <c r="Q500" s="71" t="str">
        <f t="shared" si="79"/>
        <v>NO</v>
      </c>
      <c r="R500" s="76" t="s">
        <v>1732</v>
      </c>
      <c r="S500" s="77">
        <v>102369</v>
      </c>
      <c r="T500" s="78">
        <v>12114</v>
      </c>
      <c r="U500" s="78">
        <v>11262</v>
      </c>
      <c r="V500" s="79">
        <v>12637</v>
      </c>
      <c r="W500" s="64">
        <f t="shared" si="80"/>
        <v>1</v>
      </c>
      <c r="X500" s="65">
        <f t="shared" si="81"/>
        <v>0</v>
      </c>
      <c r="Y500" s="65">
        <f t="shared" si="82"/>
        <v>0</v>
      </c>
      <c r="Z500" s="80">
        <f t="shared" si="83"/>
        <v>0</v>
      </c>
      <c r="AA500" s="81" t="str">
        <f t="shared" si="84"/>
        <v>-</v>
      </c>
      <c r="AB500" s="64">
        <f t="shared" si="85"/>
        <v>1</v>
      </c>
      <c r="AC500" s="65">
        <f t="shared" si="86"/>
        <v>0</v>
      </c>
      <c r="AD500" s="80">
        <f t="shared" si="87"/>
        <v>0</v>
      </c>
      <c r="AE500" s="81" t="str">
        <f t="shared" si="88"/>
        <v>-</v>
      </c>
      <c r="AF500" s="64">
        <f t="shared" si="89"/>
        <v>0</v>
      </c>
      <c r="AG500" s="82" t="s">
        <v>1734</v>
      </c>
    </row>
    <row r="501" spans="1:33" ht="12.75">
      <c r="A501" s="62">
        <v>3620700</v>
      </c>
      <c r="B501" s="63">
        <v>441600010000</v>
      </c>
      <c r="C501" s="64" t="s">
        <v>903</v>
      </c>
      <c r="D501" s="65" t="s">
        <v>904</v>
      </c>
      <c r="E501" s="65" t="s">
        <v>905</v>
      </c>
      <c r="F501" s="66">
        <v>12550</v>
      </c>
      <c r="G501" s="67">
        <v>4600</v>
      </c>
      <c r="H501" s="68">
        <v>8455633500</v>
      </c>
      <c r="I501" s="69" t="s">
        <v>1900</v>
      </c>
      <c r="J501" s="70" t="s">
        <v>1733</v>
      </c>
      <c r="K501" s="71" t="s">
        <v>1733</v>
      </c>
      <c r="L501" s="72">
        <v>11646</v>
      </c>
      <c r="M501" s="73" t="s">
        <v>1733</v>
      </c>
      <c r="N501" s="74">
        <v>15.66283525</v>
      </c>
      <c r="O501" s="70" t="s">
        <v>1733</v>
      </c>
      <c r="P501" s="75"/>
      <c r="Q501" s="71" t="str">
        <f t="shared" si="79"/>
        <v>NO</v>
      </c>
      <c r="R501" s="76" t="s">
        <v>1733</v>
      </c>
      <c r="S501" s="77">
        <v>765623</v>
      </c>
      <c r="T501" s="78">
        <v>96805</v>
      </c>
      <c r="U501" s="78">
        <v>94301</v>
      </c>
      <c r="V501" s="79">
        <v>27061</v>
      </c>
      <c r="W501" s="64">
        <f t="shared" si="80"/>
        <v>0</v>
      </c>
      <c r="X501" s="65">
        <f t="shared" si="81"/>
        <v>0</v>
      </c>
      <c r="Y501" s="65">
        <f t="shared" si="82"/>
        <v>0</v>
      </c>
      <c r="Z501" s="80">
        <f t="shared" si="83"/>
        <v>0</v>
      </c>
      <c r="AA501" s="81" t="str">
        <f t="shared" si="84"/>
        <v>-</v>
      </c>
      <c r="AB501" s="64">
        <f t="shared" si="85"/>
        <v>0</v>
      </c>
      <c r="AC501" s="65">
        <f t="shared" si="86"/>
        <v>0</v>
      </c>
      <c r="AD501" s="80">
        <f t="shared" si="87"/>
        <v>0</v>
      </c>
      <c r="AE501" s="81" t="str">
        <f t="shared" si="88"/>
        <v>-</v>
      </c>
      <c r="AF501" s="64">
        <f t="shared" si="89"/>
        <v>0</v>
      </c>
      <c r="AG501" s="82" t="s">
        <v>1734</v>
      </c>
    </row>
    <row r="502" spans="1:33" ht="12.75">
      <c r="A502" s="62">
        <v>3620730</v>
      </c>
      <c r="B502" s="63">
        <v>151001040000</v>
      </c>
      <c r="C502" s="64" t="s">
        <v>906</v>
      </c>
      <c r="D502" s="65" t="s">
        <v>907</v>
      </c>
      <c r="E502" s="65" t="s">
        <v>908</v>
      </c>
      <c r="F502" s="66">
        <v>12852</v>
      </c>
      <c r="G502" s="67">
        <v>418</v>
      </c>
      <c r="H502" s="68">
        <v>5185823341</v>
      </c>
      <c r="I502" s="69" t="s">
        <v>1731</v>
      </c>
      <c r="J502" s="70" t="s">
        <v>1732</v>
      </c>
      <c r="K502" s="71" t="s">
        <v>1732</v>
      </c>
      <c r="L502" s="72">
        <v>68</v>
      </c>
      <c r="M502" s="73" t="s">
        <v>1733</v>
      </c>
      <c r="N502" s="74">
        <v>15.38461538</v>
      </c>
      <c r="O502" s="70" t="s">
        <v>1733</v>
      </c>
      <c r="P502" s="75"/>
      <c r="Q502" s="71" t="str">
        <f t="shared" si="79"/>
        <v>NO</v>
      </c>
      <c r="R502" s="76" t="s">
        <v>1732</v>
      </c>
      <c r="S502" s="77">
        <v>4184</v>
      </c>
      <c r="T502" s="78">
        <v>510</v>
      </c>
      <c r="U502" s="78">
        <v>484</v>
      </c>
      <c r="V502" s="79">
        <v>634</v>
      </c>
      <c r="W502" s="64">
        <f t="shared" si="80"/>
        <v>1</v>
      </c>
      <c r="X502" s="65">
        <f t="shared" si="81"/>
        <v>1</v>
      </c>
      <c r="Y502" s="65">
        <f t="shared" si="82"/>
        <v>0</v>
      </c>
      <c r="Z502" s="80">
        <f t="shared" si="83"/>
        <v>0</v>
      </c>
      <c r="AA502" s="81" t="str">
        <f t="shared" si="84"/>
        <v>SRSA</v>
      </c>
      <c r="AB502" s="64">
        <f t="shared" si="85"/>
        <v>1</v>
      </c>
      <c r="AC502" s="65">
        <f t="shared" si="86"/>
        <v>0</v>
      </c>
      <c r="AD502" s="80">
        <f t="shared" si="87"/>
        <v>0</v>
      </c>
      <c r="AE502" s="81" t="str">
        <f t="shared" si="88"/>
        <v>-</v>
      </c>
      <c r="AF502" s="64">
        <f t="shared" si="89"/>
        <v>0</v>
      </c>
      <c r="AG502" s="82" t="s">
        <v>1734</v>
      </c>
    </row>
    <row r="503" spans="1:33" ht="12.75">
      <c r="A503" s="62">
        <v>3620760</v>
      </c>
      <c r="B503" s="63">
        <v>400601060000</v>
      </c>
      <c r="C503" s="64" t="s">
        <v>909</v>
      </c>
      <c r="D503" s="65" t="s">
        <v>910</v>
      </c>
      <c r="E503" s="65" t="s">
        <v>911</v>
      </c>
      <c r="F503" s="66">
        <v>14108</v>
      </c>
      <c r="G503" s="67">
        <v>9709</v>
      </c>
      <c r="H503" s="68">
        <v>7167786850</v>
      </c>
      <c r="I503" s="69" t="s">
        <v>19</v>
      </c>
      <c r="J503" s="70" t="s">
        <v>1733</v>
      </c>
      <c r="K503" s="71" t="s">
        <v>1733</v>
      </c>
      <c r="L503" s="72">
        <v>1990</v>
      </c>
      <c r="M503" s="73" t="s">
        <v>1733</v>
      </c>
      <c r="N503" s="74">
        <v>6.308991555</v>
      </c>
      <c r="O503" s="70" t="s">
        <v>1733</v>
      </c>
      <c r="P503" s="75"/>
      <c r="Q503" s="71" t="str">
        <f t="shared" si="79"/>
        <v>NO</v>
      </c>
      <c r="R503" s="76" t="s">
        <v>1733</v>
      </c>
      <c r="S503" s="77">
        <v>96799</v>
      </c>
      <c r="T503" s="78">
        <v>8262</v>
      </c>
      <c r="U503" s="78">
        <v>11108</v>
      </c>
      <c r="V503" s="79">
        <v>2558</v>
      </c>
      <c r="W503" s="64">
        <f t="shared" si="80"/>
        <v>0</v>
      </c>
      <c r="X503" s="65">
        <f t="shared" si="81"/>
        <v>0</v>
      </c>
      <c r="Y503" s="65">
        <f t="shared" si="82"/>
        <v>0</v>
      </c>
      <c r="Z503" s="80">
        <f t="shared" si="83"/>
        <v>0</v>
      </c>
      <c r="AA503" s="81" t="str">
        <f t="shared" si="84"/>
        <v>-</v>
      </c>
      <c r="AB503" s="64">
        <f t="shared" si="85"/>
        <v>0</v>
      </c>
      <c r="AC503" s="65">
        <f t="shared" si="86"/>
        <v>0</v>
      </c>
      <c r="AD503" s="80">
        <f t="shared" si="87"/>
        <v>0</v>
      </c>
      <c r="AE503" s="81" t="str">
        <f t="shared" si="88"/>
        <v>-</v>
      </c>
      <c r="AF503" s="64">
        <f t="shared" si="89"/>
        <v>0</v>
      </c>
      <c r="AG503" s="82" t="s">
        <v>1734</v>
      </c>
    </row>
    <row r="504" spans="1:33" ht="12.75">
      <c r="A504" s="62">
        <v>3620790</v>
      </c>
      <c r="B504" s="63">
        <v>610901040000</v>
      </c>
      <c r="C504" s="64" t="s">
        <v>912</v>
      </c>
      <c r="D504" s="65" t="s">
        <v>913</v>
      </c>
      <c r="E504" s="65" t="s">
        <v>914</v>
      </c>
      <c r="F504" s="66">
        <v>14867</v>
      </c>
      <c r="G504" s="67">
        <v>9313</v>
      </c>
      <c r="H504" s="68">
        <v>6075649955</v>
      </c>
      <c r="I504" s="69" t="s">
        <v>1807</v>
      </c>
      <c r="J504" s="70" t="s">
        <v>1732</v>
      </c>
      <c r="K504" s="71" t="s">
        <v>1733</v>
      </c>
      <c r="L504" s="72">
        <v>922</v>
      </c>
      <c r="M504" s="73" t="s">
        <v>1733</v>
      </c>
      <c r="N504" s="74">
        <v>10.95755183</v>
      </c>
      <c r="O504" s="70" t="s">
        <v>1733</v>
      </c>
      <c r="P504" s="75"/>
      <c r="Q504" s="71" t="str">
        <f t="shared" si="79"/>
        <v>NO</v>
      </c>
      <c r="R504" s="76" t="s">
        <v>1732</v>
      </c>
      <c r="S504" s="77">
        <v>48575</v>
      </c>
      <c r="T504" s="78">
        <v>4669</v>
      </c>
      <c r="U504" s="78">
        <v>5484</v>
      </c>
      <c r="V504" s="79">
        <v>8381</v>
      </c>
      <c r="W504" s="64">
        <f t="shared" si="80"/>
        <v>1</v>
      </c>
      <c r="X504" s="65">
        <f t="shared" si="81"/>
        <v>0</v>
      </c>
      <c r="Y504" s="65">
        <f t="shared" si="82"/>
        <v>0</v>
      </c>
      <c r="Z504" s="80">
        <f t="shared" si="83"/>
        <v>0</v>
      </c>
      <c r="AA504" s="81" t="str">
        <f t="shared" si="84"/>
        <v>-</v>
      </c>
      <c r="AB504" s="64">
        <f t="shared" si="85"/>
        <v>1</v>
      </c>
      <c r="AC504" s="65">
        <f t="shared" si="86"/>
        <v>0</v>
      </c>
      <c r="AD504" s="80">
        <f t="shared" si="87"/>
        <v>0</v>
      </c>
      <c r="AE504" s="81" t="str">
        <f t="shared" si="88"/>
        <v>-</v>
      </c>
      <c r="AF504" s="64">
        <f t="shared" si="89"/>
        <v>0</v>
      </c>
      <c r="AG504" s="82" t="s">
        <v>1734</v>
      </c>
    </row>
    <row r="505" spans="1:33" ht="12.75">
      <c r="A505" s="62">
        <v>3620820</v>
      </c>
      <c r="B505" s="63">
        <v>400800010000</v>
      </c>
      <c r="C505" s="64" t="s">
        <v>915</v>
      </c>
      <c r="D505" s="65" t="s">
        <v>916</v>
      </c>
      <c r="E505" s="65" t="s">
        <v>917</v>
      </c>
      <c r="F505" s="66">
        <v>14302</v>
      </c>
      <c r="G505" s="67">
        <v>399</v>
      </c>
      <c r="H505" s="68">
        <v>7162864205</v>
      </c>
      <c r="I505" s="69" t="s">
        <v>1893</v>
      </c>
      <c r="J505" s="70" t="s">
        <v>1733</v>
      </c>
      <c r="K505" s="71" t="s">
        <v>1733</v>
      </c>
      <c r="L505" s="72">
        <v>7747</v>
      </c>
      <c r="M505" s="73" t="s">
        <v>1733</v>
      </c>
      <c r="N505" s="74">
        <v>26.48221344</v>
      </c>
      <c r="O505" s="70" t="s">
        <v>1732</v>
      </c>
      <c r="P505" s="75"/>
      <c r="Q505" s="71" t="str">
        <f t="shared" si="79"/>
        <v>NO</v>
      </c>
      <c r="R505" s="76" t="s">
        <v>1733</v>
      </c>
      <c r="S505" s="77">
        <v>916974</v>
      </c>
      <c r="T505" s="78">
        <v>116678</v>
      </c>
      <c r="U505" s="78">
        <v>92954</v>
      </c>
      <c r="V505" s="79">
        <v>56524</v>
      </c>
      <c r="W505" s="64">
        <f t="shared" si="80"/>
        <v>0</v>
      </c>
      <c r="X505" s="65">
        <f t="shared" si="81"/>
        <v>0</v>
      </c>
      <c r="Y505" s="65">
        <f t="shared" si="82"/>
        <v>0</v>
      </c>
      <c r="Z505" s="80">
        <f t="shared" si="83"/>
        <v>0</v>
      </c>
      <c r="AA505" s="81" t="str">
        <f t="shared" si="84"/>
        <v>-</v>
      </c>
      <c r="AB505" s="64">
        <f t="shared" si="85"/>
        <v>0</v>
      </c>
      <c r="AC505" s="65">
        <f t="shared" si="86"/>
        <v>1</v>
      </c>
      <c r="AD505" s="80">
        <f t="shared" si="87"/>
        <v>0</v>
      </c>
      <c r="AE505" s="81" t="str">
        <f t="shared" si="88"/>
        <v>-</v>
      </c>
      <c r="AF505" s="64">
        <f t="shared" si="89"/>
        <v>0</v>
      </c>
      <c r="AG505" s="82" t="s">
        <v>1734</v>
      </c>
    </row>
    <row r="506" spans="1:33" ht="12.75">
      <c r="A506" s="62">
        <v>3620850</v>
      </c>
      <c r="B506" s="63">
        <v>400701060000</v>
      </c>
      <c r="C506" s="64" t="s">
        <v>918</v>
      </c>
      <c r="D506" s="65" t="s">
        <v>919</v>
      </c>
      <c r="E506" s="65" t="s">
        <v>917</v>
      </c>
      <c r="F506" s="66">
        <v>14304</v>
      </c>
      <c r="G506" s="67" t="s">
        <v>1748</v>
      </c>
      <c r="H506" s="68">
        <v>7162153003</v>
      </c>
      <c r="I506" s="69" t="s">
        <v>19</v>
      </c>
      <c r="J506" s="70" t="s">
        <v>1733</v>
      </c>
      <c r="K506" s="71" t="s">
        <v>1733</v>
      </c>
      <c r="L506" s="72">
        <v>3782</v>
      </c>
      <c r="M506" s="73" t="s">
        <v>1733</v>
      </c>
      <c r="N506" s="74">
        <v>7.631822387</v>
      </c>
      <c r="O506" s="70" t="s">
        <v>1733</v>
      </c>
      <c r="P506" s="75"/>
      <c r="Q506" s="71" t="str">
        <f t="shared" si="79"/>
        <v>NO</v>
      </c>
      <c r="R506" s="76" t="s">
        <v>1733</v>
      </c>
      <c r="S506" s="77">
        <v>179240</v>
      </c>
      <c r="T506" s="78">
        <v>14713</v>
      </c>
      <c r="U506" s="78">
        <v>22044</v>
      </c>
      <c r="V506" s="79">
        <v>5989</v>
      </c>
      <c r="W506" s="64">
        <f t="shared" si="80"/>
        <v>0</v>
      </c>
      <c r="X506" s="65">
        <f t="shared" si="81"/>
        <v>0</v>
      </c>
      <c r="Y506" s="65">
        <f t="shared" si="82"/>
        <v>0</v>
      </c>
      <c r="Z506" s="80">
        <f t="shared" si="83"/>
        <v>0</v>
      </c>
      <c r="AA506" s="81" t="str">
        <f t="shared" si="84"/>
        <v>-</v>
      </c>
      <c r="AB506" s="64">
        <f t="shared" si="85"/>
        <v>0</v>
      </c>
      <c r="AC506" s="65">
        <f t="shared" si="86"/>
        <v>0</v>
      </c>
      <c r="AD506" s="80">
        <f t="shared" si="87"/>
        <v>0</v>
      </c>
      <c r="AE506" s="81" t="str">
        <f t="shared" si="88"/>
        <v>-</v>
      </c>
      <c r="AF506" s="64">
        <f t="shared" si="89"/>
        <v>0</v>
      </c>
      <c r="AG506" s="82" t="s">
        <v>1734</v>
      </c>
    </row>
    <row r="507" spans="1:33" ht="12.75">
      <c r="A507" s="62">
        <v>3620880</v>
      </c>
      <c r="B507" s="63">
        <v>530301060000</v>
      </c>
      <c r="C507" s="64" t="s">
        <v>920</v>
      </c>
      <c r="D507" s="65" t="s">
        <v>921</v>
      </c>
      <c r="E507" s="65" t="s">
        <v>554</v>
      </c>
      <c r="F507" s="66">
        <v>12309</v>
      </c>
      <c r="G507" s="67">
        <v>5317</v>
      </c>
      <c r="H507" s="68">
        <v>5183774666</v>
      </c>
      <c r="I507" s="69" t="s">
        <v>1864</v>
      </c>
      <c r="J507" s="70" t="s">
        <v>1733</v>
      </c>
      <c r="K507" s="71" t="s">
        <v>1733</v>
      </c>
      <c r="L507" s="72">
        <v>3997</v>
      </c>
      <c r="M507" s="73" t="s">
        <v>1733</v>
      </c>
      <c r="N507" s="74">
        <v>3.6492891</v>
      </c>
      <c r="O507" s="70" t="s">
        <v>1733</v>
      </c>
      <c r="P507" s="75"/>
      <c r="Q507" s="71" t="str">
        <f t="shared" si="79"/>
        <v>NO</v>
      </c>
      <c r="R507" s="76" t="s">
        <v>1733</v>
      </c>
      <c r="S507" s="77">
        <v>98981</v>
      </c>
      <c r="T507" s="78">
        <v>4291</v>
      </c>
      <c r="U507" s="78">
        <v>15697</v>
      </c>
      <c r="V507" s="79">
        <v>4309</v>
      </c>
      <c r="W507" s="64">
        <f t="shared" si="80"/>
        <v>0</v>
      </c>
      <c r="X507" s="65">
        <f t="shared" si="81"/>
        <v>0</v>
      </c>
      <c r="Y507" s="65">
        <f t="shared" si="82"/>
        <v>0</v>
      </c>
      <c r="Z507" s="80">
        <f t="shared" si="83"/>
        <v>0</v>
      </c>
      <c r="AA507" s="81" t="str">
        <f t="shared" si="84"/>
        <v>-</v>
      </c>
      <c r="AB507" s="64">
        <f t="shared" si="85"/>
        <v>0</v>
      </c>
      <c r="AC507" s="65">
        <f t="shared" si="86"/>
        <v>0</v>
      </c>
      <c r="AD507" s="80">
        <f t="shared" si="87"/>
        <v>0</v>
      </c>
      <c r="AE507" s="81" t="str">
        <f t="shared" si="88"/>
        <v>-</v>
      </c>
      <c r="AF507" s="64">
        <f t="shared" si="89"/>
        <v>0</v>
      </c>
      <c r="AG507" s="82" t="s">
        <v>1734</v>
      </c>
    </row>
    <row r="508" spans="1:33" ht="12.75">
      <c r="A508" s="62">
        <v>3620910</v>
      </c>
      <c r="B508" s="63">
        <v>580103030000</v>
      </c>
      <c r="C508" s="64" t="s">
        <v>922</v>
      </c>
      <c r="D508" s="65" t="s">
        <v>923</v>
      </c>
      <c r="E508" s="65" t="s">
        <v>924</v>
      </c>
      <c r="F508" s="66">
        <v>11703</v>
      </c>
      <c r="G508" s="67">
        <v>4203</v>
      </c>
      <c r="H508" s="68">
        <v>6313213226</v>
      </c>
      <c r="I508" s="69" t="s">
        <v>1826</v>
      </c>
      <c r="J508" s="70" t="s">
        <v>1733</v>
      </c>
      <c r="K508" s="71" t="s">
        <v>1733</v>
      </c>
      <c r="L508" s="72">
        <v>4853</v>
      </c>
      <c r="M508" s="73" t="s">
        <v>1733</v>
      </c>
      <c r="N508" s="74">
        <v>4.904779015</v>
      </c>
      <c r="O508" s="70" t="s">
        <v>1733</v>
      </c>
      <c r="P508" s="75"/>
      <c r="Q508" s="71" t="str">
        <f t="shared" si="79"/>
        <v>NO</v>
      </c>
      <c r="R508" s="76" t="s">
        <v>1733</v>
      </c>
      <c r="S508" s="77">
        <v>167951</v>
      </c>
      <c r="T508" s="78">
        <v>11378</v>
      </c>
      <c r="U508" s="78">
        <v>22214</v>
      </c>
      <c r="V508" s="79">
        <v>5953</v>
      </c>
      <c r="W508" s="64">
        <f t="shared" si="80"/>
        <v>0</v>
      </c>
      <c r="X508" s="65">
        <f t="shared" si="81"/>
        <v>0</v>
      </c>
      <c r="Y508" s="65">
        <f t="shared" si="82"/>
        <v>0</v>
      </c>
      <c r="Z508" s="80">
        <f t="shared" si="83"/>
        <v>0</v>
      </c>
      <c r="AA508" s="81" t="str">
        <f t="shared" si="84"/>
        <v>-</v>
      </c>
      <c r="AB508" s="64">
        <f t="shared" si="85"/>
        <v>0</v>
      </c>
      <c r="AC508" s="65">
        <f t="shared" si="86"/>
        <v>0</v>
      </c>
      <c r="AD508" s="80">
        <f t="shared" si="87"/>
        <v>0</v>
      </c>
      <c r="AE508" s="81" t="str">
        <f t="shared" si="88"/>
        <v>-</v>
      </c>
      <c r="AF508" s="64">
        <f t="shared" si="89"/>
        <v>0</v>
      </c>
      <c r="AG508" s="82" t="s">
        <v>1734</v>
      </c>
    </row>
    <row r="509" spans="1:33" ht="12.75">
      <c r="A509" s="62">
        <v>3620940</v>
      </c>
      <c r="B509" s="63">
        <v>280204020000</v>
      </c>
      <c r="C509" s="64" t="s">
        <v>925</v>
      </c>
      <c r="D509" s="65" t="s">
        <v>926</v>
      </c>
      <c r="E509" s="65" t="s">
        <v>1975</v>
      </c>
      <c r="F509" s="66">
        <v>11710</v>
      </c>
      <c r="G509" s="67">
        <v>3199</v>
      </c>
      <c r="H509" s="68">
        <v>5169923000</v>
      </c>
      <c r="I509" s="69" t="s">
        <v>1826</v>
      </c>
      <c r="J509" s="70" t="s">
        <v>1733</v>
      </c>
      <c r="K509" s="71" t="s">
        <v>1733</v>
      </c>
      <c r="L509" s="72">
        <v>2384</v>
      </c>
      <c r="M509" s="73" t="s">
        <v>1733</v>
      </c>
      <c r="N509" s="74">
        <v>4.386275203</v>
      </c>
      <c r="O509" s="70" t="s">
        <v>1733</v>
      </c>
      <c r="P509" s="75"/>
      <c r="Q509" s="71" t="str">
        <f t="shared" si="79"/>
        <v>NO</v>
      </c>
      <c r="R509" s="76" t="s">
        <v>1733</v>
      </c>
      <c r="S509" s="77">
        <v>73103</v>
      </c>
      <c r="T509" s="78">
        <v>4788</v>
      </c>
      <c r="U509" s="78">
        <v>10228</v>
      </c>
      <c r="V509" s="79">
        <v>2874</v>
      </c>
      <c r="W509" s="64">
        <f t="shared" si="80"/>
        <v>0</v>
      </c>
      <c r="X509" s="65">
        <f t="shared" si="81"/>
        <v>0</v>
      </c>
      <c r="Y509" s="65">
        <f t="shared" si="82"/>
        <v>0</v>
      </c>
      <c r="Z509" s="80">
        <f t="shared" si="83"/>
        <v>0</v>
      </c>
      <c r="AA509" s="81" t="str">
        <f t="shared" si="84"/>
        <v>-</v>
      </c>
      <c r="AB509" s="64">
        <f t="shared" si="85"/>
        <v>0</v>
      </c>
      <c r="AC509" s="65">
        <f t="shared" si="86"/>
        <v>0</v>
      </c>
      <c r="AD509" s="80">
        <f t="shared" si="87"/>
        <v>0</v>
      </c>
      <c r="AE509" s="81" t="str">
        <f t="shared" si="88"/>
        <v>-</v>
      </c>
      <c r="AF509" s="64">
        <f t="shared" si="89"/>
        <v>0</v>
      </c>
      <c r="AG509" s="82" t="s">
        <v>1734</v>
      </c>
    </row>
    <row r="510" spans="1:33" ht="12.75">
      <c r="A510" s="62">
        <v>3620970</v>
      </c>
      <c r="B510" s="63">
        <v>142201040000</v>
      </c>
      <c r="C510" s="64" t="s">
        <v>927</v>
      </c>
      <c r="D510" s="65" t="s">
        <v>928</v>
      </c>
      <c r="E510" s="65" t="s">
        <v>929</v>
      </c>
      <c r="F510" s="66">
        <v>14111</v>
      </c>
      <c r="G510" s="67">
        <v>740</v>
      </c>
      <c r="H510" s="68">
        <v>7163370101</v>
      </c>
      <c r="I510" s="69" t="s">
        <v>1807</v>
      </c>
      <c r="J510" s="70" t="s">
        <v>1732</v>
      </c>
      <c r="K510" s="71" t="s">
        <v>1733</v>
      </c>
      <c r="L510" s="72">
        <v>662</v>
      </c>
      <c r="M510" s="73" t="s">
        <v>1733</v>
      </c>
      <c r="N510" s="74">
        <v>10.54637865</v>
      </c>
      <c r="O510" s="70" t="s">
        <v>1733</v>
      </c>
      <c r="P510" s="75"/>
      <c r="Q510" s="71" t="str">
        <f t="shared" si="79"/>
        <v>NO</v>
      </c>
      <c r="R510" s="76" t="s">
        <v>1732</v>
      </c>
      <c r="S510" s="77">
        <v>31521</v>
      </c>
      <c r="T510" s="78">
        <v>2829</v>
      </c>
      <c r="U510" s="78">
        <v>3786</v>
      </c>
      <c r="V510" s="79">
        <v>6286</v>
      </c>
      <c r="W510" s="64">
        <f t="shared" si="80"/>
        <v>1</v>
      </c>
      <c r="X510" s="65">
        <f t="shared" si="81"/>
        <v>0</v>
      </c>
      <c r="Y510" s="65">
        <f t="shared" si="82"/>
        <v>0</v>
      </c>
      <c r="Z510" s="80">
        <f t="shared" si="83"/>
        <v>0</v>
      </c>
      <c r="AA510" s="81" t="str">
        <f t="shared" si="84"/>
        <v>-</v>
      </c>
      <c r="AB510" s="64">
        <f t="shared" si="85"/>
        <v>1</v>
      </c>
      <c r="AC510" s="65">
        <f t="shared" si="86"/>
        <v>0</v>
      </c>
      <c r="AD510" s="80">
        <f t="shared" si="87"/>
        <v>0</v>
      </c>
      <c r="AE510" s="81" t="str">
        <f t="shared" si="88"/>
        <v>-</v>
      </c>
      <c r="AF510" s="64">
        <f t="shared" si="89"/>
        <v>0</v>
      </c>
      <c r="AG510" s="82" t="s">
        <v>1734</v>
      </c>
    </row>
    <row r="511" spans="1:33" ht="12.75">
      <c r="A511" s="62">
        <v>3621000</v>
      </c>
      <c r="B511" s="63">
        <v>10605060000</v>
      </c>
      <c r="C511" s="64" t="s">
        <v>930</v>
      </c>
      <c r="D511" s="65" t="s">
        <v>931</v>
      </c>
      <c r="E511" s="65" t="s">
        <v>932</v>
      </c>
      <c r="F511" s="66">
        <v>12110</v>
      </c>
      <c r="G511" s="67">
        <v>5349</v>
      </c>
      <c r="H511" s="68">
        <v>5187858591</v>
      </c>
      <c r="I511" s="69" t="s">
        <v>1954</v>
      </c>
      <c r="J511" s="70" t="s">
        <v>1733</v>
      </c>
      <c r="K511" s="71" t="s">
        <v>1733</v>
      </c>
      <c r="L511" s="72">
        <v>5262</v>
      </c>
      <c r="M511" s="73" t="s">
        <v>1733</v>
      </c>
      <c r="N511" s="74">
        <v>2.088994565</v>
      </c>
      <c r="O511" s="70" t="s">
        <v>1733</v>
      </c>
      <c r="P511" s="75"/>
      <c r="Q511" s="71" t="str">
        <f t="shared" si="79"/>
        <v>NO</v>
      </c>
      <c r="R511" s="76" t="s">
        <v>1733</v>
      </c>
      <c r="S511" s="77">
        <v>141350</v>
      </c>
      <c r="T511" s="78">
        <v>4003</v>
      </c>
      <c r="U511" s="78">
        <v>23094</v>
      </c>
      <c r="V511" s="79">
        <v>5724</v>
      </c>
      <c r="W511" s="64">
        <f t="shared" si="80"/>
        <v>0</v>
      </c>
      <c r="X511" s="65">
        <f t="shared" si="81"/>
        <v>0</v>
      </c>
      <c r="Y511" s="65">
        <f t="shared" si="82"/>
        <v>0</v>
      </c>
      <c r="Z511" s="80">
        <f t="shared" si="83"/>
        <v>0</v>
      </c>
      <c r="AA511" s="81" t="str">
        <f t="shared" si="84"/>
        <v>-</v>
      </c>
      <c r="AB511" s="64">
        <f t="shared" si="85"/>
        <v>0</v>
      </c>
      <c r="AC511" s="65">
        <f t="shared" si="86"/>
        <v>0</v>
      </c>
      <c r="AD511" s="80">
        <f t="shared" si="87"/>
        <v>0</v>
      </c>
      <c r="AE511" s="81" t="str">
        <f t="shared" si="88"/>
        <v>-</v>
      </c>
      <c r="AF511" s="64">
        <f t="shared" si="89"/>
        <v>0</v>
      </c>
      <c r="AG511" s="82" t="s">
        <v>1734</v>
      </c>
    </row>
    <row r="512" spans="1:33" ht="12.75">
      <c r="A512" s="62">
        <v>3631410</v>
      </c>
      <c r="B512" s="63">
        <v>490801080000</v>
      </c>
      <c r="C512" s="64" t="s">
        <v>933</v>
      </c>
      <c r="D512" s="65" t="s">
        <v>934</v>
      </c>
      <c r="E512" s="65" t="s">
        <v>935</v>
      </c>
      <c r="F512" s="66">
        <v>12144</v>
      </c>
      <c r="G512" s="67" t="s">
        <v>1748</v>
      </c>
      <c r="H512" s="68">
        <v>5182836748</v>
      </c>
      <c r="I512" s="69" t="s">
        <v>1954</v>
      </c>
      <c r="J512" s="70" t="s">
        <v>1733</v>
      </c>
      <c r="K512" s="71" t="s">
        <v>1733</v>
      </c>
      <c r="L512" s="72">
        <v>20</v>
      </c>
      <c r="M512" s="73" t="s">
        <v>1733</v>
      </c>
      <c r="N512" s="74">
        <v>1.298701299</v>
      </c>
      <c r="O512" s="70" t="s">
        <v>1733</v>
      </c>
      <c r="P512" s="75"/>
      <c r="Q512" s="71" t="str">
        <f t="shared" si="79"/>
        <v>NO</v>
      </c>
      <c r="R512" s="76" t="s">
        <v>1733</v>
      </c>
      <c r="S512" s="77">
        <v>7269</v>
      </c>
      <c r="T512" s="78">
        <v>0</v>
      </c>
      <c r="U512" s="78">
        <v>2029</v>
      </c>
      <c r="V512" s="79">
        <v>472</v>
      </c>
      <c r="W512" s="64">
        <f t="shared" si="80"/>
        <v>0</v>
      </c>
      <c r="X512" s="65">
        <f t="shared" si="81"/>
        <v>1</v>
      </c>
      <c r="Y512" s="65">
        <f t="shared" si="82"/>
        <v>0</v>
      </c>
      <c r="Z512" s="80">
        <f t="shared" si="83"/>
        <v>0</v>
      </c>
      <c r="AA512" s="81" t="str">
        <f t="shared" si="84"/>
        <v>-</v>
      </c>
      <c r="AB512" s="64">
        <f t="shared" si="85"/>
        <v>0</v>
      </c>
      <c r="AC512" s="65">
        <f t="shared" si="86"/>
        <v>0</v>
      </c>
      <c r="AD512" s="80">
        <f t="shared" si="87"/>
        <v>0</v>
      </c>
      <c r="AE512" s="81" t="str">
        <f t="shared" si="88"/>
        <v>-</v>
      </c>
      <c r="AF512" s="64">
        <f t="shared" si="89"/>
        <v>0</v>
      </c>
      <c r="AG512" s="82" t="s">
        <v>1734</v>
      </c>
    </row>
    <row r="513" spans="1:33" ht="12.75">
      <c r="A513" s="62">
        <v>3621120</v>
      </c>
      <c r="B513" s="63">
        <v>280229020000</v>
      </c>
      <c r="C513" s="64" t="s">
        <v>936</v>
      </c>
      <c r="D513" s="65" t="s">
        <v>937</v>
      </c>
      <c r="E513" s="65" t="s">
        <v>799</v>
      </c>
      <c r="F513" s="66">
        <v>11566</v>
      </c>
      <c r="G513" s="67">
        <v>1047</v>
      </c>
      <c r="H513" s="68">
        <v>5162923694</v>
      </c>
      <c r="I513" s="69" t="s">
        <v>1826</v>
      </c>
      <c r="J513" s="70" t="s">
        <v>1733</v>
      </c>
      <c r="K513" s="71" t="s">
        <v>1733</v>
      </c>
      <c r="L513" s="72">
        <v>1260</v>
      </c>
      <c r="M513" s="73" t="s">
        <v>1733</v>
      </c>
      <c r="N513" s="74">
        <v>6.535947712</v>
      </c>
      <c r="O513" s="70" t="s">
        <v>1733</v>
      </c>
      <c r="P513" s="75"/>
      <c r="Q513" s="71" t="str">
        <f t="shared" si="79"/>
        <v>NO</v>
      </c>
      <c r="R513" s="76" t="s">
        <v>1733</v>
      </c>
      <c r="S513" s="77">
        <v>33962</v>
      </c>
      <c r="T513" s="78">
        <v>3772</v>
      </c>
      <c r="U513" s="78">
        <v>7269</v>
      </c>
      <c r="V513" s="79">
        <v>2126</v>
      </c>
      <c r="W513" s="64">
        <f t="shared" si="80"/>
        <v>0</v>
      </c>
      <c r="X513" s="65">
        <f t="shared" si="81"/>
        <v>0</v>
      </c>
      <c r="Y513" s="65">
        <f t="shared" si="82"/>
        <v>0</v>
      </c>
      <c r="Z513" s="80">
        <f t="shared" si="83"/>
        <v>0</v>
      </c>
      <c r="AA513" s="81" t="str">
        <f t="shared" si="84"/>
        <v>-</v>
      </c>
      <c r="AB513" s="64">
        <f t="shared" si="85"/>
        <v>0</v>
      </c>
      <c r="AC513" s="65">
        <f t="shared" si="86"/>
        <v>0</v>
      </c>
      <c r="AD513" s="80">
        <f t="shared" si="87"/>
        <v>0</v>
      </c>
      <c r="AE513" s="81" t="str">
        <f t="shared" si="88"/>
        <v>-</v>
      </c>
      <c r="AF513" s="64">
        <f t="shared" si="89"/>
        <v>0</v>
      </c>
      <c r="AG513" s="82" t="s">
        <v>1734</v>
      </c>
    </row>
    <row r="514" spans="1:33" ht="12.75">
      <c r="A514" s="62">
        <v>3616980</v>
      </c>
      <c r="B514" s="63">
        <v>651501060000</v>
      </c>
      <c r="C514" s="64" t="s">
        <v>938</v>
      </c>
      <c r="D514" s="65" t="s">
        <v>939</v>
      </c>
      <c r="E514" s="65" t="s">
        <v>940</v>
      </c>
      <c r="F514" s="66">
        <v>14590</v>
      </c>
      <c r="G514" s="67">
        <v>9398</v>
      </c>
      <c r="H514" s="68">
        <v>3155943141</v>
      </c>
      <c r="I514" s="69" t="s">
        <v>1807</v>
      </c>
      <c r="J514" s="70" t="s">
        <v>1732</v>
      </c>
      <c r="K514" s="71" t="s">
        <v>1733</v>
      </c>
      <c r="L514" s="72">
        <v>1447</v>
      </c>
      <c r="M514" s="73" t="s">
        <v>1733</v>
      </c>
      <c r="N514" s="74">
        <v>17.49580771</v>
      </c>
      <c r="O514" s="70" t="s">
        <v>1733</v>
      </c>
      <c r="P514" s="75"/>
      <c r="Q514" s="71" t="str">
        <f t="shared" si="79"/>
        <v>NO</v>
      </c>
      <c r="R514" s="76" t="s">
        <v>1732</v>
      </c>
      <c r="S514" s="77">
        <v>94853</v>
      </c>
      <c r="T514" s="78">
        <v>12386</v>
      </c>
      <c r="U514" s="78">
        <v>11699</v>
      </c>
      <c r="V514" s="79">
        <v>15537</v>
      </c>
      <c r="W514" s="64">
        <f t="shared" si="80"/>
        <v>1</v>
      </c>
      <c r="X514" s="65">
        <f t="shared" si="81"/>
        <v>0</v>
      </c>
      <c r="Y514" s="65">
        <f t="shared" si="82"/>
        <v>0</v>
      </c>
      <c r="Z514" s="80">
        <f t="shared" si="83"/>
        <v>0</v>
      </c>
      <c r="AA514" s="81" t="str">
        <f t="shared" si="84"/>
        <v>-</v>
      </c>
      <c r="AB514" s="64">
        <f t="shared" si="85"/>
        <v>1</v>
      </c>
      <c r="AC514" s="65">
        <f t="shared" si="86"/>
        <v>0</v>
      </c>
      <c r="AD514" s="80">
        <f t="shared" si="87"/>
        <v>0</v>
      </c>
      <c r="AE514" s="81" t="str">
        <f t="shared" si="88"/>
        <v>-</v>
      </c>
      <c r="AF514" s="64">
        <f t="shared" si="89"/>
        <v>0</v>
      </c>
      <c r="AG514" s="82" t="s">
        <v>1734</v>
      </c>
    </row>
    <row r="515" spans="1:33" ht="12.75">
      <c r="A515" s="62">
        <v>3621180</v>
      </c>
      <c r="B515" s="63">
        <v>661301040000</v>
      </c>
      <c r="C515" s="64" t="s">
        <v>941</v>
      </c>
      <c r="D515" s="65" t="s">
        <v>942</v>
      </c>
      <c r="E515" s="65" t="s">
        <v>943</v>
      </c>
      <c r="F515" s="66">
        <v>10560</v>
      </c>
      <c r="G515" s="67">
        <v>1211</v>
      </c>
      <c r="H515" s="68">
        <v>9146695414</v>
      </c>
      <c r="I515" s="69" t="s">
        <v>1807</v>
      </c>
      <c r="J515" s="70" t="s">
        <v>1732</v>
      </c>
      <c r="K515" s="71" t="s">
        <v>1733</v>
      </c>
      <c r="L515" s="72">
        <v>1315</v>
      </c>
      <c r="M515" s="73" t="s">
        <v>1733</v>
      </c>
      <c r="N515" s="74">
        <v>2.344273275</v>
      </c>
      <c r="O515" s="70" t="s">
        <v>1733</v>
      </c>
      <c r="P515" s="75"/>
      <c r="Q515" s="71" t="str">
        <f t="shared" si="79"/>
        <v>NO</v>
      </c>
      <c r="R515" s="76" t="s">
        <v>1732</v>
      </c>
      <c r="S515" s="77">
        <v>45584</v>
      </c>
      <c r="T515" s="78">
        <v>2578</v>
      </c>
      <c r="U515" s="78">
        <v>6455</v>
      </c>
      <c r="V515" s="79">
        <v>1418</v>
      </c>
      <c r="W515" s="64">
        <f t="shared" si="80"/>
        <v>1</v>
      </c>
      <c r="X515" s="65">
        <f t="shared" si="81"/>
        <v>0</v>
      </c>
      <c r="Y515" s="65">
        <f t="shared" si="82"/>
        <v>0</v>
      </c>
      <c r="Z515" s="80">
        <f t="shared" si="83"/>
        <v>0</v>
      </c>
      <c r="AA515" s="81" t="str">
        <f t="shared" si="84"/>
        <v>-</v>
      </c>
      <c r="AB515" s="64">
        <f t="shared" si="85"/>
        <v>1</v>
      </c>
      <c r="AC515" s="65">
        <f t="shared" si="86"/>
        <v>0</v>
      </c>
      <c r="AD515" s="80">
        <f t="shared" si="87"/>
        <v>0</v>
      </c>
      <c r="AE515" s="81" t="str">
        <f t="shared" si="88"/>
        <v>-</v>
      </c>
      <c r="AF515" s="64">
        <f t="shared" si="89"/>
        <v>0</v>
      </c>
      <c r="AG515" s="82" t="s">
        <v>1734</v>
      </c>
    </row>
    <row r="516" spans="1:33" ht="12.75">
      <c r="A516" s="62">
        <v>3626370</v>
      </c>
      <c r="B516" s="63">
        <v>280501060000</v>
      </c>
      <c r="C516" s="64" t="s">
        <v>944</v>
      </c>
      <c r="D516" s="65" t="s">
        <v>945</v>
      </c>
      <c r="E516" s="65" t="s">
        <v>946</v>
      </c>
      <c r="F516" s="66">
        <v>11579</v>
      </c>
      <c r="G516" s="67">
        <v>1706</v>
      </c>
      <c r="H516" s="68">
        <v>5167050350</v>
      </c>
      <c r="I516" s="69" t="s">
        <v>1947</v>
      </c>
      <c r="J516" s="70" t="s">
        <v>1733</v>
      </c>
      <c r="K516" s="71" t="s">
        <v>1733</v>
      </c>
      <c r="L516" s="72">
        <v>2635</v>
      </c>
      <c r="M516" s="73" t="s">
        <v>1733</v>
      </c>
      <c r="N516" s="74">
        <v>1.646811493</v>
      </c>
      <c r="O516" s="70" t="s">
        <v>1733</v>
      </c>
      <c r="P516" s="75"/>
      <c r="Q516" s="71" t="str">
        <f t="shared" si="79"/>
        <v>NO</v>
      </c>
      <c r="R516" s="76" t="s">
        <v>1733</v>
      </c>
      <c r="S516" s="77">
        <v>65198</v>
      </c>
      <c r="T516" s="78">
        <v>3521</v>
      </c>
      <c r="U516" s="78">
        <v>11401</v>
      </c>
      <c r="V516" s="79">
        <v>2546</v>
      </c>
      <c r="W516" s="64">
        <f t="shared" si="80"/>
        <v>0</v>
      </c>
      <c r="X516" s="65">
        <f t="shared" si="81"/>
        <v>0</v>
      </c>
      <c r="Y516" s="65">
        <f t="shared" si="82"/>
        <v>0</v>
      </c>
      <c r="Z516" s="80">
        <f t="shared" si="83"/>
        <v>0</v>
      </c>
      <c r="AA516" s="81" t="str">
        <f t="shared" si="84"/>
        <v>-</v>
      </c>
      <c r="AB516" s="64">
        <f t="shared" si="85"/>
        <v>0</v>
      </c>
      <c r="AC516" s="65">
        <f t="shared" si="86"/>
        <v>0</v>
      </c>
      <c r="AD516" s="80">
        <f t="shared" si="87"/>
        <v>0</v>
      </c>
      <c r="AE516" s="81" t="str">
        <f t="shared" si="88"/>
        <v>-</v>
      </c>
      <c r="AF516" s="64">
        <f t="shared" si="89"/>
        <v>0</v>
      </c>
      <c r="AG516" s="82" t="s">
        <v>1734</v>
      </c>
    </row>
    <row r="517" spans="1:33" ht="12.75">
      <c r="A517" s="62">
        <v>3621210</v>
      </c>
      <c r="B517" s="63">
        <v>420303060000</v>
      </c>
      <c r="C517" s="64" t="s">
        <v>947</v>
      </c>
      <c r="D517" s="65" t="s">
        <v>948</v>
      </c>
      <c r="E517" s="65" t="s">
        <v>949</v>
      </c>
      <c r="F517" s="66">
        <v>13212</v>
      </c>
      <c r="G517" s="67">
        <v>2796</v>
      </c>
      <c r="H517" s="68">
        <v>3154523128</v>
      </c>
      <c r="I517" s="69" t="s">
        <v>1864</v>
      </c>
      <c r="J517" s="70" t="s">
        <v>1733</v>
      </c>
      <c r="K517" s="71" t="s">
        <v>1733</v>
      </c>
      <c r="L517" s="72">
        <v>8890</v>
      </c>
      <c r="M517" s="73" t="s">
        <v>1733</v>
      </c>
      <c r="N517" s="74">
        <v>6.604124094</v>
      </c>
      <c r="O517" s="70" t="s">
        <v>1733</v>
      </c>
      <c r="P517" s="75"/>
      <c r="Q517" s="71" t="str">
        <f aca="true" t="shared" si="90" ref="Q517:Q580">IF(AND(ISNUMBER(P517),P517&gt;=20),"YES","NO")</f>
        <v>NO</v>
      </c>
      <c r="R517" s="76" t="s">
        <v>1733</v>
      </c>
      <c r="S517" s="77">
        <v>303011</v>
      </c>
      <c r="T517" s="78">
        <v>25178</v>
      </c>
      <c r="U517" s="78">
        <v>46813</v>
      </c>
      <c r="V517" s="79">
        <v>13572</v>
      </c>
      <c r="W517" s="64">
        <f aca="true" t="shared" si="91" ref="W517:W580">IF(OR(J517="YES",K517="YES"),1,0)</f>
        <v>0</v>
      </c>
      <c r="X517" s="65">
        <f aca="true" t="shared" si="92" ref="X517:X580">IF(OR(AND(ISNUMBER(L517),AND(L517&gt;0,L517&lt;600)),AND(ISNUMBER(L517),AND(L517&gt;0,M517="YES"))),1,0)</f>
        <v>0</v>
      </c>
      <c r="Y517" s="65">
        <f aca="true" t="shared" si="93" ref="Y517:Y580">IF(AND(OR(J517="YES",K517="YES"),(W517=0)),"Trouble",0)</f>
        <v>0</v>
      </c>
      <c r="Z517" s="80">
        <f aca="true" t="shared" si="94" ref="Z517:Z580">IF(AND(OR(AND(ISNUMBER(L517),AND(L517&gt;0,L517&lt;600)),AND(ISNUMBER(L517),AND(L517&gt;0,M517="YES"))),(X517=0)),"Trouble",0)</f>
        <v>0</v>
      </c>
      <c r="AA517" s="81" t="str">
        <f aca="true" t="shared" si="95" ref="AA517:AA580">IF(AND(W517=1,X517=1),"SRSA","-")</f>
        <v>-</v>
      </c>
      <c r="AB517" s="64">
        <f aca="true" t="shared" si="96" ref="AB517:AB580">IF(R517="YES",1,0)</f>
        <v>0</v>
      </c>
      <c r="AC517" s="65">
        <f aca="true" t="shared" si="97" ref="AC517:AC580">IF(OR(AND(ISNUMBER(P517),P517&gt;=20),(AND(ISNUMBER(P517)=FALSE,AND(ISNUMBER(N517),N517&gt;=20)))),1,0)</f>
        <v>0</v>
      </c>
      <c r="AD517" s="80">
        <f aca="true" t="shared" si="98" ref="AD517:AD580">IF(AND(AB517=1,AC517=1),"Initial",0)</f>
        <v>0</v>
      </c>
      <c r="AE517" s="81" t="str">
        <f aca="true" t="shared" si="99" ref="AE517:AE580">IF(AND(AND(AD517="Initial",AF517=0),AND(ISNUMBER(L517),L517&gt;0)),"RLIS","-")</f>
        <v>-</v>
      </c>
      <c r="AF517" s="64">
        <f aca="true" t="shared" si="100" ref="AF517:AF580">IF(AND(AA517="SRSA",AD517="Initial"),"SRSA",0)</f>
        <v>0</v>
      </c>
      <c r="AG517" s="82" t="s">
        <v>1734</v>
      </c>
    </row>
    <row r="518" spans="1:33" ht="12.75">
      <c r="A518" s="62">
        <v>3621240</v>
      </c>
      <c r="B518" s="63">
        <v>400900010000</v>
      </c>
      <c r="C518" s="64" t="s">
        <v>950</v>
      </c>
      <c r="D518" s="65" t="s">
        <v>951</v>
      </c>
      <c r="E518" s="65" t="s">
        <v>952</v>
      </c>
      <c r="F518" s="66">
        <v>14120</v>
      </c>
      <c r="G518" s="67">
        <v>4097</v>
      </c>
      <c r="H518" s="68">
        <v>7168073500</v>
      </c>
      <c r="I518" s="69" t="s">
        <v>1826</v>
      </c>
      <c r="J518" s="70" t="s">
        <v>1733</v>
      </c>
      <c r="K518" s="71" t="s">
        <v>1733</v>
      </c>
      <c r="L518" s="72">
        <v>4275</v>
      </c>
      <c r="M518" s="73" t="s">
        <v>1733</v>
      </c>
      <c r="N518" s="74">
        <v>7.301644677</v>
      </c>
      <c r="O518" s="70" t="s">
        <v>1733</v>
      </c>
      <c r="P518" s="75"/>
      <c r="Q518" s="71" t="str">
        <f t="shared" si="90"/>
        <v>NO</v>
      </c>
      <c r="R518" s="76" t="s">
        <v>1733</v>
      </c>
      <c r="S518" s="77">
        <v>170794</v>
      </c>
      <c r="T518" s="78">
        <v>14701</v>
      </c>
      <c r="U518" s="78">
        <v>22910</v>
      </c>
      <c r="V518" s="79">
        <v>6972</v>
      </c>
      <c r="W518" s="64">
        <f t="shared" si="91"/>
        <v>0</v>
      </c>
      <c r="X518" s="65">
        <f t="shared" si="92"/>
        <v>0</v>
      </c>
      <c r="Y518" s="65">
        <f t="shared" si="93"/>
        <v>0</v>
      </c>
      <c r="Z518" s="80">
        <f t="shared" si="94"/>
        <v>0</v>
      </c>
      <c r="AA518" s="81" t="str">
        <f t="shared" si="95"/>
        <v>-</v>
      </c>
      <c r="AB518" s="64">
        <f t="shared" si="96"/>
        <v>0</v>
      </c>
      <c r="AC518" s="65">
        <f t="shared" si="97"/>
        <v>0</v>
      </c>
      <c r="AD518" s="80">
        <f t="shared" si="98"/>
        <v>0</v>
      </c>
      <c r="AE518" s="81" t="str">
        <f t="shared" si="99"/>
        <v>-</v>
      </c>
      <c r="AF518" s="64">
        <f t="shared" si="100"/>
        <v>0</v>
      </c>
      <c r="AG518" s="82" t="s">
        <v>1734</v>
      </c>
    </row>
    <row r="519" spans="1:33" ht="12.75">
      <c r="A519" s="62">
        <v>3616960</v>
      </c>
      <c r="B519" s="63">
        <v>630202040000</v>
      </c>
      <c r="C519" s="64" t="s">
        <v>953</v>
      </c>
      <c r="D519" s="65" t="s">
        <v>954</v>
      </c>
      <c r="E519" s="65" t="s">
        <v>955</v>
      </c>
      <c r="F519" s="66">
        <v>12817</v>
      </c>
      <c r="G519" s="67" t="s">
        <v>1748</v>
      </c>
      <c r="H519" s="68">
        <v>5184943015</v>
      </c>
      <c r="I519" s="69" t="s">
        <v>1807</v>
      </c>
      <c r="J519" s="70" t="s">
        <v>1732</v>
      </c>
      <c r="K519" s="71" t="s">
        <v>1733</v>
      </c>
      <c r="L519" s="72">
        <v>605</v>
      </c>
      <c r="M519" s="73" t="s">
        <v>1733</v>
      </c>
      <c r="N519" s="74">
        <v>17.48942172</v>
      </c>
      <c r="O519" s="70" t="s">
        <v>1733</v>
      </c>
      <c r="P519" s="75"/>
      <c r="Q519" s="71" t="str">
        <f t="shared" si="90"/>
        <v>NO</v>
      </c>
      <c r="R519" s="76" t="s">
        <v>1732</v>
      </c>
      <c r="S519" s="77">
        <v>52787</v>
      </c>
      <c r="T519" s="78">
        <v>6617</v>
      </c>
      <c r="U519" s="78">
        <v>5504</v>
      </c>
      <c r="V519" s="79">
        <v>7610</v>
      </c>
      <c r="W519" s="64">
        <f t="shared" si="91"/>
        <v>1</v>
      </c>
      <c r="X519" s="65">
        <f t="shared" si="92"/>
        <v>0</v>
      </c>
      <c r="Y519" s="65">
        <f t="shared" si="93"/>
        <v>0</v>
      </c>
      <c r="Z519" s="80">
        <f t="shared" si="94"/>
        <v>0</v>
      </c>
      <c r="AA519" s="81" t="str">
        <f t="shared" si="95"/>
        <v>-</v>
      </c>
      <c r="AB519" s="64">
        <f t="shared" si="96"/>
        <v>1</v>
      </c>
      <c r="AC519" s="65">
        <f t="shared" si="97"/>
        <v>0</v>
      </c>
      <c r="AD519" s="80">
        <f t="shared" si="98"/>
        <v>0</v>
      </c>
      <c r="AE519" s="81" t="str">
        <f t="shared" si="99"/>
        <v>-</v>
      </c>
      <c r="AF519" s="64">
        <f t="shared" si="100"/>
        <v>0</v>
      </c>
      <c r="AG519" s="82" t="s">
        <v>1734</v>
      </c>
    </row>
    <row r="520" spans="1:33" ht="12.75">
      <c r="A520" s="62">
        <v>3630390</v>
      </c>
      <c r="B520" s="63">
        <v>131101040000</v>
      </c>
      <c r="C520" s="64" t="s">
        <v>956</v>
      </c>
      <c r="D520" s="65" t="s">
        <v>957</v>
      </c>
      <c r="E520" s="65" t="s">
        <v>958</v>
      </c>
      <c r="F520" s="66">
        <v>12501</v>
      </c>
      <c r="G520" s="67">
        <v>405</v>
      </c>
      <c r="H520" s="68">
        <v>8453734100</v>
      </c>
      <c r="I520" s="69" t="s">
        <v>119</v>
      </c>
      <c r="J520" s="70" t="s">
        <v>1732</v>
      </c>
      <c r="K520" s="71" t="s">
        <v>1733</v>
      </c>
      <c r="L520" s="72">
        <v>832</v>
      </c>
      <c r="M520" s="73" t="s">
        <v>1733</v>
      </c>
      <c r="N520" s="74">
        <v>5.486111111</v>
      </c>
      <c r="O520" s="70" t="s">
        <v>1733</v>
      </c>
      <c r="P520" s="75"/>
      <c r="Q520" s="71" t="str">
        <f t="shared" si="90"/>
        <v>NO</v>
      </c>
      <c r="R520" s="76" t="s">
        <v>1732</v>
      </c>
      <c r="S520" s="77">
        <v>49753</v>
      </c>
      <c r="T520" s="78">
        <v>4797</v>
      </c>
      <c r="U520" s="78">
        <v>6838</v>
      </c>
      <c r="V520" s="79">
        <v>11348</v>
      </c>
      <c r="W520" s="64">
        <f t="shared" si="91"/>
        <v>1</v>
      </c>
      <c r="X520" s="65">
        <f t="shared" si="92"/>
        <v>0</v>
      </c>
      <c r="Y520" s="65">
        <f t="shared" si="93"/>
        <v>0</v>
      </c>
      <c r="Z520" s="80">
        <f t="shared" si="94"/>
        <v>0</v>
      </c>
      <c r="AA520" s="81" t="str">
        <f t="shared" si="95"/>
        <v>-</v>
      </c>
      <c r="AB520" s="64">
        <f t="shared" si="96"/>
        <v>1</v>
      </c>
      <c r="AC520" s="65">
        <f t="shared" si="97"/>
        <v>0</v>
      </c>
      <c r="AD520" s="80">
        <f t="shared" si="98"/>
        <v>0</v>
      </c>
      <c r="AE520" s="81" t="str">
        <f t="shared" si="99"/>
        <v>-</v>
      </c>
      <c r="AF520" s="64">
        <f t="shared" si="100"/>
        <v>0</v>
      </c>
      <c r="AG520" s="82" t="s">
        <v>1734</v>
      </c>
    </row>
    <row r="521" spans="1:33" ht="12.75">
      <c r="A521" s="62">
        <v>3621250</v>
      </c>
      <c r="B521" s="63">
        <v>90501040000</v>
      </c>
      <c r="C521" s="64" t="s">
        <v>959</v>
      </c>
      <c r="D521" s="65" t="s">
        <v>960</v>
      </c>
      <c r="E521" s="65" t="s">
        <v>961</v>
      </c>
      <c r="F521" s="66">
        <v>12919</v>
      </c>
      <c r="G521" s="67">
        <v>339</v>
      </c>
      <c r="H521" s="68">
        <v>5182988242</v>
      </c>
      <c r="I521" s="69" t="s">
        <v>1752</v>
      </c>
      <c r="J521" s="70" t="s">
        <v>1732</v>
      </c>
      <c r="K521" s="71" t="s">
        <v>1732</v>
      </c>
      <c r="L521" s="72">
        <v>1599</v>
      </c>
      <c r="M521" s="73" t="s">
        <v>1733</v>
      </c>
      <c r="N521" s="74">
        <v>12.00750469</v>
      </c>
      <c r="O521" s="70" t="s">
        <v>1733</v>
      </c>
      <c r="P521" s="75"/>
      <c r="Q521" s="71" t="str">
        <f t="shared" si="90"/>
        <v>NO</v>
      </c>
      <c r="R521" s="76" t="s">
        <v>1732</v>
      </c>
      <c r="S521" s="77">
        <v>88091</v>
      </c>
      <c r="T521" s="78">
        <v>9280</v>
      </c>
      <c r="U521" s="78">
        <v>10629</v>
      </c>
      <c r="V521" s="79">
        <v>15612</v>
      </c>
      <c r="W521" s="64">
        <f t="shared" si="91"/>
        <v>1</v>
      </c>
      <c r="X521" s="65">
        <f t="shared" si="92"/>
        <v>0</v>
      </c>
      <c r="Y521" s="65">
        <f t="shared" si="93"/>
        <v>0</v>
      </c>
      <c r="Z521" s="80">
        <f t="shared" si="94"/>
        <v>0</v>
      </c>
      <c r="AA521" s="81" t="str">
        <f t="shared" si="95"/>
        <v>-</v>
      </c>
      <c r="AB521" s="64">
        <f t="shared" si="96"/>
        <v>1</v>
      </c>
      <c r="AC521" s="65">
        <f t="shared" si="97"/>
        <v>0</v>
      </c>
      <c r="AD521" s="80">
        <f t="shared" si="98"/>
        <v>0</v>
      </c>
      <c r="AE521" s="81" t="str">
        <f t="shared" si="99"/>
        <v>-</v>
      </c>
      <c r="AF521" s="64">
        <f t="shared" si="100"/>
        <v>0</v>
      </c>
      <c r="AG521" s="82" t="s">
        <v>1734</v>
      </c>
    </row>
    <row r="522" spans="1:33" ht="12.75">
      <c r="A522" s="62">
        <v>3621260</v>
      </c>
      <c r="B522" s="63">
        <v>90901040000</v>
      </c>
      <c r="C522" s="64" t="s">
        <v>962</v>
      </c>
      <c r="D522" s="65" t="s">
        <v>963</v>
      </c>
      <c r="E522" s="65" t="s">
        <v>964</v>
      </c>
      <c r="F522" s="66">
        <v>12935</v>
      </c>
      <c r="G522" s="67">
        <v>164</v>
      </c>
      <c r="H522" s="68">
        <v>5185947060</v>
      </c>
      <c r="I522" s="69" t="s">
        <v>1731</v>
      </c>
      <c r="J522" s="70" t="s">
        <v>1732</v>
      </c>
      <c r="K522" s="71" t="s">
        <v>1732</v>
      </c>
      <c r="L522" s="72">
        <v>1106</v>
      </c>
      <c r="M522" s="73" t="s">
        <v>1733</v>
      </c>
      <c r="N522" s="74">
        <v>12.5769569</v>
      </c>
      <c r="O522" s="70" t="s">
        <v>1733</v>
      </c>
      <c r="P522" s="75"/>
      <c r="Q522" s="71" t="str">
        <f t="shared" si="90"/>
        <v>NO</v>
      </c>
      <c r="R522" s="76" t="s">
        <v>1732</v>
      </c>
      <c r="S522" s="77">
        <v>75764</v>
      </c>
      <c r="T522" s="78">
        <v>9063</v>
      </c>
      <c r="U522" s="78">
        <v>8678</v>
      </c>
      <c r="V522" s="79">
        <v>10339</v>
      </c>
      <c r="W522" s="64">
        <f t="shared" si="91"/>
        <v>1</v>
      </c>
      <c r="X522" s="65">
        <f t="shared" si="92"/>
        <v>0</v>
      </c>
      <c r="Y522" s="65">
        <f t="shared" si="93"/>
        <v>0</v>
      </c>
      <c r="Z522" s="80">
        <f t="shared" si="94"/>
        <v>0</v>
      </c>
      <c r="AA522" s="81" t="str">
        <f t="shared" si="95"/>
        <v>-</v>
      </c>
      <c r="AB522" s="64">
        <f t="shared" si="96"/>
        <v>1</v>
      </c>
      <c r="AC522" s="65">
        <f t="shared" si="97"/>
        <v>0</v>
      </c>
      <c r="AD522" s="80">
        <f t="shared" si="98"/>
        <v>0</v>
      </c>
      <c r="AE522" s="81" t="str">
        <f t="shared" si="99"/>
        <v>-</v>
      </c>
      <c r="AF522" s="64">
        <f t="shared" si="100"/>
        <v>0</v>
      </c>
      <c r="AG522" s="82" t="s">
        <v>1734</v>
      </c>
    </row>
    <row r="523" spans="1:33" ht="12.75">
      <c r="A523" s="62">
        <v>3621270</v>
      </c>
      <c r="B523" s="63">
        <v>580404030000</v>
      </c>
      <c r="C523" s="64" t="s">
        <v>965</v>
      </c>
      <c r="D523" s="65" t="s">
        <v>966</v>
      </c>
      <c r="E523" s="65" t="s">
        <v>967</v>
      </c>
      <c r="F523" s="66">
        <v>11768</v>
      </c>
      <c r="G523" s="67">
        <v>3455</v>
      </c>
      <c r="H523" s="68">
        <v>6312626604</v>
      </c>
      <c r="I523" s="69" t="s">
        <v>1826</v>
      </c>
      <c r="J523" s="70" t="s">
        <v>1733</v>
      </c>
      <c r="K523" s="71" t="s">
        <v>1733</v>
      </c>
      <c r="L523" s="72">
        <v>6035</v>
      </c>
      <c r="M523" s="73" t="s">
        <v>1733</v>
      </c>
      <c r="N523" s="74">
        <v>4.833230389</v>
      </c>
      <c r="O523" s="70" t="s">
        <v>1733</v>
      </c>
      <c r="P523" s="75"/>
      <c r="Q523" s="71" t="str">
        <f t="shared" si="90"/>
        <v>NO</v>
      </c>
      <c r="R523" s="76" t="s">
        <v>1733</v>
      </c>
      <c r="S523" s="77">
        <v>171520</v>
      </c>
      <c r="T523" s="78">
        <v>11184</v>
      </c>
      <c r="U523" s="78">
        <v>26845</v>
      </c>
      <c r="V523" s="79">
        <v>7514</v>
      </c>
      <c r="W523" s="64">
        <f t="shared" si="91"/>
        <v>0</v>
      </c>
      <c r="X523" s="65">
        <f t="shared" si="92"/>
        <v>0</v>
      </c>
      <c r="Y523" s="65">
        <f t="shared" si="93"/>
        <v>0</v>
      </c>
      <c r="Z523" s="80">
        <f t="shared" si="94"/>
        <v>0</v>
      </c>
      <c r="AA523" s="81" t="str">
        <f t="shared" si="95"/>
        <v>-</v>
      </c>
      <c r="AB523" s="64">
        <f t="shared" si="96"/>
        <v>0</v>
      </c>
      <c r="AC523" s="65">
        <f t="shared" si="97"/>
        <v>0</v>
      </c>
      <c r="AD523" s="80">
        <f t="shared" si="98"/>
        <v>0</v>
      </c>
      <c r="AE523" s="81" t="str">
        <f t="shared" si="99"/>
        <v>-</v>
      </c>
      <c r="AF523" s="64">
        <f t="shared" si="100"/>
        <v>0</v>
      </c>
      <c r="AG523" s="82" t="s">
        <v>1734</v>
      </c>
    </row>
    <row r="524" spans="1:33" ht="12.75">
      <c r="A524" s="62">
        <v>3621300</v>
      </c>
      <c r="B524" s="63">
        <v>170901040000</v>
      </c>
      <c r="C524" s="64" t="s">
        <v>968</v>
      </c>
      <c r="D524" s="65" t="s">
        <v>969</v>
      </c>
      <c r="E524" s="65" t="s">
        <v>970</v>
      </c>
      <c r="F524" s="66">
        <v>12134</v>
      </c>
      <c r="G524" s="67">
        <v>608</v>
      </c>
      <c r="H524" s="68">
        <v>5188637000</v>
      </c>
      <c r="I524" s="69" t="s">
        <v>1731</v>
      </c>
      <c r="J524" s="70" t="s">
        <v>1732</v>
      </c>
      <c r="K524" s="71" t="s">
        <v>1732</v>
      </c>
      <c r="L524" s="72">
        <v>490</v>
      </c>
      <c r="M524" s="73" t="s">
        <v>1733</v>
      </c>
      <c r="N524" s="74">
        <v>15.25054466</v>
      </c>
      <c r="O524" s="70" t="s">
        <v>1733</v>
      </c>
      <c r="P524" s="75"/>
      <c r="Q524" s="71" t="str">
        <f t="shared" si="90"/>
        <v>NO</v>
      </c>
      <c r="R524" s="76" t="s">
        <v>1732</v>
      </c>
      <c r="S524" s="77">
        <v>38554</v>
      </c>
      <c r="T524" s="78">
        <v>5597</v>
      </c>
      <c r="U524" s="78">
        <v>4637</v>
      </c>
      <c r="V524" s="79">
        <v>4739</v>
      </c>
      <c r="W524" s="64">
        <f t="shared" si="91"/>
        <v>1</v>
      </c>
      <c r="X524" s="65">
        <f t="shared" si="92"/>
        <v>1</v>
      </c>
      <c r="Y524" s="65">
        <f t="shared" si="93"/>
        <v>0</v>
      </c>
      <c r="Z524" s="80">
        <f t="shared" si="94"/>
        <v>0</v>
      </c>
      <c r="AA524" s="81" t="str">
        <f t="shared" si="95"/>
        <v>SRSA</v>
      </c>
      <c r="AB524" s="64">
        <f t="shared" si="96"/>
        <v>1</v>
      </c>
      <c r="AC524" s="65">
        <f t="shared" si="97"/>
        <v>0</v>
      </c>
      <c r="AD524" s="80">
        <f t="shared" si="98"/>
        <v>0</v>
      </c>
      <c r="AE524" s="81" t="str">
        <f t="shared" si="99"/>
        <v>-</v>
      </c>
      <c r="AF524" s="64">
        <f t="shared" si="100"/>
        <v>0</v>
      </c>
      <c r="AG524" s="82" t="s">
        <v>1734</v>
      </c>
    </row>
    <row r="525" spans="1:33" ht="12.75">
      <c r="A525" s="62">
        <v>3621330</v>
      </c>
      <c r="B525" s="63">
        <v>81200050000</v>
      </c>
      <c r="C525" s="64" t="s">
        <v>1797</v>
      </c>
      <c r="D525" s="65" t="s">
        <v>1798</v>
      </c>
      <c r="E525" s="65" t="s">
        <v>1799</v>
      </c>
      <c r="F525" s="66">
        <v>13815</v>
      </c>
      <c r="G525" s="67">
        <v>9964</v>
      </c>
      <c r="H525" s="68">
        <v>6073341600</v>
      </c>
      <c r="I525" s="69" t="s">
        <v>1800</v>
      </c>
      <c r="J525" s="70" t="s">
        <v>1733</v>
      </c>
      <c r="K525" s="71" t="s">
        <v>1733</v>
      </c>
      <c r="L525" s="72">
        <v>2089</v>
      </c>
      <c r="M525" s="73" t="s">
        <v>1733</v>
      </c>
      <c r="N525" s="74">
        <v>21.59583695</v>
      </c>
      <c r="O525" s="70" t="s">
        <v>1732</v>
      </c>
      <c r="P525" s="75"/>
      <c r="Q525" s="71" t="str">
        <f t="shared" si="90"/>
        <v>NO</v>
      </c>
      <c r="R525" s="76" t="s">
        <v>1732</v>
      </c>
      <c r="S525" s="77">
        <v>198740</v>
      </c>
      <c r="T525" s="78">
        <v>23974</v>
      </c>
      <c r="U525" s="78">
        <v>20350</v>
      </c>
      <c r="V525" s="79">
        <v>29383</v>
      </c>
      <c r="W525" s="64">
        <f t="shared" si="91"/>
        <v>0</v>
      </c>
      <c r="X525" s="65">
        <f t="shared" si="92"/>
        <v>0</v>
      </c>
      <c r="Y525" s="65">
        <f t="shared" si="93"/>
        <v>0</v>
      </c>
      <c r="Z525" s="80">
        <f t="shared" si="94"/>
        <v>0</v>
      </c>
      <c r="AA525" s="81" t="str">
        <f t="shared" si="95"/>
        <v>-</v>
      </c>
      <c r="AB525" s="64">
        <f t="shared" si="96"/>
        <v>1</v>
      </c>
      <c r="AC525" s="65">
        <f t="shared" si="97"/>
        <v>1</v>
      </c>
      <c r="AD525" s="80" t="str">
        <f t="shared" si="98"/>
        <v>Initial</v>
      </c>
      <c r="AE525" s="81" t="str">
        <f t="shared" si="99"/>
        <v>RLIS</v>
      </c>
      <c r="AF525" s="64">
        <f t="shared" si="100"/>
        <v>0</v>
      </c>
      <c r="AG525" s="82" t="s">
        <v>1734</v>
      </c>
    </row>
    <row r="526" spans="1:33" ht="12.75">
      <c r="A526" s="62">
        <v>3621360</v>
      </c>
      <c r="B526" s="63">
        <v>512201040000</v>
      </c>
      <c r="C526" s="64" t="s">
        <v>971</v>
      </c>
      <c r="D526" s="65" t="s">
        <v>972</v>
      </c>
      <c r="E526" s="65" t="s">
        <v>973</v>
      </c>
      <c r="F526" s="66">
        <v>13668</v>
      </c>
      <c r="G526" s="67">
        <v>194</v>
      </c>
      <c r="H526" s="68">
        <v>3153539951</v>
      </c>
      <c r="I526" s="69" t="s">
        <v>1731</v>
      </c>
      <c r="J526" s="70" t="s">
        <v>1732</v>
      </c>
      <c r="K526" s="71" t="s">
        <v>1732</v>
      </c>
      <c r="L526" s="72">
        <v>1081</v>
      </c>
      <c r="M526" s="73" t="s">
        <v>1733</v>
      </c>
      <c r="N526" s="74">
        <v>18.51851852</v>
      </c>
      <c r="O526" s="70" t="s">
        <v>1733</v>
      </c>
      <c r="P526" s="75"/>
      <c r="Q526" s="71" t="str">
        <f t="shared" si="90"/>
        <v>NO</v>
      </c>
      <c r="R526" s="76" t="s">
        <v>1732</v>
      </c>
      <c r="S526" s="77">
        <v>87705</v>
      </c>
      <c r="T526" s="78">
        <v>9511</v>
      </c>
      <c r="U526" s="78">
        <v>8579</v>
      </c>
      <c r="V526" s="79">
        <v>13289</v>
      </c>
      <c r="W526" s="64">
        <f t="shared" si="91"/>
        <v>1</v>
      </c>
      <c r="X526" s="65">
        <f t="shared" si="92"/>
        <v>0</v>
      </c>
      <c r="Y526" s="65">
        <f t="shared" si="93"/>
        <v>0</v>
      </c>
      <c r="Z526" s="80">
        <f t="shared" si="94"/>
        <v>0</v>
      </c>
      <c r="AA526" s="81" t="str">
        <f t="shared" si="95"/>
        <v>-</v>
      </c>
      <c r="AB526" s="64">
        <f t="shared" si="96"/>
        <v>1</v>
      </c>
      <c r="AC526" s="65">
        <f t="shared" si="97"/>
        <v>0</v>
      </c>
      <c r="AD526" s="80">
        <f t="shared" si="98"/>
        <v>0</v>
      </c>
      <c r="AE526" s="81" t="str">
        <f t="shared" si="99"/>
        <v>-</v>
      </c>
      <c r="AF526" s="64">
        <f t="shared" si="100"/>
        <v>0</v>
      </c>
      <c r="AG526" s="82" t="s">
        <v>1734</v>
      </c>
    </row>
    <row r="527" spans="1:33" ht="12.75">
      <c r="A527" s="62">
        <v>3621480</v>
      </c>
      <c r="B527" s="63">
        <v>500304030000</v>
      </c>
      <c r="C527" s="64" t="s">
        <v>974</v>
      </c>
      <c r="D527" s="65" t="s">
        <v>975</v>
      </c>
      <c r="E527" s="65" t="s">
        <v>976</v>
      </c>
      <c r="F527" s="66">
        <v>10960</v>
      </c>
      <c r="G527" s="67">
        <v>2914</v>
      </c>
      <c r="H527" s="68">
        <v>8453537010</v>
      </c>
      <c r="I527" s="69" t="s">
        <v>1947</v>
      </c>
      <c r="J527" s="70" t="s">
        <v>1733</v>
      </c>
      <c r="K527" s="71" t="s">
        <v>1733</v>
      </c>
      <c r="L527" s="72">
        <v>2770</v>
      </c>
      <c r="M527" s="73" t="s">
        <v>1733</v>
      </c>
      <c r="N527" s="74">
        <v>4.897218863</v>
      </c>
      <c r="O527" s="70" t="s">
        <v>1733</v>
      </c>
      <c r="P527" s="75"/>
      <c r="Q527" s="71" t="str">
        <f t="shared" si="90"/>
        <v>NO</v>
      </c>
      <c r="R527" s="76" t="s">
        <v>1733</v>
      </c>
      <c r="S527" s="77">
        <v>108555</v>
      </c>
      <c r="T527" s="78">
        <v>8336</v>
      </c>
      <c r="U527" s="78">
        <v>15559</v>
      </c>
      <c r="V527" s="79">
        <v>3872</v>
      </c>
      <c r="W527" s="64">
        <f t="shared" si="91"/>
        <v>0</v>
      </c>
      <c r="X527" s="65">
        <f t="shared" si="92"/>
        <v>0</v>
      </c>
      <c r="Y527" s="65">
        <f t="shared" si="93"/>
        <v>0</v>
      </c>
      <c r="Z527" s="80">
        <f t="shared" si="94"/>
        <v>0</v>
      </c>
      <c r="AA527" s="81" t="str">
        <f t="shared" si="95"/>
        <v>-</v>
      </c>
      <c r="AB527" s="64">
        <f t="shared" si="96"/>
        <v>0</v>
      </c>
      <c r="AC527" s="65">
        <f t="shared" si="97"/>
        <v>0</v>
      </c>
      <c r="AD527" s="80">
        <f t="shared" si="98"/>
        <v>0</v>
      </c>
      <c r="AE527" s="81" t="str">
        <f t="shared" si="99"/>
        <v>-</v>
      </c>
      <c r="AF527" s="64">
        <f t="shared" si="100"/>
        <v>0</v>
      </c>
      <c r="AG527" s="82" t="s">
        <v>1734</v>
      </c>
    </row>
    <row r="528" spans="1:33" ht="12.75">
      <c r="A528" s="62">
        <v>3621510</v>
      </c>
      <c r="B528" s="63">
        <v>181101040000</v>
      </c>
      <c r="C528" s="64" t="s">
        <v>977</v>
      </c>
      <c r="D528" s="65" t="s">
        <v>978</v>
      </c>
      <c r="E528" s="65" t="s">
        <v>979</v>
      </c>
      <c r="F528" s="66">
        <v>14125</v>
      </c>
      <c r="G528" s="67">
        <v>210</v>
      </c>
      <c r="H528" s="68">
        <v>5859485211</v>
      </c>
      <c r="I528" s="69" t="s">
        <v>1731</v>
      </c>
      <c r="J528" s="70" t="s">
        <v>1732</v>
      </c>
      <c r="K528" s="71" t="s">
        <v>1732</v>
      </c>
      <c r="L528" s="72">
        <v>1093</v>
      </c>
      <c r="M528" s="73" t="s">
        <v>1733</v>
      </c>
      <c r="N528" s="74">
        <v>8.920606601</v>
      </c>
      <c r="O528" s="70" t="s">
        <v>1733</v>
      </c>
      <c r="P528" s="75"/>
      <c r="Q528" s="71" t="str">
        <f t="shared" si="90"/>
        <v>NO</v>
      </c>
      <c r="R528" s="76" t="s">
        <v>1732</v>
      </c>
      <c r="S528" s="77">
        <v>51120</v>
      </c>
      <c r="T528" s="78">
        <v>5177</v>
      </c>
      <c r="U528" s="78">
        <v>6326</v>
      </c>
      <c r="V528" s="79">
        <v>9563</v>
      </c>
      <c r="W528" s="64">
        <f t="shared" si="91"/>
        <v>1</v>
      </c>
      <c r="X528" s="65">
        <f t="shared" si="92"/>
        <v>0</v>
      </c>
      <c r="Y528" s="65">
        <f t="shared" si="93"/>
        <v>0</v>
      </c>
      <c r="Z528" s="80">
        <f t="shared" si="94"/>
        <v>0</v>
      </c>
      <c r="AA528" s="81" t="str">
        <f t="shared" si="95"/>
        <v>-</v>
      </c>
      <c r="AB528" s="64">
        <f t="shared" si="96"/>
        <v>1</v>
      </c>
      <c r="AC528" s="65">
        <f t="shared" si="97"/>
        <v>0</v>
      </c>
      <c r="AD528" s="80">
        <f t="shared" si="98"/>
        <v>0</v>
      </c>
      <c r="AE528" s="81" t="str">
        <f t="shared" si="99"/>
        <v>-</v>
      </c>
      <c r="AF528" s="64">
        <f t="shared" si="100"/>
        <v>0</v>
      </c>
      <c r="AG528" s="82" t="s">
        <v>1734</v>
      </c>
    </row>
    <row r="529" spans="1:33" ht="12.75">
      <c r="A529" s="62">
        <v>3621570</v>
      </c>
      <c r="B529" s="63">
        <v>280211030000</v>
      </c>
      <c r="C529" s="64" t="s">
        <v>980</v>
      </c>
      <c r="D529" s="65" t="s">
        <v>981</v>
      </c>
      <c r="E529" s="65" t="s">
        <v>982</v>
      </c>
      <c r="F529" s="66">
        <v>11572</v>
      </c>
      <c r="G529" s="67">
        <v>2206</v>
      </c>
      <c r="H529" s="68">
        <v>5166781215</v>
      </c>
      <c r="I529" s="69" t="s">
        <v>1826</v>
      </c>
      <c r="J529" s="70" t="s">
        <v>1733</v>
      </c>
      <c r="K529" s="71" t="s">
        <v>1733</v>
      </c>
      <c r="L529" s="72">
        <v>5904</v>
      </c>
      <c r="M529" s="73" t="s">
        <v>1733</v>
      </c>
      <c r="N529" s="74">
        <v>3.731343284</v>
      </c>
      <c r="O529" s="70" t="s">
        <v>1733</v>
      </c>
      <c r="P529" s="75"/>
      <c r="Q529" s="71" t="str">
        <f t="shared" si="90"/>
        <v>NO</v>
      </c>
      <c r="R529" s="76" t="s">
        <v>1733</v>
      </c>
      <c r="S529" s="77">
        <v>186504</v>
      </c>
      <c r="T529" s="78">
        <v>9200</v>
      </c>
      <c r="U529" s="78">
        <v>25333</v>
      </c>
      <c r="V529" s="79">
        <v>6724</v>
      </c>
      <c r="W529" s="64">
        <f t="shared" si="91"/>
        <v>0</v>
      </c>
      <c r="X529" s="65">
        <f t="shared" si="92"/>
        <v>0</v>
      </c>
      <c r="Y529" s="65">
        <f t="shared" si="93"/>
        <v>0</v>
      </c>
      <c r="Z529" s="80">
        <f t="shared" si="94"/>
        <v>0</v>
      </c>
      <c r="AA529" s="81" t="str">
        <f t="shared" si="95"/>
        <v>-</v>
      </c>
      <c r="AB529" s="64">
        <f t="shared" si="96"/>
        <v>0</v>
      </c>
      <c r="AC529" s="65">
        <f t="shared" si="97"/>
        <v>0</v>
      </c>
      <c r="AD529" s="80">
        <f t="shared" si="98"/>
        <v>0</v>
      </c>
      <c r="AE529" s="81" t="str">
        <f t="shared" si="99"/>
        <v>-</v>
      </c>
      <c r="AF529" s="64">
        <f t="shared" si="100"/>
        <v>0</v>
      </c>
      <c r="AG529" s="82" t="s">
        <v>1734</v>
      </c>
    </row>
    <row r="530" spans="1:33" ht="12.75">
      <c r="A530" s="62">
        <v>3621630</v>
      </c>
      <c r="B530" s="63">
        <v>550101040000</v>
      </c>
      <c r="C530" s="64" t="s">
        <v>983</v>
      </c>
      <c r="D530" s="65" t="s">
        <v>984</v>
      </c>
      <c r="E530" s="65" t="s">
        <v>985</v>
      </c>
      <c r="F530" s="66">
        <v>14869</v>
      </c>
      <c r="G530" s="67">
        <v>59</v>
      </c>
      <c r="H530" s="68">
        <v>6075943341</v>
      </c>
      <c r="I530" s="69" t="s">
        <v>1731</v>
      </c>
      <c r="J530" s="70" t="s">
        <v>1732</v>
      </c>
      <c r="K530" s="71" t="s">
        <v>1732</v>
      </c>
      <c r="L530" s="72">
        <v>872</v>
      </c>
      <c r="M530" s="73" t="s">
        <v>1733</v>
      </c>
      <c r="N530" s="74">
        <v>18.06256307</v>
      </c>
      <c r="O530" s="70" t="s">
        <v>1733</v>
      </c>
      <c r="P530" s="75"/>
      <c r="Q530" s="71" t="str">
        <f t="shared" si="90"/>
        <v>NO</v>
      </c>
      <c r="R530" s="76" t="s">
        <v>1732</v>
      </c>
      <c r="S530" s="77">
        <v>69848</v>
      </c>
      <c r="T530" s="78">
        <v>8711</v>
      </c>
      <c r="U530" s="78">
        <v>7272</v>
      </c>
      <c r="V530" s="79">
        <v>11105</v>
      </c>
      <c r="W530" s="64">
        <f t="shared" si="91"/>
        <v>1</v>
      </c>
      <c r="X530" s="65">
        <f t="shared" si="92"/>
        <v>0</v>
      </c>
      <c r="Y530" s="65">
        <f t="shared" si="93"/>
        <v>0</v>
      </c>
      <c r="Z530" s="80">
        <f t="shared" si="94"/>
        <v>0</v>
      </c>
      <c r="AA530" s="81" t="str">
        <f t="shared" si="95"/>
        <v>-</v>
      </c>
      <c r="AB530" s="64">
        <f t="shared" si="96"/>
        <v>1</v>
      </c>
      <c r="AC530" s="65">
        <f t="shared" si="97"/>
        <v>0</v>
      </c>
      <c r="AD530" s="80">
        <f t="shared" si="98"/>
        <v>0</v>
      </c>
      <c r="AE530" s="81" t="str">
        <f t="shared" si="99"/>
        <v>-</v>
      </c>
      <c r="AF530" s="64">
        <f t="shared" si="100"/>
        <v>0</v>
      </c>
      <c r="AG530" s="82" t="s">
        <v>1734</v>
      </c>
    </row>
    <row r="531" spans="1:33" ht="12.75">
      <c r="A531" s="62">
        <v>3621660</v>
      </c>
      <c r="B531" s="63">
        <v>512300010000</v>
      </c>
      <c r="C531" s="64" t="s">
        <v>986</v>
      </c>
      <c r="D531" s="65" t="s">
        <v>987</v>
      </c>
      <c r="E531" s="65" t="s">
        <v>988</v>
      </c>
      <c r="F531" s="66">
        <v>13669</v>
      </c>
      <c r="G531" s="67">
        <v>3398</v>
      </c>
      <c r="H531" s="68">
        <v>3153930900</v>
      </c>
      <c r="I531" s="69" t="s">
        <v>1800</v>
      </c>
      <c r="J531" s="70" t="s">
        <v>1733</v>
      </c>
      <c r="K531" s="71" t="s">
        <v>1733</v>
      </c>
      <c r="L531" s="72">
        <v>1801</v>
      </c>
      <c r="M531" s="73" t="s">
        <v>1733</v>
      </c>
      <c r="N531" s="74">
        <v>17.84646062</v>
      </c>
      <c r="O531" s="70" t="s">
        <v>1733</v>
      </c>
      <c r="P531" s="75"/>
      <c r="Q531" s="71" t="str">
        <f t="shared" si="90"/>
        <v>NO</v>
      </c>
      <c r="R531" s="76" t="s">
        <v>1732</v>
      </c>
      <c r="S531" s="77">
        <v>137342</v>
      </c>
      <c r="T531" s="78">
        <v>16226</v>
      </c>
      <c r="U531" s="78">
        <v>14611</v>
      </c>
      <c r="V531" s="79">
        <v>4676</v>
      </c>
      <c r="W531" s="64">
        <f t="shared" si="91"/>
        <v>0</v>
      </c>
      <c r="X531" s="65">
        <f t="shared" si="92"/>
        <v>0</v>
      </c>
      <c r="Y531" s="65">
        <f t="shared" si="93"/>
        <v>0</v>
      </c>
      <c r="Z531" s="80">
        <f t="shared" si="94"/>
        <v>0</v>
      </c>
      <c r="AA531" s="81" t="str">
        <f t="shared" si="95"/>
        <v>-</v>
      </c>
      <c r="AB531" s="64">
        <f t="shared" si="96"/>
        <v>1</v>
      </c>
      <c r="AC531" s="65">
        <f t="shared" si="97"/>
        <v>0</v>
      </c>
      <c r="AD531" s="80">
        <f t="shared" si="98"/>
        <v>0</v>
      </c>
      <c r="AE531" s="81" t="str">
        <f t="shared" si="99"/>
        <v>-</v>
      </c>
      <c r="AF531" s="64">
        <f t="shared" si="100"/>
        <v>0</v>
      </c>
      <c r="AG531" s="82" t="s">
        <v>1734</v>
      </c>
    </row>
    <row r="532" spans="1:33" ht="12.75">
      <c r="A532" s="62">
        <v>3621720</v>
      </c>
      <c r="B532" s="63">
        <v>42400010000</v>
      </c>
      <c r="C532" s="64" t="s">
        <v>989</v>
      </c>
      <c r="D532" s="65" t="s">
        <v>990</v>
      </c>
      <c r="E532" s="65" t="s">
        <v>2010</v>
      </c>
      <c r="F532" s="66">
        <v>14760</v>
      </c>
      <c r="G532" s="67">
        <v>2596</v>
      </c>
      <c r="H532" s="68">
        <v>7163758018</v>
      </c>
      <c r="I532" s="69" t="s">
        <v>1800</v>
      </c>
      <c r="J532" s="70" t="s">
        <v>1733</v>
      </c>
      <c r="K532" s="71" t="s">
        <v>1733</v>
      </c>
      <c r="L532" s="72">
        <v>2324</v>
      </c>
      <c r="M532" s="73" t="s">
        <v>1733</v>
      </c>
      <c r="N532" s="74">
        <v>15.48269581</v>
      </c>
      <c r="O532" s="70" t="s">
        <v>1733</v>
      </c>
      <c r="P532" s="75"/>
      <c r="Q532" s="71" t="str">
        <f t="shared" si="90"/>
        <v>NO</v>
      </c>
      <c r="R532" s="76" t="s">
        <v>1732</v>
      </c>
      <c r="S532" s="77">
        <v>185517</v>
      </c>
      <c r="T532" s="78">
        <v>20992</v>
      </c>
      <c r="U532" s="78">
        <v>20449</v>
      </c>
      <c r="V532" s="79">
        <v>5402</v>
      </c>
      <c r="W532" s="64">
        <f t="shared" si="91"/>
        <v>0</v>
      </c>
      <c r="X532" s="65">
        <f t="shared" si="92"/>
        <v>0</v>
      </c>
      <c r="Y532" s="65">
        <f t="shared" si="93"/>
        <v>0</v>
      </c>
      <c r="Z532" s="80">
        <f t="shared" si="94"/>
        <v>0</v>
      </c>
      <c r="AA532" s="81" t="str">
        <f t="shared" si="95"/>
        <v>-</v>
      </c>
      <c r="AB532" s="64">
        <f t="shared" si="96"/>
        <v>1</v>
      </c>
      <c r="AC532" s="65">
        <f t="shared" si="97"/>
        <v>0</v>
      </c>
      <c r="AD532" s="80">
        <f t="shared" si="98"/>
        <v>0</v>
      </c>
      <c r="AE532" s="81" t="str">
        <f t="shared" si="99"/>
        <v>-</v>
      </c>
      <c r="AF532" s="64">
        <f t="shared" si="100"/>
        <v>0</v>
      </c>
      <c r="AG532" s="82" t="s">
        <v>1734</v>
      </c>
    </row>
    <row r="533" spans="1:33" ht="12.75">
      <c r="A533" s="62">
        <v>3600013</v>
      </c>
      <c r="B533" s="63">
        <v>251400010000</v>
      </c>
      <c r="C533" s="64" t="s">
        <v>991</v>
      </c>
      <c r="D533" s="65" t="s">
        <v>992</v>
      </c>
      <c r="E533" s="65" t="s">
        <v>993</v>
      </c>
      <c r="F533" s="66">
        <v>13421</v>
      </c>
      <c r="G533" s="67">
        <v>327</v>
      </c>
      <c r="H533" s="68">
        <v>3153632550</v>
      </c>
      <c r="I533" s="69" t="s">
        <v>1864</v>
      </c>
      <c r="J533" s="70" t="s">
        <v>1733</v>
      </c>
      <c r="K533" s="71" t="s">
        <v>1733</v>
      </c>
      <c r="L533" s="72">
        <v>2415</v>
      </c>
      <c r="M533" s="73" t="s">
        <v>1733</v>
      </c>
      <c r="N533" s="74">
        <v>12.12797619</v>
      </c>
      <c r="O533" s="70" t="s">
        <v>1733</v>
      </c>
      <c r="P533" s="75"/>
      <c r="Q533" s="71" t="str">
        <f t="shared" si="90"/>
        <v>NO</v>
      </c>
      <c r="R533" s="76" t="s">
        <v>1733</v>
      </c>
      <c r="S533" s="77">
        <v>137559</v>
      </c>
      <c r="T533" s="78">
        <v>14001</v>
      </c>
      <c r="U533" s="78">
        <v>16271</v>
      </c>
      <c r="V533" s="79">
        <v>4696</v>
      </c>
      <c r="W533" s="64">
        <f t="shared" si="91"/>
        <v>0</v>
      </c>
      <c r="X533" s="65">
        <f t="shared" si="92"/>
        <v>0</v>
      </c>
      <c r="Y533" s="65">
        <f t="shared" si="93"/>
        <v>0</v>
      </c>
      <c r="Z533" s="80">
        <f t="shared" si="94"/>
        <v>0</v>
      </c>
      <c r="AA533" s="81" t="str">
        <f t="shared" si="95"/>
        <v>-</v>
      </c>
      <c r="AB533" s="64">
        <f t="shared" si="96"/>
        <v>0</v>
      </c>
      <c r="AC533" s="65">
        <f t="shared" si="97"/>
        <v>0</v>
      </c>
      <c r="AD533" s="80">
        <f t="shared" si="98"/>
        <v>0</v>
      </c>
      <c r="AE533" s="81" t="str">
        <f t="shared" si="99"/>
        <v>-</v>
      </c>
      <c r="AF533" s="64">
        <f t="shared" si="100"/>
        <v>0</v>
      </c>
      <c r="AG533" s="82" t="s">
        <v>1734</v>
      </c>
    </row>
    <row r="534" spans="1:33" ht="12.75">
      <c r="A534" s="62">
        <v>3621780</v>
      </c>
      <c r="B534" s="63">
        <v>471400010000</v>
      </c>
      <c r="C534" s="64" t="s">
        <v>994</v>
      </c>
      <c r="D534" s="65" t="s">
        <v>995</v>
      </c>
      <c r="E534" s="65" t="s">
        <v>996</v>
      </c>
      <c r="F534" s="66">
        <v>13820</v>
      </c>
      <c r="G534" s="67">
        <v>1142</v>
      </c>
      <c r="H534" s="68">
        <v>6074338232</v>
      </c>
      <c r="I534" s="69" t="s">
        <v>1738</v>
      </c>
      <c r="J534" s="70" t="s">
        <v>1733</v>
      </c>
      <c r="K534" s="71" t="s">
        <v>1733</v>
      </c>
      <c r="L534" s="72">
        <v>1997</v>
      </c>
      <c r="M534" s="73" t="s">
        <v>1733</v>
      </c>
      <c r="N534" s="74">
        <v>14.33691756</v>
      </c>
      <c r="O534" s="70" t="s">
        <v>1733</v>
      </c>
      <c r="P534" s="75"/>
      <c r="Q534" s="71" t="str">
        <f t="shared" si="90"/>
        <v>NO</v>
      </c>
      <c r="R534" s="76" t="s">
        <v>1732</v>
      </c>
      <c r="S534" s="77">
        <v>104230</v>
      </c>
      <c r="T534" s="78">
        <v>15715</v>
      </c>
      <c r="U534" s="78">
        <v>14901</v>
      </c>
      <c r="V534" s="79">
        <v>4881</v>
      </c>
      <c r="W534" s="64">
        <f t="shared" si="91"/>
        <v>0</v>
      </c>
      <c r="X534" s="65">
        <f t="shared" si="92"/>
        <v>0</v>
      </c>
      <c r="Y534" s="65">
        <f t="shared" si="93"/>
        <v>0</v>
      </c>
      <c r="Z534" s="80">
        <f t="shared" si="94"/>
        <v>0</v>
      </c>
      <c r="AA534" s="81" t="str">
        <f t="shared" si="95"/>
        <v>-</v>
      </c>
      <c r="AB534" s="64">
        <f t="shared" si="96"/>
        <v>1</v>
      </c>
      <c r="AC534" s="65">
        <f t="shared" si="97"/>
        <v>0</v>
      </c>
      <c r="AD534" s="80">
        <f t="shared" si="98"/>
        <v>0</v>
      </c>
      <c r="AE534" s="81" t="str">
        <f t="shared" si="99"/>
        <v>-</v>
      </c>
      <c r="AF534" s="64">
        <f t="shared" si="100"/>
        <v>0</v>
      </c>
      <c r="AG534" s="82" t="s">
        <v>1734</v>
      </c>
    </row>
    <row r="535" spans="1:33" ht="12.75">
      <c r="A535" s="62">
        <v>3621810</v>
      </c>
      <c r="B535" s="63">
        <v>421201040000</v>
      </c>
      <c r="C535" s="64" t="s">
        <v>997</v>
      </c>
      <c r="D535" s="65" t="s">
        <v>998</v>
      </c>
      <c r="E535" s="65" t="s">
        <v>999</v>
      </c>
      <c r="F535" s="66">
        <v>13120</v>
      </c>
      <c r="G535" s="67">
        <v>9715</v>
      </c>
      <c r="H535" s="68">
        <v>3154921701</v>
      </c>
      <c r="I535" s="69" t="s">
        <v>1864</v>
      </c>
      <c r="J535" s="70" t="s">
        <v>1733</v>
      </c>
      <c r="K535" s="71" t="s">
        <v>1733</v>
      </c>
      <c r="L535" s="72">
        <v>986</v>
      </c>
      <c r="M535" s="73" t="s">
        <v>1733</v>
      </c>
      <c r="N535" s="74">
        <v>4.238754325</v>
      </c>
      <c r="O535" s="70" t="s">
        <v>1733</v>
      </c>
      <c r="P535" s="75"/>
      <c r="Q535" s="71" t="str">
        <f t="shared" si="90"/>
        <v>NO</v>
      </c>
      <c r="R535" s="76" t="s">
        <v>1733</v>
      </c>
      <c r="S535" s="77">
        <v>35254</v>
      </c>
      <c r="T535" s="78">
        <v>1658</v>
      </c>
      <c r="U535" s="78">
        <v>4228</v>
      </c>
      <c r="V535" s="79">
        <v>1127</v>
      </c>
      <c r="W535" s="64">
        <f t="shared" si="91"/>
        <v>0</v>
      </c>
      <c r="X535" s="65">
        <f t="shared" si="92"/>
        <v>0</v>
      </c>
      <c r="Y535" s="65">
        <f t="shared" si="93"/>
        <v>0</v>
      </c>
      <c r="Z535" s="80">
        <f t="shared" si="94"/>
        <v>0</v>
      </c>
      <c r="AA535" s="81" t="str">
        <f t="shared" si="95"/>
        <v>-</v>
      </c>
      <c r="AB535" s="64">
        <f t="shared" si="96"/>
        <v>0</v>
      </c>
      <c r="AC535" s="65">
        <f t="shared" si="97"/>
        <v>0</v>
      </c>
      <c r="AD535" s="80">
        <f t="shared" si="98"/>
        <v>0</v>
      </c>
      <c r="AE535" s="81" t="str">
        <f t="shared" si="99"/>
        <v>-</v>
      </c>
      <c r="AF535" s="64">
        <f t="shared" si="100"/>
        <v>0</v>
      </c>
      <c r="AG535" s="82" t="s">
        <v>1734</v>
      </c>
    </row>
    <row r="536" spans="1:33" ht="12.75">
      <c r="A536" s="62">
        <v>3621840</v>
      </c>
      <c r="B536" s="63">
        <v>621201060000</v>
      </c>
      <c r="C536" s="64" t="s">
        <v>1000</v>
      </c>
      <c r="D536" s="65" t="s">
        <v>1001</v>
      </c>
      <c r="E536" s="65" t="s">
        <v>1002</v>
      </c>
      <c r="F536" s="66">
        <v>12412</v>
      </c>
      <c r="G536" s="67">
        <v>300</v>
      </c>
      <c r="H536" s="68">
        <v>8456576383</v>
      </c>
      <c r="I536" s="69" t="s">
        <v>1864</v>
      </c>
      <c r="J536" s="70" t="s">
        <v>1733</v>
      </c>
      <c r="K536" s="71" t="s">
        <v>1733</v>
      </c>
      <c r="L536" s="72">
        <v>2001</v>
      </c>
      <c r="M536" s="73" t="s">
        <v>1733</v>
      </c>
      <c r="N536" s="74">
        <v>8.499025341</v>
      </c>
      <c r="O536" s="70" t="s">
        <v>1733</v>
      </c>
      <c r="P536" s="75"/>
      <c r="Q536" s="71" t="str">
        <f t="shared" si="90"/>
        <v>NO</v>
      </c>
      <c r="R536" s="76" t="s">
        <v>1733</v>
      </c>
      <c r="S536" s="77">
        <v>106260</v>
      </c>
      <c r="T536" s="78">
        <v>10805</v>
      </c>
      <c r="U536" s="78">
        <v>12834</v>
      </c>
      <c r="V536" s="79">
        <v>19706</v>
      </c>
      <c r="W536" s="64">
        <f t="shared" si="91"/>
        <v>0</v>
      </c>
      <c r="X536" s="65">
        <f t="shared" si="92"/>
        <v>0</v>
      </c>
      <c r="Y536" s="65">
        <f t="shared" si="93"/>
        <v>0</v>
      </c>
      <c r="Z536" s="80">
        <f t="shared" si="94"/>
        <v>0</v>
      </c>
      <c r="AA536" s="81" t="str">
        <f t="shared" si="95"/>
        <v>-</v>
      </c>
      <c r="AB536" s="64">
        <f t="shared" si="96"/>
        <v>0</v>
      </c>
      <c r="AC536" s="65">
        <f t="shared" si="97"/>
        <v>0</v>
      </c>
      <c r="AD536" s="80">
        <f t="shared" si="98"/>
        <v>0</v>
      </c>
      <c r="AE536" s="81" t="str">
        <f t="shared" si="99"/>
        <v>-</v>
      </c>
      <c r="AF536" s="64">
        <f t="shared" si="100"/>
        <v>0</v>
      </c>
      <c r="AG536" s="82" t="s">
        <v>1734</v>
      </c>
    </row>
    <row r="537" spans="1:33" ht="12.75">
      <c r="A537" s="62">
        <v>3621870</v>
      </c>
      <c r="B537" s="63">
        <v>171001040000</v>
      </c>
      <c r="C537" s="64" t="s">
        <v>1003</v>
      </c>
      <c r="D537" s="65" t="s">
        <v>1004</v>
      </c>
      <c r="E537" s="65" t="s">
        <v>1005</v>
      </c>
      <c r="F537" s="66">
        <v>13452</v>
      </c>
      <c r="G537" s="67">
        <v>9309</v>
      </c>
      <c r="H537" s="68">
        <v>5185682014</v>
      </c>
      <c r="I537" s="69" t="s">
        <v>1731</v>
      </c>
      <c r="J537" s="70" t="s">
        <v>1732</v>
      </c>
      <c r="K537" s="71" t="s">
        <v>1732</v>
      </c>
      <c r="L537" s="72">
        <v>414</v>
      </c>
      <c r="M537" s="73" t="s">
        <v>1733</v>
      </c>
      <c r="N537" s="74">
        <v>19.7979798</v>
      </c>
      <c r="O537" s="70" t="s">
        <v>1733</v>
      </c>
      <c r="P537" s="75"/>
      <c r="Q537" s="71" t="str">
        <f t="shared" si="90"/>
        <v>NO</v>
      </c>
      <c r="R537" s="76" t="s">
        <v>1732</v>
      </c>
      <c r="S537" s="77">
        <v>35466</v>
      </c>
      <c r="T537" s="78">
        <v>4325</v>
      </c>
      <c r="U537" s="78">
        <v>3692</v>
      </c>
      <c r="V537" s="79">
        <v>5428</v>
      </c>
      <c r="W537" s="64">
        <f t="shared" si="91"/>
        <v>1</v>
      </c>
      <c r="X537" s="65">
        <f t="shared" si="92"/>
        <v>1</v>
      </c>
      <c r="Y537" s="65">
        <f t="shared" si="93"/>
        <v>0</v>
      </c>
      <c r="Z537" s="80">
        <f t="shared" si="94"/>
        <v>0</v>
      </c>
      <c r="AA537" s="81" t="str">
        <f t="shared" si="95"/>
        <v>SRSA</v>
      </c>
      <c r="AB537" s="64">
        <f t="shared" si="96"/>
        <v>1</v>
      </c>
      <c r="AC537" s="65">
        <f t="shared" si="97"/>
        <v>0</v>
      </c>
      <c r="AD537" s="80">
        <f t="shared" si="98"/>
        <v>0</v>
      </c>
      <c r="AE537" s="81" t="str">
        <f t="shared" si="99"/>
        <v>-</v>
      </c>
      <c r="AF537" s="64">
        <f t="shared" si="100"/>
        <v>0</v>
      </c>
      <c r="AG537" s="82" t="s">
        <v>1734</v>
      </c>
    </row>
    <row r="538" spans="1:33" ht="12.75">
      <c r="A538" s="62">
        <v>3621900</v>
      </c>
      <c r="B538" s="63">
        <v>142301060000</v>
      </c>
      <c r="C538" s="64" t="s">
        <v>1006</v>
      </c>
      <c r="D538" s="65" t="s">
        <v>1007</v>
      </c>
      <c r="E538" s="65" t="s">
        <v>1008</v>
      </c>
      <c r="F538" s="66">
        <v>14127</v>
      </c>
      <c r="G538" s="67">
        <v>1472</v>
      </c>
      <c r="H538" s="68">
        <v>7162096280</v>
      </c>
      <c r="I538" s="69" t="s">
        <v>1826</v>
      </c>
      <c r="J538" s="70" t="s">
        <v>1733</v>
      </c>
      <c r="K538" s="71" t="s">
        <v>1733</v>
      </c>
      <c r="L538" s="72">
        <v>5080</v>
      </c>
      <c r="M538" s="73" t="s">
        <v>1733</v>
      </c>
      <c r="N538" s="74">
        <v>2.251023192</v>
      </c>
      <c r="O538" s="70" t="s">
        <v>1733</v>
      </c>
      <c r="P538" s="75"/>
      <c r="Q538" s="71" t="str">
        <f t="shared" si="90"/>
        <v>NO</v>
      </c>
      <c r="R538" s="76" t="s">
        <v>1733</v>
      </c>
      <c r="S538" s="77">
        <v>123000</v>
      </c>
      <c r="T538" s="78">
        <v>3663</v>
      </c>
      <c r="U538" s="78">
        <v>20058</v>
      </c>
      <c r="V538" s="79">
        <v>5121</v>
      </c>
      <c r="W538" s="64">
        <f t="shared" si="91"/>
        <v>0</v>
      </c>
      <c r="X538" s="65">
        <f t="shared" si="92"/>
        <v>0</v>
      </c>
      <c r="Y538" s="65">
        <f t="shared" si="93"/>
        <v>0</v>
      </c>
      <c r="Z538" s="80">
        <f t="shared" si="94"/>
        <v>0</v>
      </c>
      <c r="AA538" s="81" t="str">
        <f t="shared" si="95"/>
        <v>-</v>
      </c>
      <c r="AB538" s="64">
        <f t="shared" si="96"/>
        <v>0</v>
      </c>
      <c r="AC538" s="65">
        <f t="shared" si="97"/>
        <v>0</v>
      </c>
      <c r="AD538" s="80">
        <f t="shared" si="98"/>
        <v>0</v>
      </c>
      <c r="AE538" s="81" t="str">
        <f t="shared" si="99"/>
        <v>-</v>
      </c>
      <c r="AF538" s="64">
        <f t="shared" si="100"/>
        <v>0</v>
      </c>
      <c r="AG538" s="82" t="s">
        <v>1734</v>
      </c>
    </row>
    <row r="539" spans="1:33" ht="12.75">
      <c r="A539" s="62">
        <v>3621960</v>
      </c>
      <c r="B539" s="63">
        <v>412901040000</v>
      </c>
      <c r="C539" s="64" t="s">
        <v>1009</v>
      </c>
      <c r="D539" s="65" t="s">
        <v>1010</v>
      </c>
      <c r="E539" s="65" t="s">
        <v>1011</v>
      </c>
      <c r="F539" s="66">
        <v>13424</v>
      </c>
      <c r="G539" s="67">
        <v>539</v>
      </c>
      <c r="H539" s="68">
        <v>3157682058</v>
      </c>
      <c r="I539" s="69" t="s">
        <v>1954</v>
      </c>
      <c r="J539" s="70" t="s">
        <v>1733</v>
      </c>
      <c r="K539" s="71" t="s">
        <v>1733</v>
      </c>
      <c r="L539" s="72">
        <v>746</v>
      </c>
      <c r="M539" s="73" t="s">
        <v>1733</v>
      </c>
      <c r="N539" s="74">
        <v>10.84183673</v>
      </c>
      <c r="O539" s="70" t="s">
        <v>1733</v>
      </c>
      <c r="P539" s="75"/>
      <c r="Q539" s="71" t="str">
        <f t="shared" si="90"/>
        <v>NO</v>
      </c>
      <c r="R539" s="76" t="s">
        <v>1733</v>
      </c>
      <c r="S539" s="77">
        <v>31553</v>
      </c>
      <c r="T539" s="78">
        <v>3083</v>
      </c>
      <c r="U539" s="78">
        <v>4016</v>
      </c>
      <c r="V539" s="79">
        <v>1288</v>
      </c>
      <c r="W539" s="64">
        <f t="shared" si="91"/>
        <v>0</v>
      </c>
      <c r="X539" s="65">
        <f t="shared" si="92"/>
        <v>0</v>
      </c>
      <c r="Y539" s="65">
        <f t="shared" si="93"/>
        <v>0</v>
      </c>
      <c r="Z539" s="80">
        <f t="shared" si="94"/>
        <v>0</v>
      </c>
      <c r="AA539" s="81" t="str">
        <f t="shared" si="95"/>
        <v>-</v>
      </c>
      <c r="AB539" s="64">
        <f t="shared" si="96"/>
        <v>0</v>
      </c>
      <c r="AC539" s="65">
        <f t="shared" si="97"/>
        <v>0</v>
      </c>
      <c r="AD539" s="80">
        <f t="shared" si="98"/>
        <v>0</v>
      </c>
      <c r="AE539" s="81" t="str">
        <f t="shared" si="99"/>
        <v>-</v>
      </c>
      <c r="AF539" s="64">
        <f t="shared" si="100"/>
        <v>0</v>
      </c>
      <c r="AG539" s="82" t="s">
        <v>1734</v>
      </c>
    </row>
    <row r="540" spans="1:33" ht="12.75">
      <c r="A540" s="62">
        <v>3622020</v>
      </c>
      <c r="B540" s="63">
        <v>661401030000</v>
      </c>
      <c r="C540" s="64" t="s">
        <v>1012</v>
      </c>
      <c r="D540" s="65" t="s">
        <v>1013</v>
      </c>
      <c r="E540" s="65" t="s">
        <v>1014</v>
      </c>
      <c r="F540" s="66">
        <v>10562</v>
      </c>
      <c r="G540" s="67">
        <v>4599</v>
      </c>
      <c r="H540" s="68">
        <v>9149417700</v>
      </c>
      <c r="I540" s="69" t="s">
        <v>1947</v>
      </c>
      <c r="J540" s="70" t="s">
        <v>1733</v>
      </c>
      <c r="K540" s="71" t="s">
        <v>1733</v>
      </c>
      <c r="L540" s="72">
        <v>3742</v>
      </c>
      <c r="M540" s="73" t="s">
        <v>1733</v>
      </c>
      <c r="N540" s="74">
        <v>8.800482218</v>
      </c>
      <c r="O540" s="70" t="s">
        <v>1733</v>
      </c>
      <c r="P540" s="75"/>
      <c r="Q540" s="71" t="str">
        <f t="shared" si="90"/>
        <v>NO</v>
      </c>
      <c r="R540" s="76" t="s">
        <v>1733</v>
      </c>
      <c r="S540" s="77">
        <v>157640</v>
      </c>
      <c r="T540" s="78">
        <v>17153</v>
      </c>
      <c r="U540" s="78">
        <v>24200</v>
      </c>
      <c r="V540" s="79">
        <v>7150</v>
      </c>
      <c r="W540" s="64">
        <f t="shared" si="91"/>
        <v>0</v>
      </c>
      <c r="X540" s="65">
        <f t="shared" si="92"/>
        <v>0</v>
      </c>
      <c r="Y540" s="65">
        <f t="shared" si="93"/>
        <v>0</v>
      </c>
      <c r="Z540" s="80">
        <f t="shared" si="94"/>
        <v>0</v>
      </c>
      <c r="AA540" s="81" t="str">
        <f t="shared" si="95"/>
        <v>-</v>
      </c>
      <c r="AB540" s="64">
        <f t="shared" si="96"/>
        <v>0</v>
      </c>
      <c r="AC540" s="65">
        <f t="shared" si="97"/>
        <v>0</v>
      </c>
      <c r="AD540" s="80">
        <f t="shared" si="98"/>
        <v>0</v>
      </c>
      <c r="AE540" s="81" t="str">
        <f t="shared" si="99"/>
        <v>-</v>
      </c>
      <c r="AF540" s="64">
        <f t="shared" si="100"/>
        <v>0</v>
      </c>
      <c r="AG540" s="82" t="s">
        <v>1734</v>
      </c>
    </row>
    <row r="541" spans="1:33" ht="12.75">
      <c r="A541" s="62">
        <v>3622050</v>
      </c>
      <c r="B541" s="63">
        <v>461300010000</v>
      </c>
      <c r="C541" s="64" t="s">
        <v>1015</v>
      </c>
      <c r="D541" s="65" t="s">
        <v>1016</v>
      </c>
      <c r="E541" s="65" t="s">
        <v>1017</v>
      </c>
      <c r="F541" s="66">
        <v>13126</v>
      </c>
      <c r="G541" s="67">
        <v>2114</v>
      </c>
      <c r="H541" s="68">
        <v>3153415885</v>
      </c>
      <c r="I541" s="69" t="s">
        <v>2145</v>
      </c>
      <c r="J541" s="70" t="s">
        <v>1733</v>
      </c>
      <c r="K541" s="71" t="s">
        <v>1733</v>
      </c>
      <c r="L541" s="72">
        <v>4594</v>
      </c>
      <c r="M541" s="73" t="s">
        <v>1733</v>
      </c>
      <c r="N541" s="74">
        <v>17.85140562</v>
      </c>
      <c r="O541" s="70" t="s">
        <v>1733</v>
      </c>
      <c r="P541" s="75"/>
      <c r="Q541" s="71" t="str">
        <f t="shared" si="90"/>
        <v>NO</v>
      </c>
      <c r="R541" s="76" t="s">
        <v>1733</v>
      </c>
      <c r="S541" s="77">
        <v>289784</v>
      </c>
      <c r="T541" s="78">
        <v>39228</v>
      </c>
      <c r="U541" s="78">
        <v>35660</v>
      </c>
      <c r="V541" s="79">
        <v>11511</v>
      </c>
      <c r="W541" s="64">
        <f t="shared" si="91"/>
        <v>0</v>
      </c>
      <c r="X541" s="65">
        <f t="shared" si="92"/>
        <v>0</v>
      </c>
      <c r="Y541" s="65">
        <f t="shared" si="93"/>
        <v>0</v>
      </c>
      <c r="Z541" s="80">
        <f t="shared" si="94"/>
        <v>0</v>
      </c>
      <c r="AA541" s="81" t="str">
        <f t="shared" si="95"/>
        <v>-</v>
      </c>
      <c r="AB541" s="64">
        <f t="shared" si="96"/>
        <v>0</v>
      </c>
      <c r="AC541" s="65">
        <f t="shared" si="97"/>
        <v>0</v>
      </c>
      <c r="AD541" s="80">
        <f t="shared" si="98"/>
        <v>0</v>
      </c>
      <c r="AE541" s="81" t="str">
        <f t="shared" si="99"/>
        <v>-</v>
      </c>
      <c r="AF541" s="64">
        <f t="shared" si="100"/>
        <v>0</v>
      </c>
      <c r="AG541" s="82" t="s">
        <v>1734</v>
      </c>
    </row>
    <row r="542" spans="1:33" ht="12.75">
      <c r="A542" s="62">
        <v>3629240</v>
      </c>
      <c r="B542" s="63">
        <v>471601040000</v>
      </c>
      <c r="C542" s="64" t="s">
        <v>1018</v>
      </c>
      <c r="D542" s="65" t="s">
        <v>1019</v>
      </c>
      <c r="E542" s="65" t="s">
        <v>1020</v>
      </c>
      <c r="F542" s="66">
        <v>13825</v>
      </c>
      <c r="G542" s="67">
        <v>9795</v>
      </c>
      <c r="H542" s="68">
        <v>6079885038</v>
      </c>
      <c r="I542" s="69" t="s">
        <v>1731</v>
      </c>
      <c r="J542" s="70" t="s">
        <v>1732</v>
      </c>
      <c r="K542" s="71" t="s">
        <v>1732</v>
      </c>
      <c r="L542" s="72">
        <v>1158</v>
      </c>
      <c r="M542" s="73" t="s">
        <v>1733</v>
      </c>
      <c r="N542" s="74">
        <v>13.23076923</v>
      </c>
      <c r="O542" s="70" t="s">
        <v>1733</v>
      </c>
      <c r="P542" s="75"/>
      <c r="Q542" s="71" t="str">
        <f t="shared" si="90"/>
        <v>NO</v>
      </c>
      <c r="R542" s="76" t="s">
        <v>1732</v>
      </c>
      <c r="S542" s="77">
        <v>81896</v>
      </c>
      <c r="T542" s="78">
        <v>10397</v>
      </c>
      <c r="U542" s="78">
        <v>9556</v>
      </c>
      <c r="V542" s="79">
        <v>11842</v>
      </c>
      <c r="W542" s="64">
        <f t="shared" si="91"/>
        <v>1</v>
      </c>
      <c r="X542" s="65">
        <f t="shared" si="92"/>
        <v>0</v>
      </c>
      <c r="Y542" s="65">
        <f t="shared" si="93"/>
        <v>0</v>
      </c>
      <c r="Z542" s="80">
        <f t="shared" si="94"/>
        <v>0</v>
      </c>
      <c r="AA542" s="81" t="str">
        <f t="shared" si="95"/>
        <v>-</v>
      </c>
      <c r="AB542" s="64">
        <f t="shared" si="96"/>
        <v>1</v>
      </c>
      <c r="AC542" s="65">
        <f t="shared" si="97"/>
        <v>0</v>
      </c>
      <c r="AD542" s="80">
        <f t="shared" si="98"/>
        <v>0</v>
      </c>
      <c r="AE542" s="81" t="str">
        <f t="shared" si="99"/>
        <v>-</v>
      </c>
      <c r="AF542" s="64">
        <f t="shared" si="100"/>
        <v>0</v>
      </c>
      <c r="AG542" s="82" t="s">
        <v>1734</v>
      </c>
    </row>
    <row r="543" spans="1:33" ht="12.75">
      <c r="A543" s="62">
        <v>3600057</v>
      </c>
      <c r="B543" s="63">
        <v>343000860836</v>
      </c>
      <c r="C543" s="64" t="s">
        <v>1021</v>
      </c>
      <c r="D543" s="65" t="s">
        <v>1022</v>
      </c>
      <c r="E543" s="65" t="s">
        <v>1023</v>
      </c>
      <c r="F543" s="66">
        <v>11106</v>
      </c>
      <c r="G543" s="67" t="s">
        <v>1748</v>
      </c>
      <c r="H543" s="68">
        <v>2122377421</v>
      </c>
      <c r="I543" s="69" t="s">
        <v>1871</v>
      </c>
      <c r="J543" s="70" t="s">
        <v>1733</v>
      </c>
      <c r="K543" s="71" t="s">
        <v>1733</v>
      </c>
      <c r="L543" s="72">
        <v>461</v>
      </c>
      <c r="M543" s="73" t="s">
        <v>1733</v>
      </c>
      <c r="N543" s="74" t="s">
        <v>1827</v>
      </c>
      <c r="O543" s="70" t="s">
        <v>1827</v>
      </c>
      <c r="P543" s="75"/>
      <c r="Q543" s="71" t="str">
        <f t="shared" si="90"/>
        <v>NO</v>
      </c>
      <c r="R543" s="76" t="s">
        <v>1733</v>
      </c>
      <c r="S543" s="77">
        <v>37764</v>
      </c>
      <c r="T543" s="78">
        <v>7299</v>
      </c>
      <c r="U543" s="78">
        <v>3045</v>
      </c>
      <c r="V543" s="79">
        <v>3873</v>
      </c>
      <c r="W543" s="64">
        <f t="shared" si="91"/>
        <v>0</v>
      </c>
      <c r="X543" s="65">
        <f t="shared" si="92"/>
        <v>1</v>
      </c>
      <c r="Y543" s="65">
        <f t="shared" si="93"/>
        <v>0</v>
      </c>
      <c r="Z543" s="80">
        <f t="shared" si="94"/>
        <v>0</v>
      </c>
      <c r="AA543" s="81" t="str">
        <f t="shared" si="95"/>
        <v>-</v>
      </c>
      <c r="AB543" s="64">
        <f t="shared" si="96"/>
        <v>0</v>
      </c>
      <c r="AC543" s="65">
        <f t="shared" si="97"/>
        <v>0</v>
      </c>
      <c r="AD543" s="80">
        <f t="shared" si="98"/>
        <v>0</v>
      </c>
      <c r="AE543" s="81" t="str">
        <f t="shared" si="99"/>
        <v>-</v>
      </c>
      <c r="AF543" s="64">
        <f t="shared" si="100"/>
        <v>0</v>
      </c>
      <c r="AG543" s="82" t="s">
        <v>1734</v>
      </c>
    </row>
    <row r="544" spans="1:33" ht="12.75">
      <c r="A544" s="62">
        <v>3622170</v>
      </c>
      <c r="B544" s="63">
        <v>600601060000</v>
      </c>
      <c r="C544" s="64" t="s">
        <v>1024</v>
      </c>
      <c r="D544" s="65" t="s">
        <v>1025</v>
      </c>
      <c r="E544" s="65" t="s">
        <v>1026</v>
      </c>
      <c r="F544" s="66">
        <v>13827</v>
      </c>
      <c r="G544" s="67">
        <v>9965</v>
      </c>
      <c r="H544" s="68">
        <v>6076876224</v>
      </c>
      <c r="I544" s="69" t="s">
        <v>2145</v>
      </c>
      <c r="J544" s="70" t="s">
        <v>1733</v>
      </c>
      <c r="K544" s="71" t="s">
        <v>1733</v>
      </c>
      <c r="L544" s="72">
        <v>2147</v>
      </c>
      <c r="M544" s="73" t="s">
        <v>1733</v>
      </c>
      <c r="N544" s="74">
        <v>9.368797142</v>
      </c>
      <c r="O544" s="70" t="s">
        <v>1733</v>
      </c>
      <c r="P544" s="75"/>
      <c r="Q544" s="71" t="str">
        <f t="shared" si="90"/>
        <v>NO</v>
      </c>
      <c r="R544" s="76" t="s">
        <v>1733</v>
      </c>
      <c r="S544" s="77">
        <v>102823</v>
      </c>
      <c r="T544" s="78">
        <v>8626</v>
      </c>
      <c r="U544" s="78">
        <v>11952</v>
      </c>
      <c r="V544" s="79">
        <v>3801</v>
      </c>
      <c r="W544" s="64">
        <f t="shared" si="91"/>
        <v>0</v>
      </c>
      <c r="X544" s="65">
        <f t="shared" si="92"/>
        <v>0</v>
      </c>
      <c r="Y544" s="65">
        <f t="shared" si="93"/>
        <v>0</v>
      </c>
      <c r="Z544" s="80">
        <f t="shared" si="94"/>
        <v>0</v>
      </c>
      <c r="AA544" s="81" t="str">
        <f t="shared" si="95"/>
        <v>-</v>
      </c>
      <c r="AB544" s="64">
        <f t="shared" si="96"/>
        <v>0</v>
      </c>
      <c r="AC544" s="65">
        <f t="shared" si="97"/>
        <v>0</v>
      </c>
      <c r="AD544" s="80">
        <f t="shared" si="98"/>
        <v>0</v>
      </c>
      <c r="AE544" s="81" t="str">
        <f t="shared" si="99"/>
        <v>-</v>
      </c>
      <c r="AF544" s="64">
        <f t="shared" si="100"/>
        <v>0</v>
      </c>
      <c r="AG544" s="82" t="s">
        <v>1734</v>
      </c>
    </row>
    <row r="545" spans="1:33" ht="12.75">
      <c r="A545" s="62">
        <v>3622260</v>
      </c>
      <c r="B545" s="63">
        <v>81501040000</v>
      </c>
      <c r="C545" s="64" t="s">
        <v>1027</v>
      </c>
      <c r="D545" s="65" t="s">
        <v>1028</v>
      </c>
      <c r="E545" s="65" t="s">
        <v>1029</v>
      </c>
      <c r="F545" s="66">
        <v>13830</v>
      </c>
      <c r="G545" s="67">
        <v>192</v>
      </c>
      <c r="H545" s="68">
        <v>6078432025</v>
      </c>
      <c r="I545" s="69" t="s">
        <v>1731</v>
      </c>
      <c r="J545" s="70" t="s">
        <v>1732</v>
      </c>
      <c r="K545" s="71" t="s">
        <v>1732</v>
      </c>
      <c r="L545" s="72">
        <v>874</v>
      </c>
      <c r="M545" s="73" t="s">
        <v>1733</v>
      </c>
      <c r="N545" s="74">
        <v>10.40974529</v>
      </c>
      <c r="O545" s="70" t="s">
        <v>1733</v>
      </c>
      <c r="P545" s="75"/>
      <c r="Q545" s="71" t="str">
        <f t="shared" si="90"/>
        <v>NO</v>
      </c>
      <c r="R545" s="76" t="s">
        <v>1732</v>
      </c>
      <c r="S545" s="77">
        <v>52327</v>
      </c>
      <c r="T545" s="78">
        <v>5544</v>
      </c>
      <c r="U545" s="78">
        <v>5964</v>
      </c>
      <c r="V545" s="79">
        <v>8066</v>
      </c>
      <c r="W545" s="64">
        <f t="shared" si="91"/>
        <v>1</v>
      </c>
      <c r="X545" s="65">
        <f t="shared" si="92"/>
        <v>0</v>
      </c>
      <c r="Y545" s="65">
        <f t="shared" si="93"/>
        <v>0</v>
      </c>
      <c r="Z545" s="80">
        <f t="shared" si="94"/>
        <v>0</v>
      </c>
      <c r="AA545" s="81" t="str">
        <f t="shared" si="95"/>
        <v>-</v>
      </c>
      <c r="AB545" s="64">
        <f t="shared" si="96"/>
        <v>1</v>
      </c>
      <c r="AC545" s="65">
        <f t="shared" si="97"/>
        <v>0</v>
      </c>
      <c r="AD545" s="80">
        <f t="shared" si="98"/>
        <v>0</v>
      </c>
      <c r="AE545" s="81" t="str">
        <f t="shared" si="99"/>
        <v>-</v>
      </c>
      <c r="AF545" s="64">
        <f t="shared" si="100"/>
        <v>0</v>
      </c>
      <c r="AG545" s="82" t="s">
        <v>1734</v>
      </c>
    </row>
    <row r="546" spans="1:33" ht="12.75">
      <c r="A546" s="62">
        <v>3622290</v>
      </c>
      <c r="B546" s="63">
        <v>280506060000</v>
      </c>
      <c r="C546" s="64" t="s">
        <v>1030</v>
      </c>
      <c r="D546" s="65" t="s">
        <v>1031</v>
      </c>
      <c r="E546" s="65" t="s">
        <v>1032</v>
      </c>
      <c r="F546" s="66">
        <v>11771</v>
      </c>
      <c r="G546" s="67">
        <v>3105</v>
      </c>
      <c r="H546" s="68">
        <v>5166246504</v>
      </c>
      <c r="I546" s="69" t="s">
        <v>1826</v>
      </c>
      <c r="J546" s="70" t="s">
        <v>1733</v>
      </c>
      <c r="K546" s="71" t="s">
        <v>1733</v>
      </c>
      <c r="L546" s="72">
        <v>1508</v>
      </c>
      <c r="M546" s="73" t="s">
        <v>1733</v>
      </c>
      <c r="N546" s="74">
        <v>5.58685446</v>
      </c>
      <c r="O546" s="70" t="s">
        <v>1733</v>
      </c>
      <c r="P546" s="75"/>
      <c r="Q546" s="71" t="str">
        <f t="shared" si="90"/>
        <v>NO</v>
      </c>
      <c r="R546" s="76" t="s">
        <v>1733</v>
      </c>
      <c r="S546" s="77">
        <v>63924</v>
      </c>
      <c r="T546" s="78">
        <v>4493</v>
      </c>
      <c r="U546" s="78">
        <v>10580</v>
      </c>
      <c r="V546" s="79">
        <v>2920</v>
      </c>
      <c r="W546" s="64">
        <f t="shared" si="91"/>
        <v>0</v>
      </c>
      <c r="X546" s="65">
        <f t="shared" si="92"/>
        <v>0</v>
      </c>
      <c r="Y546" s="65">
        <f t="shared" si="93"/>
        <v>0</v>
      </c>
      <c r="Z546" s="80">
        <f t="shared" si="94"/>
        <v>0</v>
      </c>
      <c r="AA546" s="81" t="str">
        <f t="shared" si="95"/>
        <v>-</v>
      </c>
      <c r="AB546" s="64">
        <f t="shared" si="96"/>
        <v>0</v>
      </c>
      <c r="AC546" s="65">
        <f t="shared" si="97"/>
        <v>0</v>
      </c>
      <c r="AD546" s="80">
        <f t="shared" si="98"/>
        <v>0</v>
      </c>
      <c r="AE546" s="81" t="str">
        <f t="shared" si="99"/>
        <v>-</v>
      </c>
      <c r="AF546" s="64">
        <f t="shared" si="100"/>
        <v>0</v>
      </c>
      <c r="AG546" s="82" t="s">
        <v>1734</v>
      </c>
    </row>
    <row r="547" spans="1:33" ht="12.75">
      <c r="A547" s="62">
        <v>3621930</v>
      </c>
      <c r="B547" s="63">
        <v>581002020000</v>
      </c>
      <c r="C547" s="64" t="s">
        <v>1033</v>
      </c>
      <c r="D547" s="65" t="s">
        <v>1034</v>
      </c>
      <c r="E547" s="65" t="s">
        <v>1035</v>
      </c>
      <c r="F547" s="66">
        <v>11957</v>
      </c>
      <c r="G547" s="67">
        <v>1135</v>
      </c>
      <c r="H547" s="68">
        <v>6313232410</v>
      </c>
      <c r="I547" s="69" t="s">
        <v>1807</v>
      </c>
      <c r="J547" s="70" t="s">
        <v>1732</v>
      </c>
      <c r="K547" s="71" t="s">
        <v>1733</v>
      </c>
      <c r="L547" s="72">
        <v>102</v>
      </c>
      <c r="M547" s="73" t="s">
        <v>1733</v>
      </c>
      <c r="N547" s="74">
        <v>2.105263158</v>
      </c>
      <c r="O547" s="70" t="s">
        <v>1733</v>
      </c>
      <c r="P547" s="75"/>
      <c r="Q547" s="71" t="str">
        <f t="shared" si="90"/>
        <v>NO</v>
      </c>
      <c r="R547" s="76" t="s">
        <v>1732</v>
      </c>
      <c r="S547" s="77">
        <v>3956</v>
      </c>
      <c r="T547" s="78">
        <v>0</v>
      </c>
      <c r="U547" s="78">
        <v>321</v>
      </c>
      <c r="V547" s="79">
        <v>871</v>
      </c>
      <c r="W547" s="64">
        <f t="shared" si="91"/>
        <v>1</v>
      </c>
      <c r="X547" s="65">
        <f t="shared" si="92"/>
        <v>1</v>
      </c>
      <c r="Y547" s="65">
        <f t="shared" si="93"/>
        <v>0</v>
      </c>
      <c r="Z547" s="80">
        <f t="shared" si="94"/>
        <v>0</v>
      </c>
      <c r="AA547" s="81" t="str">
        <f t="shared" si="95"/>
        <v>SRSA</v>
      </c>
      <c r="AB547" s="64">
        <f t="shared" si="96"/>
        <v>1</v>
      </c>
      <c r="AC547" s="65">
        <f t="shared" si="97"/>
        <v>0</v>
      </c>
      <c r="AD547" s="80">
        <f t="shared" si="98"/>
        <v>0</v>
      </c>
      <c r="AE547" s="81" t="str">
        <f t="shared" si="99"/>
        <v>-</v>
      </c>
      <c r="AF547" s="64">
        <f t="shared" si="100"/>
        <v>0</v>
      </c>
      <c r="AG547" s="82" t="s">
        <v>1734</v>
      </c>
    </row>
    <row r="548" spans="1:33" ht="12.75">
      <c r="A548" s="62">
        <v>3622380</v>
      </c>
      <c r="B548" s="63">
        <v>650901060000</v>
      </c>
      <c r="C548" s="64" t="s">
        <v>1036</v>
      </c>
      <c r="D548" s="65" t="s">
        <v>1037</v>
      </c>
      <c r="E548" s="65" t="s">
        <v>1038</v>
      </c>
      <c r="F548" s="66">
        <v>14522</v>
      </c>
      <c r="G548" s="67">
        <v>1297</v>
      </c>
      <c r="H548" s="68">
        <v>3155973401</v>
      </c>
      <c r="I548" s="69" t="s">
        <v>1954</v>
      </c>
      <c r="J548" s="70" t="s">
        <v>1733</v>
      </c>
      <c r="K548" s="71" t="s">
        <v>1733</v>
      </c>
      <c r="L548" s="72">
        <v>2126</v>
      </c>
      <c r="M548" s="73" t="s">
        <v>1733</v>
      </c>
      <c r="N548" s="74">
        <v>9.54248366</v>
      </c>
      <c r="O548" s="70" t="s">
        <v>1733</v>
      </c>
      <c r="P548" s="75"/>
      <c r="Q548" s="71" t="str">
        <f t="shared" si="90"/>
        <v>NO</v>
      </c>
      <c r="R548" s="76" t="s">
        <v>1733</v>
      </c>
      <c r="S548" s="77">
        <v>71468</v>
      </c>
      <c r="T548" s="78">
        <v>7346</v>
      </c>
      <c r="U548" s="78">
        <v>10584</v>
      </c>
      <c r="V548" s="79">
        <v>3294</v>
      </c>
      <c r="W548" s="64">
        <f t="shared" si="91"/>
        <v>0</v>
      </c>
      <c r="X548" s="65">
        <f t="shared" si="92"/>
        <v>0</v>
      </c>
      <c r="Y548" s="65">
        <f t="shared" si="93"/>
        <v>0</v>
      </c>
      <c r="Z548" s="80">
        <f t="shared" si="94"/>
        <v>0</v>
      </c>
      <c r="AA548" s="81" t="str">
        <f t="shared" si="95"/>
        <v>-</v>
      </c>
      <c r="AB548" s="64">
        <f t="shared" si="96"/>
        <v>0</v>
      </c>
      <c r="AC548" s="65">
        <f t="shared" si="97"/>
        <v>0</v>
      </c>
      <c r="AD548" s="80">
        <f t="shared" si="98"/>
        <v>0</v>
      </c>
      <c r="AE548" s="81" t="str">
        <f t="shared" si="99"/>
        <v>-</v>
      </c>
      <c r="AF548" s="64">
        <f t="shared" si="100"/>
        <v>0</v>
      </c>
      <c r="AG548" s="82" t="s">
        <v>1734</v>
      </c>
    </row>
    <row r="549" spans="1:33" ht="12.75">
      <c r="A549" s="62">
        <v>3622410</v>
      </c>
      <c r="B549" s="63">
        <v>61601040000</v>
      </c>
      <c r="C549" s="64" t="s">
        <v>1039</v>
      </c>
      <c r="D549" s="65" t="s">
        <v>1040</v>
      </c>
      <c r="E549" s="65" t="s">
        <v>1041</v>
      </c>
      <c r="F549" s="66">
        <v>14767</v>
      </c>
      <c r="G549" s="67">
        <v>9775</v>
      </c>
      <c r="H549" s="68">
        <v>7167822455</v>
      </c>
      <c r="I549" s="69" t="s">
        <v>1731</v>
      </c>
      <c r="J549" s="70" t="s">
        <v>1732</v>
      </c>
      <c r="K549" s="71" t="s">
        <v>1732</v>
      </c>
      <c r="L549" s="72">
        <v>735</v>
      </c>
      <c r="M549" s="73" t="s">
        <v>1733</v>
      </c>
      <c r="N549" s="74">
        <v>19.81382979</v>
      </c>
      <c r="O549" s="70" t="s">
        <v>1733</v>
      </c>
      <c r="P549" s="75"/>
      <c r="Q549" s="71" t="str">
        <f t="shared" si="90"/>
        <v>NO</v>
      </c>
      <c r="R549" s="76" t="s">
        <v>1732</v>
      </c>
      <c r="S549" s="77">
        <v>47365</v>
      </c>
      <c r="T549" s="78">
        <v>6205</v>
      </c>
      <c r="U549" s="78">
        <v>5641</v>
      </c>
      <c r="V549" s="79">
        <v>8918</v>
      </c>
      <c r="W549" s="64">
        <f t="shared" si="91"/>
        <v>1</v>
      </c>
      <c r="X549" s="65">
        <f t="shared" si="92"/>
        <v>0</v>
      </c>
      <c r="Y549" s="65">
        <f t="shared" si="93"/>
        <v>0</v>
      </c>
      <c r="Z549" s="80">
        <f t="shared" si="94"/>
        <v>0</v>
      </c>
      <c r="AA549" s="81" t="str">
        <f t="shared" si="95"/>
        <v>-</v>
      </c>
      <c r="AB549" s="64">
        <f t="shared" si="96"/>
        <v>1</v>
      </c>
      <c r="AC549" s="65">
        <f t="shared" si="97"/>
        <v>0</v>
      </c>
      <c r="AD549" s="80">
        <f t="shared" si="98"/>
        <v>0</v>
      </c>
      <c r="AE549" s="81" t="str">
        <f t="shared" si="99"/>
        <v>-</v>
      </c>
      <c r="AF549" s="64">
        <f t="shared" si="100"/>
        <v>0</v>
      </c>
      <c r="AG549" s="82" t="s">
        <v>1734</v>
      </c>
    </row>
    <row r="550" spans="1:33" ht="12.75">
      <c r="A550" s="62">
        <v>3622440</v>
      </c>
      <c r="B550" s="63">
        <v>512501040000</v>
      </c>
      <c r="C550" s="64" t="s">
        <v>1042</v>
      </c>
      <c r="D550" s="65" t="s">
        <v>1043</v>
      </c>
      <c r="E550" s="65" t="s">
        <v>1044</v>
      </c>
      <c r="F550" s="66">
        <v>13672</v>
      </c>
      <c r="G550" s="67">
        <v>187</v>
      </c>
      <c r="H550" s="68">
        <v>3152654642</v>
      </c>
      <c r="I550" s="69" t="s">
        <v>1731</v>
      </c>
      <c r="J550" s="70" t="s">
        <v>1732</v>
      </c>
      <c r="K550" s="71" t="s">
        <v>1732</v>
      </c>
      <c r="L550" s="72">
        <v>467</v>
      </c>
      <c r="M550" s="73" t="s">
        <v>1733</v>
      </c>
      <c r="N550" s="74">
        <v>14.92537313</v>
      </c>
      <c r="O550" s="70" t="s">
        <v>1733</v>
      </c>
      <c r="P550" s="75"/>
      <c r="Q550" s="71" t="str">
        <f t="shared" si="90"/>
        <v>NO</v>
      </c>
      <c r="R550" s="76" t="s">
        <v>1732</v>
      </c>
      <c r="S550" s="77">
        <v>32645</v>
      </c>
      <c r="T550" s="78">
        <v>3533</v>
      </c>
      <c r="U550" s="78">
        <v>3434</v>
      </c>
      <c r="V550" s="79">
        <v>4652</v>
      </c>
      <c r="W550" s="64">
        <f t="shared" si="91"/>
        <v>1</v>
      </c>
      <c r="X550" s="65">
        <f t="shared" si="92"/>
        <v>1</v>
      </c>
      <c r="Y550" s="65">
        <f t="shared" si="93"/>
        <v>0</v>
      </c>
      <c r="Z550" s="80">
        <f t="shared" si="94"/>
        <v>0</v>
      </c>
      <c r="AA550" s="81" t="str">
        <f t="shared" si="95"/>
        <v>SRSA</v>
      </c>
      <c r="AB550" s="64">
        <f t="shared" si="96"/>
        <v>1</v>
      </c>
      <c r="AC550" s="65">
        <f t="shared" si="97"/>
        <v>0</v>
      </c>
      <c r="AD550" s="80">
        <f t="shared" si="98"/>
        <v>0</v>
      </c>
      <c r="AE550" s="81" t="str">
        <f t="shared" si="99"/>
        <v>-</v>
      </c>
      <c r="AF550" s="64">
        <f t="shared" si="100"/>
        <v>0</v>
      </c>
      <c r="AG550" s="82" t="s">
        <v>1734</v>
      </c>
    </row>
    <row r="551" spans="1:33" ht="12.75">
      <c r="A551" s="62">
        <v>3622470</v>
      </c>
      <c r="B551" s="63">
        <v>580224030000</v>
      </c>
      <c r="C551" s="64" t="s">
        <v>1045</v>
      </c>
      <c r="D551" s="65" t="s">
        <v>1046</v>
      </c>
      <c r="E551" s="65" t="s">
        <v>2022</v>
      </c>
      <c r="F551" s="66">
        <v>11772</v>
      </c>
      <c r="G551" s="67">
        <v>3787</v>
      </c>
      <c r="H551" s="68">
        <v>6317581017</v>
      </c>
      <c r="I551" s="69" t="s">
        <v>1947</v>
      </c>
      <c r="J551" s="70" t="s">
        <v>1733</v>
      </c>
      <c r="K551" s="71" t="s">
        <v>1733</v>
      </c>
      <c r="L551" s="72">
        <v>8676</v>
      </c>
      <c r="M551" s="73" t="s">
        <v>1733</v>
      </c>
      <c r="N551" s="74">
        <v>5.793073963</v>
      </c>
      <c r="O551" s="70" t="s">
        <v>1733</v>
      </c>
      <c r="P551" s="75"/>
      <c r="Q551" s="71" t="str">
        <f t="shared" si="90"/>
        <v>NO</v>
      </c>
      <c r="R551" s="76" t="s">
        <v>1733</v>
      </c>
      <c r="S551" s="77">
        <v>305999</v>
      </c>
      <c r="T551" s="78">
        <v>19592</v>
      </c>
      <c r="U551" s="78">
        <v>39822</v>
      </c>
      <c r="V551" s="79">
        <v>11223</v>
      </c>
      <c r="W551" s="64">
        <f t="shared" si="91"/>
        <v>0</v>
      </c>
      <c r="X551" s="65">
        <f t="shared" si="92"/>
        <v>0</v>
      </c>
      <c r="Y551" s="65">
        <f t="shared" si="93"/>
        <v>0</v>
      </c>
      <c r="Z551" s="80">
        <f t="shared" si="94"/>
        <v>0</v>
      </c>
      <c r="AA551" s="81" t="str">
        <f t="shared" si="95"/>
        <v>-</v>
      </c>
      <c r="AB551" s="64">
        <f t="shared" si="96"/>
        <v>0</v>
      </c>
      <c r="AC551" s="65">
        <f t="shared" si="97"/>
        <v>0</v>
      </c>
      <c r="AD551" s="80">
        <f t="shared" si="98"/>
        <v>0</v>
      </c>
      <c r="AE551" s="81" t="str">
        <f t="shared" si="99"/>
        <v>-</v>
      </c>
      <c r="AF551" s="64">
        <f t="shared" si="100"/>
        <v>0</v>
      </c>
      <c r="AG551" s="82" t="s">
        <v>1734</v>
      </c>
    </row>
    <row r="552" spans="1:33" ht="12.75">
      <c r="A552" s="62">
        <v>3622500</v>
      </c>
      <c r="B552" s="63">
        <v>181201040000</v>
      </c>
      <c r="C552" s="64" t="s">
        <v>1047</v>
      </c>
      <c r="D552" s="65" t="s">
        <v>1048</v>
      </c>
      <c r="E552" s="65" t="s">
        <v>1049</v>
      </c>
      <c r="F552" s="66">
        <v>14525</v>
      </c>
      <c r="G552" s="67">
        <v>9111</v>
      </c>
      <c r="H552" s="68">
        <v>5855843115</v>
      </c>
      <c r="I552" s="69" t="s">
        <v>1731</v>
      </c>
      <c r="J552" s="70" t="s">
        <v>1732</v>
      </c>
      <c r="K552" s="71" t="s">
        <v>1732</v>
      </c>
      <c r="L552" s="72">
        <v>883</v>
      </c>
      <c r="M552" s="73" t="s">
        <v>1733</v>
      </c>
      <c r="N552" s="74">
        <v>10.8974359</v>
      </c>
      <c r="O552" s="70" t="s">
        <v>1733</v>
      </c>
      <c r="P552" s="75"/>
      <c r="Q552" s="71" t="str">
        <f t="shared" si="90"/>
        <v>NO</v>
      </c>
      <c r="R552" s="76" t="s">
        <v>1732</v>
      </c>
      <c r="S552" s="77">
        <v>40802</v>
      </c>
      <c r="T552" s="78">
        <v>3837</v>
      </c>
      <c r="U552" s="78">
        <v>5010</v>
      </c>
      <c r="V552" s="79">
        <v>8286</v>
      </c>
      <c r="W552" s="64">
        <f t="shared" si="91"/>
        <v>1</v>
      </c>
      <c r="X552" s="65">
        <f t="shared" si="92"/>
        <v>0</v>
      </c>
      <c r="Y552" s="65">
        <f t="shared" si="93"/>
        <v>0</v>
      </c>
      <c r="Z552" s="80">
        <f t="shared" si="94"/>
        <v>0</v>
      </c>
      <c r="AA552" s="81" t="str">
        <f t="shared" si="95"/>
        <v>-</v>
      </c>
      <c r="AB552" s="64">
        <f t="shared" si="96"/>
        <v>1</v>
      </c>
      <c r="AC552" s="65">
        <f t="shared" si="97"/>
        <v>0</v>
      </c>
      <c r="AD552" s="80">
        <f t="shared" si="98"/>
        <v>0</v>
      </c>
      <c r="AE552" s="81" t="str">
        <f t="shared" si="99"/>
        <v>-</v>
      </c>
      <c r="AF552" s="64">
        <f t="shared" si="100"/>
        <v>0</v>
      </c>
      <c r="AG552" s="82" t="s">
        <v>1734</v>
      </c>
    </row>
    <row r="553" spans="1:33" ht="12.75">
      <c r="A553" s="62">
        <v>3622530</v>
      </c>
      <c r="B553" s="63">
        <v>131201040000</v>
      </c>
      <c r="C553" s="64" t="s">
        <v>1050</v>
      </c>
      <c r="D553" s="65" t="s">
        <v>1051</v>
      </c>
      <c r="E553" s="65" t="s">
        <v>1052</v>
      </c>
      <c r="F553" s="66">
        <v>12564</v>
      </c>
      <c r="G553" s="67">
        <v>1146</v>
      </c>
      <c r="H553" s="68">
        <v>8458554600</v>
      </c>
      <c r="I553" s="69" t="s">
        <v>1864</v>
      </c>
      <c r="J553" s="70" t="s">
        <v>1733</v>
      </c>
      <c r="K553" s="71" t="s">
        <v>1733</v>
      </c>
      <c r="L553" s="72">
        <v>1365</v>
      </c>
      <c r="M553" s="73" t="s">
        <v>1733</v>
      </c>
      <c r="N553" s="74">
        <v>1.88556567</v>
      </c>
      <c r="O553" s="70" t="s">
        <v>1733</v>
      </c>
      <c r="P553" s="75"/>
      <c r="Q553" s="71" t="str">
        <f t="shared" si="90"/>
        <v>NO</v>
      </c>
      <c r="R553" s="76" t="s">
        <v>1733</v>
      </c>
      <c r="S553" s="77">
        <v>30472</v>
      </c>
      <c r="T553" s="78">
        <v>1026</v>
      </c>
      <c r="U553" s="78">
        <v>6145</v>
      </c>
      <c r="V553" s="79">
        <v>1534</v>
      </c>
      <c r="W553" s="64">
        <f t="shared" si="91"/>
        <v>0</v>
      </c>
      <c r="X553" s="65">
        <f t="shared" si="92"/>
        <v>0</v>
      </c>
      <c r="Y553" s="65">
        <f t="shared" si="93"/>
        <v>0</v>
      </c>
      <c r="Z553" s="80">
        <f t="shared" si="94"/>
        <v>0</v>
      </c>
      <c r="AA553" s="81" t="str">
        <f t="shared" si="95"/>
        <v>-</v>
      </c>
      <c r="AB553" s="64">
        <f t="shared" si="96"/>
        <v>0</v>
      </c>
      <c r="AC553" s="65">
        <f t="shared" si="97"/>
        <v>0</v>
      </c>
      <c r="AD553" s="80">
        <f t="shared" si="98"/>
        <v>0</v>
      </c>
      <c r="AE553" s="81" t="str">
        <f t="shared" si="99"/>
        <v>-</v>
      </c>
      <c r="AF553" s="64">
        <f t="shared" si="100"/>
        <v>0</v>
      </c>
      <c r="AG553" s="82" t="s">
        <v>1734</v>
      </c>
    </row>
    <row r="554" spans="1:33" ht="12.75">
      <c r="A554" s="62">
        <v>3622560</v>
      </c>
      <c r="B554" s="63">
        <v>500308030000</v>
      </c>
      <c r="C554" s="64" t="s">
        <v>1053</v>
      </c>
      <c r="D554" s="65" t="s">
        <v>1054</v>
      </c>
      <c r="E554" s="65" t="s">
        <v>1055</v>
      </c>
      <c r="F554" s="66">
        <v>10965</v>
      </c>
      <c r="G554" s="67">
        <v>2799</v>
      </c>
      <c r="H554" s="68">
        <v>8456203900</v>
      </c>
      <c r="I554" s="69" t="s">
        <v>1826</v>
      </c>
      <c r="J554" s="70" t="s">
        <v>1733</v>
      </c>
      <c r="K554" s="71" t="s">
        <v>1733</v>
      </c>
      <c r="L554" s="72">
        <v>2341</v>
      </c>
      <c r="M554" s="73" t="s">
        <v>1733</v>
      </c>
      <c r="N554" s="74">
        <v>2.633504023</v>
      </c>
      <c r="O554" s="70" t="s">
        <v>1733</v>
      </c>
      <c r="P554" s="75"/>
      <c r="Q554" s="71" t="str">
        <f t="shared" si="90"/>
        <v>NO</v>
      </c>
      <c r="R554" s="76" t="s">
        <v>1733</v>
      </c>
      <c r="S554" s="77">
        <v>59247</v>
      </c>
      <c r="T554" s="78">
        <v>2077</v>
      </c>
      <c r="U554" s="78">
        <v>9638</v>
      </c>
      <c r="V554" s="79">
        <v>2545</v>
      </c>
      <c r="W554" s="64">
        <f t="shared" si="91"/>
        <v>0</v>
      </c>
      <c r="X554" s="65">
        <f t="shared" si="92"/>
        <v>0</v>
      </c>
      <c r="Y554" s="65">
        <f t="shared" si="93"/>
        <v>0</v>
      </c>
      <c r="Z554" s="80">
        <f t="shared" si="94"/>
        <v>0</v>
      </c>
      <c r="AA554" s="81" t="str">
        <f t="shared" si="95"/>
        <v>-</v>
      </c>
      <c r="AB554" s="64">
        <f t="shared" si="96"/>
        <v>0</v>
      </c>
      <c r="AC554" s="65">
        <f t="shared" si="97"/>
        <v>0</v>
      </c>
      <c r="AD554" s="80">
        <f t="shared" si="98"/>
        <v>0</v>
      </c>
      <c r="AE554" s="81" t="str">
        <f t="shared" si="99"/>
        <v>-</v>
      </c>
      <c r="AF554" s="64">
        <f t="shared" si="100"/>
        <v>0</v>
      </c>
      <c r="AG554" s="82" t="s">
        <v>1734</v>
      </c>
    </row>
    <row r="555" spans="1:33" ht="12.75">
      <c r="A555" s="62">
        <v>3622650</v>
      </c>
      <c r="B555" s="63">
        <v>661500010000</v>
      </c>
      <c r="C555" s="64" t="s">
        <v>1056</v>
      </c>
      <c r="D555" s="65" t="s">
        <v>1057</v>
      </c>
      <c r="E555" s="65" t="s">
        <v>1058</v>
      </c>
      <c r="F555" s="66">
        <v>10566</v>
      </c>
      <c r="G555" s="67">
        <v>3499</v>
      </c>
      <c r="H555" s="68">
        <v>9147373300</v>
      </c>
      <c r="I555" s="69" t="s">
        <v>1947</v>
      </c>
      <c r="J555" s="70" t="s">
        <v>1733</v>
      </c>
      <c r="K555" s="71" t="s">
        <v>1733</v>
      </c>
      <c r="L555" s="72">
        <v>2727</v>
      </c>
      <c r="M555" s="73" t="s">
        <v>1733</v>
      </c>
      <c r="N555" s="74">
        <v>12.75581721</v>
      </c>
      <c r="O555" s="70" t="s">
        <v>1733</v>
      </c>
      <c r="P555" s="75"/>
      <c r="Q555" s="71" t="str">
        <f t="shared" si="90"/>
        <v>NO</v>
      </c>
      <c r="R555" s="76" t="s">
        <v>1733</v>
      </c>
      <c r="S555" s="77">
        <v>195066</v>
      </c>
      <c r="T555" s="78">
        <v>22273</v>
      </c>
      <c r="U555" s="78">
        <v>22768</v>
      </c>
      <c r="V555" s="79">
        <v>6129</v>
      </c>
      <c r="W555" s="64">
        <f t="shared" si="91"/>
        <v>0</v>
      </c>
      <c r="X555" s="65">
        <f t="shared" si="92"/>
        <v>0</v>
      </c>
      <c r="Y555" s="65">
        <f t="shared" si="93"/>
        <v>0</v>
      </c>
      <c r="Z555" s="80">
        <f t="shared" si="94"/>
        <v>0</v>
      </c>
      <c r="AA555" s="81" t="str">
        <f t="shared" si="95"/>
        <v>-</v>
      </c>
      <c r="AB555" s="64">
        <f t="shared" si="96"/>
        <v>0</v>
      </c>
      <c r="AC555" s="65">
        <f t="shared" si="97"/>
        <v>0</v>
      </c>
      <c r="AD555" s="80">
        <f t="shared" si="98"/>
        <v>0</v>
      </c>
      <c r="AE555" s="81" t="str">
        <f t="shared" si="99"/>
        <v>-</v>
      </c>
      <c r="AF555" s="64">
        <f t="shared" si="100"/>
        <v>0</v>
      </c>
      <c r="AG555" s="82" t="s">
        <v>1734</v>
      </c>
    </row>
    <row r="556" spans="1:33" ht="12.75">
      <c r="A556" s="62">
        <v>3622680</v>
      </c>
      <c r="B556" s="63">
        <v>661601030000</v>
      </c>
      <c r="C556" s="64" t="s">
        <v>1059</v>
      </c>
      <c r="D556" s="65" t="s">
        <v>1060</v>
      </c>
      <c r="E556" s="65" t="s">
        <v>1061</v>
      </c>
      <c r="F556" s="66">
        <v>10803</v>
      </c>
      <c r="G556" s="67">
        <v>2147</v>
      </c>
      <c r="H556" s="68">
        <v>9147383434</v>
      </c>
      <c r="I556" s="69" t="s">
        <v>1826</v>
      </c>
      <c r="J556" s="70" t="s">
        <v>1733</v>
      </c>
      <c r="K556" s="71" t="s">
        <v>1733</v>
      </c>
      <c r="L556" s="72">
        <v>2455</v>
      </c>
      <c r="M556" s="73" t="s">
        <v>1733</v>
      </c>
      <c r="N556" s="74">
        <v>4.415274463</v>
      </c>
      <c r="O556" s="70" t="s">
        <v>1733</v>
      </c>
      <c r="P556" s="75"/>
      <c r="Q556" s="71" t="str">
        <f t="shared" si="90"/>
        <v>NO</v>
      </c>
      <c r="R556" s="76" t="s">
        <v>1733</v>
      </c>
      <c r="S556" s="77">
        <v>67647</v>
      </c>
      <c r="T556" s="78">
        <v>3028</v>
      </c>
      <c r="U556" s="78">
        <v>10339</v>
      </c>
      <c r="V556" s="79">
        <v>2795</v>
      </c>
      <c r="W556" s="64">
        <f t="shared" si="91"/>
        <v>0</v>
      </c>
      <c r="X556" s="65">
        <f t="shared" si="92"/>
        <v>0</v>
      </c>
      <c r="Y556" s="65">
        <f t="shared" si="93"/>
        <v>0</v>
      </c>
      <c r="Z556" s="80">
        <f t="shared" si="94"/>
        <v>0</v>
      </c>
      <c r="AA556" s="81" t="str">
        <f t="shared" si="95"/>
        <v>-</v>
      </c>
      <c r="AB556" s="64">
        <f t="shared" si="96"/>
        <v>0</v>
      </c>
      <c r="AC556" s="65">
        <f t="shared" si="97"/>
        <v>0</v>
      </c>
      <c r="AD556" s="80">
        <f t="shared" si="98"/>
        <v>0</v>
      </c>
      <c r="AE556" s="81" t="str">
        <f t="shared" si="99"/>
        <v>-</v>
      </c>
      <c r="AF556" s="64">
        <f t="shared" si="100"/>
        <v>0</v>
      </c>
      <c r="AG556" s="82" t="s">
        <v>1734</v>
      </c>
    </row>
    <row r="557" spans="1:33" ht="12.75">
      <c r="A557" s="62">
        <v>3608340</v>
      </c>
      <c r="B557" s="63">
        <v>181302040000</v>
      </c>
      <c r="C557" s="64" t="s">
        <v>1062</v>
      </c>
      <c r="D557" s="65" t="s">
        <v>1063</v>
      </c>
      <c r="E557" s="65" t="s">
        <v>1064</v>
      </c>
      <c r="F557" s="66">
        <v>14036</v>
      </c>
      <c r="G557" s="67">
        <v>308</v>
      </c>
      <c r="H557" s="68">
        <v>5855994525</v>
      </c>
      <c r="I557" s="69" t="s">
        <v>1731</v>
      </c>
      <c r="J557" s="70" t="s">
        <v>1732</v>
      </c>
      <c r="K557" s="71" t="s">
        <v>1732</v>
      </c>
      <c r="L557" s="72">
        <v>1301</v>
      </c>
      <c r="M557" s="73" t="s">
        <v>1733</v>
      </c>
      <c r="N557" s="74">
        <v>5.224429728</v>
      </c>
      <c r="O557" s="70" t="s">
        <v>1733</v>
      </c>
      <c r="P557" s="75"/>
      <c r="Q557" s="71" t="str">
        <f t="shared" si="90"/>
        <v>NO</v>
      </c>
      <c r="R557" s="76" t="s">
        <v>1732</v>
      </c>
      <c r="S557" s="77">
        <v>44879</v>
      </c>
      <c r="T557" s="78">
        <v>2775</v>
      </c>
      <c r="U557" s="78">
        <v>5804</v>
      </c>
      <c r="V557" s="79">
        <v>11573</v>
      </c>
      <c r="W557" s="64">
        <f t="shared" si="91"/>
        <v>1</v>
      </c>
      <c r="X557" s="65">
        <f t="shared" si="92"/>
        <v>0</v>
      </c>
      <c r="Y557" s="65">
        <f t="shared" si="93"/>
        <v>0</v>
      </c>
      <c r="Z557" s="80">
        <f t="shared" si="94"/>
        <v>0</v>
      </c>
      <c r="AA557" s="81" t="str">
        <f t="shared" si="95"/>
        <v>-</v>
      </c>
      <c r="AB557" s="64">
        <f t="shared" si="96"/>
        <v>1</v>
      </c>
      <c r="AC557" s="65">
        <f t="shared" si="97"/>
        <v>0</v>
      </c>
      <c r="AD557" s="80">
        <f t="shared" si="98"/>
        <v>0</v>
      </c>
      <c r="AE557" s="81" t="str">
        <f t="shared" si="99"/>
        <v>-</v>
      </c>
      <c r="AF557" s="64">
        <f t="shared" si="100"/>
        <v>0</v>
      </c>
      <c r="AG557" s="82" t="s">
        <v>1734</v>
      </c>
    </row>
    <row r="558" spans="1:33" ht="12.75">
      <c r="A558" s="62">
        <v>3622710</v>
      </c>
      <c r="B558" s="63">
        <v>261201060000</v>
      </c>
      <c r="C558" s="64" t="s">
        <v>1065</v>
      </c>
      <c r="D558" s="65" t="s">
        <v>1066</v>
      </c>
      <c r="E558" s="65" t="s">
        <v>1067</v>
      </c>
      <c r="F558" s="66">
        <v>14526</v>
      </c>
      <c r="G558" s="67">
        <v>900</v>
      </c>
      <c r="H558" s="68">
        <v>5852495700</v>
      </c>
      <c r="I558" s="69" t="s">
        <v>1954</v>
      </c>
      <c r="J558" s="70" t="s">
        <v>1733</v>
      </c>
      <c r="K558" s="71" t="s">
        <v>1733</v>
      </c>
      <c r="L558" s="72">
        <v>4631</v>
      </c>
      <c r="M558" s="73" t="s">
        <v>1733</v>
      </c>
      <c r="N558" s="74">
        <v>4.047705096</v>
      </c>
      <c r="O558" s="70" t="s">
        <v>1733</v>
      </c>
      <c r="P558" s="75"/>
      <c r="Q558" s="71" t="str">
        <f t="shared" si="90"/>
        <v>NO</v>
      </c>
      <c r="R558" s="76" t="s">
        <v>1733</v>
      </c>
      <c r="S558" s="77">
        <v>128898</v>
      </c>
      <c r="T558" s="78">
        <v>5945</v>
      </c>
      <c r="U558" s="78">
        <v>22028</v>
      </c>
      <c r="V558" s="79">
        <v>6018</v>
      </c>
      <c r="W558" s="64">
        <f t="shared" si="91"/>
        <v>0</v>
      </c>
      <c r="X558" s="65">
        <f t="shared" si="92"/>
        <v>0</v>
      </c>
      <c r="Y558" s="65">
        <f t="shared" si="93"/>
        <v>0</v>
      </c>
      <c r="Z558" s="80">
        <f t="shared" si="94"/>
        <v>0</v>
      </c>
      <c r="AA558" s="81" t="str">
        <f t="shared" si="95"/>
        <v>-</v>
      </c>
      <c r="AB558" s="64">
        <f t="shared" si="96"/>
        <v>0</v>
      </c>
      <c r="AC558" s="65">
        <f t="shared" si="97"/>
        <v>0</v>
      </c>
      <c r="AD558" s="80">
        <f t="shared" si="98"/>
        <v>0</v>
      </c>
      <c r="AE558" s="81" t="str">
        <f t="shared" si="99"/>
        <v>-</v>
      </c>
      <c r="AF558" s="64">
        <f t="shared" si="100"/>
        <v>0</v>
      </c>
      <c r="AG558" s="82" t="s">
        <v>1734</v>
      </c>
    </row>
    <row r="559" spans="1:33" ht="12.75">
      <c r="A559" s="62">
        <v>3622740</v>
      </c>
      <c r="B559" s="63">
        <v>680601060000</v>
      </c>
      <c r="C559" s="64" t="s">
        <v>1068</v>
      </c>
      <c r="D559" s="65" t="s">
        <v>1069</v>
      </c>
      <c r="E559" s="65" t="s">
        <v>1070</v>
      </c>
      <c r="F559" s="66">
        <v>14527</v>
      </c>
      <c r="G559" s="67">
        <v>1099</v>
      </c>
      <c r="H559" s="68">
        <v>3155363371</v>
      </c>
      <c r="I559" s="69" t="s">
        <v>1800</v>
      </c>
      <c r="J559" s="70" t="s">
        <v>1733</v>
      </c>
      <c r="K559" s="71" t="s">
        <v>1732</v>
      </c>
      <c r="L559" s="72">
        <v>1943</v>
      </c>
      <c r="M559" s="73" t="s">
        <v>1733</v>
      </c>
      <c r="N559" s="74">
        <v>18.21011673</v>
      </c>
      <c r="O559" s="70" t="s">
        <v>1733</v>
      </c>
      <c r="P559" s="75"/>
      <c r="Q559" s="71" t="str">
        <f t="shared" si="90"/>
        <v>NO</v>
      </c>
      <c r="R559" s="76" t="s">
        <v>1732</v>
      </c>
      <c r="S559" s="77">
        <v>186916</v>
      </c>
      <c r="T559" s="78">
        <v>22463</v>
      </c>
      <c r="U559" s="78">
        <v>18745</v>
      </c>
      <c r="V559" s="79">
        <v>28137</v>
      </c>
      <c r="W559" s="64">
        <f t="shared" si="91"/>
        <v>1</v>
      </c>
      <c r="X559" s="65">
        <f t="shared" si="92"/>
        <v>0</v>
      </c>
      <c r="Y559" s="65">
        <f t="shared" si="93"/>
        <v>0</v>
      </c>
      <c r="Z559" s="80">
        <f t="shared" si="94"/>
        <v>0</v>
      </c>
      <c r="AA559" s="81" t="str">
        <f t="shared" si="95"/>
        <v>-</v>
      </c>
      <c r="AB559" s="64">
        <f t="shared" si="96"/>
        <v>1</v>
      </c>
      <c r="AC559" s="65">
        <f t="shared" si="97"/>
        <v>0</v>
      </c>
      <c r="AD559" s="80">
        <f t="shared" si="98"/>
        <v>0</v>
      </c>
      <c r="AE559" s="81" t="str">
        <f t="shared" si="99"/>
        <v>-</v>
      </c>
      <c r="AF559" s="64">
        <f t="shared" si="100"/>
        <v>0</v>
      </c>
      <c r="AG559" s="82" t="s">
        <v>1734</v>
      </c>
    </row>
    <row r="560" spans="1:33" ht="12.75">
      <c r="A560" s="62">
        <v>3622770</v>
      </c>
      <c r="B560" s="63">
        <v>671201060000</v>
      </c>
      <c r="C560" s="64" t="s">
        <v>1071</v>
      </c>
      <c r="D560" s="65" t="s">
        <v>1072</v>
      </c>
      <c r="E560" s="65" t="s">
        <v>1073</v>
      </c>
      <c r="F560" s="66">
        <v>14530</v>
      </c>
      <c r="G560" s="67">
        <v>1198</v>
      </c>
      <c r="H560" s="68">
        <v>5852370270</v>
      </c>
      <c r="I560" s="69" t="s">
        <v>1738</v>
      </c>
      <c r="J560" s="70" t="s">
        <v>1733</v>
      </c>
      <c r="K560" s="71" t="s">
        <v>1732</v>
      </c>
      <c r="L560" s="72">
        <v>1023</v>
      </c>
      <c r="M560" s="73" t="s">
        <v>1733</v>
      </c>
      <c r="N560" s="74">
        <v>13.62007168</v>
      </c>
      <c r="O560" s="70" t="s">
        <v>1733</v>
      </c>
      <c r="P560" s="75"/>
      <c r="Q560" s="71" t="str">
        <f t="shared" si="90"/>
        <v>NO</v>
      </c>
      <c r="R560" s="76" t="s">
        <v>1732</v>
      </c>
      <c r="S560" s="77">
        <v>58022</v>
      </c>
      <c r="T560" s="78">
        <v>6684</v>
      </c>
      <c r="U560" s="78">
        <v>6950</v>
      </c>
      <c r="V560" s="79">
        <v>9804</v>
      </c>
      <c r="W560" s="64">
        <f t="shared" si="91"/>
        <v>1</v>
      </c>
      <c r="X560" s="65">
        <f t="shared" si="92"/>
        <v>0</v>
      </c>
      <c r="Y560" s="65">
        <f t="shared" si="93"/>
        <v>0</v>
      </c>
      <c r="Z560" s="80">
        <f t="shared" si="94"/>
        <v>0</v>
      </c>
      <c r="AA560" s="81" t="str">
        <f t="shared" si="95"/>
        <v>-</v>
      </c>
      <c r="AB560" s="64">
        <f t="shared" si="96"/>
        <v>1</v>
      </c>
      <c r="AC560" s="65">
        <f t="shared" si="97"/>
        <v>0</v>
      </c>
      <c r="AD560" s="80">
        <f t="shared" si="98"/>
        <v>0</v>
      </c>
      <c r="AE560" s="81" t="str">
        <f t="shared" si="99"/>
        <v>-</v>
      </c>
      <c r="AF560" s="64">
        <f t="shared" si="100"/>
        <v>0</v>
      </c>
      <c r="AG560" s="82" t="s">
        <v>1734</v>
      </c>
    </row>
    <row r="561" spans="1:33" ht="12.75">
      <c r="A561" s="62">
        <v>3622830</v>
      </c>
      <c r="B561" s="63">
        <v>91101060000</v>
      </c>
      <c r="C561" s="64" t="s">
        <v>1074</v>
      </c>
      <c r="D561" s="65" t="s">
        <v>1075</v>
      </c>
      <c r="E561" s="65" t="s">
        <v>1076</v>
      </c>
      <c r="F561" s="66">
        <v>12972</v>
      </c>
      <c r="G561" s="67">
        <v>68</v>
      </c>
      <c r="H561" s="68">
        <v>5186436000</v>
      </c>
      <c r="I561" s="69" t="s">
        <v>1731</v>
      </c>
      <c r="J561" s="70" t="s">
        <v>1732</v>
      </c>
      <c r="K561" s="71" t="s">
        <v>1732</v>
      </c>
      <c r="L561" s="72">
        <v>2181</v>
      </c>
      <c r="M561" s="73" t="s">
        <v>1733</v>
      </c>
      <c r="N561" s="74">
        <v>11.51615576</v>
      </c>
      <c r="O561" s="70" t="s">
        <v>1733</v>
      </c>
      <c r="P561" s="75"/>
      <c r="Q561" s="71" t="str">
        <f t="shared" si="90"/>
        <v>NO</v>
      </c>
      <c r="R561" s="76" t="s">
        <v>1732</v>
      </c>
      <c r="S561" s="77">
        <v>129992</v>
      </c>
      <c r="T561" s="78">
        <v>13923</v>
      </c>
      <c r="U561" s="78">
        <v>15204</v>
      </c>
      <c r="V561" s="79">
        <v>21418</v>
      </c>
      <c r="W561" s="64">
        <f t="shared" si="91"/>
        <v>1</v>
      </c>
      <c r="X561" s="65">
        <f t="shared" si="92"/>
        <v>0</v>
      </c>
      <c r="Y561" s="65">
        <f t="shared" si="93"/>
        <v>0</v>
      </c>
      <c r="Z561" s="80">
        <f t="shared" si="94"/>
        <v>0</v>
      </c>
      <c r="AA561" s="81" t="str">
        <f t="shared" si="95"/>
        <v>-</v>
      </c>
      <c r="AB561" s="64">
        <f t="shared" si="96"/>
        <v>1</v>
      </c>
      <c r="AC561" s="65">
        <f t="shared" si="97"/>
        <v>0</v>
      </c>
      <c r="AD561" s="80">
        <f t="shared" si="98"/>
        <v>0</v>
      </c>
      <c r="AE561" s="81" t="str">
        <f t="shared" si="99"/>
        <v>-</v>
      </c>
      <c r="AF561" s="64">
        <f t="shared" si="100"/>
        <v>0</v>
      </c>
      <c r="AG561" s="82" t="s">
        <v>1734</v>
      </c>
    </row>
    <row r="562" spans="1:33" ht="12.75">
      <c r="A562" s="62">
        <v>3622890</v>
      </c>
      <c r="B562" s="63">
        <v>431301060000</v>
      </c>
      <c r="C562" s="64" t="s">
        <v>1077</v>
      </c>
      <c r="D562" s="65" t="s">
        <v>1078</v>
      </c>
      <c r="E562" s="65" t="s">
        <v>1079</v>
      </c>
      <c r="F562" s="66">
        <v>14432</v>
      </c>
      <c r="G562" s="67">
        <v>9318</v>
      </c>
      <c r="H562" s="68">
        <v>3155486420</v>
      </c>
      <c r="I562" s="69" t="s">
        <v>1864</v>
      </c>
      <c r="J562" s="70" t="s">
        <v>1733</v>
      </c>
      <c r="K562" s="71" t="s">
        <v>1733</v>
      </c>
      <c r="L562" s="72">
        <v>1920</v>
      </c>
      <c r="M562" s="73" t="s">
        <v>1733</v>
      </c>
      <c r="N562" s="74">
        <v>9.223946785</v>
      </c>
      <c r="O562" s="70" t="s">
        <v>1733</v>
      </c>
      <c r="P562" s="75"/>
      <c r="Q562" s="71" t="str">
        <f t="shared" si="90"/>
        <v>NO</v>
      </c>
      <c r="R562" s="76" t="s">
        <v>1733</v>
      </c>
      <c r="S562" s="77">
        <v>70548</v>
      </c>
      <c r="T562" s="78">
        <v>7084</v>
      </c>
      <c r="U562" s="78">
        <v>10149</v>
      </c>
      <c r="V562" s="79">
        <v>17884</v>
      </c>
      <c r="W562" s="64">
        <f t="shared" si="91"/>
        <v>0</v>
      </c>
      <c r="X562" s="65">
        <f t="shared" si="92"/>
        <v>0</v>
      </c>
      <c r="Y562" s="65">
        <f t="shared" si="93"/>
        <v>0</v>
      </c>
      <c r="Z562" s="80">
        <f t="shared" si="94"/>
        <v>0</v>
      </c>
      <c r="AA562" s="81" t="str">
        <f t="shared" si="95"/>
        <v>-</v>
      </c>
      <c r="AB562" s="64">
        <f t="shared" si="96"/>
        <v>0</v>
      </c>
      <c r="AC562" s="65">
        <f t="shared" si="97"/>
        <v>0</v>
      </c>
      <c r="AD562" s="80">
        <f t="shared" si="98"/>
        <v>0</v>
      </c>
      <c r="AE562" s="81" t="str">
        <f t="shared" si="99"/>
        <v>-</v>
      </c>
      <c r="AF562" s="64">
        <f t="shared" si="100"/>
        <v>0</v>
      </c>
      <c r="AG562" s="82" t="s">
        <v>1734</v>
      </c>
    </row>
    <row r="563" spans="1:33" ht="12.75">
      <c r="A563" s="62">
        <v>3622920</v>
      </c>
      <c r="B563" s="63">
        <v>462001060000</v>
      </c>
      <c r="C563" s="64" t="s">
        <v>1080</v>
      </c>
      <c r="D563" s="65" t="s">
        <v>1081</v>
      </c>
      <c r="E563" s="65" t="s">
        <v>1082</v>
      </c>
      <c r="F563" s="66">
        <v>13135</v>
      </c>
      <c r="G563" s="67">
        <v>9778</v>
      </c>
      <c r="H563" s="68">
        <v>3156951555</v>
      </c>
      <c r="I563" s="69" t="s">
        <v>1864</v>
      </c>
      <c r="J563" s="70" t="s">
        <v>1733</v>
      </c>
      <c r="K563" s="71" t="s">
        <v>1733</v>
      </c>
      <c r="L563" s="72">
        <v>2298</v>
      </c>
      <c r="M563" s="73" t="s">
        <v>1733</v>
      </c>
      <c r="N563" s="74">
        <v>8.640973631</v>
      </c>
      <c r="O563" s="70" t="s">
        <v>1733</v>
      </c>
      <c r="P563" s="75"/>
      <c r="Q563" s="71" t="str">
        <f t="shared" si="90"/>
        <v>NO</v>
      </c>
      <c r="R563" s="76" t="s">
        <v>1733</v>
      </c>
      <c r="S563" s="77">
        <v>96002</v>
      </c>
      <c r="T563" s="78">
        <v>7970</v>
      </c>
      <c r="U563" s="78">
        <v>11532</v>
      </c>
      <c r="V563" s="79">
        <v>3610</v>
      </c>
      <c r="W563" s="64">
        <f t="shared" si="91"/>
        <v>0</v>
      </c>
      <c r="X563" s="65">
        <f t="shared" si="92"/>
        <v>0</v>
      </c>
      <c r="Y563" s="65">
        <f t="shared" si="93"/>
        <v>0</v>
      </c>
      <c r="Z563" s="80">
        <f t="shared" si="94"/>
        <v>0</v>
      </c>
      <c r="AA563" s="81" t="str">
        <f t="shared" si="95"/>
        <v>-</v>
      </c>
      <c r="AB563" s="64">
        <f t="shared" si="96"/>
        <v>0</v>
      </c>
      <c r="AC563" s="65">
        <f t="shared" si="97"/>
        <v>0</v>
      </c>
      <c r="AD563" s="80">
        <f t="shared" si="98"/>
        <v>0</v>
      </c>
      <c r="AE563" s="81" t="str">
        <f t="shared" si="99"/>
        <v>-</v>
      </c>
      <c r="AF563" s="64">
        <f t="shared" si="100"/>
        <v>0</v>
      </c>
      <c r="AG563" s="82" t="s">
        <v>1734</v>
      </c>
    </row>
    <row r="564" spans="1:33" ht="12.75">
      <c r="A564" s="62">
        <v>3623010</v>
      </c>
      <c r="B564" s="63">
        <v>440401060000</v>
      </c>
      <c r="C564" s="64" t="s">
        <v>1083</v>
      </c>
      <c r="D564" s="65" t="s">
        <v>1084</v>
      </c>
      <c r="E564" s="65" t="s">
        <v>1085</v>
      </c>
      <c r="F564" s="66">
        <v>12566</v>
      </c>
      <c r="G564" s="67">
        <v>700</v>
      </c>
      <c r="H564" s="68">
        <v>8457442031</v>
      </c>
      <c r="I564" s="69" t="s">
        <v>1807</v>
      </c>
      <c r="J564" s="70" t="s">
        <v>1732</v>
      </c>
      <c r="K564" s="71" t="s">
        <v>1733</v>
      </c>
      <c r="L564" s="72">
        <v>6089</v>
      </c>
      <c r="M564" s="73" t="s">
        <v>1733</v>
      </c>
      <c r="N564" s="74">
        <v>6.054490414</v>
      </c>
      <c r="O564" s="70" t="s">
        <v>1733</v>
      </c>
      <c r="P564" s="75"/>
      <c r="Q564" s="71" t="str">
        <f t="shared" si="90"/>
        <v>NO</v>
      </c>
      <c r="R564" s="76" t="s">
        <v>1732</v>
      </c>
      <c r="S564" s="77">
        <v>167828</v>
      </c>
      <c r="T564" s="78">
        <v>13709</v>
      </c>
      <c r="U564" s="78">
        <v>26306</v>
      </c>
      <c r="V564" s="79">
        <v>7669</v>
      </c>
      <c r="W564" s="64">
        <f t="shared" si="91"/>
        <v>1</v>
      </c>
      <c r="X564" s="65">
        <f t="shared" si="92"/>
        <v>0</v>
      </c>
      <c r="Y564" s="65">
        <f t="shared" si="93"/>
        <v>0</v>
      </c>
      <c r="Z564" s="80">
        <f t="shared" si="94"/>
        <v>0</v>
      </c>
      <c r="AA564" s="81" t="str">
        <f t="shared" si="95"/>
        <v>-</v>
      </c>
      <c r="AB564" s="64">
        <f t="shared" si="96"/>
        <v>1</v>
      </c>
      <c r="AC564" s="65">
        <f t="shared" si="97"/>
        <v>0</v>
      </c>
      <c r="AD564" s="80">
        <f t="shared" si="98"/>
        <v>0</v>
      </c>
      <c r="AE564" s="81" t="str">
        <f t="shared" si="99"/>
        <v>-</v>
      </c>
      <c r="AF564" s="64">
        <f t="shared" si="100"/>
        <v>0</v>
      </c>
      <c r="AG564" s="82" t="s">
        <v>1734</v>
      </c>
    </row>
    <row r="565" spans="1:33" ht="12.75">
      <c r="A565" s="62">
        <v>3623040</v>
      </c>
      <c r="B565" s="63">
        <v>131301040000</v>
      </c>
      <c r="C565" s="64" t="s">
        <v>1086</v>
      </c>
      <c r="D565" s="65" t="s">
        <v>1087</v>
      </c>
      <c r="E565" s="65" t="s">
        <v>1088</v>
      </c>
      <c r="F565" s="66">
        <v>12567</v>
      </c>
      <c r="G565" s="67">
        <v>5504</v>
      </c>
      <c r="H565" s="68">
        <v>5183987181</v>
      </c>
      <c r="I565" s="69" t="s">
        <v>1807</v>
      </c>
      <c r="J565" s="70" t="s">
        <v>1732</v>
      </c>
      <c r="K565" s="71" t="s">
        <v>1733</v>
      </c>
      <c r="L565" s="72">
        <v>1339</v>
      </c>
      <c r="M565" s="73" t="s">
        <v>1733</v>
      </c>
      <c r="N565" s="74">
        <v>8.626974484</v>
      </c>
      <c r="O565" s="70" t="s">
        <v>1733</v>
      </c>
      <c r="P565" s="75"/>
      <c r="Q565" s="71" t="str">
        <f t="shared" si="90"/>
        <v>NO</v>
      </c>
      <c r="R565" s="76" t="s">
        <v>1732</v>
      </c>
      <c r="S565" s="77">
        <v>65571</v>
      </c>
      <c r="T565" s="78">
        <v>6378</v>
      </c>
      <c r="U565" s="78">
        <v>7989</v>
      </c>
      <c r="V565" s="79">
        <v>12538</v>
      </c>
      <c r="W565" s="64">
        <f t="shared" si="91"/>
        <v>1</v>
      </c>
      <c r="X565" s="65">
        <f t="shared" si="92"/>
        <v>0</v>
      </c>
      <c r="Y565" s="65">
        <f t="shared" si="93"/>
        <v>0</v>
      </c>
      <c r="Z565" s="80">
        <f t="shared" si="94"/>
        <v>0</v>
      </c>
      <c r="AA565" s="81" t="str">
        <f t="shared" si="95"/>
        <v>-</v>
      </c>
      <c r="AB565" s="64">
        <f t="shared" si="96"/>
        <v>1</v>
      </c>
      <c r="AC565" s="65">
        <f t="shared" si="97"/>
        <v>0</v>
      </c>
      <c r="AD565" s="80">
        <f t="shared" si="98"/>
        <v>0</v>
      </c>
      <c r="AE565" s="81" t="str">
        <f t="shared" si="99"/>
        <v>-</v>
      </c>
      <c r="AF565" s="64">
        <f t="shared" si="100"/>
        <v>0</v>
      </c>
      <c r="AG565" s="82" t="s">
        <v>1734</v>
      </c>
    </row>
    <row r="566" spans="1:33" ht="12.75">
      <c r="A566" s="62">
        <v>3623070</v>
      </c>
      <c r="B566" s="63">
        <v>60601040000</v>
      </c>
      <c r="C566" s="64" t="s">
        <v>1801</v>
      </c>
      <c r="D566" s="65" t="s">
        <v>1802</v>
      </c>
      <c r="E566" s="65" t="s">
        <v>1803</v>
      </c>
      <c r="F566" s="66">
        <v>14138</v>
      </c>
      <c r="G566" s="67">
        <v>9698</v>
      </c>
      <c r="H566" s="68">
        <v>7169883293</v>
      </c>
      <c r="I566" s="69" t="s">
        <v>1731</v>
      </c>
      <c r="J566" s="70" t="s">
        <v>1732</v>
      </c>
      <c r="K566" s="71" t="s">
        <v>1732</v>
      </c>
      <c r="L566" s="72">
        <v>728</v>
      </c>
      <c r="M566" s="73" t="s">
        <v>1733</v>
      </c>
      <c r="N566" s="74">
        <v>27.29779412</v>
      </c>
      <c r="O566" s="70" t="s">
        <v>1732</v>
      </c>
      <c r="P566" s="75"/>
      <c r="Q566" s="71" t="str">
        <f t="shared" si="90"/>
        <v>NO</v>
      </c>
      <c r="R566" s="76" t="s">
        <v>1732</v>
      </c>
      <c r="S566" s="77">
        <v>95683</v>
      </c>
      <c r="T566" s="78">
        <v>12795</v>
      </c>
      <c r="U566" s="78">
        <v>9881</v>
      </c>
      <c r="V566" s="79">
        <v>13574</v>
      </c>
      <c r="W566" s="64">
        <f t="shared" si="91"/>
        <v>1</v>
      </c>
      <c r="X566" s="65">
        <f t="shared" si="92"/>
        <v>0</v>
      </c>
      <c r="Y566" s="65">
        <f t="shared" si="93"/>
        <v>0</v>
      </c>
      <c r="Z566" s="80">
        <f t="shared" si="94"/>
        <v>0</v>
      </c>
      <c r="AA566" s="81" t="str">
        <f t="shared" si="95"/>
        <v>-</v>
      </c>
      <c r="AB566" s="64">
        <f t="shared" si="96"/>
        <v>1</v>
      </c>
      <c r="AC566" s="65">
        <f t="shared" si="97"/>
        <v>1</v>
      </c>
      <c r="AD566" s="80" t="str">
        <f t="shared" si="98"/>
        <v>Initial</v>
      </c>
      <c r="AE566" s="81" t="str">
        <f t="shared" si="99"/>
        <v>RLIS</v>
      </c>
      <c r="AF566" s="64">
        <f t="shared" si="100"/>
        <v>0</v>
      </c>
      <c r="AG566" s="82" t="s">
        <v>1734</v>
      </c>
    </row>
    <row r="567" spans="1:33" ht="12.75">
      <c r="A567" s="62">
        <v>3600072</v>
      </c>
      <c r="B567" s="63">
        <v>140600860853</v>
      </c>
      <c r="C567" s="64" t="s">
        <v>1089</v>
      </c>
      <c r="D567" s="65" t="s">
        <v>1090</v>
      </c>
      <c r="E567" s="65" t="s">
        <v>2173</v>
      </c>
      <c r="F567" s="66">
        <v>14204</v>
      </c>
      <c r="G567" s="67" t="s">
        <v>1748</v>
      </c>
      <c r="H567" s="68">
        <v>7166338146</v>
      </c>
      <c r="I567" s="69" t="s">
        <v>1871</v>
      </c>
      <c r="J567" s="70" t="s">
        <v>1733</v>
      </c>
      <c r="K567" s="71" t="s">
        <v>1733</v>
      </c>
      <c r="L567" s="72">
        <v>136</v>
      </c>
      <c r="M567" s="73" t="s">
        <v>1733</v>
      </c>
      <c r="N567" s="74" t="s">
        <v>1827</v>
      </c>
      <c r="O567" s="70" t="s">
        <v>1827</v>
      </c>
      <c r="P567" s="75"/>
      <c r="Q567" s="71" t="str">
        <f t="shared" si="90"/>
        <v>NO</v>
      </c>
      <c r="R567" s="76" t="s">
        <v>1733</v>
      </c>
      <c r="S567" s="77">
        <v>9565</v>
      </c>
      <c r="T567" s="78">
        <v>4950</v>
      </c>
      <c r="U567" s="78">
        <v>1456</v>
      </c>
      <c r="V567" s="79">
        <v>2359</v>
      </c>
      <c r="W567" s="64">
        <f t="shared" si="91"/>
        <v>0</v>
      </c>
      <c r="X567" s="65">
        <f t="shared" si="92"/>
        <v>1</v>
      </c>
      <c r="Y567" s="65">
        <f t="shared" si="93"/>
        <v>0</v>
      </c>
      <c r="Z567" s="80">
        <f t="shared" si="94"/>
        <v>0</v>
      </c>
      <c r="AA567" s="81" t="str">
        <f t="shared" si="95"/>
        <v>-</v>
      </c>
      <c r="AB567" s="64">
        <f t="shared" si="96"/>
        <v>0</v>
      </c>
      <c r="AC567" s="65">
        <f t="shared" si="97"/>
        <v>0</v>
      </c>
      <c r="AD567" s="80">
        <f t="shared" si="98"/>
        <v>0</v>
      </c>
      <c r="AE567" s="81" t="str">
        <f t="shared" si="99"/>
        <v>-</v>
      </c>
      <c r="AF567" s="64">
        <f t="shared" si="100"/>
        <v>0</v>
      </c>
      <c r="AG567" s="82" t="s">
        <v>1734</v>
      </c>
    </row>
    <row r="568" spans="1:33" ht="12.75">
      <c r="A568" s="62">
        <v>3623130</v>
      </c>
      <c r="B568" s="63">
        <v>200101080000</v>
      </c>
      <c r="C568" s="64" t="s">
        <v>1091</v>
      </c>
      <c r="D568" s="65" t="s">
        <v>1092</v>
      </c>
      <c r="E568" s="65" t="s">
        <v>1093</v>
      </c>
      <c r="F568" s="66">
        <v>12139</v>
      </c>
      <c r="G568" s="67">
        <v>7</v>
      </c>
      <c r="H568" s="68">
        <v>5185487555</v>
      </c>
      <c r="I568" s="69" t="s">
        <v>1731</v>
      </c>
      <c r="J568" s="70" t="s">
        <v>1732</v>
      </c>
      <c r="K568" s="71" t="s">
        <v>1733</v>
      </c>
      <c r="L568" s="72">
        <v>12</v>
      </c>
      <c r="M568" s="73" t="s">
        <v>2005</v>
      </c>
      <c r="N568" s="74">
        <v>5.555555556</v>
      </c>
      <c r="O568" s="70" t="s">
        <v>1733</v>
      </c>
      <c r="P568" s="75"/>
      <c r="Q568" s="71" t="str">
        <f t="shared" si="90"/>
        <v>NO</v>
      </c>
      <c r="R568" s="76" t="s">
        <v>1732</v>
      </c>
      <c r="S568" s="77">
        <v>1376</v>
      </c>
      <c r="T568" s="78">
        <v>0</v>
      </c>
      <c r="U568" s="78">
        <v>41</v>
      </c>
      <c r="V568" s="79">
        <v>133</v>
      </c>
      <c r="W568" s="64">
        <f t="shared" si="91"/>
        <v>1</v>
      </c>
      <c r="X568" s="65">
        <f t="shared" si="92"/>
        <v>1</v>
      </c>
      <c r="Y568" s="65">
        <f t="shared" si="93"/>
        <v>0</v>
      </c>
      <c r="Z568" s="80">
        <f t="shared" si="94"/>
        <v>0</v>
      </c>
      <c r="AA568" s="81" t="str">
        <f t="shared" si="95"/>
        <v>SRSA</v>
      </c>
      <c r="AB568" s="64">
        <f t="shared" si="96"/>
        <v>1</v>
      </c>
      <c r="AC568" s="65">
        <f t="shared" si="97"/>
        <v>0</v>
      </c>
      <c r="AD568" s="80">
        <f t="shared" si="98"/>
        <v>0</v>
      </c>
      <c r="AE568" s="81" t="str">
        <f t="shared" si="99"/>
        <v>-</v>
      </c>
      <c r="AF568" s="64">
        <f t="shared" si="100"/>
        <v>0</v>
      </c>
      <c r="AG568" s="82" t="s">
        <v>1734</v>
      </c>
    </row>
    <row r="569" spans="1:33" ht="12.75">
      <c r="A569" s="62">
        <v>3623160</v>
      </c>
      <c r="B569" s="63">
        <v>261401060000</v>
      </c>
      <c r="C569" s="64" t="s">
        <v>1094</v>
      </c>
      <c r="D569" s="65" t="s">
        <v>1095</v>
      </c>
      <c r="E569" s="65" t="s">
        <v>1096</v>
      </c>
      <c r="F569" s="66">
        <v>14534</v>
      </c>
      <c r="G569" s="67">
        <v>1978</v>
      </c>
      <c r="H569" s="68">
        <v>5852181004</v>
      </c>
      <c r="I569" s="69" t="s">
        <v>1864</v>
      </c>
      <c r="J569" s="70" t="s">
        <v>1733</v>
      </c>
      <c r="K569" s="71" t="s">
        <v>1733</v>
      </c>
      <c r="L569" s="72">
        <v>5685</v>
      </c>
      <c r="M569" s="73" t="s">
        <v>1733</v>
      </c>
      <c r="N569" s="74">
        <v>1.927194861</v>
      </c>
      <c r="O569" s="70" t="s">
        <v>1733</v>
      </c>
      <c r="P569" s="75"/>
      <c r="Q569" s="71" t="str">
        <f t="shared" si="90"/>
        <v>NO</v>
      </c>
      <c r="R569" s="76" t="s">
        <v>1733</v>
      </c>
      <c r="S569" s="77">
        <v>121152</v>
      </c>
      <c r="T569" s="78">
        <v>0</v>
      </c>
      <c r="U569" s="78">
        <v>22293</v>
      </c>
      <c r="V569" s="79">
        <v>5569</v>
      </c>
      <c r="W569" s="64">
        <f t="shared" si="91"/>
        <v>0</v>
      </c>
      <c r="X569" s="65">
        <f t="shared" si="92"/>
        <v>0</v>
      </c>
      <c r="Y569" s="65">
        <f t="shared" si="93"/>
        <v>0</v>
      </c>
      <c r="Z569" s="80">
        <f t="shared" si="94"/>
        <v>0</v>
      </c>
      <c r="AA569" s="81" t="str">
        <f t="shared" si="95"/>
        <v>-</v>
      </c>
      <c r="AB569" s="64">
        <f t="shared" si="96"/>
        <v>0</v>
      </c>
      <c r="AC569" s="65">
        <f t="shared" si="97"/>
        <v>0</v>
      </c>
      <c r="AD569" s="80">
        <f t="shared" si="98"/>
        <v>0</v>
      </c>
      <c r="AE569" s="81" t="str">
        <f t="shared" si="99"/>
        <v>-</v>
      </c>
      <c r="AF569" s="64">
        <f t="shared" si="100"/>
        <v>0</v>
      </c>
      <c r="AG569" s="82" t="s">
        <v>1734</v>
      </c>
    </row>
    <row r="570" spans="1:33" ht="12.75">
      <c r="A570" s="62">
        <v>3623190</v>
      </c>
      <c r="B570" s="63">
        <v>280518030000</v>
      </c>
      <c r="C570" s="64" t="s">
        <v>1097</v>
      </c>
      <c r="D570" s="65" t="s">
        <v>1098</v>
      </c>
      <c r="E570" s="65" t="s">
        <v>1099</v>
      </c>
      <c r="F570" s="66">
        <v>11758</v>
      </c>
      <c r="G570" s="67">
        <v>912</v>
      </c>
      <c r="H570" s="68">
        <v>5169927455</v>
      </c>
      <c r="I570" s="69" t="s">
        <v>1826</v>
      </c>
      <c r="J570" s="70" t="s">
        <v>1733</v>
      </c>
      <c r="K570" s="71" t="s">
        <v>1733</v>
      </c>
      <c r="L570" s="72">
        <v>3403</v>
      </c>
      <c r="M570" s="73" t="s">
        <v>1733</v>
      </c>
      <c r="N570" s="74">
        <v>3.068693694</v>
      </c>
      <c r="O570" s="70" t="s">
        <v>1733</v>
      </c>
      <c r="P570" s="75"/>
      <c r="Q570" s="71" t="str">
        <f t="shared" si="90"/>
        <v>NO</v>
      </c>
      <c r="R570" s="76" t="s">
        <v>1733</v>
      </c>
      <c r="S570" s="77">
        <v>68699</v>
      </c>
      <c r="T570" s="78">
        <v>3323</v>
      </c>
      <c r="U570" s="78">
        <v>14714</v>
      </c>
      <c r="V570" s="79">
        <v>3909</v>
      </c>
      <c r="W570" s="64">
        <f t="shared" si="91"/>
        <v>0</v>
      </c>
      <c r="X570" s="65">
        <f t="shared" si="92"/>
        <v>0</v>
      </c>
      <c r="Y570" s="65">
        <f t="shared" si="93"/>
        <v>0</v>
      </c>
      <c r="Z570" s="80">
        <f t="shared" si="94"/>
        <v>0</v>
      </c>
      <c r="AA570" s="81" t="str">
        <f t="shared" si="95"/>
        <v>-</v>
      </c>
      <c r="AB570" s="64">
        <f t="shared" si="96"/>
        <v>0</v>
      </c>
      <c r="AC570" s="65">
        <f t="shared" si="97"/>
        <v>0</v>
      </c>
      <c r="AD570" s="80">
        <f t="shared" si="98"/>
        <v>0</v>
      </c>
      <c r="AE570" s="81" t="str">
        <f t="shared" si="99"/>
        <v>-</v>
      </c>
      <c r="AF570" s="64">
        <f t="shared" si="100"/>
        <v>0</v>
      </c>
      <c r="AG570" s="82" t="s">
        <v>1734</v>
      </c>
    </row>
    <row r="571" spans="1:33" ht="12.75">
      <c r="A571" s="62">
        <v>3623220</v>
      </c>
      <c r="B571" s="63">
        <v>280504060000</v>
      </c>
      <c r="C571" s="64" t="s">
        <v>1100</v>
      </c>
      <c r="D571" s="65" t="s">
        <v>1101</v>
      </c>
      <c r="E571" s="65" t="s">
        <v>1102</v>
      </c>
      <c r="F571" s="66">
        <v>11803</v>
      </c>
      <c r="G571" s="67">
        <v>3612</v>
      </c>
      <c r="H571" s="68">
        <v>5169376301</v>
      </c>
      <c r="I571" s="69" t="s">
        <v>1826</v>
      </c>
      <c r="J571" s="70" t="s">
        <v>1733</v>
      </c>
      <c r="K571" s="71" t="s">
        <v>1733</v>
      </c>
      <c r="L571" s="72">
        <v>4864</v>
      </c>
      <c r="M571" s="73" t="s">
        <v>1733</v>
      </c>
      <c r="N571" s="74">
        <v>3.442065239</v>
      </c>
      <c r="O571" s="70" t="s">
        <v>1733</v>
      </c>
      <c r="P571" s="75"/>
      <c r="Q571" s="71" t="str">
        <f t="shared" si="90"/>
        <v>NO</v>
      </c>
      <c r="R571" s="76" t="s">
        <v>1733</v>
      </c>
      <c r="S571" s="77">
        <v>106376</v>
      </c>
      <c r="T571" s="78">
        <v>5348</v>
      </c>
      <c r="U571" s="78">
        <v>18641</v>
      </c>
      <c r="V571" s="79">
        <v>5155</v>
      </c>
      <c r="W571" s="64">
        <f t="shared" si="91"/>
        <v>0</v>
      </c>
      <c r="X571" s="65">
        <f t="shared" si="92"/>
        <v>0</v>
      </c>
      <c r="Y571" s="65">
        <f t="shared" si="93"/>
        <v>0</v>
      </c>
      <c r="Z571" s="80">
        <f t="shared" si="94"/>
        <v>0</v>
      </c>
      <c r="AA571" s="81" t="str">
        <f t="shared" si="95"/>
        <v>-</v>
      </c>
      <c r="AB571" s="64">
        <f t="shared" si="96"/>
        <v>0</v>
      </c>
      <c r="AC571" s="65">
        <f t="shared" si="97"/>
        <v>0</v>
      </c>
      <c r="AD571" s="80">
        <f t="shared" si="98"/>
        <v>0</v>
      </c>
      <c r="AE571" s="81" t="str">
        <f t="shared" si="99"/>
        <v>-</v>
      </c>
      <c r="AF571" s="64">
        <f t="shared" si="100"/>
        <v>0</v>
      </c>
      <c r="AG571" s="82" t="s">
        <v>1734</v>
      </c>
    </row>
    <row r="572" spans="1:33" ht="12.75">
      <c r="A572" s="62">
        <v>3623280</v>
      </c>
      <c r="B572" s="63">
        <v>91200010000</v>
      </c>
      <c r="C572" s="64" t="s">
        <v>1103</v>
      </c>
      <c r="D572" s="65" t="s">
        <v>1104</v>
      </c>
      <c r="E572" s="65" t="s">
        <v>2015</v>
      </c>
      <c r="F572" s="66">
        <v>12901</v>
      </c>
      <c r="G572" s="67">
        <v>3396</v>
      </c>
      <c r="H572" s="68">
        <v>5189576002</v>
      </c>
      <c r="I572" s="69" t="s">
        <v>1800</v>
      </c>
      <c r="J572" s="70" t="s">
        <v>1733</v>
      </c>
      <c r="K572" s="71" t="s">
        <v>1733</v>
      </c>
      <c r="L572" s="72">
        <v>1951</v>
      </c>
      <c r="M572" s="73" t="s">
        <v>1733</v>
      </c>
      <c r="N572" s="74">
        <v>14.57142857</v>
      </c>
      <c r="O572" s="70" t="s">
        <v>1733</v>
      </c>
      <c r="P572" s="75"/>
      <c r="Q572" s="71" t="str">
        <f t="shared" si="90"/>
        <v>NO</v>
      </c>
      <c r="R572" s="76" t="s">
        <v>1732</v>
      </c>
      <c r="S572" s="77">
        <v>133508</v>
      </c>
      <c r="T572" s="78">
        <v>15663</v>
      </c>
      <c r="U572" s="78">
        <v>16753</v>
      </c>
      <c r="V572" s="79">
        <v>4816</v>
      </c>
      <c r="W572" s="64">
        <f t="shared" si="91"/>
        <v>0</v>
      </c>
      <c r="X572" s="65">
        <f t="shared" si="92"/>
        <v>0</v>
      </c>
      <c r="Y572" s="65">
        <f t="shared" si="93"/>
        <v>0</v>
      </c>
      <c r="Z572" s="80">
        <f t="shared" si="94"/>
        <v>0</v>
      </c>
      <c r="AA572" s="81" t="str">
        <f t="shared" si="95"/>
        <v>-</v>
      </c>
      <c r="AB572" s="64">
        <f t="shared" si="96"/>
        <v>1</v>
      </c>
      <c r="AC572" s="65">
        <f t="shared" si="97"/>
        <v>0</v>
      </c>
      <c r="AD572" s="80">
        <f t="shared" si="98"/>
        <v>0</v>
      </c>
      <c r="AE572" s="81" t="str">
        <f t="shared" si="99"/>
        <v>-</v>
      </c>
      <c r="AF572" s="64">
        <f t="shared" si="100"/>
        <v>0</v>
      </c>
      <c r="AG572" s="82" t="s">
        <v>1734</v>
      </c>
    </row>
    <row r="573" spans="1:33" ht="12.75">
      <c r="A573" s="62">
        <v>3623310</v>
      </c>
      <c r="B573" s="63">
        <v>660809030000</v>
      </c>
      <c r="C573" s="64" t="s">
        <v>1105</v>
      </c>
      <c r="D573" s="65" t="s">
        <v>1106</v>
      </c>
      <c r="E573" s="65" t="s">
        <v>864</v>
      </c>
      <c r="F573" s="66">
        <v>10570</v>
      </c>
      <c r="G573" s="67">
        <v>3157</v>
      </c>
      <c r="H573" s="68">
        <v>9147411400</v>
      </c>
      <c r="I573" s="69" t="s">
        <v>1947</v>
      </c>
      <c r="J573" s="70" t="s">
        <v>1733</v>
      </c>
      <c r="K573" s="71" t="s">
        <v>1733</v>
      </c>
      <c r="L573" s="72">
        <v>1619</v>
      </c>
      <c r="M573" s="73" t="s">
        <v>1733</v>
      </c>
      <c r="N573" s="74">
        <v>3.817504655</v>
      </c>
      <c r="O573" s="70" t="s">
        <v>1733</v>
      </c>
      <c r="P573" s="75"/>
      <c r="Q573" s="71" t="str">
        <f t="shared" si="90"/>
        <v>NO</v>
      </c>
      <c r="R573" s="76" t="s">
        <v>1733</v>
      </c>
      <c r="S573" s="77">
        <v>37228</v>
      </c>
      <c r="T573" s="78">
        <v>1869</v>
      </c>
      <c r="U573" s="78">
        <v>6195</v>
      </c>
      <c r="V573" s="79">
        <v>1514</v>
      </c>
      <c r="W573" s="64">
        <f t="shared" si="91"/>
        <v>0</v>
      </c>
      <c r="X573" s="65">
        <f t="shared" si="92"/>
        <v>0</v>
      </c>
      <c r="Y573" s="65">
        <f t="shared" si="93"/>
        <v>0</v>
      </c>
      <c r="Z573" s="80">
        <f t="shared" si="94"/>
        <v>0</v>
      </c>
      <c r="AA573" s="81" t="str">
        <f t="shared" si="95"/>
        <v>-</v>
      </c>
      <c r="AB573" s="64">
        <f t="shared" si="96"/>
        <v>0</v>
      </c>
      <c r="AC573" s="65">
        <f t="shared" si="97"/>
        <v>0</v>
      </c>
      <c r="AD573" s="80">
        <f t="shared" si="98"/>
        <v>0</v>
      </c>
      <c r="AE573" s="81" t="str">
        <f t="shared" si="99"/>
        <v>-</v>
      </c>
      <c r="AF573" s="64">
        <f t="shared" si="100"/>
        <v>0</v>
      </c>
      <c r="AG573" s="82" t="s">
        <v>1734</v>
      </c>
    </row>
    <row r="574" spans="1:33" ht="12.75">
      <c r="A574" s="62">
        <v>3623340</v>
      </c>
      <c r="B574" s="63">
        <v>660802040000</v>
      </c>
      <c r="C574" s="64" t="s">
        <v>1107</v>
      </c>
      <c r="D574" s="65" t="s">
        <v>1108</v>
      </c>
      <c r="E574" s="65" t="s">
        <v>1109</v>
      </c>
      <c r="F574" s="66">
        <v>10591</v>
      </c>
      <c r="G574" s="67">
        <v>1215</v>
      </c>
      <c r="H574" s="68">
        <v>9146312440</v>
      </c>
      <c r="I574" s="69" t="s">
        <v>1826</v>
      </c>
      <c r="J574" s="70" t="s">
        <v>1733</v>
      </c>
      <c r="K574" s="71" t="s">
        <v>1733</v>
      </c>
      <c r="L574" s="72">
        <v>336</v>
      </c>
      <c r="M574" s="73" t="s">
        <v>1733</v>
      </c>
      <c r="N574" s="74">
        <v>4.270462633</v>
      </c>
      <c r="O574" s="70" t="s">
        <v>1733</v>
      </c>
      <c r="P574" s="75"/>
      <c r="Q574" s="71" t="str">
        <f t="shared" si="90"/>
        <v>NO</v>
      </c>
      <c r="R574" s="76" t="s">
        <v>1733</v>
      </c>
      <c r="S574" s="77">
        <v>18775</v>
      </c>
      <c r="T574" s="78">
        <v>1489</v>
      </c>
      <c r="U574" s="78">
        <v>2331</v>
      </c>
      <c r="V574" s="79">
        <v>512</v>
      </c>
      <c r="W574" s="64">
        <f t="shared" si="91"/>
        <v>0</v>
      </c>
      <c r="X574" s="65">
        <f t="shared" si="92"/>
        <v>1</v>
      </c>
      <c r="Y574" s="65">
        <f t="shared" si="93"/>
        <v>0</v>
      </c>
      <c r="Z574" s="80">
        <f t="shared" si="94"/>
        <v>0</v>
      </c>
      <c r="AA574" s="81" t="str">
        <f t="shared" si="95"/>
        <v>-</v>
      </c>
      <c r="AB574" s="64">
        <f t="shared" si="96"/>
        <v>0</v>
      </c>
      <c r="AC574" s="65">
        <f t="shared" si="97"/>
        <v>0</v>
      </c>
      <c r="AD574" s="80">
        <f t="shared" si="98"/>
        <v>0</v>
      </c>
      <c r="AE574" s="81" t="str">
        <f t="shared" si="99"/>
        <v>-</v>
      </c>
      <c r="AF574" s="64">
        <f t="shared" si="100"/>
        <v>0</v>
      </c>
      <c r="AG574" s="82" t="s">
        <v>1734</v>
      </c>
    </row>
    <row r="575" spans="1:33" ht="12.75">
      <c r="A575" s="62">
        <v>3623370</v>
      </c>
      <c r="B575" s="63">
        <v>211103040000</v>
      </c>
      <c r="C575" s="64" t="s">
        <v>1804</v>
      </c>
      <c r="D575" s="65" t="s">
        <v>1805</v>
      </c>
      <c r="E575" s="65" t="s">
        <v>1806</v>
      </c>
      <c r="F575" s="66">
        <v>13431</v>
      </c>
      <c r="G575" s="67">
        <v>8</v>
      </c>
      <c r="H575" s="68">
        <v>3158260203</v>
      </c>
      <c r="I575" s="69" t="s">
        <v>1807</v>
      </c>
      <c r="J575" s="70" t="s">
        <v>1732</v>
      </c>
      <c r="K575" s="71" t="s">
        <v>1733</v>
      </c>
      <c r="L575" s="72">
        <v>687</v>
      </c>
      <c r="M575" s="73" t="s">
        <v>1733</v>
      </c>
      <c r="N575" s="74">
        <v>20.22315202</v>
      </c>
      <c r="O575" s="70" t="s">
        <v>1732</v>
      </c>
      <c r="P575" s="75"/>
      <c r="Q575" s="71" t="str">
        <f t="shared" si="90"/>
        <v>NO</v>
      </c>
      <c r="R575" s="76" t="s">
        <v>1732</v>
      </c>
      <c r="S575" s="77">
        <v>49454</v>
      </c>
      <c r="T575" s="78">
        <v>6578</v>
      </c>
      <c r="U575" s="78">
        <v>5752</v>
      </c>
      <c r="V575" s="79">
        <v>8599</v>
      </c>
      <c r="W575" s="64">
        <f t="shared" si="91"/>
        <v>1</v>
      </c>
      <c r="X575" s="65">
        <f t="shared" si="92"/>
        <v>0</v>
      </c>
      <c r="Y575" s="65">
        <f t="shared" si="93"/>
        <v>0</v>
      </c>
      <c r="Z575" s="80">
        <f t="shared" si="94"/>
        <v>0</v>
      </c>
      <c r="AA575" s="81" t="str">
        <f t="shared" si="95"/>
        <v>-</v>
      </c>
      <c r="AB575" s="64">
        <f t="shared" si="96"/>
        <v>1</v>
      </c>
      <c r="AC575" s="65">
        <f t="shared" si="97"/>
        <v>1</v>
      </c>
      <c r="AD575" s="80" t="str">
        <f t="shared" si="98"/>
        <v>Initial</v>
      </c>
      <c r="AE575" s="81" t="str">
        <f t="shared" si="99"/>
        <v>RLIS</v>
      </c>
      <c r="AF575" s="64">
        <f t="shared" si="100"/>
        <v>0</v>
      </c>
      <c r="AG575" s="82" t="s">
        <v>1734</v>
      </c>
    </row>
    <row r="576" spans="1:33" ht="12.75">
      <c r="A576" s="62">
        <v>3623430</v>
      </c>
      <c r="B576" s="63">
        <v>51101040000</v>
      </c>
      <c r="C576" s="64" t="s">
        <v>1110</v>
      </c>
      <c r="D576" s="65" t="s">
        <v>1111</v>
      </c>
      <c r="E576" s="65" t="s">
        <v>1112</v>
      </c>
      <c r="F576" s="66">
        <v>13140</v>
      </c>
      <c r="G576" s="67">
        <v>9647</v>
      </c>
      <c r="H576" s="68">
        <v>3157765728</v>
      </c>
      <c r="I576" s="69" t="s">
        <v>1731</v>
      </c>
      <c r="J576" s="70" t="s">
        <v>1732</v>
      </c>
      <c r="K576" s="71" t="s">
        <v>1732</v>
      </c>
      <c r="L576" s="72">
        <v>1101</v>
      </c>
      <c r="M576" s="73" t="s">
        <v>1733</v>
      </c>
      <c r="N576" s="74">
        <v>13.89802632</v>
      </c>
      <c r="O576" s="70" t="s">
        <v>1733</v>
      </c>
      <c r="P576" s="75"/>
      <c r="Q576" s="71" t="str">
        <f t="shared" si="90"/>
        <v>NO</v>
      </c>
      <c r="R576" s="76" t="s">
        <v>1732</v>
      </c>
      <c r="S576" s="77">
        <v>70173</v>
      </c>
      <c r="T576" s="78">
        <v>7510</v>
      </c>
      <c r="U576" s="78">
        <v>7948</v>
      </c>
      <c r="V576" s="79">
        <v>11241</v>
      </c>
      <c r="W576" s="64">
        <f t="shared" si="91"/>
        <v>1</v>
      </c>
      <c r="X576" s="65">
        <f t="shared" si="92"/>
        <v>0</v>
      </c>
      <c r="Y576" s="65">
        <f t="shared" si="93"/>
        <v>0</v>
      </c>
      <c r="Z576" s="80">
        <f t="shared" si="94"/>
        <v>0</v>
      </c>
      <c r="AA576" s="81" t="str">
        <f t="shared" si="95"/>
        <v>-</v>
      </c>
      <c r="AB576" s="64">
        <f t="shared" si="96"/>
        <v>1</v>
      </c>
      <c r="AC576" s="65">
        <f t="shared" si="97"/>
        <v>0</v>
      </c>
      <c r="AD576" s="80">
        <f t="shared" si="98"/>
        <v>0</v>
      </c>
      <c r="AE576" s="81" t="str">
        <f t="shared" si="99"/>
        <v>-</v>
      </c>
      <c r="AF576" s="64">
        <f t="shared" si="100"/>
        <v>0</v>
      </c>
      <c r="AG576" s="82" t="s">
        <v>1734</v>
      </c>
    </row>
    <row r="577" spans="1:33" ht="12.75">
      <c r="A577" s="62">
        <v>3623460</v>
      </c>
      <c r="B577" s="63">
        <v>661904030000</v>
      </c>
      <c r="C577" s="64" t="s">
        <v>1113</v>
      </c>
      <c r="D577" s="65" t="s">
        <v>1114</v>
      </c>
      <c r="E577" s="65" t="s">
        <v>1115</v>
      </c>
      <c r="F577" s="66">
        <v>10573</v>
      </c>
      <c r="G577" s="67">
        <v>2851</v>
      </c>
      <c r="H577" s="68">
        <v>9149347901</v>
      </c>
      <c r="I577" s="69" t="s">
        <v>1826</v>
      </c>
      <c r="J577" s="70" t="s">
        <v>1733</v>
      </c>
      <c r="K577" s="71" t="s">
        <v>1733</v>
      </c>
      <c r="L577" s="72">
        <v>3363</v>
      </c>
      <c r="M577" s="73" t="s">
        <v>1733</v>
      </c>
      <c r="N577" s="74">
        <v>11.62243151</v>
      </c>
      <c r="O577" s="70" t="s">
        <v>1733</v>
      </c>
      <c r="P577" s="75"/>
      <c r="Q577" s="71" t="str">
        <f t="shared" si="90"/>
        <v>NO</v>
      </c>
      <c r="R577" s="76" t="s">
        <v>1733</v>
      </c>
      <c r="S577" s="77">
        <v>170462</v>
      </c>
      <c r="T577" s="78">
        <v>21890</v>
      </c>
      <c r="U577" s="78">
        <v>24316</v>
      </c>
      <c r="V577" s="79">
        <v>7409</v>
      </c>
      <c r="W577" s="64">
        <f t="shared" si="91"/>
        <v>0</v>
      </c>
      <c r="X577" s="65">
        <f t="shared" si="92"/>
        <v>0</v>
      </c>
      <c r="Y577" s="65">
        <f t="shared" si="93"/>
        <v>0</v>
      </c>
      <c r="Z577" s="80">
        <f t="shared" si="94"/>
        <v>0</v>
      </c>
      <c r="AA577" s="81" t="str">
        <f t="shared" si="95"/>
        <v>-</v>
      </c>
      <c r="AB577" s="64">
        <f t="shared" si="96"/>
        <v>0</v>
      </c>
      <c r="AC577" s="65">
        <f t="shared" si="97"/>
        <v>0</v>
      </c>
      <c r="AD577" s="80">
        <f t="shared" si="98"/>
        <v>0</v>
      </c>
      <c r="AE577" s="81" t="str">
        <f t="shared" si="99"/>
        <v>-</v>
      </c>
      <c r="AF577" s="64">
        <f t="shared" si="100"/>
        <v>0</v>
      </c>
      <c r="AG577" s="82" t="s">
        <v>1734</v>
      </c>
    </row>
    <row r="578" spans="1:33" ht="12.75">
      <c r="A578" s="62">
        <v>3623490</v>
      </c>
      <c r="B578" s="63">
        <v>580206020000</v>
      </c>
      <c r="C578" s="64" t="s">
        <v>1116</v>
      </c>
      <c r="D578" s="65" t="s">
        <v>1117</v>
      </c>
      <c r="E578" s="65" t="s">
        <v>1118</v>
      </c>
      <c r="F578" s="66">
        <v>11777</v>
      </c>
      <c r="G578" s="67">
        <v>1969</v>
      </c>
      <c r="H578" s="68">
        <v>6314764404</v>
      </c>
      <c r="I578" s="69" t="s">
        <v>1947</v>
      </c>
      <c r="J578" s="70" t="s">
        <v>1733</v>
      </c>
      <c r="K578" s="71" t="s">
        <v>1733</v>
      </c>
      <c r="L578" s="72">
        <v>1127</v>
      </c>
      <c r="M578" s="73" t="s">
        <v>1733</v>
      </c>
      <c r="N578" s="74">
        <v>4.111842105</v>
      </c>
      <c r="O578" s="70" t="s">
        <v>1733</v>
      </c>
      <c r="P578" s="75"/>
      <c r="Q578" s="71" t="str">
        <f t="shared" si="90"/>
        <v>NO</v>
      </c>
      <c r="R578" s="76" t="s">
        <v>1733</v>
      </c>
      <c r="S578" s="77">
        <v>49919</v>
      </c>
      <c r="T578" s="78">
        <v>3721</v>
      </c>
      <c r="U578" s="78">
        <v>7032</v>
      </c>
      <c r="V578" s="79">
        <v>1537</v>
      </c>
      <c r="W578" s="64">
        <f t="shared" si="91"/>
        <v>0</v>
      </c>
      <c r="X578" s="65">
        <f t="shared" si="92"/>
        <v>0</v>
      </c>
      <c r="Y578" s="65">
        <f t="shared" si="93"/>
        <v>0</v>
      </c>
      <c r="Z578" s="80">
        <f t="shared" si="94"/>
        <v>0</v>
      </c>
      <c r="AA578" s="81" t="str">
        <f t="shared" si="95"/>
        <v>-</v>
      </c>
      <c r="AB578" s="64">
        <f t="shared" si="96"/>
        <v>0</v>
      </c>
      <c r="AC578" s="65">
        <f t="shared" si="97"/>
        <v>0</v>
      </c>
      <c r="AD578" s="80">
        <f t="shared" si="98"/>
        <v>0</v>
      </c>
      <c r="AE578" s="81" t="str">
        <f t="shared" si="99"/>
        <v>-</v>
      </c>
      <c r="AF578" s="64">
        <f t="shared" si="100"/>
        <v>0</v>
      </c>
      <c r="AG578" s="82" t="s">
        <v>1734</v>
      </c>
    </row>
    <row r="579" spans="1:33" ht="12.75">
      <c r="A579" s="62">
        <v>3623520</v>
      </c>
      <c r="B579" s="63">
        <v>441800050000</v>
      </c>
      <c r="C579" s="64" t="s">
        <v>1119</v>
      </c>
      <c r="D579" s="65" t="s">
        <v>1120</v>
      </c>
      <c r="E579" s="65" t="s">
        <v>1121</v>
      </c>
      <c r="F579" s="66">
        <v>12771</v>
      </c>
      <c r="G579" s="67">
        <v>3058</v>
      </c>
      <c r="H579" s="68">
        <v>8458583175</v>
      </c>
      <c r="I579" s="69" t="s">
        <v>1864</v>
      </c>
      <c r="J579" s="70" t="s">
        <v>1733</v>
      </c>
      <c r="K579" s="71" t="s">
        <v>1733</v>
      </c>
      <c r="L579" s="72">
        <v>2838</v>
      </c>
      <c r="M579" s="73" t="s">
        <v>1733</v>
      </c>
      <c r="N579" s="74">
        <v>12.87625418</v>
      </c>
      <c r="O579" s="70" t="s">
        <v>1733</v>
      </c>
      <c r="P579" s="75"/>
      <c r="Q579" s="71" t="str">
        <f t="shared" si="90"/>
        <v>NO</v>
      </c>
      <c r="R579" s="76" t="s">
        <v>1733</v>
      </c>
      <c r="S579" s="77">
        <v>167477</v>
      </c>
      <c r="T579" s="78">
        <v>19875</v>
      </c>
      <c r="U579" s="78">
        <v>21789</v>
      </c>
      <c r="V579" s="79">
        <v>6498</v>
      </c>
      <c r="W579" s="64">
        <f t="shared" si="91"/>
        <v>0</v>
      </c>
      <c r="X579" s="65">
        <f t="shared" si="92"/>
        <v>0</v>
      </c>
      <c r="Y579" s="65">
        <f t="shared" si="93"/>
        <v>0</v>
      </c>
      <c r="Z579" s="80">
        <f t="shared" si="94"/>
        <v>0</v>
      </c>
      <c r="AA579" s="81" t="str">
        <f t="shared" si="95"/>
        <v>-</v>
      </c>
      <c r="AB579" s="64">
        <f t="shared" si="96"/>
        <v>0</v>
      </c>
      <c r="AC579" s="65">
        <f t="shared" si="97"/>
        <v>0</v>
      </c>
      <c r="AD579" s="80">
        <f t="shared" si="98"/>
        <v>0</v>
      </c>
      <c r="AE579" s="81" t="str">
        <f t="shared" si="99"/>
        <v>-</v>
      </c>
      <c r="AF579" s="64">
        <f t="shared" si="100"/>
        <v>0</v>
      </c>
      <c r="AG579" s="82" t="s">
        <v>1734</v>
      </c>
    </row>
    <row r="580" spans="1:33" ht="12.75">
      <c r="A580" s="62">
        <v>3623580</v>
      </c>
      <c r="B580" s="63">
        <v>280404030000</v>
      </c>
      <c r="C580" s="64" t="s">
        <v>1122</v>
      </c>
      <c r="D580" s="65" t="s">
        <v>1123</v>
      </c>
      <c r="E580" s="65" t="s">
        <v>1124</v>
      </c>
      <c r="F580" s="66">
        <v>11050</v>
      </c>
      <c r="G580" s="67">
        <v>3719</v>
      </c>
      <c r="H580" s="68">
        <v>5167675005</v>
      </c>
      <c r="I580" s="69" t="s">
        <v>1947</v>
      </c>
      <c r="J580" s="70" t="s">
        <v>1733</v>
      </c>
      <c r="K580" s="71" t="s">
        <v>1733</v>
      </c>
      <c r="L580" s="72">
        <v>4389</v>
      </c>
      <c r="M580" s="73" t="s">
        <v>1733</v>
      </c>
      <c r="N580" s="74">
        <v>5.397505846</v>
      </c>
      <c r="O580" s="70" t="s">
        <v>1733</v>
      </c>
      <c r="P580" s="75"/>
      <c r="Q580" s="71" t="str">
        <f t="shared" si="90"/>
        <v>NO</v>
      </c>
      <c r="R580" s="76" t="s">
        <v>1733</v>
      </c>
      <c r="S580" s="77">
        <v>129682</v>
      </c>
      <c r="T580" s="78">
        <v>10659</v>
      </c>
      <c r="U580" s="78">
        <v>21898</v>
      </c>
      <c r="V580" s="79">
        <v>6227</v>
      </c>
      <c r="W580" s="64">
        <f t="shared" si="91"/>
        <v>0</v>
      </c>
      <c r="X580" s="65">
        <f t="shared" si="92"/>
        <v>0</v>
      </c>
      <c r="Y580" s="65">
        <f t="shared" si="93"/>
        <v>0</v>
      </c>
      <c r="Z580" s="80">
        <f t="shared" si="94"/>
        <v>0</v>
      </c>
      <c r="AA580" s="81" t="str">
        <f t="shared" si="95"/>
        <v>-</v>
      </c>
      <c r="AB580" s="64">
        <f t="shared" si="96"/>
        <v>0</v>
      </c>
      <c r="AC580" s="65">
        <f t="shared" si="97"/>
        <v>0</v>
      </c>
      <c r="AD580" s="80">
        <f t="shared" si="98"/>
        <v>0</v>
      </c>
      <c r="AE580" s="81" t="str">
        <f t="shared" si="99"/>
        <v>-</v>
      </c>
      <c r="AF580" s="64">
        <f t="shared" si="100"/>
        <v>0</v>
      </c>
      <c r="AG580" s="82" t="s">
        <v>1734</v>
      </c>
    </row>
    <row r="581" spans="1:33" ht="12.75">
      <c r="A581" s="62">
        <v>3623640</v>
      </c>
      <c r="B581" s="63">
        <v>42901040000</v>
      </c>
      <c r="C581" s="64" t="s">
        <v>1125</v>
      </c>
      <c r="D581" s="65" t="s">
        <v>1126</v>
      </c>
      <c r="E581" s="65" t="s">
        <v>1127</v>
      </c>
      <c r="F581" s="66">
        <v>14770</v>
      </c>
      <c r="G581" s="67">
        <v>9791</v>
      </c>
      <c r="H581" s="68">
        <v>7169337141</v>
      </c>
      <c r="I581" s="69" t="s">
        <v>1731</v>
      </c>
      <c r="J581" s="70" t="s">
        <v>1732</v>
      </c>
      <c r="K581" s="71" t="s">
        <v>1732</v>
      </c>
      <c r="L581" s="72">
        <v>987</v>
      </c>
      <c r="M581" s="73" t="s">
        <v>1733</v>
      </c>
      <c r="N581" s="74">
        <v>15.98440546</v>
      </c>
      <c r="O581" s="70" t="s">
        <v>1733</v>
      </c>
      <c r="P581" s="75"/>
      <c r="Q581" s="71" t="str">
        <f aca="true" t="shared" si="101" ref="Q581:Q644">IF(AND(ISNUMBER(P581),P581&gt;=20),"YES","NO")</f>
        <v>NO</v>
      </c>
      <c r="R581" s="76" t="s">
        <v>1732</v>
      </c>
      <c r="S581" s="77">
        <v>58354</v>
      </c>
      <c r="T581" s="78">
        <v>6612</v>
      </c>
      <c r="U581" s="78">
        <v>6844</v>
      </c>
      <c r="V581" s="79">
        <v>9998</v>
      </c>
      <c r="W581" s="64">
        <f aca="true" t="shared" si="102" ref="W581:W644">IF(OR(J581="YES",K581="YES"),1,0)</f>
        <v>1</v>
      </c>
      <c r="X581" s="65">
        <f aca="true" t="shared" si="103" ref="X581:X644">IF(OR(AND(ISNUMBER(L581),AND(L581&gt;0,L581&lt;600)),AND(ISNUMBER(L581),AND(L581&gt;0,M581="YES"))),1,0)</f>
        <v>0</v>
      </c>
      <c r="Y581" s="65">
        <f aca="true" t="shared" si="104" ref="Y581:Y644">IF(AND(OR(J581="YES",K581="YES"),(W581=0)),"Trouble",0)</f>
        <v>0</v>
      </c>
      <c r="Z581" s="80">
        <f aca="true" t="shared" si="105" ref="Z581:Z644">IF(AND(OR(AND(ISNUMBER(L581),AND(L581&gt;0,L581&lt;600)),AND(ISNUMBER(L581),AND(L581&gt;0,M581="YES"))),(X581=0)),"Trouble",0)</f>
        <v>0</v>
      </c>
      <c r="AA581" s="81" t="str">
        <f aca="true" t="shared" si="106" ref="AA581:AA644">IF(AND(W581=1,X581=1),"SRSA","-")</f>
        <v>-</v>
      </c>
      <c r="AB581" s="64">
        <f aca="true" t="shared" si="107" ref="AB581:AB644">IF(R581="YES",1,0)</f>
        <v>1</v>
      </c>
      <c r="AC581" s="65">
        <f aca="true" t="shared" si="108" ref="AC581:AC644">IF(OR(AND(ISNUMBER(P581),P581&gt;=20),(AND(ISNUMBER(P581)=FALSE,AND(ISNUMBER(N581),N581&gt;=20)))),1,0)</f>
        <v>0</v>
      </c>
      <c r="AD581" s="80">
        <f aca="true" t="shared" si="109" ref="AD581:AD644">IF(AND(AB581=1,AC581=1),"Initial",0)</f>
        <v>0</v>
      </c>
      <c r="AE581" s="81" t="str">
        <f aca="true" t="shared" si="110" ref="AE581:AE644">IF(AND(AND(AD581="Initial",AF581=0),AND(ISNUMBER(L581),L581&gt;0)),"RLIS","-")</f>
        <v>-</v>
      </c>
      <c r="AF581" s="64">
        <f aca="true" t="shared" si="111" ref="AF581:AF644">IF(AND(AA581="SRSA",AD581="Initial"),"SRSA",0)</f>
        <v>0</v>
      </c>
      <c r="AG581" s="82" t="s">
        <v>1734</v>
      </c>
    </row>
    <row r="582" spans="1:33" ht="12.75">
      <c r="A582" s="62">
        <v>3623670</v>
      </c>
      <c r="B582" s="63">
        <v>512902060000</v>
      </c>
      <c r="C582" s="64" t="s">
        <v>1128</v>
      </c>
      <c r="D582" s="65" t="s">
        <v>1129</v>
      </c>
      <c r="E582" s="65" t="s">
        <v>1130</v>
      </c>
      <c r="F582" s="66">
        <v>13676</v>
      </c>
      <c r="G582" s="67">
        <v>1787</v>
      </c>
      <c r="H582" s="68">
        <v>3152652000</v>
      </c>
      <c r="I582" s="69" t="s">
        <v>1738</v>
      </c>
      <c r="J582" s="70" t="s">
        <v>1733</v>
      </c>
      <c r="K582" s="71" t="s">
        <v>1732</v>
      </c>
      <c r="L582" s="72">
        <v>1406</v>
      </c>
      <c r="M582" s="73" t="s">
        <v>1733</v>
      </c>
      <c r="N582" s="74">
        <v>16.30170316</v>
      </c>
      <c r="O582" s="70" t="s">
        <v>1733</v>
      </c>
      <c r="P582" s="75"/>
      <c r="Q582" s="71" t="str">
        <f t="shared" si="101"/>
        <v>NO</v>
      </c>
      <c r="R582" s="76" t="s">
        <v>1732</v>
      </c>
      <c r="S582" s="77">
        <v>110393</v>
      </c>
      <c r="T582" s="78">
        <v>12532</v>
      </c>
      <c r="U582" s="78">
        <v>11434</v>
      </c>
      <c r="V582" s="79">
        <v>14546</v>
      </c>
      <c r="W582" s="64">
        <f t="shared" si="102"/>
        <v>1</v>
      </c>
      <c r="X582" s="65">
        <f t="shared" si="103"/>
        <v>0</v>
      </c>
      <c r="Y582" s="65">
        <f t="shared" si="104"/>
        <v>0</v>
      </c>
      <c r="Z582" s="80">
        <f t="shared" si="105"/>
        <v>0</v>
      </c>
      <c r="AA582" s="81" t="str">
        <f t="shared" si="106"/>
        <v>-</v>
      </c>
      <c r="AB582" s="64">
        <f t="shared" si="107"/>
        <v>1</v>
      </c>
      <c r="AC582" s="65">
        <f t="shared" si="108"/>
        <v>0</v>
      </c>
      <c r="AD582" s="80">
        <f t="shared" si="109"/>
        <v>0</v>
      </c>
      <c r="AE582" s="81" t="str">
        <f t="shared" si="110"/>
        <v>-</v>
      </c>
      <c r="AF582" s="64">
        <f t="shared" si="111"/>
        <v>0</v>
      </c>
      <c r="AG582" s="82" t="s">
        <v>1734</v>
      </c>
    </row>
    <row r="583" spans="1:33" ht="12.75">
      <c r="A583" s="62">
        <v>3623760</v>
      </c>
      <c r="B583" s="63">
        <v>131500010000</v>
      </c>
      <c r="C583" s="64" t="s">
        <v>1131</v>
      </c>
      <c r="D583" s="65" t="s">
        <v>1132</v>
      </c>
      <c r="E583" s="65" t="s">
        <v>1899</v>
      </c>
      <c r="F583" s="66">
        <v>12603</v>
      </c>
      <c r="G583" s="67">
        <v>3313</v>
      </c>
      <c r="H583" s="68">
        <v>8454514950</v>
      </c>
      <c r="I583" s="69" t="s">
        <v>1840</v>
      </c>
      <c r="J583" s="70" t="s">
        <v>1733</v>
      </c>
      <c r="K583" s="71" t="s">
        <v>1733</v>
      </c>
      <c r="L583" s="72">
        <v>4076</v>
      </c>
      <c r="M583" s="73" t="s">
        <v>1733</v>
      </c>
      <c r="N583" s="74">
        <v>21.79031957</v>
      </c>
      <c r="O583" s="70" t="s">
        <v>1732</v>
      </c>
      <c r="P583" s="75"/>
      <c r="Q583" s="71" t="str">
        <f t="shared" si="101"/>
        <v>NO</v>
      </c>
      <c r="R583" s="76" t="s">
        <v>1733</v>
      </c>
      <c r="S583" s="77">
        <v>428922</v>
      </c>
      <c r="T583" s="78">
        <v>62167</v>
      </c>
      <c r="U583" s="78">
        <v>49322</v>
      </c>
      <c r="V583" s="79">
        <v>28784</v>
      </c>
      <c r="W583" s="64">
        <f t="shared" si="102"/>
        <v>0</v>
      </c>
      <c r="X583" s="65">
        <f t="shared" si="103"/>
        <v>0</v>
      </c>
      <c r="Y583" s="65">
        <f t="shared" si="104"/>
        <v>0</v>
      </c>
      <c r="Z583" s="80">
        <f t="shared" si="105"/>
        <v>0</v>
      </c>
      <c r="AA583" s="81" t="str">
        <f t="shared" si="106"/>
        <v>-</v>
      </c>
      <c r="AB583" s="64">
        <f t="shared" si="107"/>
        <v>0</v>
      </c>
      <c r="AC583" s="65">
        <f t="shared" si="108"/>
        <v>1</v>
      </c>
      <c r="AD583" s="80">
        <f t="shared" si="109"/>
        <v>0</v>
      </c>
      <c r="AE583" s="81" t="str">
        <f t="shared" si="110"/>
        <v>-</v>
      </c>
      <c r="AF583" s="64">
        <f t="shared" si="111"/>
        <v>0</v>
      </c>
      <c r="AG583" s="82" t="s">
        <v>1734</v>
      </c>
    </row>
    <row r="584" spans="1:33" ht="12.75">
      <c r="A584" s="62">
        <v>3623790</v>
      </c>
      <c r="B584" s="63">
        <v>572301040000</v>
      </c>
      <c r="C584" s="64" t="s">
        <v>1133</v>
      </c>
      <c r="D584" s="65" t="s">
        <v>1134</v>
      </c>
      <c r="E584" s="65" t="s">
        <v>1135</v>
      </c>
      <c r="F584" s="66">
        <v>14873</v>
      </c>
      <c r="G584" s="67">
        <v>249</v>
      </c>
      <c r="H584" s="68">
        <v>6075223795</v>
      </c>
      <c r="I584" s="69" t="s">
        <v>1731</v>
      </c>
      <c r="J584" s="70" t="s">
        <v>1732</v>
      </c>
      <c r="K584" s="71" t="s">
        <v>1732</v>
      </c>
      <c r="L584" s="72">
        <v>496</v>
      </c>
      <c r="M584" s="73" t="s">
        <v>1733</v>
      </c>
      <c r="N584" s="74">
        <v>18.59205776</v>
      </c>
      <c r="O584" s="70" t="s">
        <v>1733</v>
      </c>
      <c r="P584" s="75"/>
      <c r="Q584" s="71" t="str">
        <f t="shared" si="101"/>
        <v>NO</v>
      </c>
      <c r="R584" s="76" t="s">
        <v>1732</v>
      </c>
      <c r="S584" s="77">
        <v>44935</v>
      </c>
      <c r="T584" s="78">
        <v>5160</v>
      </c>
      <c r="U584" s="78">
        <v>4368</v>
      </c>
      <c r="V584" s="79">
        <v>6132</v>
      </c>
      <c r="W584" s="64">
        <f t="shared" si="102"/>
        <v>1</v>
      </c>
      <c r="X584" s="65">
        <f t="shared" si="103"/>
        <v>1</v>
      </c>
      <c r="Y584" s="65">
        <f t="shared" si="104"/>
        <v>0</v>
      </c>
      <c r="Z584" s="80">
        <f t="shared" si="105"/>
        <v>0</v>
      </c>
      <c r="AA584" s="81" t="str">
        <f t="shared" si="106"/>
        <v>SRSA</v>
      </c>
      <c r="AB584" s="64">
        <f t="shared" si="107"/>
        <v>1</v>
      </c>
      <c r="AC584" s="65">
        <f t="shared" si="108"/>
        <v>0</v>
      </c>
      <c r="AD584" s="80">
        <f t="shared" si="109"/>
        <v>0</v>
      </c>
      <c r="AE584" s="81" t="str">
        <f t="shared" si="110"/>
        <v>-</v>
      </c>
      <c r="AF584" s="64">
        <f t="shared" si="111"/>
        <v>0</v>
      </c>
      <c r="AG584" s="82" t="s">
        <v>1734</v>
      </c>
    </row>
    <row r="585" spans="1:33" ht="12.75">
      <c r="A585" s="62">
        <v>3623880</v>
      </c>
      <c r="B585" s="63">
        <v>461801040000</v>
      </c>
      <c r="C585" s="64" t="s">
        <v>1136</v>
      </c>
      <c r="D585" s="65" t="s">
        <v>1137</v>
      </c>
      <c r="E585" s="65" t="s">
        <v>1138</v>
      </c>
      <c r="F585" s="66">
        <v>13142</v>
      </c>
      <c r="G585" s="67">
        <v>2201</v>
      </c>
      <c r="H585" s="68">
        <v>3152985188</v>
      </c>
      <c r="I585" s="69" t="s">
        <v>1807</v>
      </c>
      <c r="J585" s="70" t="s">
        <v>1732</v>
      </c>
      <c r="K585" s="71" t="s">
        <v>1733</v>
      </c>
      <c r="L585" s="72">
        <v>1147</v>
      </c>
      <c r="M585" s="73" t="s">
        <v>1733</v>
      </c>
      <c r="N585" s="74">
        <v>15.96203624</v>
      </c>
      <c r="O585" s="70" t="s">
        <v>1733</v>
      </c>
      <c r="P585" s="75"/>
      <c r="Q585" s="71" t="str">
        <f t="shared" si="101"/>
        <v>NO</v>
      </c>
      <c r="R585" s="76" t="s">
        <v>1732</v>
      </c>
      <c r="S585" s="77">
        <v>77141</v>
      </c>
      <c r="T585" s="78">
        <v>10192</v>
      </c>
      <c r="U585" s="78">
        <v>9211</v>
      </c>
      <c r="V585" s="79">
        <v>11171</v>
      </c>
      <c r="W585" s="64">
        <f t="shared" si="102"/>
        <v>1</v>
      </c>
      <c r="X585" s="65">
        <f t="shared" si="103"/>
        <v>0</v>
      </c>
      <c r="Y585" s="65">
        <f t="shared" si="104"/>
        <v>0</v>
      </c>
      <c r="Z585" s="80">
        <f t="shared" si="105"/>
        <v>0</v>
      </c>
      <c r="AA585" s="81" t="str">
        <f t="shared" si="106"/>
        <v>-</v>
      </c>
      <c r="AB585" s="64">
        <f t="shared" si="107"/>
        <v>1</v>
      </c>
      <c r="AC585" s="65">
        <f t="shared" si="108"/>
        <v>0</v>
      </c>
      <c r="AD585" s="80">
        <f t="shared" si="109"/>
        <v>0</v>
      </c>
      <c r="AE585" s="81" t="str">
        <f t="shared" si="110"/>
        <v>-</v>
      </c>
      <c r="AF585" s="64">
        <f t="shared" si="111"/>
        <v>0</v>
      </c>
      <c r="AG585" s="82" t="s">
        <v>1734</v>
      </c>
    </row>
    <row r="586" spans="1:33" ht="12.75">
      <c r="A586" s="62">
        <v>3623970</v>
      </c>
      <c r="B586" s="63">
        <v>641401040000</v>
      </c>
      <c r="C586" s="64" t="s">
        <v>1139</v>
      </c>
      <c r="D586" s="65" t="s">
        <v>1140</v>
      </c>
      <c r="E586" s="65" t="s">
        <v>1141</v>
      </c>
      <c r="F586" s="66">
        <v>12861</v>
      </c>
      <c r="G586" s="67">
        <v>91</v>
      </c>
      <c r="H586" s="68">
        <v>5185478266</v>
      </c>
      <c r="I586" s="69" t="s">
        <v>1807</v>
      </c>
      <c r="J586" s="70" t="s">
        <v>1732</v>
      </c>
      <c r="K586" s="71" t="s">
        <v>1733</v>
      </c>
      <c r="L586" s="72">
        <v>36</v>
      </c>
      <c r="M586" s="73" t="s">
        <v>1733</v>
      </c>
      <c r="N586" s="74">
        <v>11.71171171</v>
      </c>
      <c r="O586" s="70" t="s">
        <v>1733</v>
      </c>
      <c r="P586" s="75"/>
      <c r="Q586" s="71" t="str">
        <f t="shared" si="101"/>
        <v>NO</v>
      </c>
      <c r="R586" s="76" t="s">
        <v>1732</v>
      </c>
      <c r="S586" s="77">
        <v>5249</v>
      </c>
      <c r="T586" s="78">
        <v>745</v>
      </c>
      <c r="U586" s="78">
        <v>550</v>
      </c>
      <c r="V586" s="79">
        <v>426</v>
      </c>
      <c r="W586" s="64">
        <f t="shared" si="102"/>
        <v>1</v>
      </c>
      <c r="X586" s="65">
        <f t="shared" si="103"/>
        <v>1</v>
      </c>
      <c r="Y586" s="65">
        <f t="shared" si="104"/>
        <v>0</v>
      </c>
      <c r="Z586" s="80">
        <f t="shared" si="105"/>
        <v>0</v>
      </c>
      <c r="AA586" s="81" t="str">
        <f t="shared" si="106"/>
        <v>SRSA</v>
      </c>
      <c r="AB586" s="64">
        <f t="shared" si="107"/>
        <v>1</v>
      </c>
      <c r="AC586" s="65">
        <f t="shared" si="108"/>
        <v>0</v>
      </c>
      <c r="AD586" s="80">
        <f t="shared" si="109"/>
        <v>0</v>
      </c>
      <c r="AE586" s="81" t="str">
        <f t="shared" si="110"/>
        <v>-</v>
      </c>
      <c r="AF586" s="64">
        <f t="shared" si="111"/>
        <v>0</v>
      </c>
      <c r="AG586" s="82" t="s">
        <v>1734</v>
      </c>
    </row>
    <row r="587" spans="1:33" ht="12.75">
      <c r="A587" s="62">
        <v>3624000</v>
      </c>
      <c r="B587" s="63">
        <v>480503040000</v>
      </c>
      <c r="C587" s="64" t="s">
        <v>1142</v>
      </c>
      <c r="D587" s="65" t="s">
        <v>1143</v>
      </c>
      <c r="E587" s="65" t="s">
        <v>1144</v>
      </c>
      <c r="F587" s="66">
        <v>10579</v>
      </c>
      <c r="G587" s="67">
        <v>3238</v>
      </c>
      <c r="H587" s="68">
        <v>8455288143</v>
      </c>
      <c r="I587" s="69" t="s">
        <v>1826</v>
      </c>
      <c r="J587" s="70" t="s">
        <v>1733</v>
      </c>
      <c r="K587" s="71" t="s">
        <v>1733</v>
      </c>
      <c r="L587" s="72">
        <v>1733</v>
      </c>
      <c r="M587" s="73" t="s">
        <v>1733</v>
      </c>
      <c r="N587" s="74">
        <v>3.066812705</v>
      </c>
      <c r="O587" s="70" t="s">
        <v>1733</v>
      </c>
      <c r="P587" s="75"/>
      <c r="Q587" s="71" t="str">
        <f t="shared" si="101"/>
        <v>NO</v>
      </c>
      <c r="R587" s="76" t="s">
        <v>1733</v>
      </c>
      <c r="S587" s="77">
        <v>35391</v>
      </c>
      <c r="T587" s="78">
        <v>2097</v>
      </c>
      <c r="U587" s="78">
        <v>7225</v>
      </c>
      <c r="V587" s="79">
        <v>1894</v>
      </c>
      <c r="W587" s="64">
        <f t="shared" si="102"/>
        <v>0</v>
      </c>
      <c r="X587" s="65">
        <f t="shared" si="103"/>
        <v>0</v>
      </c>
      <c r="Y587" s="65">
        <f t="shared" si="104"/>
        <v>0</v>
      </c>
      <c r="Z587" s="80">
        <f t="shared" si="105"/>
        <v>0</v>
      </c>
      <c r="AA587" s="81" t="str">
        <f t="shared" si="106"/>
        <v>-</v>
      </c>
      <c r="AB587" s="64">
        <f t="shared" si="107"/>
        <v>0</v>
      </c>
      <c r="AC587" s="65">
        <f t="shared" si="108"/>
        <v>0</v>
      </c>
      <c r="AD587" s="80">
        <f t="shared" si="109"/>
        <v>0</v>
      </c>
      <c r="AE587" s="81" t="str">
        <f t="shared" si="110"/>
        <v>-</v>
      </c>
      <c r="AF587" s="64">
        <f t="shared" si="111"/>
        <v>0</v>
      </c>
      <c r="AG587" s="82" t="s">
        <v>1734</v>
      </c>
    </row>
    <row r="588" spans="1:33" ht="12.75">
      <c r="A588" s="62">
        <v>3624030</v>
      </c>
      <c r="B588" s="63">
        <v>630902030000</v>
      </c>
      <c r="C588" s="64" t="s">
        <v>1145</v>
      </c>
      <c r="D588" s="65" t="s">
        <v>1146</v>
      </c>
      <c r="E588" s="65" t="s">
        <v>1147</v>
      </c>
      <c r="F588" s="66">
        <v>12804</v>
      </c>
      <c r="G588" s="67">
        <v>2914</v>
      </c>
      <c r="H588" s="68">
        <v>5187426000</v>
      </c>
      <c r="I588" s="69" t="s">
        <v>2145</v>
      </c>
      <c r="J588" s="70" t="s">
        <v>1733</v>
      </c>
      <c r="K588" s="71" t="s">
        <v>1733</v>
      </c>
      <c r="L588" s="72">
        <v>3711</v>
      </c>
      <c r="M588" s="73" t="s">
        <v>1733</v>
      </c>
      <c r="N588" s="74">
        <v>7.922149123</v>
      </c>
      <c r="O588" s="70" t="s">
        <v>1733</v>
      </c>
      <c r="P588" s="75"/>
      <c r="Q588" s="71" t="str">
        <f t="shared" si="101"/>
        <v>NO</v>
      </c>
      <c r="R588" s="76" t="s">
        <v>1733</v>
      </c>
      <c r="S588" s="77">
        <v>99281</v>
      </c>
      <c r="T588" s="78">
        <v>11315</v>
      </c>
      <c r="U588" s="78">
        <v>18174</v>
      </c>
      <c r="V588" s="79">
        <v>5483</v>
      </c>
      <c r="W588" s="64">
        <f t="shared" si="102"/>
        <v>0</v>
      </c>
      <c r="X588" s="65">
        <f t="shared" si="103"/>
        <v>0</v>
      </c>
      <c r="Y588" s="65">
        <f t="shared" si="104"/>
        <v>0</v>
      </c>
      <c r="Z588" s="80">
        <f t="shared" si="105"/>
        <v>0</v>
      </c>
      <c r="AA588" s="81" t="str">
        <f t="shared" si="106"/>
        <v>-</v>
      </c>
      <c r="AB588" s="64">
        <f t="shared" si="107"/>
        <v>0</v>
      </c>
      <c r="AC588" s="65">
        <f t="shared" si="108"/>
        <v>0</v>
      </c>
      <c r="AD588" s="80">
        <f t="shared" si="109"/>
        <v>0</v>
      </c>
      <c r="AE588" s="81" t="str">
        <f t="shared" si="110"/>
        <v>-</v>
      </c>
      <c r="AF588" s="64">
        <f t="shared" si="111"/>
        <v>0</v>
      </c>
      <c r="AG588" s="82" t="s">
        <v>1734</v>
      </c>
    </row>
    <row r="589" spans="1:33" ht="12.75">
      <c r="A589" s="62">
        <v>3624060</v>
      </c>
      <c r="B589" s="63">
        <v>580903020000</v>
      </c>
      <c r="C589" s="64" t="s">
        <v>1148</v>
      </c>
      <c r="D589" s="65" t="s">
        <v>1149</v>
      </c>
      <c r="E589" s="65" t="s">
        <v>1150</v>
      </c>
      <c r="F589" s="66">
        <v>11959</v>
      </c>
      <c r="G589" s="67">
        <v>957</v>
      </c>
      <c r="H589" s="68">
        <v>6316534285</v>
      </c>
      <c r="I589" s="69" t="s">
        <v>1807</v>
      </c>
      <c r="J589" s="70" t="s">
        <v>1732</v>
      </c>
      <c r="K589" s="71" t="s">
        <v>1733</v>
      </c>
      <c r="L589" s="72">
        <v>110</v>
      </c>
      <c r="M589" s="73" t="s">
        <v>1733</v>
      </c>
      <c r="N589" s="74">
        <v>9.638554217</v>
      </c>
      <c r="O589" s="70" t="s">
        <v>1733</v>
      </c>
      <c r="P589" s="75"/>
      <c r="Q589" s="71" t="str">
        <f t="shared" si="101"/>
        <v>NO</v>
      </c>
      <c r="R589" s="76" t="s">
        <v>1732</v>
      </c>
      <c r="S589" s="77">
        <v>4862</v>
      </c>
      <c r="T589" s="78">
        <v>558</v>
      </c>
      <c r="U589" s="78">
        <v>622</v>
      </c>
      <c r="V589" s="79">
        <v>1032</v>
      </c>
      <c r="W589" s="64">
        <f t="shared" si="102"/>
        <v>1</v>
      </c>
      <c r="X589" s="65">
        <f t="shared" si="103"/>
        <v>1</v>
      </c>
      <c r="Y589" s="65">
        <f t="shared" si="104"/>
        <v>0</v>
      </c>
      <c r="Z589" s="80">
        <f t="shared" si="105"/>
        <v>0</v>
      </c>
      <c r="AA589" s="81" t="str">
        <f t="shared" si="106"/>
        <v>SRSA</v>
      </c>
      <c r="AB589" s="64">
        <f t="shared" si="107"/>
        <v>1</v>
      </c>
      <c r="AC589" s="65">
        <f t="shared" si="108"/>
        <v>0</v>
      </c>
      <c r="AD589" s="80">
        <f t="shared" si="109"/>
        <v>0</v>
      </c>
      <c r="AE589" s="81" t="str">
        <f t="shared" si="110"/>
        <v>-</v>
      </c>
      <c r="AF589" s="64">
        <f t="shared" si="111"/>
        <v>0</v>
      </c>
      <c r="AG589" s="82" t="s">
        <v>1734</v>
      </c>
    </row>
    <row r="590" spans="1:33" ht="12.75">
      <c r="A590" s="62">
        <v>3628320</v>
      </c>
      <c r="B590" s="63">
        <v>500401060000</v>
      </c>
      <c r="C590" s="64" t="s">
        <v>1151</v>
      </c>
      <c r="D590" s="65" t="s">
        <v>1152</v>
      </c>
      <c r="E590" s="65" t="s">
        <v>1153</v>
      </c>
      <c r="F590" s="66">
        <v>10931</v>
      </c>
      <c r="G590" s="67">
        <v>935</v>
      </c>
      <c r="H590" s="68">
        <v>8453577783</v>
      </c>
      <c r="I590" s="69" t="s">
        <v>1947</v>
      </c>
      <c r="J590" s="70" t="s">
        <v>1733</v>
      </c>
      <c r="K590" s="71" t="s">
        <v>1733</v>
      </c>
      <c r="L590" s="72">
        <v>4096</v>
      </c>
      <c r="M590" s="73" t="s">
        <v>1733</v>
      </c>
      <c r="N590" s="74">
        <v>5.277152792</v>
      </c>
      <c r="O590" s="70" t="s">
        <v>1733</v>
      </c>
      <c r="P590" s="75"/>
      <c r="Q590" s="71" t="str">
        <f t="shared" si="101"/>
        <v>NO</v>
      </c>
      <c r="R590" s="76" t="s">
        <v>1733</v>
      </c>
      <c r="S590" s="77">
        <v>123967</v>
      </c>
      <c r="T590" s="78">
        <v>9380</v>
      </c>
      <c r="U590" s="78">
        <v>21017</v>
      </c>
      <c r="V590" s="79">
        <v>5910</v>
      </c>
      <c r="W590" s="64">
        <f t="shared" si="102"/>
        <v>0</v>
      </c>
      <c r="X590" s="65">
        <f t="shared" si="103"/>
        <v>0</v>
      </c>
      <c r="Y590" s="65">
        <f t="shared" si="104"/>
        <v>0</v>
      </c>
      <c r="Z590" s="80">
        <f t="shared" si="105"/>
        <v>0</v>
      </c>
      <c r="AA590" s="81" t="str">
        <f t="shared" si="106"/>
        <v>-</v>
      </c>
      <c r="AB590" s="64">
        <f t="shared" si="107"/>
        <v>0</v>
      </c>
      <c r="AC590" s="65">
        <f t="shared" si="108"/>
        <v>0</v>
      </c>
      <c r="AD590" s="80">
        <f t="shared" si="109"/>
        <v>0</v>
      </c>
      <c r="AE590" s="81" t="str">
        <f t="shared" si="110"/>
        <v>-</v>
      </c>
      <c r="AF590" s="64">
        <f t="shared" si="111"/>
        <v>0</v>
      </c>
      <c r="AG590" s="82" t="s">
        <v>1734</v>
      </c>
    </row>
    <row r="591" spans="1:33" ht="12.75">
      <c r="A591" s="62">
        <v>3607440</v>
      </c>
      <c r="B591" s="63">
        <v>43011020000</v>
      </c>
      <c r="C591" s="64" t="s">
        <v>1154</v>
      </c>
      <c r="D591" s="65" t="s">
        <v>1155</v>
      </c>
      <c r="E591" s="65" t="s">
        <v>1810</v>
      </c>
      <c r="F591" s="66">
        <v>14772</v>
      </c>
      <c r="G591" s="67">
        <v>9696</v>
      </c>
      <c r="H591" s="68">
        <v>7163586866</v>
      </c>
      <c r="I591" s="69" t="s">
        <v>1731</v>
      </c>
      <c r="J591" s="70" t="s">
        <v>1732</v>
      </c>
      <c r="K591" s="71" t="s">
        <v>1733</v>
      </c>
      <c r="L591" s="72">
        <v>178</v>
      </c>
      <c r="M591" s="73" t="s">
        <v>1733</v>
      </c>
      <c r="N591" s="74" t="s">
        <v>1827</v>
      </c>
      <c r="O591" s="70" t="s">
        <v>1827</v>
      </c>
      <c r="P591" s="75"/>
      <c r="Q591" s="71" t="str">
        <f t="shared" si="101"/>
        <v>NO</v>
      </c>
      <c r="R591" s="76" t="s">
        <v>1732</v>
      </c>
      <c r="S591" s="77">
        <v>0</v>
      </c>
      <c r="T591" s="78">
        <v>0</v>
      </c>
      <c r="U591" s="78">
        <v>0</v>
      </c>
      <c r="V591" s="79">
        <v>0</v>
      </c>
      <c r="W591" s="64">
        <f t="shared" si="102"/>
        <v>1</v>
      </c>
      <c r="X591" s="65">
        <f t="shared" si="103"/>
        <v>1</v>
      </c>
      <c r="Y591" s="65">
        <f t="shared" si="104"/>
        <v>0</v>
      </c>
      <c r="Z591" s="80">
        <f t="shared" si="105"/>
        <v>0</v>
      </c>
      <c r="AA591" s="81" t="str">
        <f t="shared" si="106"/>
        <v>SRSA</v>
      </c>
      <c r="AB591" s="64">
        <f t="shared" si="107"/>
        <v>1</v>
      </c>
      <c r="AC591" s="65">
        <f t="shared" si="108"/>
        <v>0</v>
      </c>
      <c r="AD591" s="80">
        <f t="shared" si="109"/>
        <v>0</v>
      </c>
      <c r="AE591" s="81" t="str">
        <f t="shared" si="110"/>
        <v>-</v>
      </c>
      <c r="AF591" s="64">
        <f t="shared" si="111"/>
        <v>0</v>
      </c>
      <c r="AG591" s="82" t="s">
        <v>1734</v>
      </c>
    </row>
    <row r="592" spans="1:33" ht="12.75">
      <c r="A592" s="62">
        <v>3624090</v>
      </c>
      <c r="B592" s="63">
        <v>43001040000</v>
      </c>
      <c r="C592" s="64" t="s">
        <v>1808</v>
      </c>
      <c r="D592" s="65" t="s">
        <v>1809</v>
      </c>
      <c r="E592" s="65" t="s">
        <v>1810</v>
      </c>
      <c r="F592" s="66">
        <v>14772</v>
      </c>
      <c r="G592" s="67">
        <v>1188</v>
      </c>
      <c r="H592" s="68">
        <v>7163587005</v>
      </c>
      <c r="I592" s="69" t="s">
        <v>1731</v>
      </c>
      <c r="J592" s="70" t="s">
        <v>1732</v>
      </c>
      <c r="K592" s="71" t="s">
        <v>1732</v>
      </c>
      <c r="L592" s="72">
        <v>964</v>
      </c>
      <c r="M592" s="73" t="s">
        <v>1733</v>
      </c>
      <c r="N592" s="74">
        <v>22.90715373</v>
      </c>
      <c r="O592" s="70" t="s">
        <v>1732</v>
      </c>
      <c r="P592" s="75"/>
      <c r="Q592" s="71" t="str">
        <f t="shared" si="101"/>
        <v>NO</v>
      </c>
      <c r="R592" s="76" t="s">
        <v>1732</v>
      </c>
      <c r="S592" s="77">
        <v>114131</v>
      </c>
      <c r="T592" s="78">
        <v>13731</v>
      </c>
      <c r="U592" s="78">
        <v>11567</v>
      </c>
      <c r="V592" s="79">
        <v>16270</v>
      </c>
      <c r="W592" s="64">
        <f t="shared" si="102"/>
        <v>1</v>
      </c>
      <c r="X592" s="65">
        <f t="shared" si="103"/>
        <v>0</v>
      </c>
      <c r="Y592" s="65">
        <f t="shared" si="104"/>
        <v>0</v>
      </c>
      <c r="Z592" s="80">
        <f t="shared" si="105"/>
        <v>0</v>
      </c>
      <c r="AA592" s="81" t="str">
        <f t="shared" si="106"/>
        <v>-</v>
      </c>
      <c r="AB592" s="64">
        <f t="shared" si="107"/>
        <v>1</v>
      </c>
      <c r="AC592" s="65">
        <f t="shared" si="108"/>
        <v>1</v>
      </c>
      <c r="AD592" s="80" t="str">
        <f t="shared" si="109"/>
        <v>Initial</v>
      </c>
      <c r="AE592" s="81" t="str">
        <f t="shared" si="110"/>
        <v>RLIS</v>
      </c>
      <c r="AF592" s="64">
        <f t="shared" si="111"/>
        <v>0</v>
      </c>
      <c r="AG592" s="82" t="s">
        <v>1734</v>
      </c>
    </row>
    <row r="593" spans="1:33" ht="12.75">
      <c r="A593" s="62">
        <v>3624120</v>
      </c>
      <c r="B593" s="63">
        <v>200702020000</v>
      </c>
      <c r="C593" s="64" t="s">
        <v>1156</v>
      </c>
      <c r="D593" s="65" t="s">
        <v>1157</v>
      </c>
      <c r="E593" s="65" t="s">
        <v>1158</v>
      </c>
      <c r="F593" s="66">
        <v>13436</v>
      </c>
      <c r="G593" s="67">
        <v>10</v>
      </c>
      <c r="H593" s="68">
        <v>3153544733</v>
      </c>
      <c r="I593" s="69" t="s">
        <v>1731</v>
      </c>
      <c r="J593" s="70" t="s">
        <v>1732</v>
      </c>
      <c r="K593" s="71" t="s">
        <v>1733</v>
      </c>
      <c r="L593" s="72">
        <v>6</v>
      </c>
      <c r="M593" s="73" t="s">
        <v>2005</v>
      </c>
      <c r="N593" s="74">
        <v>5.555555556</v>
      </c>
      <c r="O593" s="70" t="s">
        <v>1733</v>
      </c>
      <c r="P593" s="75"/>
      <c r="Q593" s="71" t="str">
        <f t="shared" si="101"/>
        <v>NO</v>
      </c>
      <c r="R593" s="76" t="s">
        <v>1732</v>
      </c>
      <c r="S593" s="77">
        <v>476</v>
      </c>
      <c r="T593" s="78">
        <v>0</v>
      </c>
      <c r="U593" s="78">
        <v>17</v>
      </c>
      <c r="V593" s="79">
        <v>55</v>
      </c>
      <c r="W593" s="64">
        <f t="shared" si="102"/>
        <v>1</v>
      </c>
      <c r="X593" s="65">
        <f t="shared" si="103"/>
        <v>1</v>
      </c>
      <c r="Y593" s="65">
        <f t="shared" si="104"/>
        <v>0</v>
      </c>
      <c r="Z593" s="80">
        <f t="shared" si="105"/>
        <v>0</v>
      </c>
      <c r="AA593" s="81" t="str">
        <f t="shared" si="106"/>
        <v>SRSA</v>
      </c>
      <c r="AB593" s="64">
        <f t="shared" si="107"/>
        <v>1</v>
      </c>
      <c r="AC593" s="65">
        <f t="shared" si="108"/>
        <v>0</v>
      </c>
      <c r="AD593" s="80">
        <f t="shared" si="109"/>
        <v>0</v>
      </c>
      <c r="AE593" s="81" t="str">
        <f t="shared" si="110"/>
        <v>-</v>
      </c>
      <c r="AF593" s="64">
        <f t="shared" si="111"/>
        <v>0</v>
      </c>
      <c r="AG593" s="82" t="s">
        <v>1734</v>
      </c>
    </row>
    <row r="594" spans="1:33" ht="12.75">
      <c r="A594" s="62">
        <v>3624150</v>
      </c>
      <c r="B594" s="63">
        <v>10402060000</v>
      </c>
      <c r="C594" s="64" t="s">
        <v>1159</v>
      </c>
      <c r="D594" s="65" t="s">
        <v>1160</v>
      </c>
      <c r="E594" s="65" t="s">
        <v>1161</v>
      </c>
      <c r="F594" s="66">
        <v>12158</v>
      </c>
      <c r="G594" s="67">
        <v>97</v>
      </c>
      <c r="H594" s="68">
        <v>5187565201</v>
      </c>
      <c r="I594" s="69" t="s">
        <v>1864</v>
      </c>
      <c r="J594" s="70" t="s">
        <v>1733</v>
      </c>
      <c r="K594" s="71" t="s">
        <v>1733</v>
      </c>
      <c r="L594" s="72">
        <v>2177</v>
      </c>
      <c r="M594" s="73" t="s">
        <v>1733</v>
      </c>
      <c r="N594" s="74">
        <v>9.18403391</v>
      </c>
      <c r="O594" s="70" t="s">
        <v>1733</v>
      </c>
      <c r="P594" s="75"/>
      <c r="Q594" s="71" t="str">
        <f t="shared" si="101"/>
        <v>NO</v>
      </c>
      <c r="R594" s="76" t="s">
        <v>1733</v>
      </c>
      <c r="S594" s="77">
        <v>105849</v>
      </c>
      <c r="T594" s="78">
        <v>9314</v>
      </c>
      <c r="U594" s="78">
        <v>12154</v>
      </c>
      <c r="V594" s="79">
        <v>3872</v>
      </c>
      <c r="W594" s="64">
        <f t="shared" si="102"/>
        <v>0</v>
      </c>
      <c r="X594" s="65">
        <f t="shared" si="103"/>
        <v>0</v>
      </c>
      <c r="Y594" s="65">
        <f t="shared" si="104"/>
        <v>0</v>
      </c>
      <c r="Z594" s="80">
        <f t="shared" si="105"/>
        <v>0</v>
      </c>
      <c r="AA594" s="81" t="str">
        <f t="shared" si="106"/>
        <v>-</v>
      </c>
      <c r="AB594" s="64">
        <f t="shared" si="107"/>
        <v>0</v>
      </c>
      <c r="AC594" s="65">
        <f t="shared" si="108"/>
        <v>0</v>
      </c>
      <c r="AD594" s="80">
        <f t="shared" si="109"/>
        <v>0</v>
      </c>
      <c r="AE594" s="81" t="str">
        <f t="shared" si="110"/>
        <v>-</v>
      </c>
      <c r="AF594" s="64">
        <f t="shared" si="111"/>
        <v>0</v>
      </c>
      <c r="AG594" s="82" t="s">
        <v>1734</v>
      </c>
    </row>
    <row r="595" spans="1:33" ht="12.75">
      <c r="A595" s="62">
        <v>3600069</v>
      </c>
      <c r="B595" s="63">
        <v>320700860842</v>
      </c>
      <c r="C595" s="64" t="s">
        <v>1162</v>
      </c>
      <c r="D595" s="65" t="s">
        <v>1163</v>
      </c>
      <c r="E595" s="65" t="s">
        <v>2151</v>
      </c>
      <c r="F595" s="66">
        <v>10455</v>
      </c>
      <c r="G595" s="67" t="s">
        <v>1748</v>
      </c>
      <c r="H595" s="68">
        <v>2128382344</v>
      </c>
      <c r="I595" s="69" t="s">
        <v>1871</v>
      </c>
      <c r="J595" s="70" t="s">
        <v>1733</v>
      </c>
      <c r="K595" s="71" t="s">
        <v>1733</v>
      </c>
      <c r="L595" s="72">
        <v>68</v>
      </c>
      <c r="M595" s="73" t="s">
        <v>1733</v>
      </c>
      <c r="N595" s="74" t="s">
        <v>1827</v>
      </c>
      <c r="O595" s="70" t="s">
        <v>1827</v>
      </c>
      <c r="P595" s="75"/>
      <c r="Q595" s="71" t="str">
        <f t="shared" si="101"/>
        <v>NO</v>
      </c>
      <c r="R595" s="76" t="s">
        <v>1733</v>
      </c>
      <c r="S595" s="77">
        <v>4679</v>
      </c>
      <c r="T595" s="78">
        <v>2247</v>
      </c>
      <c r="U595" s="78">
        <v>638</v>
      </c>
      <c r="V595" s="79">
        <v>1157</v>
      </c>
      <c r="W595" s="64">
        <f t="shared" si="102"/>
        <v>0</v>
      </c>
      <c r="X595" s="65">
        <f t="shared" si="103"/>
        <v>1</v>
      </c>
      <c r="Y595" s="65">
        <f t="shared" si="104"/>
        <v>0</v>
      </c>
      <c r="Z595" s="80">
        <f t="shared" si="105"/>
        <v>0</v>
      </c>
      <c r="AA595" s="81" t="str">
        <f t="shared" si="106"/>
        <v>-</v>
      </c>
      <c r="AB595" s="64">
        <f t="shared" si="107"/>
        <v>0</v>
      </c>
      <c r="AC595" s="65">
        <f t="shared" si="108"/>
        <v>0</v>
      </c>
      <c r="AD595" s="80">
        <f t="shared" si="109"/>
        <v>0</v>
      </c>
      <c r="AE595" s="81" t="str">
        <f t="shared" si="110"/>
        <v>-</v>
      </c>
      <c r="AF595" s="64">
        <f t="shared" si="111"/>
        <v>0</v>
      </c>
      <c r="AG595" s="82" t="s">
        <v>1734</v>
      </c>
    </row>
    <row r="596" spans="1:33" ht="12.75">
      <c r="A596" s="62">
        <v>3624210</v>
      </c>
      <c r="B596" s="63">
        <v>651503040000</v>
      </c>
      <c r="C596" s="64" t="s">
        <v>1164</v>
      </c>
      <c r="D596" s="65" t="s">
        <v>1165</v>
      </c>
      <c r="E596" s="65" t="s">
        <v>1166</v>
      </c>
      <c r="F596" s="66">
        <v>13143</v>
      </c>
      <c r="G596" s="67">
        <v>190</v>
      </c>
      <c r="H596" s="68">
        <v>3157542010</v>
      </c>
      <c r="I596" s="69" t="s">
        <v>1807</v>
      </c>
      <c r="J596" s="70" t="s">
        <v>1732</v>
      </c>
      <c r="K596" s="71" t="s">
        <v>1733</v>
      </c>
      <c r="L596" s="72">
        <v>1081</v>
      </c>
      <c r="M596" s="73" t="s">
        <v>1733</v>
      </c>
      <c r="N596" s="74">
        <v>16.92573402</v>
      </c>
      <c r="O596" s="70" t="s">
        <v>1733</v>
      </c>
      <c r="P596" s="75"/>
      <c r="Q596" s="71" t="str">
        <f t="shared" si="101"/>
        <v>NO</v>
      </c>
      <c r="R596" s="76" t="s">
        <v>1732</v>
      </c>
      <c r="S596" s="77">
        <v>80204</v>
      </c>
      <c r="T596" s="78">
        <v>10184</v>
      </c>
      <c r="U596" s="78">
        <v>8975</v>
      </c>
      <c r="V596" s="79">
        <v>10630</v>
      </c>
      <c r="W596" s="64">
        <f t="shared" si="102"/>
        <v>1</v>
      </c>
      <c r="X596" s="65">
        <f t="shared" si="103"/>
        <v>0</v>
      </c>
      <c r="Y596" s="65">
        <f t="shared" si="104"/>
        <v>0</v>
      </c>
      <c r="Z596" s="80">
        <f t="shared" si="105"/>
        <v>0</v>
      </c>
      <c r="AA596" s="81" t="str">
        <f t="shared" si="106"/>
        <v>-</v>
      </c>
      <c r="AB596" s="64">
        <f t="shared" si="107"/>
        <v>1</v>
      </c>
      <c r="AC596" s="65">
        <f t="shared" si="108"/>
        <v>0</v>
      </c>
      <c r="AD596" s="80">
        <f t="shared" si="109"/>
        <v>0</v>
      </c>
      <c r="AE596" s="81" t="str">
        <f t="shared" si="110"/>
        <v>-</v>
      </c>
      <c r="AF596" s="64">
        <f t="shared" si="111"/>
        <v>0</v>
      </c>
      <c r="AG596" s="82" t="s">
        <v>1734</v>
      </c>
    </row>
    <row r="597" spans="1:33" ht="12.75">
      <c r="A597" s="62">
        <v>3624240</v>
      </c>
      <c r="B597" s="63">
        <v>131701060000</v>
      </c>
      <c r="C597" s="64" t="s">
        <v>1167</v>
      </c>
      <c r="D597" s="65" t="s">
        <v>1168</v>
      </c>
      <c r="E597" s="65" t="s">
        <v>1169</v>
      </c>
      <c r="F597" s="66">
        <v>12571</v>
      </c>
      <c r="G597" s="67">
        <v>9446</v>
      </c>
      <c r="H597" s="68">
        <v>8457582241</v>
      </c>
      <c r="I597" s="69" t="s">
        <v>1844</v>
      </c>
      <c r="J597" s="70" t="s">
        <v>1733</v>
      </c>
      <c r="K597" s="71" t="s">
        <v>1733</v>
      </c>
      <c r="L597" s="72">
        <v>2263</v>
      </c>
      <c r="M597" s="73" t="s">
        <v>1733</v>
      </c>
      <c r="N597" s="74">
        <v>6.496062992</v>
      </c>
      <c r="O597" s="70" t="s">
        <v>1733</v>
      </c>
      <c r="P597" s="75"/>
      <c r="Q597" s="71" t="str">
        <f t="shared" si="101"/>
        <v>NO</v>
      </c>
      <c r="R597" s="76" t="s">
        <v>1733</v>
      </c>
      <c r="S597" s="77">
        <v>81416</v>
      </c>
      <c r="T597" s="78">
        <v>10822</v>
      </c>
      <c r="U597" s="78">
        <v>12967</v>
      </c>
      <c r="V597" s="79">
        <v>3420</v>
      </c>
      <c r="W597" s="64">
        <f t="shared" si="102"/>
        <v>0</v>
      </c>
      <c r="X597" s="65">
        <f t="shared" si="103"/>
        <v>0</v>
      </c>
      <c r="Y597" s="65">
        <f t="shared" si="104"/>
        <v>0</v>
      </c>
      <c r="Z597" s="80">
        <f t="shared" si="105"/>
        <v>0</v>
      </c>
      <c r="AA597" s="81" t="str">
        <f t="shared" si="106"/>
        <v>-</v>
      </c>
      <c r="AB597" s="64">
        <f t="shared" si="107"/>
        <v>0</v>
      </c>
      <c r="AC597" s="65">
        <f t="shared" si="108"/>
        <v>0</v>
      </c>
      <c r="AD597" s="80">
        <f t="shared" si="109"/>
        <v>0</v>
      </c>
      <c r="AE597" s="81" t="str">
        <f t="shared" si="110"/>
        <v>-</v>
      </c>
      <c r="AF597" s="64">
        <f t="shared" si="111"/>
        <v>0</v>
      </c>
      <c r="AG597" s="82" t="s">
        <v>1734</v>
      </c>
    </row>
    <row r="598" spans="1:33" ht="12.75">
      <c r="A598" s="62">
        <v>3624360</v>
      </c>
      <c r="B598" s="63">
        <v>411701040000</v>
      </c>
      <c r="C598" s="64" t="s">
        <v>1170</v>
      </c>
      <c r="D598" s="65" t="s">
        <v>1171</v>
      </c>
      <c r="E598" s="65" t="s">
        <v>1172</v>
      </c>
      <c r="F598" s="66">
        <v>13438</v>
      </c>
      <c r="G598" s="67">
        <v>406</v>
      </c>
      <c r="H598" s="68">
        <v>3158313797</v>
      </c>
      <c r="I598" s="69" t="s">
        <v>1807</v>
      </c>
      <c r="J598" s="70" t="s">
        <v>1732</v>
      </c>
      <c r="K598" s="71" t="s">
        <v>1733</v>
      </c>
      <c r="L598" s="72">
        <v>579</v>
      </c>
      <c r="M598" s="73" t="s">
        <v>1733</v>
      </c>
      <c r="N598" s="74">
        <v>11.86440678</v>
      </c>
      <c r="O598" s="70" t="s">
        <v>1733</v>
      </c>
      <c r="P598" s="75"/>
      <c r="Q598" s="71" t="str">
        <f t="shared" si="101"/>
        <v>NO</v>
      </c>
      <c r="R598" s="76" t="s">
        <v>1732</v>
      </c>
      <c r="S598" s="77">
        <v>35184</v>
      </c>
      <c r="T598" s="78">
        <v>3596</v>
      </c>
      <c r="U598" s="78">
        <v>3926</v>
      </c>
      <c r="V598" s="79">
        <v>5511</v>
      </c>
      <c r="W598" s="64">
        <f t="shared" si="102"/>
        <v>1</v>
      </c>
      <c r="X598" s="65">
        <f t="shared" si="103"/>
        <v>1</v>
      </c>
      <c r="Y598" s="65">
        <f t="shared" si="104"/>
        <v>0</v>
      </c>
      <c r="Z598" s="80">
        <f t="shared" si="105"/>
        <v>0</v>
      </c>
      <c r="AA598" s="81" t="str">
        <f t="shared" si="106"/>
        <v>SRSA</v>
      </c>
      <c r="AB598" s="64">
        <f t="shared" si="107"/>
        <v>1</v>
      </c>
      <c r="AC598" s="65">
        <f t="shared" si="108"/>
        <v>0</v>
      </c>
      <c r="AD598" s="80">
        <f t="shared" si="109"/>
        <v>0</v>
      </c>
      <c r="AE598" s="81" t="str">
        <f t="shared" si="110"/>
        <v>-</v>
      </c>
      <c r="AF598" s="64">
        <f t="shared" si="111"/>
        <v>0</v>
      </c>
      <c r="AG598" s="82" t="s">
        <v>1734</v>
      </c>
    </row>
    <row r="599" spans="1:33" ht="12.75">
      <c r="A599" s="62">
        <v>3624420</v>
      </c>
      <c r="B599" s="63">
        <v>580901020000</v>
      </c>
      <c r="C599" s="64" t="s">
        <v>1173</v>
      </c>
      <c r="D599" s="65" t="s">
        <v>1174</v>
      </c>
      <c r="E599" s="65" t="s">
        <v>1175</v>
      </c>
      <c r="F599" s="66">
        <v>11960</v>
      </c>
      <c r="G599" s="67">
        <v>900</v>
      </c>
      <c r="H599" s="68">
        <v>6313250203</v>
      </c>
      <c r="I599" s="69" t="s">
        <v>1826</v>
      </c>
      <c r="J599" s="70" t="s">
        <v>1733</v>
      </c>
      <c r="K599" s="71" t="s">
        <v>1733</v>
      </c>
      <c r="L599" s="72">
        <v>174</v>
      </c>
      <c r="M599" s="73" t="s">
        <v>1733</v>
      </c>
      <c r="N599" s="74">
        <v>6.12244898</v>
      </c>
      <c r="O599" s="70" t="s">
        <v>1733</v>
      </c>
      <c r="P599" s="75"/>
      <c r="Q599" s="71" t="str">
        <f t="shared" si="101"/>
        <v>NO</v>
      </c>
      <c r="R599" s="76" t="s">
        <v>1733</v>
      </c>
      <c r="S599" s="77">
        <v>9382</v>
      </c>
      <c r="T599" s="78">
        <v>1012</v>
      </c>
      <c r="U599" s="78">
        <v>1430</v>
      </c>
      <c r="V599" s="79">
        <v>346</v>
      </c>
      <c r="W599" s="64">
        <f t="shared" si="102"/>
        <v>0</v>
      </c>
      <c r="X599" s="65">
        <f t="shared" si="103"/>
        <v>1</v>
      </c>
      <c r="Y599" s="65">
        <f t="shared" si="104"/>
        <v>0</v>
      </c>
      <c r="Z599" s="80">
        <f t="shared" si="105"/>
        <v>0</v>
      </c>
      <c r="AA599" s="81" t="str">
        <f t="shared" si="106"/>
        <v>-</v>
      </c>
      <c r="AB599" s="64">
        <f t="shared" si="107"/>
        <v>0</v>
      </c>
      <c r="AC599" s="65">
        <f t="shared" si="108"/>
        <v>0</v>
      </c>
      <c r="AD599" s="80">
        <f t="shared" si="109"/>
        <v>0</v>
      </c>
      <c r="AE599" s="81" t="str">
        <f t="shared" si="110"/>
        <v>-</v>
      </c>
      <c r="AF599" s="64">
        <f t="shared" si="111"/>
        <v>0</v>
      </c>
      <c r="AG599" s="82" t="s">
        <v>1734</v>
      </c>
    </row>
    <row r="600" spans="1:33" ht="12.75">
      <c r="A600" s="62">
        <v>3600059</v>
      </c>
      <c r="B600" s="63">
        <v>343000860822</v>
      </c>
      <c r="C600" s="64" t="s">
        <v>1176</v>
      </c>
      <c r="D600" s="65" t="s">
        <v>1177</v>
      </c>
      <c r="E600" s="65" t="s">
        <v>1178</v>
      </c>
      <c r="F600" s="66">
        <v>11372</v>
      </c>
      <c r="G600" s="67">
        <v>5033</v>
      </c>
      <c r="H600" s="68">
        <v>7188030060</v>
      </c>
      <c r="I600" s="69" t="s">
        <v>1871</v>
      </c>
      <c r="J600" s="70" t="s">
        <v>1733</v>
      </c>
      <c r="K600" s="71" t="s">
        <v>1733</v>
      </c>
      <c r="L600" s="72">
        <v>458</v>
      </c>
      <c r="M600" s="73" t="s">
        <v>1733</v>
      </c>
      <c r="N600" s="74" t="s">
        <v>1827</v>
      </c>
      <c r="O600" s="70" t="s">
        <v>1827</v>
      </c>
      <c r="P600" s="75"/>
      <c r="Q600" s="71" t="str">
        <f t="shared" si="101"/>
        <v>NO</v>
      </c>
      <c r="R600" s="76" t="s">
        <v>1733</v>
      </c>
      <c r="S600" s="77">
        <v>43379</v>
      </c>
      <c r="T600" s="78">
        <v>4186</v>
      </c>
      <c r="U600" s="78">
        <v>2889</v>
      </c>
      <c r="V600" s="79">
        <v>2302</v>
      </c>
      <c r="W600" s="64">
        <f t="shared" si="102"/>
        <v>0</v>
      </c>
      <c r="X600" s="65">
        <f t="shared" si="103"/>
        <v>1</v>
      </c>
      <c r="Y600" s="65">
        <f t="shared" si="104"/>
        <v>0</v>
      </c>
      <c r="Z600" s="80">
        <f t="shared" si="105"/>
        <v>0</v>
      </c>
      <c r="AA600" s="81" t="str">
        <f t="shared" si="106"/>
        <v>-</v>
      </c>
      <c r="AB600" s="64">
        <f t="shared" si="107"/>
        <v>0</v>
      </c>
      <c r="AC600" s="65">
        <f t="shared" si="108"/>
        <v>0</v>
      </c>
      <c r="AD600" s="80">
        <f t="shared" si="109"/>
        <v>0</v>
      </c>
      <c r="AE600" s="81" t="str">
        <f t="shared" si="110"/>
        <v>-</v>
      </c>
      <c r="AF600" s="64">
        <f t="shared" si="111"/>
        <v>0</v>
      </c>
      <c r="AG600" s="82" t="s">
        <v>1734</v>
      </c>
    </row>
    <row r="601" spans="1:33" ht="12.75">
      <c r="A601" s="62">
        <v>3624450</v>
      </c>
      <c r="B601" s="63">
        <v>491200010000</v>
      </c>
      <c r="C601" s="64" t="s">
        <v>1179</v>
      </c>
      <c r="D601" s="65" t="s">
        <v>1180</v>
      </c>
      <c r="E601" s="65" t="s">
        <v>935</v>
      </c>
      <c r="F601" s="66">
        <v>12144</v>
      </c>
      <c r="G601" s="67">
        <v>2694</v>
      </c>
      <c r="H601" s="68">
        <v>5184657509</v>
      </c>
      <c r="I601" s="69" t="s">
        <v>1954</v>
      </c>
      <c r="J601" s="70" t="s">
        <v>1733</v>
      </c>
      <c r="K601" s="71" t="s">
        <v>1733</v>
      </c>
      <c r="L601" s="72">
        <v>976</v>
      </c>
      <c r="M601" s="73" t="s">
        <v>1733</v>
      </c>
      <c r="N601" s="74">
        <v>18.63260706</v>
      </c>
      <c r="O601" s="70" t="s">
        <v>1733</v>
      </c>
      <c r="P601" s="75"/>
      <c r="Q601" s="71" t="str">
        <f t="shared" si="101"/>
        <v>NO</v>
      </c>
      <c r="R601" s="76" t="s">
        <v>1733</v>
      </c>
      <c r="S601" s="77">
        <v>103817</v>
      </c>
      <c r="T601" s="78">
        <v>12006</v>
      </c>
      <c r="U601" s="78">
        <v>10254</v>
      </c>
      <c r="V601" s="79">
        <v>5804</v>
      </c>
      <c r="W601" s="64">
        <f t="shared" si="102"/>
        <v>0</v>
      </c>
      <c r="X601" s="65">
        <f t="shared" si="103"/>
        <v>0</v>
      </c>
      <c r="Y601" s="65">
        <f t="shared" si="104"/>
        <v>0</v>
      </c>
      <c r="Z601" s="80">
        <f t="shared" si="105"/>
        <v>0</v>
      </c>
      <c r="AA601" s="81" t="str">
        <f t="shared" si="106"/>
        <v>-</v>
      </c>
      <c r="AB601" s="64">
        <f t="shared" si="107"/>
        <v>0</v>
      </c>
      <c r="AC601" s="65">
        <f t="shared" si="108"/>
        <v>0</v>
      </c>
      <c r="AD601" s="80">
        <f t="shared" si="109"/>
        <v>0</v>
      </c>
      <c r="AE601" s="81" t="str">
        <f t="shared" si="110"/>
        <v>-</v>
      </c>
      <c r="AF601" s="64">
        <f t="shared" si="111"/>
        <v>0</v>
      </c>
      <c r="AG601" s="82" t="s">
        <v>1734</v>
      </c>
    </row>
    <row r="602" spans="1:33" ht="12.75">
      <c r="A602" s="62">
        <v>3624480</v>
      </c>
      <c r="B602" s="63">
        <v>131801040000</v>
      </c>
      <c r="C602" s="64" t="s">
        <v>1181</v>
      </c>
      <c r="D602" s="65" t="s">
        <v>1182</v>
      </c>
      <c r="E602" s="65" t="s">
        <v>1183</v>
      </c>
      <c r="F602" s="66">
        <v>12572</v>
      </c>
      <c r="G602" s="67">
        <v>351</v>
      </c>
      <c r="H602" s="68">
        <v>8458715520</v>
      </c>
      <c r="I602" s="69" t="s">
        <v>119</v>
      </c>
      <c r="J602" s="70" t="s">
        <v>1732</v>
      </c>
      <c r="K602" s="71" t="s">
        <v>1733</v>
      </c>
      <c r="L602" s="72">
        <v>1212</v>
      </c>
      <c r="M602" s="73" t="s">
        <v>1733</v>
      </c>
      <c r="N602" s="74">
        <v>4.334170854</v>
      </c>
      <c r="O602" s="70" t="s">
        <v>1733</v>
      </c>
      <c r="P602" s="75"/>
      <c r="Q602" s="71" t="str">
        <f t="shared" si="101"/>
        <v>NO</v>
      </c>
      <c r="R602" s="76" t="s">
        <v>1732</v>
      </c>
      <c r="S602" s="77">
        <v>41405</v>
      </c>
      <c r="T602" s="78">
        <v>5215</v>
      </c>
      <c r="U602" s="78">
        <v>7199</v>
      </c>
      <c r="V602" s="79">
        <v>1691</v>
      </c>
      <c r="W602" s="64">
        <f t="shared" si="102"/>
        <v>1</v>
      </c>
      <c r="X602" s="65">
        <f t="shared" si="103"/>
        <v>0</v>
      </c>
      <c r="Y602" s="65">
        <f t="shared" si="104"/>
        <v>0</v>
      </c>
      <c r="Z602" s="80">
        <f t="shared" si="105"/>
        <v>0</v>
      </c>
      <c r="AA602" s="81" t="str">
        <f t="shared" si="106"/>
        <v>-</v>
      </c>
      <c r="AB602" s="64">
        <f t="shared" si="107"/>
        <v>1</v>
      </c>
      <c r="AC602" s="65">
        <f t="shared" si="108"/>
        <v>0</v>
      </c>
      <c r="AD602" s="80">
        <f t="shared" si="109"/>
        <v>0</v>
      </c>
      <c r="AE602" s="81" t="str">
        <f t="shared" si="110"/>
        <v>-</v>
      </c>
      <c r="AF602" s="64">
        <f t="shared" si="111"/>
        <v>0</v>
      </c>
      <c r="AG602" s="82" t="s">
        <v>1734</v>
      </c>
    </row>
    <row r="603" spans="1:33" ht="12.75">
      <c r="A603" s="62">
        <v>3624570</v>
      </c>
      <c r="B603" s="63">
        <v>472001040000</v>
      </c>
      <c r="C603" s="64" t="s">
        <v>1184</v>
      </c>
      <c r="D603" s="65" t="s">
        <v>1185</v>
      </c>
      <c r="E603" s="65" t="s">
        <v>1186</v>
      </c>
      <c r="F603" s="66">
        <v>13439</v>
      </c>
      <c r="G603" s="67">
        <v>631</v>
      </c>
      <c r="H603" s="68">
        <v>3158580610</v>
      </c>
      <c r="I603" s="69" t="s">
        <v>1731</v>
      </c>
      <c r="J603" s="70" t="s">
        <v>1732</v>
      </c>
      <c r="K603" s="71" t="s">
        <v>1732</v>
      </c>
      <c r="L603" s="72">
        <v>632</v>
      </c>
      <c r="M603" s="73" t="s">
        <v>1733</v>
      </c>
      <c r="N603" s="74">
        <v>16.25183016</v>
      </c>
      <c r="O603" s="70" t="s">
        <v>1733</v>
      </c>
      <c r="P603" s="75"/>
      <c r="Q603" s="71" t="str">
        <f t="shared" si="101"/>
        <v>NO</v>
      </c>
      <c r="R603" s="76" t="s">
        <v>1732</v>
      </c>
      <c r="S603" s="77">
        <v>50792</v>
      </c>
      <c r="T603" s="78">
        <v>6430</v>
      </c>
      <c r="U603" s="78">
        <v>5458</v>
      </c>
      <c r="V603" s="79">
        <v>6280</v>
      </c>
      <c r="W603" s="64">
        <f t="shared" si="102"/>
        <v>1</v>
      </c>
      <c r="X603" s="65">
        <f t="shared" si="103"/>
        <v>0</v>
      </c>
      <c r="Y603" s="65">
        <f t="shared" si="104"/>
        <v>0</v>
      </c>
      <c r="Z603" s="80">
        <f t="shared" si="105"/>
        <v>0</v>
      </c>
      <c r="AA603" s="81" t="str">
        <f t="shared" si="106"/>
        <v>-</v>
      </c>
      <c r="AB603" s="64">
        <f t="shared" si="107"/>
        <v>1</v>
      </c>
      <c r="AC603" s="65">
        <f t="shared" si="108"/>
        <v>0</v>
      </c>
      <c r="AD603" s="80">
        <f t="shared" si="109"/>
        <v>0</v>
      </c>
      <c r="AE603" s="81" t="str">
        <f t="shared" si="110"/>
        <v>-</v>
      </c>
      <c r="AF603" s="64">
        <f t="shared" si="111"/>
        <v>0</v>
      </c>
      <c r="AG603" s="82" t="s">
        <v>1734</v>
      </c>
    </row>
    <row r="604" spans="1:33" ht="12.75">
      <c r="A604" s="62">
        <v>3624660</v>
      </c>
      <c r="B604" s="63">
        <v>62401040000</v>
      </c>
      <c r="C604" s="64" t="s">
        <v>1187</v>
      </c>
      <c r="D604" s="65" t="s">
        <v>1188</v>
      </c>
      <c r="E604" s="65" t="s">
        <v>1189</v>
      </c>
      <c r="F604" s="66">
        <v>14775</v>
      </c>
      <c r="G604" s="67">
        <v>688</v>
      </c>
      <c r="H604" s="68">
        <v>7167366201</v>
      </c>
      <c r="I604" s="69" t="s">
        <v>1731</v>
      </c>
      <c r="J604" s="70" t="s">
        <v>1732</v>
      </c>
      <c r="K604" s="71" t="s">
        <v>1732</v>
      </c>
      <c r="L604" s="72">
        <v>409</v>
      </c>
      <c r="M604" s="73" t="s">
        <v>1733</v>
      </c>
      <c r="N604" s="74">
        <v>12.65508685</v>
      </c>
      <c r="O604" s="70" t="s">
        <v>1733</v>
      </c>
      <c r="P604" s="75"/>
      <c r="Q604" s="71" t="str">
        <f t="shared" si="101"/>
        <v>NO</v>
      </c>
      <c r="R604" s="76" t="s">
        <v>1732</v>
      </c>
      <c r="S604" s="77">
        <v>26539</v>
      </c>
      <c r="T604" s="78">
        <v>2888</v>
      </c>
      <c r="U604" s="78">
        <v>3002</v>
      </c>
      <c r="V604" s="79">
        <v>2897</v>
      </c>
      <c r="W604" s="64">
        <f t="shared" si="102"/>
        <v>1</v>
      </c>
      <c r="X604" s="65">
        <f t="shared" si="103"/>
        <v>1</v>
      </c>
      <c r="Y604" s="65">
        <f t="shared" si="104"/>
        <v>0</v>
      </c>
      <c r="Z604" s="80">
        <f t="shared" si="105"/>
        <v>0</v>
      </c>
      <c r="AA604" s="81" t="str">
        <f t="shared" si="106"/>
        <v>SRSA</v>
      </c>
      <c r="AB604" s="64">
        <f t="shared" si="107"/>
        <v>1</v>
      </c>
      <c r="AC604" s="65">
        <f t="shared" si="108"/>
        <v>0</v>
      </c>
      <c r="AD604" s="80">
        <f t="shared" si="109"/>
        <v>0</v>
      </c>
      <c r="AE604" s="81" t="str">
        <f t="shared" si="110"/>
        <v>-</v>
      </c>
      <c r="AF604" s="64">
        <f t="shared" si="111"/>
        <v>0</v>
      </c>
      <c r="AG604" s="82" t="s">
        <v>1734</v>
      </c>
    </row>
    <row r="605" spans="1:33" ht="12.75">
      <c r="A605" s="62">
        <v>3624690</v>
      </c>
      <c r="B605" s="63">
        <v>580602040000</v>
      </c>
      <c r="C605" s="64" t="s">
        <v>1190</v>
      </c>
      <c r="D605" s="65" t="s">
        <v>1191</v>
      </c>
      <c r="E605" s="65" t="s">
        <v>1192</v>
      </c>
      <c r="F605" s="66">
        <v>11901</v>
      </c>
      <c r="G605" s="67">
        <v>2996</v>
      </c>
      <c r="H605" s="68">
        <v>6313696716</v>
      </c>
      <c r="I605" s="69" t="s">
        <v>1947</v>
      </c>
      <c r="J605" s="70" t="s">
        <v>1733</v>
      </c>
      <c r="K605" s="71" t="s">
        <v>1733</v>
      </c>
      <c r="L605" s="72">
        <v>4572</v>
      </c>
      <c r="M605" s="73" t="s">
        <v>1733</v>
      </c>
      <c r="N605" s="74">
        <v>15.79259846</v>
      </c>
      <c r="O605" s="70" t="s">
        <v>1733</v>
      </c>
      <c r="P605" s="75"/>
      <c r="Q605" s="71" t="str">
        <f t="shared" si="101"/>
        <v>NO</v>
      </c>
      <c r="R605" s="76" t="s">
        <v>1733</v>
      </c>
      <c r="S605" s="77">
        <v>235033</v>
      </c>
      <c r="T605" s="78">
        <v>33107</v>
      </c>
      <c r="U605" s="78">
        <v>33726</v>
      </c>
      <c r="V605" s="79">
        <v>10809</v>
      </c>
      <c r="W605" s="64">
        <f t="shared" si="102"/>
        <v>0</v>
      </c>
      <c r="X605" s="65">
        <f t="shared" si="103"/>
        <v>0</v>
      </c>
      <c r="Y605" s="65">
        <f t="shared" si="104"/>
        <v>0</v>
      </c>
      <c r="Z605" s="80">
        <f t="shared" si="105"/>
        <v>0</v>
      </c>
      <c r="AA605" s="81" t="str">
        <f t="shared" si="106"/>
        <v>-</v>
      </c>
      <c r="AB605" s="64">
        <f t="shared" si="107"/>
        <v>0</v>
      </c>
      <c r="AC605" s="65">
        <f t="shared" si="108"/>
        <v>0</v>
      </c>
      <c r="AD605" s="80">
        <f t="shared" si="109"/>
        <v>0</v>
      </c>
      <c r="AE605" s="81" t="str">
        <f t="shared" si="110"/>
        <v>-</v>
      </c>
      <c r="AF605" s="64">
        <f t="shared" si="111"/>
        <v>0</v>
      </c>
      <c r="AG605" s="82" t="s">
        <v>1734</v>
      </c>
    </row>
    <row r="606" spans="1:33" ht="12.75">
      <c r="A606" s="62">
        <v>3600060</v>
      </c>
      <c r="B606" s="63">
        <v>580602860032</v>
      </c>
      <c r="C606" s="64" t="s">
        <v>1193</v>
      </c>
      <c r="D606" s="65" t="s">
        <v>1194</v>
      </c>
      <c r="E606" s="65" t="s">
        <v>1195</v>
      </c>
      <c r="F606" s="66">
        <v>11933</v>
      </c>
      <c r="G606" s="67" t="s">
        <v>1748</v>
      </c>
      <c r="H606" s="68">
        <v>6313695800</v>
      </c>
      <c r="I606" s="69" t="s">
        <v>1807</v>
      </c>
      <c r="J606" s="70" t="s">
        <v>1732</v>
      </c>
      <c r="K606" s="71" t="s">
        <v>1733</v>
      </c>
      <c r="L606" s="72">
        <v>247</v>
      </c>
      <c r="M606" s="73" t="s">
        <v>1733</v>
      </c>
      <c r="N606" s="74" t="s">
        <v>1827</v>
      </c>
      <c r="O606" s="70" t="s">
        <v>1827</v>
      </c>
      <c r="P606" s="75"/>
      <c r="Q606" s="71" t="str">
        <f t="shared" si="101"/>
        <v>NO</v>
      </c>
      <c r="R606" s="76" t="s">
        <v>1732</v>
      </c>
      <c r="S606" s="77">
        <v>17794</v>
      </c>
      <c r="T606" s="78">
        <v>3599</v>
      </c>
      <c r="U606" s="78">
        <v>2717</v>
      </c>
      <c r="V606" s="79">
        <v>1939</v>
      </c>
      <c r="W606" s="64">
        <f t="shared" si="102"/>
        <v>1</v>
      </c>
      <c r="X606" s="65">
        <f t="shared" si="103"/>
        <v>1</v>
      </c>
      <c r="Y606" s="65">
        <f t="shared" si="104"/>
        <v>0</v>
      </c>
      <c r="Z606" s="80">
        <f t="shared" si="105"/>
        <v>0</v>
      </c>
      <c r="AA606" s="81" t="str">
        <f t="shared" si="106"/>
        <v>SRSA</v>
      </c>
      <c r="AB606" s="64">
        <f t="shared" si="107"/>
        <v>1</v>
      </c>
      <c r="AC606" s="65">
        <f t="shared" si="108"/>
        <v>0</v>
      </c>
      <c r="AD606" s="80">
        <f t="shared" si="109"/>
        <v>0</v>
      </c>
      <c r="AE606" s="81" t="str">
        <f t="shared" si="110"/>
        <v>-</v>
      </c>
      <c r="AF606" s="64">
        <f t="shared" si="111"/>
        <v>0</v>
      </c>
      <c r="AG606" s="82" t="s">
        <v>1734</v>
      </c>
    </row>
    <row r="607" spans="1:33" ht="12.75">
      <c r="A607" s="62">
        <v>3624750</v>
      </c>
      <c r="B607" s="63">
        <v>261600010000</v>
      </c>
      <c r="C607" s="64" t="s">
        <v>1196</v>
      </c>
      <c r="D607" s="65" t="s">
        <v>1197</v>
      </c>
      <c r="E607" s="65" t="s">
        <v>2138</v>
      </c>
      <c r="F607" s="66">
        <v>14614</v>
      </c>
      <c r="G607" s="67">
        <v>1187</v>
      </c>
      <c r="H607" s="68">
        <v>5852628378</v>
      </c>
      <c r="I607" s="69" t="s">
        <v>1840</v>
      </c>
      <c r="J607" s="70" t="s">
        <v>1733</v>
      </c>
      <c r="K607" s="71" t="s">
        <v>1733</v>
      </c>
      <c r="L607" s="72">
        <v>32173</v>
      </c>
      <c r="M607" s="73" t="s">
        <v>1733</v>
      </c>
      <c r="N607" s="74">
        <v>34.05869961</v>
      </c>
      <c r="O607" s="70" t="s">
        <v>1732</v>
      </c>
      <c r="P607" s="75"/>
      <c r="Q607" s="71" t="str">
        <f t="shared" si="101"/>
        <v>NO</v>
      </c>
      <c r="R607" s="76" t="s">
        <v>1733</v>
      </c>
      <c r="S607" s="77">
        <v>4868373</v>
      </c>
      <c r="T607" s="78">
        <v>727072</v>
      </c>
      <c r="U607" s="78">
        <v>497584</v>
      </c>
      <c r="V607" s="79">
        <v>291629</v>
      </c>
      <c r="W607" s="64">
        <f t="shared" si="102"/>
        <v>0</v>
      </c>
      <c r="X607" s="65">
        <f t="shared" si="103"/>
        <v>0</v>
      </c>
      <c r="Y607" s="65">
        <f t="shared" si="104"/>
        <v>0</v>
      </c>
      <c r="Z607" s="80">
        <f t="shared" si="105"/>
        <v>0</v>
      </c>
      <c r="AA607" s="81" t="str">
        <f t="shared" si="106"/>
        <v>-</v>
      </c>
      <c r="AB607" s="64">
        <f t="shared" si="107"/>
        <v>0</v>
      </c>
      <c r="AC607" s="65">
        <f t="shared" si="108"/>
        <v>1</v>
      </c>
      <c r="AD607" s="80">
        <f t="shared" si="109"/>
        <v>0</v>
      </c>
      <c r="AE607" s="81" t="str">
        <f t="shared" si="110"/>
        <v>-</v>
      </c>
      <c r="AF607" s="64">
        <f t="shared" si="111"/>
        <v>0</v>
      </c>
      <c r="AG607" s="82" t="s">
        <v>1734</v>
      </c>
    </row>
    <row r="608" spans="1:33" ht="12.75">
      <c r="A608" s="62">
        <v>3600027</v>
      </c>
      <c r="B608" s="63">
        <v>261600860816</v>
      </c>
      <c r="C608" s="64" t="s">
        <v>1198</v>
      </c>
      <c r="D608" s="65" t="s">
        <v>1199</v>
      </c>
      <c r="E608" s="65" t="s">
        <v>2138</v>
      </c>
      <c r="F608" s="66">
        <v>14611</v>
      </c>
      <c r="G608" s="67" t="s">
        <v>1748</v>
      </c>
      <c r="H608" s="68">
        <v>5854545000</v>
      </c>
      <c r="I608" s="69" t="s">
        <v>1893</v>
      </c>
      <c r="J608" s="70" t="s">
        <v>1733</v>
      </c>
      <c r="K608" s="71" t="s">
        <v>1733</v>
      </c>
      <c r="L608" s="72">
        <v>521</v>
      </c>
      <c r="M608" s="73" t="s">
        <v>1733</v>
      </c>
      <c r="N608" s="74" t="s">
        <v>1827</v>
      </c>
      <c r="O608" s="70" t="s">
        <v>1827</v>
      </c>
      <c r="P608" s="75"/>
      <c r="Q608" s="71" t="str">
        <f t="shared" si="101"/>
        <v>NO</v>
      </c>
      <c r="R608" s="76" t="s">
        <v>1733</v>
      </c>
      <c r="S608" s="77">
        <v>77276</v>
      </c>
      <c r="T608" s="78">
        <v>11212</v>
      </c>
      <c r="U608" s="78">
        <v>4564</v>
      </c>
      <c r="V608" s="79">
        <v>5155</v>
      </c>
      <c r="W608" s="64">
        <f t="shared" si="102"/>
        <v>0</v>
      </c>
      <c r="X608" s="65">
        <f t="shared" si="103"/>
        <v>1</v>
      </c>
      <c r="Y608" s="65">
        <f t="shared" si="104"/>
        <v>0</v>
      </c>
      <c r="Z608" s="80">
        <f t="shared" si="105"/>
        <v>0</v>
      </c>
      <c r="AA608" s="81" t="str">
        <f t="shared" si="106"/>
        <v>-</v>
      </c>
      <c r="AB608" s="64">
        <f t="shared" si="107"/>
        <v>0</v>
      </c>
      <c r="AC608" s="65">
        <f t="shared" si="108"/>
        <v>0</v>
      </c>
      <c r="AD608" s="80">
        <f t="shared" si="109"/>
        <v>0</v>
      </c>
      <c r="AE608" s="81" t="str">
        <f t="shared" si="110"/>
        <v>-</v>
      </c>
      <c r="AF608" s="64">
        <f t="shared" si="111"/>
        <v>0</v>
      </c>
      <c r="AG608" s="82" t="s">
        <v>1734</v>
      </c>
    </row>
    <row r="609" spans="1:33" ht="12.75">
      <c r="A609" s="62">
        <v>3624780</v>
      </c>
      <c r="B609" s="63">
        <v>280221030000</v>
      </c>
      <c r="C609" s="64" t="s">
        <v>1200</v>
      </c>
      <c r="D609" s="65" t="s">
        <v>1201</v>
      </c>
      <c r="E609" s="65" t="s">
        <v>1202</v>
      </c>
      <c r="F609" s="66">
        <v>11570</v>
      </c>
      <c r="G609" s="67">
        <v>2298</v>
      </c>
      <c r="H609" s="68">
        <v>5162558920</v>
      </c>
      <c r="I609" s="69" t="s">
        <v>1826</v>
      </c>
      <c r="J609" s="70" t="s">
        <v>1733</v>
      </c>
      <c r="K609" s="71" t="s">
        <v>1733</v>
      </c>
      <c r="L609" s="72">
        <v>3457</v>
      </c>
      <c r="M609" s="73" t="s">
        <v>1733</v>
      </c>
      <c r="N609" s="74">
        <v>5.554259043</v>
      </c>
      <c r="O609" s="70" t="s">
        <v>1733</v>
      </c>
      <c r="P609" s="75"/>
      <c r="Q609" s="71" t="str">
        <f t="shared" si="101"/>
        <v>NO</v>
      </c>
      <c r="R609" s="76" t="s">
        <v>1733</v>
      </c>
      <c r="S609" s="77">
        <v>93401</v>
      </c>
      <c r="T609" s="78">
        <v>9577</v>
      </c>
      <c r="U609" s="78">
        <v>18613</v>
      </c>
      <c r="V609" s="79">
        <v>5280</v>
      </c>
      <c r="W609" s="64">
        <f t="shared" si="102"/>
        <v>0</v>
      </c>
      <c r="X609" s="65">
        <f t="shared" si="103"/>
        <v>0</v>
      </c>
      <c r="Y609" s="65">
        <f t="shared" si="104"/>
        <v>0</v>
      </c>
      <c r="Z609" s="80">
        <f t="shared" si="105"/>
        <v>0</v>
      </c>
      <c r="AA609" s="81" t="str">
        <f t="shared" si="106"/>
        <v>-</v>
      </c>
      <c r="AB609" s="64">
        <f t="shared" si="107"/>
        <v>0</v>
      </c>
      <c r="AC609" s="65">
        <f t="shared" si="108"/>
        <v>0</v>
      </c>
      <c r="AD609" s="80">
        <f t="shared" si="109"/>
        <v>0</v>
      </c>
      <c r="AE609" s="81" t="str">
        <f t="shared" si="110"/>
        <v>-</v>
      </c>
      <c r="AF609" s="64">
        <f t="shared" si="111"/>
        <v>0</v>
      </c>
      <c r="AG609" s="82" t="s">
        <v>1734</v>
      </c>
    </row>
    <row r="610" spans="1:33" ht="12.75">
      <c r="A610" s="62">
        <v>3624840</v>
      </c>
      <c r="B610" s="63">
        <v>580209020000</v>
      </c>
      <c r="C610" s="64" t="s">
        <v>1203</v>
      </c>
      <c r="D610" s="65" t="s">
        <v>1204</v>
      </c>
      <c r="E610" s="65" t="s">
        <v>1205</v>
      </c>
      <c r="F610" s="66">
        <v>11778</v>
      </c>
      <c r="G610" s="67">
        <v>8401</v>
      </c>
      <c r="H610" s="68">
        <v>6317441600</v>
      </c>
      <c r="I610" s="69" t="s">
        <v>1826</v>
      </c>
      <c r="J610" s="70" t="s">
        <v>1733</v>
      </c>
      <c r="K610" s="71" t="s">
        <v>1733</v>
      </c>
      <c r="L610" s="72">
        <v>3468</v>
      </c>
      <c r="M610" s="73" t="s">
        <v>1733</v>
      </c>
      <c r="N610" s="74">
        <v>8.519918581</v>
      </c>
      <c r="O610" s="70" t="s">
        <v>1733</v>
      </c>
      <c r="P610" s="75"/>
      <c r="Q610" s="71" t="str">
        <f t="shared" si="101"/>
        <v>NO</v>
      </c>
      <c r="R610" s="76" t="s">
        <v>1733</v>
      </c>
      <c r="S610" s="77">
        <v>101621</v>
      </c>
      <c r="T610" s="78">
        <v>10337</v>
      </c>
      <c r="U610" s="78">
        <v>15990</v>
      </c>
      <c r="V610" s="79">
        <v>5009</v>
      </c>
      <c r="W610" s="64">
        <f t="shared" si="102"/>
        <v>0</v>
      </c>
      <c r="X610" s="65">
        <f t="shared" si="103"/>
        <v>0</v>
      </c>
      <c r="Y610" s="65">
        <f t="shared" si="104"/>
        <v>0</v>
      </c>
      <c r="Z610" s="80">
        <f t="shared" si="105"/>
        <v>0</v>
      </c>
      <c r="AA610" s="81" t="str">
        <f t="shared" si="106"/>
        <v>-</v>
      </c>
      <c r="AB610" s="64">
        <f t="shared" si="107"/>
        <v>0</v>
      </c>
      <c r="AC610" s="65">
        <f t="shared" si="108"/>
        <v>0</v>
      </c>
      <c r="AD610" s="80">
        <f t="shared" si="109"/>
        <v>0</v>
      </c>
      <c r="AE610" s="81" t="str">
        <f t="shared" si="110"/>
        <v>-</v>
      </c>
      <c r="AF610" s="64">
        <f t="shared" si="111"/>
        <v>0</v>
      </c>
      <c r="AG610" s="82" t="s">
        <v>1734</v>
      </c>
    </row>
    <row r="611" spans="1:33" ht="12.75">
      <c r="A611" s="62">
        <v>3624900</v>
      </c>
      <c r="B611" s="63">
        <v>411800010000</v>
      </c>
      <c r="C611" s="64" t="s">
        <v>1206</v>
      </c>
      <c r="D611" s="65" t="s">
        <v>1207</v>
      </c>
      <c r="E611" s="65" t="s">
        <v>1208</v>
      </c>
      <c r="F611" s="66">
        <v>13440</v>
      </c>
      <c r="G611" s="67">
        <v>5298</v>
      </c>
      <c r="H611" s="68">
        <v>3153386500</v>
      </c>
      <c r="I611" s="69" t="s">
        <v>1209</v>
      </c>
      <c r="J611" s="70" t="s">
        <v>1733</v>
      </c>
      <c r="K611" s="71" t="s">
        <v>1733</v>
      </c>
      <c r="L611" s="72">
        <v>5492</v>
      </c>
      <c r="M611" s="73" t="s">
        <v>1733</v>
      </c>
      <c r="N611" s="74">
        <v>16.4647406</v>
      </c>
      <c r="O611" s="70" t="s">
        <v>1733</v>
      </c>
      <c r="P611" s="75"/>
      <c r="Q611" s="71" t="str">
        <f t="shared" si="101"/>
        <v>NO</v>
      </c>
      <c r="R611" s="76" t="s">
        <v>1733</v>
      </c>
      <c r="S611" s="77">
        <v>404669</v>
      </c>
      <c r="T611" s="78">
        <v>48036</v>
      </c>
      <c r="U611" s="78">
        <v>45246</v>
      </c>
      <c r="V611" s="79">
        <v>13734</v>
      </c>
      <c r="W611" s="64">
        <f t="shared" si="102"/>
        <v>0</v>
      </c>
      <c r="X611" s="65">
        <f t="shared" si="103"/>
        <v>0</v>
      </c>
      <c r="Y611" s="65">
        <f t="shared" si="104"/>
        <v>0</v>
      </c>
      <c r="Z611" s="80">
        <f t="shared" si="105"/>
        <v>0</v>
      </c>
      <c r="AA611" s="81" t="str">
        <f t="shared" si="106"/>
        <v>-</v>
      </c>
      <c r="AB611" s="64">
        <f t="shared" si="107"/>
        <v>0</v>
      </c>
      <c r="AC611" s="65">
        <f t="shared" si="108"/>
        <v>0</v>
      </c>
      <c r="AD611" s="80">
        <f t="shared" si="109"/>
        <v>0</v>
      </c>
      <c r="AE611" s="81" t="str">
        <f t="shared" si="110"/>
        <v>-</v>
      </c>
      <c r="AF611" s="64">
        <f t="shared" si="111"/>
        <v>0</v>
      </c>
      <c r="AG611" s="82" t="s">
        <v>1734</v>
      </c>
    </row>
    <row r="612" spans="1:33" ht="12.75">
      <c r="A612" s="62">
        <v>3624930</v>
      </c>
      <c r="B612" s="63">
        <v>560603040000</v>
      </c>
      <c r="C612" s="64" t="s">
        <v>1210</v>
      </c>
      <c r="D612" s="65" t="s">
        <v>1211</v>
      </c>
      <c r="E612" s="65" t="s">
        <v>1212</v>
      </c>
      <c r="F612" s="66">
        <v>14541</v>
      </c>
      <c r="G612" s="67">
        <v>9551</v>
      </c>
      <c r="H612" s="68">
        <v>6078695391</v>
      </c>
      <c r="I612" s="69" t="s">
        <v>1752</v>
      </c>
      <c r="J612" s="70" t="s">
        <v>1732</v>
      </c>
      <c r="K612" s="71" t="s">
        <v>1732</v>
      </c>
      <c r="L612" s="72">
        <v>529</v>
      </c>
      <c r="M612" s="73" t="s">
        <v>1733</v>
      </c>
      <c r="N612" s="74">
        <v>18.36734694</v>
      </c>
      <c r="O612" s="70" t="s">
        <v>1733</v>
      </c>
      <c r="P612" s="75"/>
      <c r="Q612" s="71" t="str">
        <f t="shared" si="101"/>
        <v>NO</v>
      </c>
      <c r="R612" s="76" t="s">
        <v>1732</v>
      </c>
      <c r="S612" s="77">
        <v>36165</v>
      </c>
      <c r="T612" s="78">
        <v>4576</v>
      </c>
      <c r="U612" s="78">
        <v>5224</v>
      </c>
      <c r="V612" s="79">
        <v>7890</v>
      </c>
      <c r="W612" s="64">
        <f t="shared" si="102"/>
        <v>1</v>
      </c>
      <c r="X612" s="65">
        <f t="shared" si="103"/>
        <v>1</v>
      </c>
      <c r="Y612" s="65">
        <f t="shared" si="104"/>
        <v>0</v>
      </c>
      <c r="Z612" s="80">
        <f t="shared" si="105"/>
        <v>0</v>
      </c>
      <c r="AA612" s="81" t="str">
        <f t="shared" si="106"/>
        <v>SRSA</v>
      </c>
      <c r="AB612" s="64">
        <f t="shared" si="107"/>
        <v>1</v>
      </c>
      <c r="AC612" s="65">
        <f t="shared" si="108"/>
        <v>0</v>
      </c>
      <c r="AD612" s="80">
        <f t="shared" si="109"/>
        <v>0</v>
      </c>
      <c r="AE612" s="81" t="str">
        <f t="shared" si="110"/>
        <v>-</v>
      </c>
      <c r="AF612" s="64">
        <f t="shared" si="111"/>
        <v>0</v>
      </c>
      <c r="AG612" s="82" t="s">
        <v>1734</v>
      </c>
    </row>
    <row r="613" spans="1:33" ht="12.75">
      <c r="A613" s="62">
        <v>3624960</v>
      </c>
      <c r="B613" s="63">
        <v>620901060000</v>
      </c>
      <c r="C613" s="64" t="s">
        <v>1213</v>
      </c>
      <c r="D613" s="65" t="s">
        <v>1214</v>
      </c>
      <c r="E613" s="65" t="s">
        <v>1215</v>
      </c>
      <c r="F613" s="66">
        <v>12404</v>
      </c>
      <c r="G613" s="67">
        <v>9</v>
      </c>
      <c r="H613" s="68">
        <v>8456872400</v>
      </c>
      <c r="I613" s="69" t="s">
        <v>119</v>
      </c>
      <c r="J613" s="70" t="s">
        <v>1732</v>
      </c>
      <c r="K613" s="71" t="s">
        <v>1733</v>
      </c>
      <c r="L613" s="72">
        <v>2618</v>
      </c>
      <c r="M613" s="73" t="s">
        <v>1733</v>
      </c>
      <c r="N613" s="74">
        <v>13.85211495</v>
      </c>
      <c r="O613" s="70" t="s">
        <v>1733</v>
      </c>
      <c r="P613" s="75"/>
      <c r="Q613" s="71" t="str">
        <f t="shared" si="101"/>
        <v>NO</v>
      </c>
      <c r="R613" s="76" t="s">
        <v>1732</v>
      </c>
      <c r="S613" s="77">
        <v>167135</v>
      </c>
      <c r="T613" s="78">
        <v>21618</v>
      </c>
      <c r="U613" s="78">
        <v>20473</v>
      </c>
      <c r="V613" s="79">
        <v>27020</v>
      </c>
      <c r="W613" s="64">
        <f t="shared" si="102"/>
        <v>1</v>
      </c>
      <c r="X613" s="65">
        <f t="shared" si="103"/>
        <v>0</v>
      </c>
      <c r="Y613" s="65">
        <f t="shared" si="104"/>
        <v>0</v>
      </c>
      <c r="Z613" s="80">
        <f t="shared" si="105"/>
        <v>0</v>
      </c>
      <c r="AA613" s="81" t="str">
        <f t="shared" si="106"/>
        <v>-</v>
      </c>
      <c r="AB613" s="64">
        <f t="shared" si="107"/>
        <v>1</v>
      </c>
      <c r="AC613" s="65">
        <f t="shared" si="108"/>
        <v>0</v>
      </c>
      <c r="AD613" s="80">
        <f t="shared" si="109"/>
        <v>0</v>
      </c>
      <c r="AE613" s="81" t="str">
        <f t="shared" si="110"/>
        <v>-</v>
      </c>
      <c r="AF613" s="64">
        <f t="shared" si="111"/>
        <v>0</v>
      </c>
      <c r="AG613" s="82" t="s">
        <v>1734</v>
      </c>
    </row>
    <row r="614" spans="1:33" ht="12.75">
      <c r="A614" s="62">
        <v>3600030</v>
      </c>
      <c r="B614" s="63">
        <v>280208860024</v>
      </c>
      <c r="C614" s="64" t="s">
        <v>1216</v>
      </c>
      <c r="D614" s="65" t="s">
        <v>1217</v>
      </c>
      <c r="E614" s="65" t="s">
        <v>1218</v>
      </c>
      <c r="F614" s="66">
        <v>11575</v>
      </c>
      <c r="G614" s="67" t="s">
        <v>1748</v>
      </c>
      <c r="H614" s="68">
        <v>5168676202</v>
      </c>
      <c r="I614" s="69" t="s">
        <v>1826</v>
      </c>
      <c r="J614" s="70" t="s">
        <v>1733</v>
      </c>
      <c r="K614" s="71" t="s">
        <v>1733</v>
      </c>
      <c r="L614" s="72">
        <v>280</v>
      </c>
      <c r="M614" s="73" t="s">
        <v>1733</v>
      </c>
      <c r="N614" s="74" t="s">
        <v>1827</v>
      </c>
      <c r="O614" s="70" t="s">
        <v>1827</v>
      </c>
      <c r="P614" s="75"/>
      <c r="Q614" s="71" t="str">
        <f t="shared" si="101"/>
        <v>NO</v>
      </c>
      <c r="R614" s="76" t="s">
        <v>1733</v>
      </c>
      <c r="S614" s="77">
        <v>177754</v>
      </c>
      <c r="T614" s="78">
        <v>3522</v>
      </c>
      <c r="U614" s="78">
        <v>1676</v>
      </c>
      <c r="V614" s="79">
        <v>1580</v>
      </c>
      <c r="W614" s="64">
        <f t="shared" si="102"/>
        <v>0</v>
      </c>
      <c r="X614" s="65">
        <f t="shared" si="103"/>
        <v>1</v>
      </c>
      <c r="Y614" s="65">
        <f t="shared" si="104"/>
        <v>0</v>
      </c>
      <c r="Z614" s="80">
        <f t="shared" si="105"/>
        <v>0</v>
      </c>
      <c r="AA614" s="81" t="str">
        <f t="shared" si="106"/>
        <v>-</v>
      </c>
      <c r="AB614" s="64">
        <f t="shared" si="107"/>
        <v>0</v>
      </c>
      <c r="AC614" s="65">
        <f t="shared" si="108"/>
        <v>0</v>
      </c>
      <c r="AD614" s="80">
        <f t="shared" si="109"/>
        <v>0</v>
      </c>
      <c r="AE614" s="81" t="str">
        <f t="shared" si="110"/>
        <v>-</v>
      </c>
      <c r="AF614" s="64">
        <f t="shared" si="111"/>
        <v>0</v>
      </c>
      <c r="AG614" s="82" t="s">
        <v>1734</v>
      </c>
    </row>
    <row r="615" spans="1:33" ht="12.75">
      <c r="A615" s="62">
        <v>3624990</v>
      </c>
      <c r="B615" s="63">
        <v>280208030000</v>
      </c>
      <c r="C615" s="64" t="s">
        <v>1219</v>
      </c>
      <c r="D615" s="65" t="s">
        <v>1220</v>
      </c>
      <c r="E615" s="65" t="s">
        <v>1218</v>
      </c>
      <c r="F615" s="66">
        <v>11575</v>
      </c>
      <c r="G615" s="67">
        <v>1539</v>
      </c>
      <c r="H615" s="68">
        <v>5168678616</v>
      </c>
      <c r="I615" s="69" t="s">
        <v>1826</v>
      </c>
      <c r="J615" s="70" t="s">
        <v>1733</v>
      </c>
      <c r="K615" s="71" t="s">
        <v>1733</v>
      </c>
      <c r="L615" s="72">
        <v>2681</v>
      </c>
      <c r="M615" s="73" t="s">
        <v>1733</v>
      </c>
      <c r="N615" s="74">
        <v>13.84995878</v>
      </c>
      <c r="O615" s="70" t="s">
        <v>1733</v>
      </c>
      <c r="P615" s="75"/>
      <c r="Q615" s="71" t="str">
        <f t="shared" si="101"/>
        <v>NO</v>
      </c>
      <c r="R615" s="76" t="s">
        <v>1733</v>
      </c>
      <c r="S615" s="77">
        <v>13401</v>
      </c>
      <c r="T615" s="78">
        <v>29595</v>
      </c>
      <c r="U615" s="78">
        <v>25760</v>
      </c>
      <c r="V615" s="79">
        <v>6911</v>
      </c>
      <c r="W615" s="64">
        <f t="shared" si="102"/>
        <v>0</v>
      </c>
      <c r="X615" s="65">
        <f t="shared" si="103"/>
        <v>0</v>
      </c>
      <c r="Y615" s="65">
        <f t="shared" si="104"/>
        <v>0</v>
      </c>
      <c r="Z615" s="80">
        <f t="shared" si="105"/>
        <v>0</v>
      </c>
      <c r="AA615" s="81" t="str">
        <f t="shared" si="106"/>
        <v>-</v>
      </c>
      <c r="AB615" s="64">
        <f t="shared" si="107"/>
        <v>0</v>
      </c>
      <c r="AC615" s="65">
        <f t="shared" si="108"/>
        <v>0</v>
      </c>
      <c r="AD615" s="80">
        <f t="shared" si="109"/>
        <v>0</v>
      </c>
      <c r="AE615" s="81" t="str">
        <f t="shared" si="110"/>
        <v>-</v>
      </c>
      <c r="AF615" s="64">
        <f t="shared" si="111"/>
        <v>0</v>
      </c>
      <c r="AG615" s="82" t="s">
        <v>1734</v>
      </c>
    </row>
    <row r="616" spans="1:33" ht="12.75">
      <c r="A616" s="62">
        <v>3625020</v>
      </c>
      <c r="B616" s="63">
        <v>591301040000</v>
      </c>
      <c r="C616" s="64" t="s">
        <v>1221</v>
      </c>
      <c r="D616" s="65" t="s">
        <v>1222</v>
      </c>
      <c r="E616" s="65" t="s">
        <v>1223</v>
      </c>
      <c r="F616" s="66">
        <v>12776</v>
      </c>
      <c r="G616" s="67">
        <v>429</v>
      </c>
      <c r="H616" s="68">
        <v>6074984126</v>
      </c>
      <c r="I616" s="69" t="s">
        <v>1731</v>
      </c>
      <c r="J616" s="70" t="s">
        <v>1732</v>
      </c>
      <c r="K616" s="71" t="s">
        <v>1732</v>
      </c>
      <c r="L616" s="72">
        <v>251</v>
      </c>
      <c r="M616" s="73" t="s">
        <v>1733</v>
      </c>
      <c r="N616" s="74">
        <v>21.18380062</v>
      </c>
      <c r="O616" s="70" t="s">
        <v>1732</v>
      </c>
      <c r="P616" s="75"/>
      <c r="Q616" s="71" t="str">
        <f t="shared" si="101"/>
        <v>NO</v>
      </c>
      <c r="R616" s="76" t="s">
        <v>1732</v>
      </c>
      <c r="S616" s="77">
        <v>26327</v>
      </c>
      <c r="T616" s="78">
        <v>3274</v>
      </c>
      <c r="U616" s="78">
        <v>2483</v>
      </c>
      <c r="V616" s="79">
        <v>3673</v>
      </c>
      <c r="W616" s="64">
        <f t="shared" si="102"/>
        <v>1</v>
      </c>
      <c r="X616" s="65">
        <f t="shared" si="103"/>
        <v>1</v>
      </c>
      <c r="Y616" s="65">
        <f t="shared" si="104"/>
        <v>0</v>
      </c>
      <c r="Z616" s="80">
        <f t="shared" si="105"/>
        <v>0</v>
      </c>
      <c r="AA616" s="81" t="str">
        <f t="shared" si="106"/>
        <v>SRSA</v>
      </c>
      <c r="AB616" s="64">
        <f t="shared" si="107"/>
        <v>1</v>
      </c>
      <c r="AC616" s="65">
        <f t="shared" si="108"/>
        <v>1</v>
      </c>
      <c r="AD616" s="80" t="str">
        <f t="shared" si="109"/>
        <v>Initial</v>
      </c>
      <c r="AE616" s="81" t="str">
        <f t="shared" si="110"/>
        <v>-</v>
      </c>
      <c r="AF616" s="64" t="str">
        <f t="shared" si="111"/>
        <v>SRSA</v>
      </c>
      <c r="AG616" s="82" t="s">
        <v>1734</v>
      </c>
    </row>
    <row r="617" spans="1:33" ht="12.75">
      <c r="A617" s="62">
        <v>3625050</v>
      </c>
      <c r="B617" s="63">
        <v>280403030000</v>
      </c>
      <c r="C617" s="64" t="s">
        <v>1224</v>
      </c>
      <c r="D617" s="65" t="s">
        <v>1225</v>
      </c>
      <c r="E617" s="65" t="s">
        <v>1226</v>
      </c>
      <c r="F617" s="66">
        <v>11576</v>
      </c>
      <c r="G617" s="67">
        <v>1531</v>
      </c>
      <c r="H617" s="68">
        <v>5166256303</v>
      </c>
      <c r="I617" s="69" t="s">
        <v>1826</v>
      </c>
      <c r="J617" s="70" t="s">
        <v>1733</v>
      </c>
      <c r="K617" s="71" t="s">
        <v>1733</v>
      </c>
      <c r="L617" s="72">
        <v>3156</v>
      </c>
      <c r="M617" s="73" t="s">
        <v>1733</v>
      </c>
      <c r="N617" s="74">
        <v>4.393505253</v>
      </c>
      <c r="O617" s="70" t="s">
        <v>1733</v>
      </c>
      <c r="P617" s="75"/>
      <c r="Q617" s="71" t="str">
        <f t="shared" si="101"/>
        <v>NO</v>
      </c>
      <c r="R617" s="76" t="s">
        <v>1733</v>
      </c>
      <c r="S617" s="77">
        <v>87100</v>
      </c>
      <c r="T617" s="78">
        <v>4193</v>
      </c>
      <c r="U617" s="78">
        <v>12677</v>
      </c>
      <c r="V617" s="79">
        <v>3506</v>
      </c>
      <c r="W617" s="64">
        <f t="shared" si="102"/>
        <v>0</v>
      </c>
      <c r="X617" s="65">
        <f t="shared" si="103"/>
        <v>0</v>
      </c>
      <c r="Y617" s="65">
        <f t="shared" si="104"/>
        <v>0</v>
      </c>
      <c r="Z617" s="80">
        <f t="shared" si="105"/>
        <v>0</v>
      </c>
      <c r="AA617" s="81" t="str">
        <f t="shared" si="106"/>
        <v>-</v>
      </c>
      <c r="AB617" s="64">
        <f t="shared" si="107"/>
        <v>0</v>
      </c>
      <c r="AC617" s="65">
        <f t="shared" si="108"/>
        <v>0</v>
      </c>
      <c r="AD617" s="80">
        <f t="shared" si="109"/>
        <v>0</v>
      </c>
      <c r="AE617" s="81" t="str">
        <f t="shared" si="110"/>
        <v>-</v>
      </c>
      <c r="AF617" s="64">
        <f t="shared" si="111"/>
        <v>0</v>
      </c>
      <c r="AG617" s="82" t="s">
        <v>1734</v>
      </c>
    </row>
    <row r="618" spans="1:33" ht="12.75">
      <c r="A618" s="86">
        <v>3600004</v>
      </c>
      <c r="B618" s="87">
        <v>530515060000</v>
      </c>
      <c r="C618" s="88" t="s">
        <v>1227</v>
      </c>
      <c r="D618" s="89" t="s">
        <v>1228</v>
      </c>
      <c r="E618" s="89" t="s">
        <v>554</v>
      </c>
      <c r="F618" s="90">
        <v>12303</v>
      </c>
      <c r="G618" s="91">
        <v>4400</v>
      </c>
      <c r="H618" s="92">
        <v>5183568200</v>
      </c>
      <c r="I618" s="93" t="s">
        <v>1954</v>
      </c>
      <c r="J618" s="94" t="s">
        <v>1733</v>
      </c>
      <c r="K618" s="95" t="s">
        <v>1733</v>
      </c>
      <c r="L618" s="96">
        <v>3112</v>
      </c>
      <c r="M618" s="97" t="s">
        <v>1733</v>
      </c>
      <c r="N618" s="98">
        <v>5.339661821</v>
      </c>
      <c r="O618" s="94" t="s">
        <v>1733</v>
      </c>
      <c r="P618" s="99"/>
      <c r="Q618" s="95" t="str">
        <f t="shared" si="101"/>
        <v>NO</v>
      </c>
      <c r="R618" s="100" t="s">
        <v>1733</v>
      </c>
      <c r="S618" s="101">
        <v>118136</v>
      </c>
      <c r="T618" s="102">
        <v>7697</v>
      </c>
      <c r="U618" s="102">
        <v>15580</v>
      </c>
      <c r="V618" s="103">
        <v>4030</v>
      </c>
      <c r="W618" s="88">
        <f t="shared" si="102"/>
        <v>0</v>
      </c>
      <c r="X618" s="89">
        <f t="shared" si="103"/>
        <v>0</v>
      </c>
      <c r="Y618" s="89">
        <f t="shared" si="104"/>
        <v>0</v>
      </c>
      <c r="Z618" s="104">
        <f t="shared" si="105"/>
        <v>0</v>
      </c>
      <c r="AA618" s="105" t="str">
        <f t="shared" si="106"/>
        <v>-</v>
      </c>
      <c r="AB618" s="88">
        <f t="shared" si="107"/>
        <v>0</v>
      </c>
      <c r="AC618" s="89">
        <f t="shared" si="108"/>
        <v>0</v>
      </c>
      <c r="AD618" s="104">
        <f t="shared" si="109"/>
        <v>0</v>
      </c>
      <c r="AE618" s="105" t="str">
        <f t="shared" si="110"/>
        <v>-</v>
      </c>
      <c r="AF618" s="88">
        <f t="shared" si="111"/>
        <v>0</v>
      </c>
      <c r="AG618" s="82" t="s">
        <v>1734</v>
      </c>
    </row>
    <row r="619" spans="1:33" ht="12.75">
      <c r="A619" s="62">
        <v>3625110</v>
      </c>
      <c r="B619" s="63">
        <v>121502040000</v>
      </c>
      <c r="C619" s="64" t="s">
        <v>1229</v>
      </c>
      <c r="D619" s="65" t="s">
        <v>1230</v>
      </c>
      <c r="E619" s="65" t="s">
        <v>1231</v>
      </c>
      <c r="F619" s="66">
        <v>12474</v>
      </c>
      <c r="G619" s="67">
        <v>207</v>
      </c>
      <c r="H619" s="68">
        <v>6073264151</v>
      </c>
      <c r="I619" s="69" t="s">
        <v>1731</v>
      </c>
      <c r="J619" s="70" t="s">
        <v>1732</v>
      </c>
      <c r="K619" s="71" t="s">
        <v>1732</v>
      </c>
      <c r="L619" s="72">
        <v>371</v>
      </c>
      <c r="M619" s="73" t="s">
        <v>1733</v>
      </c>
      <c r="N619" s="74">
        <v>23.26732673</v>
      </c>
      <c r="O619" s="70" t="s">
        <v>1732</v>
      </c>
      <c r="P619" s="75"/>
      <c r="Q619" s="71" t="str">
        <f t="shared" si="101"/>
        <v>NO</v>
      </c>
      <c r="R619" s="76" t="s">
        <v>1732</v>
      </c>
      <c r="S619" s="77">
        <v>29423</v>
      </c>
      <c r="T619" s="78">
        <v>4718</v>
      </c>
      <c r="U619" s="78">
        <v>3286</v>
      </c>
      <c r="V619" s="79">
        <v>4830</v>
      </c>
      <c r="W619" s="64">
        <f t="shared" si="102"/>
        <v>1</v>
      </c>
      <c r="X619" s="65">
        <f t="shared" si="103"/>
        <v>1</v>
      </c>
      <c r="Y619" s="65">
        <f t="shared" si="104"/>
        <v>0</v>
      </c>
      <c r="Z619" s="80">
        <f t="shared" si="105"/>
        <v>0</v>
      </c>
      <c r="AA619" s="81" t="str">
        <f t="shared" si="106"/>
        <v>SRSA</v>
      </c>
      <c r="AB619" s="64">
        <f t="shared" si="107"/>
        <v>1</v>
      </c>
      <c r="AC619" s="65">
        <f t="shared" si="108"/>
        <v>1</v>
      </c>
      <c r="AD619" s="80" t="str">
        <f t="shared" si="109"/>
        <v>Initial</v>
      </c>
      <c r="AE619" s="81" t="str">
        <f t="shared" si="110"/>
        <v>-</v>
      </c>
      <c r="AF619" s="64" t="str">
        <f t="shared" si="111"/>
        <v>SRSA</v>
      </c>
      <c r="AG619" s="82" t="s">
        <v>1734</v>
      </c>
    </row>
    <row r="620" spans="1:33" ht="12.75">
      <c r="A620" s="62">
        <v>3625140</v>
      </c>
      <c r="B620" s="63">
        <v>401201060000</v>
      </c>
      <c r="C620" s="64" t="s">
        <v>1232</v>
      </c>
      <c r="D620" s="65" t="s">
        <v>1233</v>
      </c>
      <c r="E620" s="65" t="s">
        <v>1234</v>
      </c>
      <c r="F620" s="66">
        <v>14105</v>
      </c>
      <c r="G620" s="67">
        <v>1199</v>
      </c>
      <c r="H620" s="68">
        <v>7167353031</v>
      </c>
      <c r="I620" s="69" t="s">
        <v>1807</v>
      </c>
      <c r="J620" s="70" t="s">
        <v>1732</v>
      </c>
      <c r="K620" s="71" t="s">
        <v>1733</v>
      </c>
      <c r="L620" s="72">
        <v>1612</v>
      </c>
      <c r="M620" s="73" t="s">
        <v>1733</v>
      </c>
      <c r="N620" s="74">
        <v>5.895821408</v>
      </c>
      <c r="O620" s="70" t="s">
        <v>1733</v>
      </c>
      <c r="P620" s="75"/>
      <c r="Q620" s="71" t="str">
        <f t="shared" si="101"/>
        <v>NO</v>
      </c>
      <c r="R620" s="76" t="s">
        <v>1732</v>
      </c>
      <c r="S620" s="77">
        <v>70268</v>
      </c>
      <c r="T620" s="78">
        <v>4627</v>
      </c>
      <c r="U620" s="78">
        <v>7639</v>
      </c>
      <c r="V620" s="79">
        <v>14003</v>
      </c>
      <c r="W620" s="64">
        <f t="shared" si="102"/>
        <v>1</v>
      </c>
      <c r="X620" s="65">
        <f t="shared" si="103"/>
        <v>0</v>
      </c>
      <c r="Y620" s="65">
        <f t="shared" si="104"/>
        <v>0</v>
      </c>
      <c r="Z620" s="80">
        <f t="shared" si="105"/>
        <v>0</v>
      </c>
      <c r="AA620" s="81" t="str">
        <f t="shared" si="106"/>
        <v>-</v>
      </c>
      <c r="AB620" s="64">
        <f t="shared" si="107"/>
        <v>1</v>
      </c>
      <c r="AC620" s="65">
        <f t="shared" si="108"/>
        <v>0</v>
      </c>
      <c r="AD620" s="80">
        <f t="shared" si="109"/>
        <v>0</v>
      </c>
      <c r="AE620" s="81" t="str">
        <f t="shared" si="110"/>
        <v>-</v>
      </c>
      <c r="AF620" s="64">
        <f t="shared" si="111"/>
        <v>0</v>
      </c>
      <c r="AG620" s="82" t="s">
        <v>1734</v>
      </c>
    </row>
    <row r="621" spans="1:33" ht="12.75">
      <c r="A621" s="62">
        <v>3625170</v>
      </c>
      <c r="B621" s="63">
        <v>261701060000</v>
      </c>
      <c r="C621" s="64" t="s">
        <v>1235</v>
      </c>
      <c r="D621" s="65" t="s">
        <v>1236</v>
      </c>
      <c r="E621" s="65" t="s">
        <v>1237</v>
      </c>
      <c r="F621" s="66">
        <v>14467</v>
      </c>
      <c r="G621" s="67">
        <v>9692</v>
      </c>
      <c r="H621" s="68">
        <v>5853595012</v>
      </c>
      <c r="I621" s="69" t="s">
        <v>1844</v>
      </c>
      <c r="J621" s="70" t="s">
        <v>1733</v>
      </c>
      <c r="K621" s="71" t="s">
        <v>1733</v>
      </c>
      <c r="L621" s="72">
        <v>5470</v>
      </c>
      <c r="M621" s="73" t="s">
        <v>1733</v>
      </c>
      <c r="N621" s="74">
        <v>5.57609821</v>
      </c>
      <c r="O621" s="70" t="s">
        <v>1733</v>
      </c>
      <c r="P621" s="75"/>
      <c r="Q621" s="71" t="str">
        <f t="shared" si="101"/>
        <v>NO</v>
      </c>
      <c r="R621" s="76" t="s">
        <v>1733</v>
      </c>
      <c r="S621" s="77">
        <v>186405</v>
      </c>
      <c r="T621" s="78">
        <v>13043</v>
      </c>
      <c r="U621" s="78">
        <v>27474</v>
      </c>
      <c r="V621" s="79">
        <v>7648</v>
      </c>
      <c r="W621" s="64">
        <f t="shared" si="102"/>
        <v>0</v>
      </c>
      <c r="X621" s="65">
        <f t="shared" si="103"/>
        <v>0</v>
      </c>
      <c r="Y621" s="65">
        <f t="shared" si="104"/>
        <v>0</v>
      </c>
      <c r="Z621" s="80">
        <f t="shared" si="105"/>
        <v>0</v>
      </c>
      <c r="AA621" s="81" t="str">
        <f t="shared" si="106"/>
        <v>-</v>
      </c>
      <c r="AB621" s="64">
        <f t="shared" si="107"/>
        <v>0</v>
      </c>
      <c r="AC621" s="65">
        <f t="shared" si="108"/>
        <v>0</v>
      </c>
      <c r="AD621" s="80">
        <f t="shared" si="109"/>
        <v>0</v>
      </c>
      <c r="AE621" s="81" t="str">
        <f t="shared" si="110"/>
        <v>-</v>
      </c>
      <c r="AF621" s="64">
        <f t="shared" si="111"/>
        <v>0</v>
      </c>
      <c r="AG621" s="82" t="s">
        <v>1734</v>
      </c>
    </row>
    <row r="622" spans="1:33" ht="12.75">
      <c r="A622" s="62">
        <v>3625260</v>
      </c>
      <c r="B622" s="63">
        <v>661800010000</v>
      </c>
      <c r="C622" s="64" t="s">
        <v>1238</v>
      </c>
      <c r="D622" s="65" t="s">
        <v>1239</v>
      </c>
      <c r="E622" s="65" t="s">
        <v>1240</v>
      </c>
      <c r="F622" s="66">
        <v>10580</v>
      </c>
      <c r="G622" s="67">
        <v>3899</v>
      </c>
      <c r="H622" s="68">
        <v>9149676108</v>
      </c>
      <c r="I622" s="69" t="s">
        <v>1826</v>
      </c>
      <c r="J622" s="70" t="s">
        <v>1733</v>
      </c>
      <c r="K622" s="71" t="s">
        <v>1733</v>
      </c>
      <c r="L622" s="72">
        <v>2557</v>
      </c>
      <c r="M622" s="73" t="s">
        <v>1733</v>
      </c>
      <c r="N622" s="74">
        <v>1.708233686</v>
      </c>
      <c r="O622" s="70" t="s">
        <v>1733</v>
      </c>
      <c r="P622" s="75"/>
      <c r="Q622" s="71" t="str">
        <f t="shared" si="101"/>
        <v>NO</v>
      </c>
      <c r="R622" s="76" t="s">
        <v>1733</v>
      </c>
      <c r="S622" s="77">
        <v>65141</v>
      </c>
      <c r="T622" s="78">
        <v>0</v>
      </c>
      <c r="U622" s="78">
        <v>12765</v>
      </c>
      <c r="V622" s="79">
        <v>3058</v>
      </c>
      <c r="W622" s="64">
        <f t="shared" si="102"/>
        <v>0</v>
      </c>
      <c r="X622" s="65">
        <f t="shared" si="103"/>
        <v>0</v>
      </c>
      <c r="Y622" s="65">
        <f t="shared" si="104"/>
        <v>0</v>
      </c>
      <c r="Z622" s="80">
        <f t="shared" si="105"/>
        <v>0</v>
      </c>
      <c r="AA622" s="81" t="str">
        <f t="shared" si="106"/>
        <v>-</v>
      </c>
      <c r="AB622" s="64">
        <f t="shared" si="107"/>
        <v>0</v>
      </c>
      <c r="AC622" s="65">
        <f t="shared" si="108"/>
        <v>0</v>
      </c>
      <c r="AD622" s="80">
        <f t="shared" si="109"/>
        <v>0</v>
      </c>
      <c r="AE622" s="81" t="str">
        <f t="shared" si="110"/>
        <v>-</v>
      </c>
      <c r="AF622" s="64">
        <f t="shared" si="111"/>
        <v>0</v>
      </c>
      <c r="AG622" s="82" t="s">
        <v>1734</v>
      </c>
    </row>
    <row r="623" spans="1:33" ht="12.75">
      <c r="A623" s="62">
        <v>3625290</v>
      </c>
      <c r="B623" s="63">
        <v>661901030000</v>
      </c>
      <c r="C623" s="64" t="s">
        <v>1241</v>
      </c>
      <c r="D623" s="65" t="s">
        <v>1242</v>
      </c>
      <c r="E623" s="65" t="s">
        <v>746</v>
      </c>
      <c r="F623" s="66">
        <v>10543</v>
      </c>
      <c r="G623" s="67">
        <v>3898</v>
      </c>
      <c r="H623" s="68">
        <v>9147775200</v>
      </c>
      <c r="I623" s="69" t="s">
        <v>1826</v>
      </c>
      <c r="J623" s="70" t="s">
        <v>1733</v>
      </c>
      <c r="K623" s="71" t="s">
        <v>1733</v>
      </c>
      <c r="L623" s="72">
        <v>1352</v>
      </c>
      <c r="M623" s="73" t="s">
        <v>1733</v>
      </c>
      <c r="N623" s="74">
        <v>4.791929382</v>
      </c>
      <c r="O623" s="70" t="s">
        <v>1733</v>
      </c>
      <c r="P623" s="75"/>
      <c r="Q623" s="71" t="str">
        <f t="shared" si="101"/>
        <v>NO</v>
      </c>
      <c r="R623" s="76" t="s">
        <v>1733</v>
      </c>
      <c r="S623" s="77">
        <v>29515</v>
      </c>
      <c r="T623" s="78">
        <v>2624</v>
      </c>
      <c r="U623" s="78">
        <v>5562</v>
      </c>
      <c r="V623" s="79">
        <v>1587</v>
      </c>
      <c r="W623" s="64">
        <f t="shared" si="102"/>
        <v>0</v>
      </c>
      <c r="X623" s="65">
        <f t="shared" si="103"/>
        <v>0</v>
      </c>
      <c r="Y623" s="65">
        <f t="shared" si="104"/>
        <v>0</v>
      </c>
      <c r="Z623" s="80">
        <f t="shared" si="105"/>
        <v>0</v>
      </c>
      <c r="AA623" s="81" t="str">
        <f t="shared" si="106"/>
        <v>-</v>
      </c>
      <c r="AB623" s="64">
        <f t="shared" si="107"/>
        <v>0</v>
      </c>
      <c r="AC623" s="65">
        <f t="shared" si="108"/>
        <v>0</v>
      </c>
      <c r="AD623" s="80">
        <f t="shared" si="109"/>
        <v>0</v>
      </c>
      <c r="AE623" s="81" t="str">
        <f t="shared" si="110"/>
        <v>-</v>
      </c>
      <c r="AF623" s="64">
        <f t="shared" si="111"/>
        <v>0</v>
      </c>
      <c r="AG623" s="82" t="s">
        <v>1734</v>
      </c>
    </row>
    <row r="624" spans="1:33" ht="12.75">
      <c r="A624" s="62">
        <v>3625350</v>
      </c>
      <c r="B624" s="63">
        <v>580205060000</v>
      </c>
      <c r="C624" s="64" t="s">
        <v>1243</v>
      </c>
      <c r="D624" s="65" t="s">
        <v>1244</v>
      </c>
      <c r="E624" s="65" t="s">
        <v>1245</v>
      </c>
      <c r="F624" s="66">
        <v>11741</v>
      </c>
      <c r="G624" s="67">
        <v>1890</v>
      </c>
      <c r="H624" s="68">
        <v>6314711336</v>
      </c>
      <c r="I624" s="69" t="s">
        <v>1826</v>
      </c>
      <c r="J624" s="70" t="s">
        <v>1733</v>
      </c>
      <c r="K624" s="71" t="s">
        <v>1733</v>
      </c>
      <c r="L624" s="72">
        <v>14386</v>
      </c>
      <c r="M624" s="73" t="s">
        <v>1733</v>
      </c>
      <c r="N624" s="74">
        <v>4.346432464</v>
      </c>
      <c r="O624" s="70" t="s">
        <v>1733</v>
      </c>
      <c r="P624" s="75"/>
      <c r="Q624" s="71" t="str">
        <f t="shared" si="101"/>
        <v>NO</v>
      </c>
      <c r="R624" s="76" t="s">
        <v>1733</v>
      </c>
      <c r="S624" s="77">
        <v>495330</v>
      </c>
      <c r="T624" s="78">
        <v>26157</v>
      </c>
      <c r="U624" s="78">
        <v>65059</v>
      </c>
      <c r="V624" s="79">
        <v>16721</v>
      </c>
      <c r="W624" s="64">
        <f t="shared" si="102"/>
        <v>0</v>
      </c>
      <c r="X624" s="65">
        <f t="shared" si="103"/>
        <v>0</v>
      </c>
      <c r="Y624" s="65">
        <f t="shared" si="104"/>
        <v>0</v>
      </c>
      <c r="Z624" s="80">
        <f t="shared" si="105"/>
        <v>0</v>
      </c>
      <c r="AA624" s="81" t="str">
        <f t="shared" si="106"/>
        <v>-</v>
      </c>
      <c r="AB624" s="64">
        <f t="shared" si="107"/>
        <v>0</v>
      </c>
      <c r="AC624" s="65">
        <f t="shared" si="108"/>
        <v>0</v>
      </c>
      <c r="AD624" s="80">
        <f t="shared" si="109"/>
        <v>0</v>
      </c>
      <c r="AE624" s="81" t="str">
        <f t="shared" si="110"/>
        <v>-</v>
      </c>
      <c r="AF624" s="64">
        <f t="shared" si="111"/>
        <v>0</v>
      </c>
      <c r="AG624" s="82" t="s">
        <v>1734</v>
      </c>
    </row>
    <row r="625" spans="1:33" ht="12.75">
      <c r="A625" s="62">
        <v>3614880</v>
      </c>
      <c r="B625" s="63">
        <v>221001040000</v>
      </c>
      <c r="C625" s="64" t="s">
        <v>1246</v>
      </c>
      <c r="D625" s="65" t="s">
        <v>1247</v>
      </c>
      <c r="E625" s="65" t="s">
        <v>1248</v>
      </c>
      <c r="F625" s="66">
        <v>13685</v>
      </c>
      <c r="G625" s="67">
        <v>290</v>
      </c>
      <c r="H625" s="68">
        <v>3156463575</v>
      </c>
      <c r="I625" s="69" t="s">
        <v>1731</v>
      </c>
      <c r="J625" s="70" t="s">
        <v>1732</v>
      </c>
      <c r="K625" s="71" t="s">
        <v>1732</v>
      </c>
      <c r="L625" s="72">
        <v>450</v>
      </c>
      <c r="M625" s="73" t="s">
        <v>1733</v>
      </c>
      <c r="N625" s="74">
        <v>18.04222649</v>
      </c>
      <c r="O625" s="70" t="s">
        <v>1733</v>
      </c>
      <c r="P625" s="75"/>
      <c r="Q625" s="71" t="str">
        <f t="shared" si="101"/>
        <v>NO</v>
      </c>
      <c r="R625" s="76" t="s">
        <v>1732</v>
      </c>
      <c r="S625" s="77">
        <v>27087</v>
      </c>
      <c r="T625" s="78">
        <v>3623</v>
      </c>
      <c r="U625" s="78">
        <v>3359</v>
      </c>
      <c r="V625" s="79">
        <v>4467</v>
      </c>
      <c r="W625" s="64">
        <f t="shared" si="102"/>
        <v>1</v>
      </c>
      <c r="X625" s="65">
        <f t="shared" si="103"/>
        <v>1</v>
      </c>
      <c r="Y625" s="65">
        <f t="shared" si="104"/>
        <v>0</v>
      </c>
      <c r="Z625" s="80">
        <f t="shared" si="105"/>
        <v>0</v>
      </c>
      <c r="AA625" s="81" t="str">
        <f t="shared" si="106"/>
        <v>SRSA</v>
      </c>
      <c r="AB625" s="64">
        <f t="shared" si="107"/>
        <v>1</v>
      </c>
      <c r="AC625" s="65">
        <f t="shared" si="108"/>
        <v>0</v>
      </c>
      <c r="AD625" s="80">
        <f t="shared" si="109"/>
        <v>0</v>
      </c>
      <c r="AE625" s="81" t="str">
        <f t="shared" si="110"/>
        <v>-</v>
      </c>
      <c r="AF625" s="64">
        <f t="shared" si="111"/>
        <v>0</v>
      </c>
      <c r="AG625" s="82" t="s">
        <v>1734</v>
      </c>
    </row>
    <row r="626" spans="1:33" ht="12.75">
      <c r="A626" s="62">
        <v>3625380</v>
      </c>
      <c r="B626" s="63">
        <v>580305020000</v>
      </c>
      <c r="C626" s="64" t="s">
        <v>1249</v>
      </c>
      <c r="D626" s="65" t="s">
        <v>1250</v>
      </c>
      <c r="E626" s="65" t="s">
        <v>1251</v>
      </c>
      <c r="F626" s="66">
        <v>11963</v>
      </c>
      <c r="G626" s="67">
        <v>3549</v>
      </c>
      <c r="H626" s="68">
        <v>6317255300</v>
      </c>
      <c r="I626" s="69" t="s">
        <v>1826</v>
      </c>
      <c r="J626" s="70" t="s">
        <v>1733</v>
      </c>
      <c r="K626" s="71" t="s">
        <v>1733</v>
      </c>
      <c r="L626" s="72">
        <v>922</v>
      </c>
      <c r="M626" s="73" t="s">
        <v>1733</v>
      </c>
      <c r="N626" s="74">
        <v>3.138075314</v>
      </c>
      <c r="O626" s="70" t="s">
        <v>1733</v>
      </c>
      <c r="P626" s="75"/>
      <c r="Q626" s="71" t="str">
        <f t="shared" si="101"/>
        <v>NO</v>
      </c>
      <c r="R626" s="76" t="s">
        <v>1733</v>
      </c>
      <c r="S626" s="77">
        <v>24320</v>
      </c>
      <c r="T626" s="78">
        <v>941</v>
      </c>
      <c r="U626" s="78">
        <v>2934</v>
      </c>
      <c r="V626" s="79">
        <v>1014</v>
      </c>
      <c r="W626" s="64">
        <f t="shared" si="102"/>
        <v>0</v>
      </c>
      <c r="X626" s="65">
        <f t="shared" si="103"/>
        <v>0</v>
      </c>
      <c r="Y626" s="65">
        <f t="shared" si="104"/>
        <v>0</v>
      </c>
      <c r="Z626" s="80">
        <f t="shared" si="105"/>
        <v>0</v>
      </c>
      <c r="AA626" s="81" t="str">
        <f t="shared" si="106"/>
        <v>-</v>
      </c>
      <c r="AB626" s="64">
        <f t="shared" si="107"/>
        <v>0</v>
      </c>
      <c r="AC626" s="65">
        <f t="shared" si="108"/>
        <v>0</v>
      </c>
      <c r="AD626" s="80">
        <f t="shared" si="109"/>
        <v>0</v>
      </c>
      <c r="AE626" s="81" t="str">
        <f t="shared" si="110"/>
        <v>-</v>
      </c>
      <c r="AF626" s="64">
        <f t="shared" si="111"/>
        <v>0</v>
      </c>
      <c r="AG626" s="82" t="s">
        <v>1734</v>
      </c>
    </row>
    <row r="627" spans="1:33" ht="12.75">
      <c r="A627" s="62">
        <v>3625410</v>
      </c>
      <c r="B627" s="63">
        <v>580910080000</v>
      </c>
      <c r="C627" s="64" t="s">
        <v>1252</v>
      </c>
      <c r="D627" s="65" t="s">
        <v>1253</v>
      </c>
      <c r="E627" s="65" t="s">
        <v>1254</v>
      </c>
      <c r="F627" s="66">
        <v>11962</v>
      </c>
      <c r="G627" s="67">
        <v>1500</v>
      </c>
      <c r="H627" s="68">
        <v>6315370651</v>
      </c>
      <c r="I627" s="69" t="s">
        <v>1807</v>
      </c>
      <c r="J627" s="70" t="s">
        <v>1732</v>
      </c>
      <c r="K627" s="71" t="s">
        <v>1733</v>
      </c>
      <c r="L627" s="72">
        <v>17</v>
      </c>
      <c r="M627" s="73" t="s">
        <v>1733</v>
      </c>
      <c r="N627" s="74">
        <v>6.382978723</v>
      </c>
      <c r="O627" s="70" t="s">
        <v>1733</v>
      </c>
      <c r="P627" s="75"/>
      <c r="Q627" s="71" t="str">
        <f t="shared" si="101"/>
        <v>NO</v>
      </c>
      <c r="R627" s="76" t="s">
        <v>1732</v>
      </c>
      <c r="S627" s="77">
        <v>1040</v>
      </c>
      <c r="T627" s="78">
        <v>0</v>
      </c>
      <c r="U627" s="78">
        <v>47</v>
      </c>
      <c r="V627" s="79">
        <v>149</v>
      </c>
      <c r="W627" s="83">
        <f t="shared" si="102"/>
        <v>1</v>
      </c>
      <c r="X627" s="84">
        <f t="shared" si="103"/>
        <v>1</v>
      </c>
      <c r="Y627" s="84">
        <f t="shared" si="104"/>
        <v>0</v>
      </c>
      <c r="Z627" s="85">
        <f t="shared" si="105"/>
        <v>0</v>
      </c>
      <c r="AA627" s="81" t="str">
        <f t="shared" si="106"/>
        <v>SRSA</v>
      </c>
      <c r="AB627" s="64">
        <f t="shared" si="107"/>
        <v>1</v>
      </c>
      <c r="AC627" s="65">
        <f t="shared" si="108"/>
        <v>0</v>
      </c>
      <c r="AD627" s="80">
        <f t="shared" si="109"/>
        <v>0</v>
      </c>
      <c r="AE627" s="81" t="str">
        <f t="shared" si="110"/>
        <v>-</v>
      </c>
      <c r="AF627" s="83">
        <f t="shared" si="111"/>
        <v>0</v>
      </c>
      <c r="AG627" s="82" t="s">
        <v>1734</v>
      </c>
    </row>
    <row r="628" spans="1:33" ht="12.75">
      <c r="A628" s="62">
        <v>3627930</v>
      </c>
      <c r="B628" s="63">
        <v>271102040000</v>
      </c>
      <c r="C628" s="64" t="s">
        <v>1255</v>
      </c>
      <c r="D628" s="65" t="s">
        <v>1256</v>
      </c>
      <c r="E628" s="65" t="s">
        <v>1005</v>
      </c>
      <c r="F628" s="66">
        <v>13452</v>
      </c>
      <c r="G628" s="67">
        <v>1111</v>
      </c>
      <c r="H628" s="68">
        <v>5185687023</v>
      </c>
      <c r="I628" s="69" t="s">
        <v>1731</v>
      </c>
      <c r="J628" s="70" t="s">
        <v>1732</v>
      </c>
      <c r="K628" s="71" t="s">
        <v>1732</v>
      </c>
      <c r="L628" s="72">
        <v>462</v>
      </c>
      <c r="M628" s="73" t="s">
        <v>1733</v>
      </c>
      <c r="N628" s="74">
        <v>18.10344828</v>
      </c>
      <c r="O628" s="70" t="s">
        <v>1733</v>
      </c>
      <c r="P628" s="75"/>
      <c r="Q628" s="71" t="str">
        <f t="shared" si="101"/>
        <v>NO</v>
      </c>
      <c r="R628" s="76" t="s">
        <v>1732</v>
      </c>
      <c r="S628" s="77">
        <v>27663</v>
      </c>
      <c r="T628" s="78">
        <v>4297</v>
      </c>
      <c r="U628" s="78">
        <v>3723</v>
      </c>
      <c r="V628" s="79">
        <v>4615</v>
      </c>
      <c r="W628" s="64">
        <f t="shared" si="102"/>
        <v>1</v>
      </c>
      <c r="X628" s="65">
        <f t="shared" si="103"/>
        <v>1</v>
      </c>
      <c r="Y628" s="65">
        <f t="shared" si="104"/>
        <v>0</v>
      </c>
      <c r="Z628" s="80">
        <f t="shared" si="105"/>
        <v>0</v>
      </c>
      <c r="AA628" s="81" t="str">
        <f t="shared" si="106"/>
        <v>SRSA</v>
      </c>
      <c r="AB628" s="64">
        <f t="shared" si="107"/>
        <v>1</v>
      </c>
      <c r="AC628" s="65">
        <f t="shared" si="108"/>
        <v>0</v>
      </c>
      <c r="AD628" s="80">
        <f t="shared" si="109"/>
        <v>0</v>
      </c>
      <c r="AE628" s="81" t="str">
        <f t="shared" si="110"/>
        <v>-</v>
      </c>
      <c r="AF628" s="64">
        <f t="shared" si="111"/>
        <v>0</v>
      </c>
      <c r="AG628" s="82" t="s">
        <v>1734</v>
      </c>
    </row>
    <row r="629" spans="1:33" ht="12.75">
      <c r="A629" s="62">
        <v>3627990</v>
      </c>
      <c r="B629" s="63">
        <v>161801040000</v>
      </c>
      <c r="C629" s="64" t="s">
        <v>1257</v>
      </c>
      <c r="D629" s="65" t="s">
        <v>1258</v>
      </c>
      <c r="E629" s="65" t="s">
        <v>1259</v>
      </c>
      <c r="F629" s="66">
        <v>12980</v>
      </c>
      <c r="G629" s="67">
        <v>309</v>
      </c>
      <c r="H629" s="68">
        <v>5188569421</v>
      </c>
      <c r="I629" s="69" t="s">
        <v>1731</v>
      </c>
      <c r="J629" s="70" t="s">
        <v>1732</v>
      </c>
      <c r="K629" s="71" t="s">
        <v>1732</v>
      </c>
      <c r="L629" s="72">
        <v>353</v>
      </c>
      <c r="M629" s="73" t="s">
        <v>1733</v>
      </c>
      <c r="N629" s="74">
        <v>25.13368984</v>
      </c>
      <c r="O629" s="70" t="s">
        <v>1732</v>
      </c>
      <c r="P629" s="75"/>
      <c r="Q629" s="71" t="str">
        <f t="shared" si="101"/>
        <v>NO</v>
      </c>
      <c r="R629" s="76" t="s">
        <v>1732</v>
      </c>
      <c r="S629" s="77">
        <v>32508</v>
      </c>
      <c r="T629" s="78">
        <v>4277</v>
      </c>
      <c r="U629" s="78">
        <v>3369</v>
      </c>
      <c r="V629" s="79">
        <v>4837</v>
      </c>
      <c r="W629" s="64">
        <f t="shared" si="102"/>
        <v>1</v>
      </c>
      <c r="X629" s="65">
        <f t="shared" si="103"/>
        <v>1</v>
      </c>
      <c r="Y629" s="65">
        <f t="shared" si="104"/>
        <v>0</v>
      </c>
      <c r="Z629" s="80">
        <f t="shared" si="105"/>
        <v>0</v>
      </c>
      <c r="AA629" s="81" t="str">
        <f t="shared" si="106"/>
        <v>SRSA</v>
      </c>
      <c r="AB629" s="64">
        <f t="shared" si="107"/>
        <v>1</v>
      </c>
      <c r="AC629" s="65">
        <f t="shared" si="108"/>
        <v>1</v>
      </c>
      <c r="AD629" s="80" t="str">
        <f t="shared" si="109"/>
        <v>Initial</v>
      </c>
      <c r="AE629" s="81" t="str">
        <f t="shared" si="110"/>
        <v>-</v>
      </c>
      <c r="AF629" s="64" t="str">
        <f t="shared" si="111"/>
        <v>SRSA</v>
      </c>
      <c r="AG629" s="82" t="s">
        <v>1734</v>
      </c>
    </row>
    <row r="630" spans="1:33" ht="12.75">
      <c r="A630" s="62">
        <v>3625440</v>
      </c>
      <c r="B630" s="63">
        <v>43200050000</v>
      </c>
      <c r="C630" s="64" t="s">
        <v>1811</v>
      </c>
      <c r="D630" s="65" t="s">
        <v>1812</v>
      </c>
      <c r="E630" s="65" t="s">
        <v>1813</v>
      </c>
      <c r="F630" s="66">
        <v>14779</v>
      </c>
      <c r="G630" s="67">
        <v>1398</v>
      </c>
      <c r="H630" s="68">
        <v>7169452403</v>
      </c>
      <c r="I630" s="69" t="s">
        <v>1738</v>
      </c>
      <c r="J630" s="70" t="s">
        <v>1733</v>
      </c>
      <c r="K630" s="71" t="s">
        <v>1733</v>
      </c>
      <c r="L630" s="72">
        <v>1374</v>
      </c>
      <c r="M630" s="73" t="s">
        <v>1733</v>
      </c>
      <c r="N630" s="74">
        <v>25.78616352</v>
      </c>
      <c r="O630" s="70" t="s">
        <v>1732</v>
      </c>
      <c r="P630" s="75"/>
      <c r="Q630" s="71" t="str">
        <f t="shared" si="101"/>
        <v>NO</v>
      </c>
      <c r="R630" s="76" t="s">
        <v>1732</v>
      </c>
      <c r="S630" s="77">
        <v>134775</v>
      </c>
      <c r="T630" s="78">
        <v>16434</v>
      </c>
      <c r="U630" s="78">
        <v>13259</v>
      </c>
      <c r="V630" s="79">
        <v>18627</v>
      </c>
      <c r="W630" s="64">
        <f t="shared" si="102"/>
        <v>0</v>
      </c>
      <c r="X630" s="65">
        <f t="shared" si="103"/>
        <v>0</v>
      </c>
      <c r="Y630" s="65">
        <f t="shared" si="104"/>
        <v>0</v>
      </c>
      <c r="Z630" s="80">
        <f t="shared" si="105"/>
        <v>0</v>
      </c>
      <c r="AA630" s="81" t="str">
        <f t="shared" si="106"/>
        <v>-</v>
      </c>
      <c r="AB630" s="64">
        <f t="shared" si="107"/>
        <v>1</v>
      </c>
      <c r="AC630" s="65">
        <f t="shared" si="108"/>
        <v>1</v>
      </c>
      <c r="AD630" s="80" t="str">
        <f t="shared" si="109"/>
        <v>Initial</v>
      </c>
      <c r="AE630" s="81" t="str">
        <f t="shared" si="110"/>
        <v>RLIS</v>
      </c>
      <c r="AF630" s="64">
        <f t="shared" si="111"/>
        <v>0</v>
      </c>
      <c r="AG630" s="82" t="s">
        <v>1734</v>
      </c>
    </row>
    <row r="631" spans="1:33" ht="12.75">
      <c r="A631" s="62">
        <v>3625470</v>
      </c>
      <c r="B631" s="63">
        <v>641501040000</v>
      </c>
      <c r="C631" s="64" t="s">
        <v>1260</v>
      </c>
      <c r="D631" s="65" t="s">
        <v>1261</v>
      </c>
      <c r="E631" s="65" t="s">
        <v>1262</v>
      </c>
      <c r="F631" s="66">
        <v>12865</v>
      </c>
      <c r="G631" s="67">
        <v>517</v>
      </c>
      <c r="H631" s="68">
        <v>5188547855</v>
      </c>
      <c r="I631" s="69" t="s">
        <v>119</v>
      </c>
      <c r="J631" s="70" t="s">
        <v>1732</v>
      </c>
      <c r="K631" s="71" t="s">
        <v>1733</v>
      </c>
      <c r="L631" s="72">
        <v>747</v>
      </c>
      <c r="M631" s="73" t="s">
        <v>1733</v>
      </c>
      <c r="N631" s="74">
        <v>11.53342071</v>
      </c>
      <c r="O631" s="70" t="s">
        <v>1733</v>
      </c>
      <c r="P631" s="75"/>
      <c r="Q631" s="71" t="str">
        <f t="shared" si="101"/>
        <v>NO</v>
      </c>
      <c r="R631" s="76" t="s">
        <v>1732</v>
      </c>
      <c r="S631" s="77">
        <v>41526</v>
      </c>
      <c r="T631" s="78">
        <v>4446</v>
      </c>
      <c r="U631" s="78">
        <v>4925</v>
      </c>
      <c r="V631" s="79">
        <v>6999</v>
      </c>
      <c r="W631" s="64">
        <f t="shared" si="102"/>
        <v>1</v>
      </c>
      <c r="X631" s="65">
        <f t="shared" si="103"/>
        <v>0</v>
      </c>
      <c r="Y631" s="65">
        <f t="shared" si="104"/>
        <v>0</v>
      </c>
      <c r="Z631" s="80">
        <f t="shared" si="105"/>
        <v>0</v>
      </c>
      <c r="AA631" s="81" t="str">
        <f t="shared" si="106"/>
        <v>-</v>
      </c>
      <c r="AB631" s="64">
        <f t="shared" si="107"/>
        <v>1</v>
      </c>
      <c r="AC631" s="65">
        <f t="shared" si="108"/>
        <v>0</v>
      </c>
      <c r="AD631" s="80">
        <f t="shared" si="109"/>
        <v>0</v>
      </c>
      <c r="AE631" s="81" t="str">
        <f t="shared" si="110"/>
        <v>-</v>
      </c>
      <c r="AF631" s="64">
        <f t="shared" si="111"/>
        <v>0</v>
      </c>
      <c r="AG631" s="82" t="s">
        <v>1734</v>
      </c>
    </row>
    <row r="632" spans="1:33" ht="12.75">
      <c r="A632" s="62">
        <v>3625500</v>
      </c>
      <c r="B632" s="63">
        <v>161201040000</v>
      </c>
      <c r="C632" s="64" t="s">
        <v>1814</v>
      </c>
      <c r="D632" s="65" t="s">
        <v>1815</v>
      </c>
      <c r="E632" s="65" t="s">
        <v>1816</v>
      </c>
      <c r="F632" s="66">
        <v>12937</v>
      </c>
      <c r="G632" s="67">
        <v>9722</v>
      </c>
      <c r="H632" s="68">
        <v>5183586610</v>
      </c>
      <c r="I632" s="69" t="s">
        <v>1731</v>
      </c>
      <c r="J632" s="70" t="s">
        <v>1732</v>
      </c>
      <c r="K632" s="71" t="s">
        <v>1732</v>
      </c>
      <c r="L632" s="72">
        <v>1365</v>
      </c>
      <c r="M632" s="73" t="s">
        <v>1733</v>
      </c>
      <c r="N632" s="74">
        <v>25.44247788</v>
      </c>
      <c r="O632" s="70" t="s">
        <v>1732</v>
      </c>
      <c r="P632" s="75"/>
      <c r="Q632" s="71" t="str">
        <f t="shared" si="101"/>
        <v>NO</v>
      </c>
      <c r="R632" s="76" t="s">
        <v>1732</v>
      </c>
      <c r="S632" s="77">
        <v>119226</v>
      </c>
      <c r="T632" s="78">
        <v>16596</v>
      </c>
      <c r="U632" s="78">
        <v>13218</v>
      </c>
      <c r="V632" s="79">
        <v>19594</v>
      </c>
      <c r="W632" s="64">
        <f t="shared" si="102"/>
        <v>1</v>
      </c>
      <c r="X632" s="65">
        <f t="shared" si="103"/>
        <v>0</v>
      </c>
      <c r="Y632" s="65">
        <f t="shared" si="104"/>
        <v>0</v>
      </c>
      <c r="Z632" s="80">
        <f t="shared" si="105"/>
        <v>0</v>
      </c>
      <c r="AA632" s="81" t="str">
        <f t="shared" si="106"/>
        <v>-</v>
      </c>
      <c r="AB632" s="64">
        <f t="shared" si="107"/>
        <v>1</v>
      </c>
      <c r="AC632" s="65">
        <f t="shared" si="108"/>
        <v>1</v>
      </c>
      <c r="AD632" s="80" t="str">
        <f t="shared" si="109"/>
        <v>Initial</v>
      </c>
      <c r="AE632" s="81" t="str">
        <f t="shared" si="110"/>
        <v>RLIS</v>
      </c>
      <c r="AF632" s="64">
        <f t="shared" si="111"/>
        <v>0</v>
      </c>
      <c r="AG632" s="82" t="s">
        <v>1734</v>
      </c>
    </row>
    <row r="633" spans="1:33" ht="12.75">
      <c r="A633" s="62">
        <v>3625650</v>
      </c>
      <c r="B633" s="63">
        <v>461901040000</v>
      </c>
      <c r="C633" s="64" t="s">
        <v>1263</v>
      </c>
      <c r="D633" s="65" t="s">
        <v>1264</v>
      </c>
      <c r="E633" s="65" t="s">
        <v>1265</v>
      </c>
      <c r="F633" s="66">
        <v>13145</v>
      </c>
      <c r="G633" s="67">
        <v>248</v>
      </c>
      <c r="H633" s="68">
        <v>3153873445</v>
      </c>
      <c r="I633" s="69" t="s">
        <v>1807</v>
      </c>
      <c r="J633" s="70" t="s">
        <v>1732</v>
      </c>
      <c r="K633" s="71" t="s">
        <v>1733</v>
      </c>
      <c r="L633" s="72">
        <v>971</v>
      </c>
      <c r="M633" s="73" t="s">
        <v>1733</v>
      </c>
      <c r="N633" s="74">
        <v>17.98695247</v>
      </c>
      <c r="O633" s="70" t="s">
        <v>1733</v>
      </c>
      <c r="P633" s="75"/>
      <c r="Q633" s="71" t="str">
        <f t="shared" si="101"/>
        <v>NO</v>
      </c>
      <c r="R633" s="76" t="s">
        <v>1732</v>
      </c>
      <c r="S633" s="77">
        <v>65497</v>
      </c>
      <c r="T633" s="78">
        <v>8656</v>
      </c>
      <c r="U633" s="78">
        <v>7637</v>
      </c>
      <c r="V633" s="79">
        <v>12151</v>
      </c>
      <c r="W633" s="64">
        <f t="shared" si="102"/>
        <v>1</v>
      </c>
      <c r="X633" s="65">
        <f t="shared" si="103"/>
        <v>0</v>
      </c>
      <c r="Y633" s="65">
        <f t="shared" si="104"/>
        <v>0</v>
      </c>
      <c r="Z633" s="80">
        <f t="shared" si="105"/>
        <v>0</v>
      </c>
      <c r="AA633" s="81" t="str">
        <f t="shared" si="106"/>
        <v>-</v>
      </c>
      <c r="AB633" s="64">
        <f t="shared" si="107"/>
        <v>1</v>
      </c>
      <c r="AC633" s="65">
        <f t="shared" si="108"/>
        <v>0</v>
      </c>
      <c r="AD633" s="80">
        <f t="shared" si="109"/>
        <v>0</v>
      </c>
      <c r="AE633" s="81" t="str">
        <f t="shared" si="110"/>
        <v>-</v>
      </c>
      <c r="AF633" s="64">
        <f t="shared" si="111"/>
        <v>0</v>
      </c>
      <c r="AG633" s="82" t="s">
        <v>1734</v>
      </c>
    </row>
    <row r="634" spans="1:33" ht="12.75">
      <c r="A634" s="62">
        <v>3600009</v>
      </c>
      <c r="B634" s="63">
        <v>91402060000</v>
      </c>
      <c r="C634" s="64" t="s">
        <v>1266</v>
      </c>
      <c r="D634" s="65" t="s">
        <v>1267</v>
      </c>
      <c r="E634" s="65" t="s">
        <v>1268</v>
      </c>
      <c r="F634" s="66">
        <v>12929</v>
      </c>
      <c r="G634" s="67" t="s">
        <v>1748</v>
      </c>
      <c r="H634" s="68">
        <v>5185655600</v>
      </c>
      <c r="I634" s="69" t="s">
        <v>1777</v>
      </c>
      <c r="J634" s="70" t="s">
        <v>1733</v>
      </c>
      <c r="K634" s="71" t="s">
        <v>1732</v>
      </c>
      <c r="L634" s="72">
        <v>1833</v>
      </c>
      <c r="M634" s="73" t="s">
        <v>1733</v>
      </c>
      <c r="N634" s="74">
        <v>11.38807429</v>
      </c>
      <c r="O634" s="70" t="s">
        <v>1733</v>
      </c>
      <c r="P634" s="75"/>
      <c r="Q634" s="71" t="str">
        <f t="shared" si="101"/>
        <v>NO</v>
      </c>
      <c r="R634" s="76" t="s">
        <v>1732</v>
      </c>
      <c r="S634" s="77">
        <v>110720</v>
      </c>
      <c r="T634" s="78">
        <v>12225</v>
      </c>
      <c r="U634" s="78">
        <v>12934</v>
      </c>
      <c r="V634" s="79">
        <v>17622</v>
      </c>
      <c r="W634" s="64">
        <f t="shared" si="102"/>
        <v>1</v>
      </c>
      <c r="X634" s="65">
        <f t="shared" si="103"/>
        <v>0</v>
      </c>
      <c r="Y634" s="65">
        <f t="shared" si="104"/>
        <v>0</v>
      </c>
      <c r="Z634" s="80">
        <f t="shared" si="105"/>
        <v>0</v>
      </c>
      <c r="AA634" s="81" t="str">
        <f t="shared" si="106"/>
        <v>-</v>
      </c>
      <c r="AB634" s="64">
        <f t="shared" si="107"/>
        <v>1</v>
      </c>
      <c r="AC634" s="65">
        <f t="shared" si="108"/>
        <v>0</v>
      </c>
      <c r="AD634" s="80">
        <f t="shared" si="109"/>
        <v>0</v>
      </c>
      <c r="AE634" s="81" t="str">
        <f t="shared" si="110"/>
        <v>-</v>
      </c>
      <c r="AF634" s="64">
        <f t="shared" si="111"/>
        <v>0</v>
      </c>
      <c r="AG634" s="82" t="s">
        <v>1734</v>
      </c>
    </row>
    <row r="635" spans="1:33" ht="12.75">
      <c r="A635" s="62">
        <v>3625740</v>
      </c>
      <c r="B635" s="63">
        <v>161401060000</v>
      </c>
      <c r="C635" s="64" t="s">
        <v>1269</v>
      </c>
      <c r="D635" s="65" t="s">
        <v>1270</v>
      </c>
      <c r="E635" s="65" t="s">
        <v>1271</v>
      </c>
      <c r="F635" s="66">
        <v>12983</v>
      </c>
      <c r="G635" s="67">
        <v>1500</v>
      </c>
      <c r="H635" s="68">
        <v>5188915460</v>
      </c>
      <c r="I635" s="69" t="s">
        <v>1777</v>
      </c>
      <c r="J635" s="70" t="s">
        <v>1733</v>
      </c>
      <c r="K635" s="71" t="s">
        <v>1732</v>
      </c>
      <c r="L635" s="72">
        <v>1675</v>
      </c>
      <c r="M635" s="73" t="s">
        <v>1733</v>
      </c>
      <c r="N635" s="74">
        <v>9.881422925</v>
      </c>
      <c r="O635" s="70" t="s">
        <v>1733</v>
      </c>
      <c r="P635" s="75"/>
      <c r="Q635" s="71" t="str">
        <f t="shared" si="101"/>
        <v>NO</v>
      </c>
      <c r="R635" s="76" t="s">
        <v>1732</v>
      </c>
      <c r="S635" s="77">
        <v>80661</v>
      </c>
      <c r="T635" s="78">
        <v>7618</v>
      </c>
      <c r="U635" s="78">
        <v>9635</v>
      </c>
      <c r="V635" s="79">
        <v>15559</v>
      </c>
      <c r="W635" s="64">
        <f t="shared" si="102"/>
        <v>1</v>
      </c>
      <c r="X635" s="65">
        <f t="shared" si="103"/>
        <v>0</v>
      </c>
      <c r="Y635" s="65">
        <f t="shared" si="104"/>
        <v>0</v>
      </c>
      <c r="Z635" s="80">
        <f t="shared" si="105"/>
        <v>0</v>
      </c>
      <c r="AA635" s="81" t="str">
        <f t="shared" si="106"/>
        <v>-</v>
      </c>
      <c r="AB635" s="64">
        <f t="shared" si="107"/>
        <v>1</v>
      </c>
      <c r="AC635" s="65">
        <f t="shared" si="108"/>
        <v>0</v>
      </c>
      <c r="AD635" s="80">
        <f t="shared" si="109"/>
        <v>0</v>
      </c>
      <c r="AE635" s="81" t="str">
        <f t="shared" si="110"/>
        <v>-</v>
      </c>
      <c r="AF635" s="64">
        <f t="shared" si="111"/>
        <v>0</v>
      </c>
      <c r="AG635" s="82" t="s">
        <v>1734</v>
      </c>
    </row>
    <row r="636" spans="1:33" ht="12.75">
      <c r="A636" s="62">
        <v>3625770</v>
      </c>
      <c r="B636" s="63">
        <v>521800010000</v>
      </c>
      <c r="C636" s="64" t="s">
        <v>1272</v>
      </c>
      <c r="D636" s="65" t="s">
        <v>1273</v>
      </c>
      <c r="E636" s="65" t="s">
        <v>1274</v>
      </c>
      <c r="F636" s="66">
        <v>12866</v>
      </c>
      <c r="G636" s="67">
        <v>1232</v>
      </c>
      <c r="H636" s="68">
        <v>5185834708</v>
      </c>
      <c r="I636" s="69" t="s">
        <v>1844</v>
      </c>
      <c r="J636" s="70" t="s">
        <v>1733</v>
      </c>
      <c r="K636" s="71" t="s">
        <v>1733</v>
      </c>
      <c r="L636" s="72">
        <v>6562</v>
      </c>
      <c r="M636" s="73" t="s">
        <v>1733</v>
      </c>
      <c r="N636" s="74">
        <v>6.837160752</v>
      </c>
      <c r="O636" s="70" t="s">
        <v>1733</v>
      </c>
      <c r="P636" s="75"/>
      <c r="Q636" s="71" t="str">
        <f t="shared" si="101"/>
        <v>NO</v>
      </c>
      <c r="R636" s="76" t="s">
        <v>1733</v>
      </c>
      <c r="S636" s="77">
        <v>272587</v>
      </c>
      <c r="T636" s="78">
        <v>22171</v>
      </c>
      <c r="U636" s="78">
        <v>35213</v>
      </c>
      <c r="V636" s="79">
        <v>10640</v>
      </c>
      <c r="W636" s="64">
        <f t="shared" si="102"/>
        <v>0</v>
      </c>
      <c r="X636" s="65">
        <f t="shared" si="103"/>
        <v>0</v>
      </c>
      <c r="Y636" s="65">
        <f t="shared" si="104"/>
        <v>0</v>
      </c>
      <c r="Z636" s="80">
        <f t="shared" si="105"/>
        <v>0</v>
      </c>
      <c r="AA636" s="81" t="str">
        <f t="shared" si="106"/>
        <v>-</v>
      </c>
      <c r="AB636" s="64">
        <f t="shared" si="107"/>
        <v>0</v>
      </c>
      <c r="AC636" s="65">
        <f t="shared" si="108"/>
        <v>0</v>
      </c>
      <c r="AD636" s="80">
        <f t="shared" si="109"/>
        <v>0</v>
      </c>
      <c r="AE636" s="81" t="str">
        <f t="shared" si="110"/>
        <v>-</v>
      </c>
      <c r="AF636" s="64">
        <f t="shared" si="111"/>
        <v>0</v>
      </c>
      <c r="AG636" s="82" t="s">
        <v>1734</v>
      </c>
    </row>
    <row r="637" spans="1:33" ht="12.75">
      <c r="A637" s="62">
        <v>3625800</v>
      </c>
      <c r="B637" s="63">
        <v>621601060000</v>
      </c>
      <c r="C637" s="64" t="s">
        <v>1275</v>
      </c>
      <c r="D637" s="65" t="s">
        <v>1276</v>
      </c>
      <c r="E637" s="65" t="s">
        <v>1277</v>
      </c>
      <c r="F637" s="66">
        <v>12477</v>
      </c>
      <c r="G637" s="67">
        <v>577</v>
      </c>
      <c r="H637" s="68">
        <v>8452461043</v>
      </c>
      <c r="I637" s="69" t="s">
        <v>1864</v>
      </c>
      <c r="J637" s="70" t="s">
        <v>1733</v>
      </c>
      <c r="K637" s="71" t="s">
        <v>1733</v>
      </c>
      <c r="L637" s="72">
        <v>3112</v>
      </c>
      <c r="M637" s="73" t="s">
        <v>1733</v>
      </c>
      <c r="N637" s="74">
        <v>9.015715467</v>
      </c>
      <c r="O637" s="70" t="s">
        <v>1733</v>
      </c>
      <c r="P637" s="75"/>
      <c r="Q637" s="71" t="str">
        <f t="shared" si="101"/>
        <v>NO</v>
      </c>
      <c r="R637" s="76" t="s">
        <v>1733</v>
      </c>
      <c r="S637" s="77">
        <v>155893</v>
      </c>
      <c r="T637" s="78">
        <v>16019</v>
      </c>
      <c r="U637" s="78">
        <v>20777</v>
      </c>
      <c r="V637" s="79">
        <v>5750</v>
      </c>
      <c r="W637" s="64">
        <f t="shared" si="102"/>
        <v>0</v>
      </c>
      <c r="X637" s="65">
        <f t="shared" si="103"/>
        <v>0</v>
      </c>
      <c r="Y637" s="65">
        <f t="shared" si="104"/>
        <v>0</v>
      </c>
      <c r="Z637" s="80">
        <f t="shared" si="105"/>
        <v>0</v>
      </c>
      <c r="AA637" s="81" t="str">
        <f t="shared" si="106"/>
        <v>-</v>
      </c>
      <c r="AB637" s="64">
        <f t="shared" si="107"/>
        <v>0</v>
      </c>
      <c r="AC637" s="65">
        <f t="shared" si="108"/>
        <v>0</v>
      </c>
      <c r="AD637" s="80">
        <f t="shared" si="109"/>
        <v>0</v>
      </c>
      <c r="AE637" s="81" t="str">
        <f t="shared" si="110"/>
        <v>-</v>
      </c>
      <c r="AF637" s="64">
        <f t="shared" si="111"/>
        <v>0</v>
      </c>
      <c r="AG637" s="82" t="s">
        <v>1734</v>
      </c>
    </row>
    <row r="638" spans="1:33" ht="12.75">
      <c r="A638" s="62">
        <v>3600002</v>
      </c>
      <c r="B638" s="63">
        <v>411603040000</v>
      </c>
      <c r="C638" s="64" t="s">
        <v>1278</v>
      </c>
      <c r="D638" s="65" t="s">
        <v>1279</v>
      </c>
      <c r="E638" s="65" t="s">
        <v>1280</v>
      </c>
      <c r="F638" s="66">
        <v>13456</v>
      </c>
      <c r="G638" s="67">
        <v>1000</v>
      </c>
      <c r="H638" s="68">
        <v>3158396311</v>
      </c>
      <c r="I638" s="69" t="s">
        <v>1807</v>
      </c>
      <c r="J638" s="70" t="s">
        <v>1732</v>
      </c>
      <c r="K638" s="71" t="s">
        <v>1733</v>
      </c>
      <c r="L638" s="72">
        <v>1207</v>
      </c>
      <c r="M638" s="73" t="s">
        <v>1733</v>
      </c>
      <c r="N638" s="74">
        <v>7.106598985</v>
      </c>
      <c r="O638" s="70" t="s">
        <v>1733</v>
      </c>
      <c r="P638" s="75"/>
      <c r="Q638" s="71" t="str">
        <f t="shared" si="101"/>
        <v>NO</v>
      </c>
      <c r="R638" s="76" t="s">
        <v>1732</v>
      </c>
      <c r="S638" s="77">
        <v>44392</v>
      </c>
      <c r="T638" s="78">
        <v>3542</v>
      </c>
      <c r="U638" s="78">
        <v>5884</v>
      </c>
      <c r="V638" s="79">
        <v>1763</v>
      </c>
      <c r="W638" s="64">
        <f t="shared" si="102"/>
        <v>1</v>
      </c>
      <c r="X638" s="65">
        <f t="shared" si="103"/>
        <v>0</v>
      </c>
      <c r="Y638" s="65">
        <f t="shared" si="104"/>
        <v>0</v>
      </c>
      <c r="Z638" s="80">
        <f t="shared" si="105"/>
        <v>0</v>
      </c>
      <c r="AA638" s="81" t="str">
        <f t="shared" si="106"/>
        <v>-</v>
      </c>
      <c r="AB638" s="64">
        <f t="shared" si="107"/>
        <v>1</v>
      </c>
      <c r="AC638" s="65">
        <f t="shared" si="108"/>
        <v>0</v>
      </c>
      <c r="AD638" s="80">
        <f t="shared" si="109"/>
        <v>0</v>
      </c>
      <c r="AE638" s="81" t="str">
        <f t="shared" si="110"/>
        <v>-</v>
      </c>
      <c r="AF638" s="64">
        <f t="shared" si="111"/>
        <v>0</v>
      </c>
      <c r="AG638" s="82" t="s">
        <v>1734</v>
      </c>
    </row>
    <row r="639" spans="1:33" ht="12.75">
      <c r="A639" s="62">
        <v>3625920</v>
      </c>
      <c r="B639" s="63">
        <v>580504030000</v>
      </c>
      <c r="C639" s="64" t="s">
        <v>1281</v>
      </c>
      <c r="D639" s="65" t="s">
        <v>1282</v>
      </c>
      <c r="E639" s="65" t="s">
        <v>1283</v>
      </c>
      <c r="F639" s="66">
        <v>11782</v>
      </c>
      <c r="G639" s="67">
        <v>2698</v>
      </c>
      <c r="H639" s="68">
        <v>6312446510</v>
      </c>
      <c r="I639" s="69" t="s">
        <v>1826</v>
      </c>
      <c r="J639" s="70" t="s">
        <v>1733</v>
      </c>
      <c r="K639" s="71" t="s">
        <v>1733</v>
      </c>
      <c r="L639" s="72">
        <v>3141</v>
      </c>
      <c r="M639" s="73" t="s">
        <v>1733</v>
      </c>
      <c r="N639" s="74">
        <v>4.240766074</v>
      </c>
      <c r="O639" s="70" t="s">
        <v>1733</v>
      </c>
      <c r="P639" s="75"/>
      <c r="Q639" s="71" t="str">
        <f t="shared" si="101"/>
        <v>NO</v>
      </c>
      <c r="R639" s="76" t="s">
        <v>1733</v>
      </c>
      <c r="S639" s="77">
        <v>97997</v>
      </c>
      <c r="T639" s="78">
        <v>4440</v>
      </c>
      <c r="U639" s="78">
        <v>14190</v>
      </c>
      <c r="V639" s="79">
        <v>3927</v>
      </c>
      <c r="W639" s="64">
        <f t="shared" si="102"/>
        <v>0</v>
      </c>
      <c r="X639" s="65">
        <f t="shared" si="103"/>
        <v>0</v>
      </c>
      <c r="Y639" s="65">
        <f t="shared" si="104"/>
        <v>0</v>
      </c>
      <c r="Z639" s="80">
        <f t="shared" si="105"/>
        <v>0</v>
      </c>
      <c r="AA639" s="81" t="str">
        <f t="shared" si="106"/>
        <v>-</v>
      </c>
      <c r="AB639" s="64">
        <f t="shared" si="107"/>
        <v>0</v>
      </c>
      <c r="AC639" s="65">
        <f t="shared" si="108"/>
        <v>0</v>
      </c>
      <c r="AD639" s="80">
        <f t="shared" si="109"/>
        <v>0</v>
      </c>
      <c r="AE639" s="81" t="str">
        <f t="shared" si="110"/>
        <v>-</v>
      </c>
      <c r="AF639" s="64">
        <f t="shared" si="111"/>
        <v>0</v>
      </c>
      <c r="AG639" s="82" t="s">
        <v>1734</v>
      </c>
    </row>
    <row r="640" spans="1:33" ht="12.75">
      <c r="A640" s="62">
        <v>3625950</v>
      </c>
      <c r="B640" s="63">
        <v>662001030000</v>
      </c>
      <c r="C640" s="64" t="s">
        <v>1284</v>
      </c>
      <c r="D640" s="65" t="s">
        <v>1285</v>
      </c>
      <c r="E640" s="65" t="s">
        <v>181</v>
      </c>
      <c r="F640" s="66">
        <v>10583</v>
      </c>
      <c r="G640" s="67">
        <v>3049</v>
      </c>
      <c r="H640" s="68">
        <v>9147212410</v>
      </c>
      <c r="I640" s="69" t="s">
        <v>1826</v>
      </c>
      <c r="J640" s="70" t="s">
        <v>1733</v>
      </c>
      <c r="K640" s="71" t="s">
        <v>1733</v>
      </c>
      <c r="L640" s="72">
        <v>4594</v>
      </c>
      <c r="M640" s="73" t="s">
        <v>1733</v>
      </c>
      <c r="N640" s="74">
        <v>2.773037543</v>
      </c>
      <c r="O640" s="70" t="s">
        <v>1733</v>
      </c>
      <c r="P640" s="75"/>
      <c r="Q640" s="71" t="str">
        <f t="shared" si="101"/>
        <v>NO</v>
      </c>
      <c r="R640" s="76" t="s">
        <v>1733</v>
      </c>
      <c r="S640" s="77">
        <v>87965</v>
      </c>
      <c r="T640" s="78">
        <v>3516</v>
      </c>
      <c r="U640" s="78">
        <v>16775</v>
      </c>
      <c r="V640" s="79">
        <v>4420</v>
      </c>
      <c r="W640" s="64">
        <f t="shared" si="102"/>
        <v>0</v>
      </c>
      <c r="X640" s="65">
        <f t="shared" si="103"/>
        <v>0</v>
      </c>
      <c r="Y640" s="65">
        <f t="shared" si="104"/>
        <v>0</v>
      </c>
      <c r="Z640" s="80">
        <f t="shared" si="105"/>
        <v>0</v>
      </c>
      <c r="AA640" s="81" t="str">
        <f t="shared" si="106"/>
        <v>-</v>
      </c>
      <c r="AB640" s="64">
        <f t="shared" si="107"/>
        <v>0</v>
      </c>
      <c r="AC640" s="65">
        <f t="shared" si="108"/>
        <v>0</v>
      </c>
      <c r="AD640" s="80">
        <f t="shared" si="109"/>
        <v>0</v>
      </c>
      <c r="AE640" s="81" t="str">
        <f t="shared" si="110"/>
        <v>-</v>
      </c>
      <c r="AF640" s="64">
        <f t="shared" si="111"/>
        <v>0</v>
      </c>
      <c r="AG640" s="82" t="s">
        <v>1734</v>
      </c>
    </row>
    <row r="641" spans="1:33" ht="12.75">
      <c r="A641" s="62">
        <v>3625980</v>
      </c>
      <c r="B641" s="63">
        <v>530501060000</v>
      </c>
      <c r="C641" s="64" t="s">
        <v>1286</v>
      </c>
      <c r="D641" s="65" t="s">
        <v>1287</v>
      </c>
      <c r="E641" s="65" t="s">
        <v>554</v>
      </c>
      <c r="F641" s="66">
        <v>12306</v>
      </c>
      <c r="G641" s="67">
        <v>1981</v>
      </c>
      <c r="H641" s="68">
        <v>5183559200</v>
      </c>
      <c r="I641" s="69" t="s">
        <v>1844</v>
      </c>
      <c r="J641" s="70" t="s">
        <v>1733</v>
      </c>
      <c r="K641" s="71" t="s">
        <v>1733</v>
      </c>
      <c r="L641" s="72">
        <v>2066</v>
      </c>
      <c r="M641" s="73" t="s">
        <v>1733</v>
      </c>
      <c r="N641" s="74">
        <v>2.521008403</v>
      </c>
      <c r="O641" s="70" t="s">
        <v>1733</v>
      </c>
      <c r="P641" s="75"/>
      <c r="Q641" s="71" t="str">
        <f t="shared" si="101"/>
        <v>NO</v>
      </c>
      <c r="R641" s="76" t="s">
        <v>1733</v>
      </c>
      <c r="S641" s="77">
        <v>50285</v>
      </c>
      <c r="T641" s="78">
        <v>1667</v>
      </c>
      <c r="U641" s="78">
        <v>7636</v>
      </c>
      <c r="V641" s="79">
        <v>2010</v>
      </c>
      <c r="W641" s="64">
        <f t="shared" si="102"/>
        <v>0</v>
      </c>
      <c r="X641" s="65">
        <f t="shared" si="103"/>
        <v>0</v>
      </c>
      <c r="Y641" s="65">
        <f t="shared" si="104"/>
        <v>0</v>
      </c>
      <c r="Z641" s="80">
        <f t="shared" si="105"/>
        <v>0</v>
      </c>
      <c r="AA641" s="81" t="str">
        <f t="shared" si="106"/>
        <v>-</v>
      </c>
      <c r="AB641" s="64">
        <f t="shared" si="107"/>
        <v>0</v>
      </c>
      <c r="AC641" s="65">
        <f t="shared" si="108"/>
        <v>0</v>
      </c>
      <c r="AD641" s="80">
        <f t="shared" si="109"/>
        <v>0</v>
      </c>
      <c r="AE641" s="81" t="str">
        <f t="shared" si="110"/>
        <v>-</v>
      </c>
      <c r="AF641" s="64">
        <f t="shared" si="111"/>
        <v>0</v>
      </c>
      <c r="AG641" s="82" t="s">
        <v>1734</v>
      </c>
    </row>
    <row r="642" spans="1:33" ht="12.75">
      <c r="A642" s="62">
        <v>3626010</v>
      </c>
      <c r="B642" s="63">
        <v>530600010000</v>
      </c>
      <c r="C642" s="64" t="s">
        <v>1288</v>
      </c>
      <c r="D642" s="65" t="s">
        <v>1289</v>
      </c>
      <c r="E642" s="65" t="s">
        <v>554</v>
      </c>
      <c r="F642" s="66">
        <v>12303</v>
      </c>
      <c r="G642" s="67">
        <v>3442</v>
      </c>
      <c r="H642" s="68">
        <v>5183708100</v>
      </c>
      <c r="I642" s="69" t="s">
        <v>1840</v>
      </c>
      <c r="J642" s="70" t="s">
        <v>1733</v>
      </c>
      <c r="K642" s="71" t="s">
        <v>1733</v>
      </c>
      <c r="L642" s="72">
        <v>8046</v>
      </c>
      <c r="M642" s="73" t="s">
        <v>1733</v>
      </c>
      <c r="N642" s="74">
        <v>26.45788337</v>
      </c>
      <c r="O642" s="70" t="s">
        <v>1732</v>
      </c>
      <c r="P642" s="75"/>
      <c r="Q642" s="71" t="str">
        <f t="shared" si="101"/>
        <v>NO</v>
      </c>
      <c r="R642" s="76" t="s">
        <v>1733</v>
      </c>
      <c r="S642" s="77">
        <v>838344</v>
      </c>
      <c r="T642" s="78">
        <v>121548</v>
      </c>
      <c r="U642" s="78">
        <v>98666</v>
      </c>
      <c r="V642" s="79">
        <v>59176</v>
      </c>
      <c r="W642" s="64">
        <f t="shared" si="102"/>
        <v>0</v>
      </c>
      <c r="X642" s="65">
        <f t="shared" si="103"/>
        <v>0</v>
      </c>
      <c r="Y642" s="65">
        <f t="shared" si="104"/>
        <v>0</v>
      </c>
      <c r="Z642" s="80">
        <f t="shared" si="105"/>
        <v>0</v>
      </c>
      <c r="AA642" s="81" t="str">
        <f t="shared" si="106"/>
        <v>-</v>
      </c>
      <c r="AB642" s="64">
        <f t="shared" si="107"/>
        <v>0</v>
      </c>
      <c r="AC642" s="65">
        <f t="shared" si="108"/>
        <v>1</v>
      </c>
      <c r="AD642" s="80">
        <f t="shared" si="109"/>
        <v>0</v>
      </c>
      <c r="AE642" s="81" t="str">
        <f t="shared" si="110"/>
        <v>-</v>
      </c>
      <c r="AF642" s="64">
        <f t="shared" si="111"/>
        <v>0</v>
      </c>
      <c r="AG642" s="82" t="s">
        <v>1734</v>
      </c>
    </row>
    <row r="643" spans="1:33" ht="12.75">
      <c r="A643" s="62">
        <v>3603060</v>
      </c>
      <c r="B643" s="63">
        <v>470901040000</v>
      </c>
      <c r="C643" s="64" t="s">
        <v>1290</v>
      </c>
      <c r="D643" s="65" t="s">
        <v>1291</v>
      </c>
      <c r="E643" s="65" t="s">
        <v>1292</v>
      </c>
      <c r="F643" s="66">
        <v>12155</v>
      </c>
      <c r="G643" s="67">
        <v>8</v>
      </c>
      <c r="H643" s="68">
        <v>6076385530</v>
      </c>
      <c r="I643" s="69" t="s">
        <v>1731</v>
      </c>
      <c r="J643" s="70" t="s">
        <v>1732</v>
      </c>
      <c r="K643" s="71" t="s">
        <v>1732</v>
      </c>
      <c r="L643" s="72">
        <v>367</v>
      </c>
      <c r="M643" s="73" t="s">
        <v>1733</v>
      </c>
      <c r="N643" s="74">
        <v>13.34951456</v>
      </c>
      <c r="O643" s="70" t="s">
        <v>1733</v>
      </c>
      <c r="P643" s="75"/>
      <c r="Q643" s="71" t="str">
        <f t="shared" si="101"/>
        <v>NO</v>
      </c>
      <c r="R643" s="76" t="s">
        <v>1732</v>
      </c>
      <c r="S643" s="77">
        <v>19572</v>
      </c>
      <c r="T643" s="78">
        <v>2684</v>
      </c>
      <c r="U643" s="78">
        <v>2473</v>
      </c>
      <c r="V643" s="79">
        <v>3572</v>
      </c>
      <c r="W643" s="64">
        <f t="shared" si="102"/>
        <v>1</v>
      </c>
      <c r="X643" s="65">
        <f t="shared" si="103"/>
        <v>1</v>
      </c>
      <c r="Y643" s="65">
        <f t="shared" si="104"/>
        <v>0</v>
      </c>
      <c r="Z643" s="80">
        <f t="shared" si="105"/>
        <v>0</v>
      </c>
      <c r="AA643" s="81" t="str">
        <f t="shared" si="106"/>
        <v>SRSA</v>
      </c>
      <c r="AB643" s="64">
        <f t="shared" si="107"/>
        <v>1</v>
      </c>
      <c r="AC643" s="65">
        <f t="shared" si="108"/>
        <v>0</v>
      </c>
      <c r="AD643" s="80">
        <f t="shared" si="109"/>
        <v>0</v>
      </c>
      <c r="AE643" s="81" t="str">
        <f t="shared" si="110"/>
        <v>-</v>
      </c>
      <c r="AF643" s="64">
        <f t="shared" si="111"/>
        <v>0</v>
      </c>
      <c r="AG643" s="82" t="s">
        <v>1734</v>
      </c>
    </row>
    <row r="644" spans="1:33" ht="12.75">
      <c r="A644" s="62">
        <v>3626070</v>
      </c>
      <c r="B644" s="63">
        <v>491501040000</v>
      </c>
      <c r="C644" s="64" t="s">
        <v>1293</v>
      </c>
      <c r="D644" s="65" t="s">
        <v>1294</v>
      </c>
      <c r="E644" s="65" t="s">
        <v>2083</v>
      </c>
      <c r="F644" s="66">
        <v>12033</v>
      </c>
      <c r="G644" s="67">
        <v>1699</v>
      </c>
      <c r="H644" s="68">
        <v>5187322297</v>
      </c>
      <c r="I644" s="69" t="s">
        <v>1864</v>
      </c>
      <c r="J644" s="70" t="s">
        <v>1733</v>
      </c>
      <c r="K644" s="71" t="s">
        <v>1733</v>
      </c>
      <c r="L644" s="72">
        <v>1160</v>
      </c>
      <c r="M644" s="73" t="s">
        <v>1733</v>
      </c>
      <c r="N644" s="74">
        <v>9.013209013</v>
      </c>
      <c r="O644" s="70" t="s">
        <v>1733</v>
      </c>
      <c r="P644" s="75"/>
      <c r="Q644" s="71" t="str">
        <f t="shared" si="101"/>
        <v>NO</v>
      </c>
      <c r="R644" s="76" t="s">
        <v>1733</v>
      </c>
      <c r="S644" s="77">
        <v>41537</v>
      </c>
      <c r="T644" s="78">
        <v>4132</v>
      </c>
      <c r="U644" s="78">
        <v>5789</v>
      </c>
      <c r="V644" s="79">
        <v>1850</v>
      </c>
      <c r="W644" s="64">
        <f t="shared" si="102"/>
        <v>0</v>
      </c>
      <c r="X644" s="65">
        <f t="shared" si="103"/>
        <v>0</v>
      </c>
      <c r="Y644" s="65">
        <f t="shared" si="104"/>
        <v>0</v>
      </c>
      <c r="Z644" s="80">
        <f t="shared" si="105"/>
        <v>0</v>
      </c>
      <c r="AA644" s="81" t="str">
        <f t="shared" si="106"/>
        <v>-</v>
      </c>
      <c r="AB644" s="64">
        <f t="shared" si="107"/>
        <v>0</v>
      </c>
      <c r="AC644" s="65">
        <f t="shared" si="108"/>
        <v>0</v>
      </c>
      <c r="AD644" s="80">
        <f t="shared" si="109"/>
        <v>0</v>
      </c>
      <c r="AE644" s="81" t="str">
        <f t="shared" si="110"/>
        <v>-</v>
      </c>
      <c r="AF644" s="64">
        <f t="shared" si="111"/>
        <v>0</v>
      </c>
      <c r="AG644" s="82" t="s">
        <v>1734</v>
      </c>
    </row>
    <row r="645" spans="1:33" ht="12.75">
      <c r="A645" s="62">
        <v>3626100</v>
      </c>
      <c r="B645" s="63">
        <v>541201040000</v>
      </c>
      <c r="C645" s="64" t="s">
        <v>1295</v>
      </c>
      <c r="D645" s="65" t="s">
        <v>1296</v>
      </c>
      <c r="E645" s="65" t="s">
        <v>1297</v>
      </c>
      <c r="F645" s="66">
        <v>12157</v>
      </c>
      <c r="G645" s="67">
        <v>430</v>
      </c>
      <c r="H645" s="68">
        <v>5182958132</v>
      </c>
      <c r="I645" s="69" t="s">
        <v>119</v>
      </c>
      <c r="J645" s="70" t="s">
        <v>1732</v>
      </c>
      <c r="K645" s="71" t="s">
        <v>1733</v>
      </c>
      <c r="L645" s="72">
        <v>1035</v>
      </c>
      <c r="M645" s="73" t="s">
        <v>1733</v>
      </c>
      <c r="N645" s="74">
        <v>8.354218881</v>
      </c>
      <c r="O645" s="70" t="s">
        <v>1733</v>
      </c>
      <c r="P645" s="75"/>
      <c r="Q645" s="71" t="str">
        <f aca="true" t="shared" si="112" ref="Q645:Q708">IF(AND(ISNUMBER(P645),P645&gt;=20),"YES","NO")</f>
        <v>NO</v>
      </c>
      <c r="R645" s="76" t="s">
        <v>1732</v>
      </c>
      <c r="S645" s="77">
        <v>66358</v>
      </c>
      <c r="T645" s="78">
        <v>6742</v>
      </c>
      <c r="U645" s="78">
        <v>7328</v>
      </c>
      <c r="V645" s="79">
        <v>9869</v>
      </c>
      <c r="W645" s="64">
        <f aca="true" t="shared" si="113" ref="W645:W708">IF(OR(J645="YES",K645="YES"),1,0)</f>
        <v>1</v>
      </c>
      <c r="X645" s="65">
        <f aca="true" t="shared" si="114" ref="X645:X708">IF(OR(AND(ISNUMBER(L645),AND(L645&gt;0,L645&lt;600)),AND(ISNUMBER(L645),AND(L645&gt;0,M645="YES"))),1,0)</f>
        <v>0</v>
      </c>
      <c r="Y645" s="65">
        <f aca="true" t="shared" si="115" ref="Y645:Y708">IF(AND(OR(J645="YES",K645="YES"),(W645=0)),"Trouble",0)</f>
        <v>0</v>
      </c>
      <c r="Z645" s="80">
        <f aca="true" t="shared" si="116" ref="Z645:Z708">IF(AND(OR(AND(ISNUMBER(L645),AND(L645&gt;0,L645&lt;600)),AND(ISNUMBER(L645),AND(L645&gt;0,M645="YES"))),(X645=0)),"Trouble",0)</f>
        <v>0</v>
      </c>
      <c r="AA645" s="81" t="str">
        <f aca="true" t="shared" si="117" ref="AA645:AA708">IF(AND(W645=1,X645=1),"SRSA","-")</f>
        <v>-</v>
      </c>
      <c r="AB645" s="64">
        <f aca="true" t="shared" si="118" ref="AB645:AB708">IF(R645="YES",1,0)</f>
        <v>1</v>
      </c>
      <c r="AC645" s="65">
        <f aca="true" t="shared" si="119" ref="AC645:AC708">IF(OR(AND(ISNUMBER(P645),P645&gt;=20),(AND(ISNUMBER(P645)=FALSE,AND(ISNUMBER(N645),N645&gt;=20)))),1,0)</f>
        <v>0</v>
      </c>
      <c r="AD645" s="80">
        <f aca="true" t="shared" si="120" ref="AD645:AD708">IF(AND(AB645=1,AC645=1),"Initial",0)</f>
        <v>0</v>
      </c>
      <c r="AE645" s="81" t="str">
        <f aca="true" t="shared" si="121" ref="AE645:AE708">IF(AND(AND(AD645="Initial",AF645=0),AND(ISNUMBER(L645),L645&gt;0)),"RLIS","-")</f>
        <v>-</v>
      </c>
      <c r="AF645" s="64">
        <f aca="true" t="shared" si="122" ref="AF645:AF708">IF(AND(AA645="SRSA",AD645="Initial"),"SRSA",0)</f>
        <v>0</v>
      </c>
      <c r="AG645" s="82" t="s">
        <v>1734</v>
      </c>
    </row>
    <row r="646" spans="1:33" ht="12.75">
      <c r="A646" s="62">
        <v>3626130</v>
      </c>
      <c r="B646" s="63">
        <v>151401040000</v>
      </c>
      <c r="C646" s="64" t="s">
        <v>1298</v>
      </c>
      <c r="D646" s="65" t="s">
        <v>1299</v>
      </c>
      <c r="E646" s="65" t="s">
        <v>1300</v>
      </c>
      <c r="F646" s="66">
        <v>12870</v>
      </c>
      <c r="G646" s="67">
        <v>338</v>
      </c>
      <c r="H646" s="68">
        <v>5185327164</v>
      </c>
      <c r="I646" s="69" t="s">
        <v>1731</v>
      </c>
      <c r="J646" s="70" t="s">
        <v>1732</v>
      </c>
      <c r="K646" s="71" t="s">
        <v>1732</v>
      </c>
      <c r="L646" s="72">
        <v>288</v>
      </c>
      <c r="M646" s="73" t="s">
        <v>1733</v>
      </c>
      <c r="N646" s="74">
        <v>7.038123167</v>
      </c>
      <c r="O646" s="70" t="s">
        <v>1733</v>
      </c>
      <c r="P646" s="75"/>
      <c r="Q646" s="71" t="str">
        <f t="shared" si="112"/>
        <v>NO</v>
      </c>
      <c r="R646" s="76" t="s">
        <v>1732</v>
      </c>
      <c r="S646" s="77">
        <v>25142</v>
      </c>
      <c r="T646" s="78">
        <v>3223</v>
      </c>
      <c r="U646" s="78">
        <v>3133</v>
      </c>
      <c r="V646" s="79">
        <v>3552</v>
      </c>
      <c r="W646" s="64">
        <f t="shared" si="113"/>
        <v>1</v>
      </c>
      <c r="X646" s="65">
        <f t="shared" si="114"/>
        <v>1</v>
      </c>
      <c r="Y646" s="65">
        <f t="shared" si="115"/>
        <v>0</v>
      </c>
      <c r="Z646" s="80">
        <f t="shared" si="116"/>
        <v>0</v>
      </c>
      <c r="AA646" s="81" t="str">
        <f t="shared" si="117"/>
        <v>SRSA</v>
      </c>
      <c r="AB646" s="64">
        <f t="shared" si="118"/>
        <v>1</v>
      </c>
      <c r="AC646" s="65">
        <f t="shared" si="119"/>
        <v>0</v>
      </c>
      <c r="AD646" s="80">
        <f t="shared" si="120"/>
        <v>0</v>
      </c>
      <c r="AE646" s="81" t="str">
        <f t="shared" si="121"/>
        <v>-</v>
      </c>
      <c r="AF646" s="64">
        <f t="shared" si="122"/>
        <v>0</v>
      </c>
      <c r="AG646" s="82" t="s">
        <v>1734</v>
      </c>
    </row>
    <row r="647" spans="1:33" ht="12.75">
      <c r="A647" s="62">
        <v>3626160</v>
      </c>
      <c r="B647" s="63">
        <v>521701040000</v>
      </c>
      <c r="C647" s="64" t="s">
        <v>1301</v>
      </c>
      <c r="D647" s="65" t="s">
        <v>1302</v>
      </c>
      <c r="E647" s="65" t="s">
        <v>1303</v>
      </c>
      <c r="F647" s="66">
        <v>12871</v>
      </c>
      <c r="G647" s="67">
        <v>1098</v>
      </c>
      <c r="H647" s="68">
        <v>5186953255</v>
      </c>
      <c r="I647" s="69" t="s">
        <v>1807</v>
      </c>
      <c r="J647" s="70" t="s">
        <v>1732</v>
      </c>
      <c r="K647" s="71" t="s">
        <v>1733</v>
      </c>
      <c r="L647" s="72">
        <v>1694</v>
      </c>
      <c r="M647" s="73" t="s">
        <v>1733</v>
      </c>
      <c r="N647" s="74">
        <v>5.601415094</v>
      </c>
      <c r="O647" s="70" t="s">
        <v>1733</v>
      </c>
      <c r="P647" s="75"/>
      <c r="Q647" s="71" t="str">
        <f t="shared" si="112"/>
        <v>NO</v>
      </c>
      <c r="R647" s="76" t="s">
        <v>1732</v>
      </c>
      <c r="S647" s="77">
        <v>67316</v>
      </c>
      <c r="T647" s="78">
        <v>5080</v>
      </c>
      <c r="U647" s="78">
        <v>8141</v>
      </c>
      <c r="V647" s="79">
        <v>14649</v>
      </c>
      <c r="W647" s="64">
        <f t="shared" si="113"/>
        <v>1</v>
      </c>
      <c r="X647" s="65">
        <f t="shared" si="114"/>
        <v>0</v>
      </c>
      <c r="Y647" s="65">
        <f t="shared" si="115"/>
        <v>0</v>
      </c>
      <c r="Z647" s="80">
        <f t="shared" si="116"/>
        <v>0</v>
      </c>
      <c r="AA647" s="81" t="str">
        <f t="shared" si="117"/>
        <v>-</v>
      </c>
      <c r="AB647" s="64">
        <f t="shared" si="118"/>
        <v>1</v>
      </c>
      <c r="AC647" s="65">
        <f t="shared" si="119"/>
        <v>0</v>
      </c>
      <c r="AD647" s="80">
        <f t="shared" si="120"/>
        <v>0</v>
      </c>
      <c r="AE647" s="81" t="str">
        <f t="shared" si="121"/>
        <v>-</v>
      </c>
      <c r="AF647" s="64">
        <f t="shared" si="122"/>
        <v>0</v>
      </c>
      <c r="AG647" s="82" t="s">
        <v>1734</v>
      </c>
    </row>
    <row r="648" spans="1:33" ht="12.75">
      <c r="A648" s="62">
        <v>3626190</v>
      </c>
      <c r="B648" s="63">
        <v>22401040000</v>
      </c>
      <c r="C648" s="64" t="s">
        <v>1304</v>
      </c>
      <c r="D648" s="65" t="s">
        <v>1305</v>
      </c>
      <c r="E648" s="65" t="s">
        <v>1306</v>
      </c>
      <c r="F648" s="66">
        <v>14880</v>
      </c>
      <c r="G648" s="67">
        <v>9507</v>
      </c>
      <c r="H648" s="68">
        <v>7165935510</v>
      </c>
      <c r="I648" s="69" t="s">
        <v>1731</v>
      </c>
      <c r="J648" s="70" t="s">
        <v>1732</v>
      </c>
      <c r="K648" s="71" t="s">
        <v>1732</v>
      </c>
      <c r="L648" s="72">
        <v>472</v>
      </c>
      <c r="M648" s="73" t="s">
        <v>1733</v>
      </c>
      <c r="N648" s="74">
        <v>16.55629139</v>
      </c>
      <c r="O648" s="70" t="s">
        <v>1733</v>
      </c>
      <c r="P648" s="75"/>
      <c r="Q648" s="71" t="str">
        <f t="shared" si="112"/>
        <v>NO</v>
      </c>
      <c r="R648" s="76" t="s">
        <v>1732</v>
      </c>
      <c r="S648" s="77">
        <v>31273</v>
      </c>
      <c r="T648" s="78">
        <v>3895</v>
      </c>
      <c r="U648" s="78">
        <v>3558</v>
      </c>
      <c r="V648" s="79">
        <v>4450</v>
      </c>
      <c r="W648" s="64">
        <f t="shared" si="113"/>
        <v>1</v>
      </c>
      <c r="X648" s="65">
        <f t="shared" si="114"/>
        <v>1</v>
      </c>
      <c r="Y648" s="65">
        <f t="shared" si="115"/>
        <v>0</v>
      </c>
      <c r="Z648" s="80">
        <f t="shared" si="116"/>
        <v>0</v>
      </c>
      <c r="AA648" s="81" t="str">
        <f t="shared" si="117"/>
        <v>SRSA</v>
      </c>
      <c r="AB648" s="64">
        <f t="shared" si="118"/>
        <v>1</v>
      </c>
      <c r="AC648" s="65">
        <f t="shared" si="119"/>
        <v>0</v>
      </c>
      <c r="AD648" s="80">
        <f t="shared" si="120"/>
        <v>0</v>
      </c>
      <c r="AE648" s="81" t="str">
        <f t="shared" si="121"/>
        <v>-</v>
      </c>
      <c r="AF648" s="64">
        <f t="shared" si="122"/>
        <v>0</v>
      </c>
      <c r="AG648" s="82" t="s">
        <v>1734</v>
      </c>
    </row>
    <row r="649" spans="1:33" ht="12.75">
      <c r="A649" s="62">
        <v>3626310</v>
      </c>
      <c r="B649" s="63">
        <v>530202060000</v>
      </c>
      <c r="C649" s="64" t="s">
        <v>1307</v>
      </c>
      <c r="D649" s="65" t="s">
        <v>1308</v>
      </c>
      <c r="E649" s="65" t="s">
        <v>2179</v>
      </c>
      <c r="F649" s="66">
        <v>12302</v>
      </c>
      <c r="G649" s="67">
        <v>1049</v>
      </c>
      <c r="H649" s="68">
        <v>5183821215</v>
      </c>
      <c r="I649" s="69" t="s">
        <v>1844</v>
      </c>
      <c r="J649" s="70" t="s">
        <v>1733</v>
      </c>
      <c r="K649" s="71" t="s">
        <v>1733</v>
      </c>
      <c r="L649" s="72">
        <v>2862</v>
      </c>
      <c r="M649" s="73" t="s">
        <v>1733</v>
      </c>
      <c r="N649" s="74">
        <v>7.616940582</v>
      </c>
      <c r="O649" s="70" t="s">
        <v>1733</v>
      </c>
      <c r="P649" s="75"/>
      <c r="Q649" s="71" t="str">
        <f t="shared" si="112"/>
        <v>NO</v>
      </c>
      <c r="R649" s="76" t="s">
        <v>1733</v>
      </c>
      <c r="S649" s="77">
        <v>97401</v>
      </c>
      <c r="T649" s="78">
        <v>8363</v>
      </c>
      <c r="U649" s="78">
        <v>14562</v>
      </c>
      <c r="V649" s="79">
        <v>4315</v>
      </c>
      <c r="W649" s="64">
        <f t="shared" si="113"/>
        <v>0</v>
      </c>
      <c r="X649" s="65">
        <f t="shared" si="114"/>
        <v>0</v>
      </c>
      <c r="Y649" s="65">
        <f t="shared" si="115"/>
        <v>0</v>
      </c>
      <c r="Z649" s="80">
        <f t="shared" si="116"/>
        <v>0</v>
      </c>
      <c r="AA649" s="81" t="str">
        <f t="shared" si="117"/>
        <v>-</v>
      </c>
      <c r="AB649" s="64">
        <f t="shared" si="118"/>
        <v>0</v>
      </c>
      <c r="AC649" s="65">
        <f t="shared" si="119"/>
        <v>0</v>
      </c>
      <c r="AD649" s="80">
        <f t="shared" si="120"/>
        <v>0</v>
      </c>
      <c r="AE649" s="81" t="str">
        <f t="shared" si="121"/>
        <v>-</v>
      </c>
      <c r="AF649" s="64">
        <f t="shared" si="122"/>
        <v>0</v>
      </c>
      <c r="AG649" s="82" t="s">
        <v>1734</v>
      </c>
    </row>
    <row r="650" spans="1:33" ht="12.75">
      <c r="A650" s="62">
        <v>3626400</v>
      </c>
      <c r="B650" s="63">
        <v>280206030000</v>
      </c>
      <c r="C650" s="64" t="s">
        <v>1309</v>
      </c>
      <c r="D650" s="65" t="s">
        <v>1310</v>
      </c>
      <c r="E650" s="65" t="s">
        <v>1311</v>
      </c>
      <c r="F650" s="66">
        <v>11783</v>
      </c>
      <c r="G650" s="67">
        <v>1998</v>
      </c>
      <c r="H650" s="68">
        <v>5165924001</v>
      </c>
      <c r="I650" s="69" t="s">
        <v>1826</v>
      </c>
      <c r="J650" s="70" t="s">
        <v>1733</v>
      </c>
      <c r="K650" s="71" t="s">
        <v>1733</v>
      </c>
      <c r="L650" s="72">
        <v>2820</v>
      </c>
      <c r="M650" s="73" t="s">
        <v>1733</v>
      </c>
      <c r="N650" s="74">
        <v>3.58714044</v>
      </c>
      <c r="O650" s="70" t="s">
        <v>1733</v>
      </c>
      <c r="P650" s="75"/>
      <c r="Q650" s="71" t="str">
        <f t="shared" si="112"/>
        <v>NO</v>
      </c>
      <c r="R650" s="76" t="s">
        <v>1733</v>
      </c>
      <c r="S650" s="77">
        <v>59559</v>
      </c>
      <c r="T650" s="78">
        <v>3167</v>
      </c>
      <c r="U650" s="78">
        <v>11424</v>
      </c>
      <c r="V650" s="79">
        <v>3156</v>
      </c>
      <c r="W650" s="64">
        <f t="shared" si="113"/>
        <v>0</v>
      </c>
      <c r="X650" s="65">
        <f t="shared" si="114"/>
        <v>0</v>
      </c>
      <c r="Y650" s="65">
        <f t="shared" si="115"/>
        <v>0</v>
      </c>
      <c r="Z650" s="80">
        <f t="shared" si="116"/>
        <v>0</v>
      </c>
      <c r="AA650" s="81" t="str">
        <f t="shared" si="117"/>
        <v>-</v>
      </c>
      <c r="AB650" s="64">
        <f t="shared" si="118"/>
        <v>0</v>
      </c>
      <c r="AC650" s="65">
        <f t="shared" si="119"/>
        <v>0</v>
      </c>
      <c r="AD650" s="80">
        <f t="shared" si="120"/>
        <v>0</v>
      </c>
      <c r="AE650" s="81" t="str">
        <f t="shared" si="121"/>
        <v>-</v>
      </c>
      <c r="AF650" s="64">
        <f t="shared" si="122"/>
        <v>0</v>
      </c>
      <c r="AG650" s="82" t="s">
        <v>1734</v>
      </c>
    </row>
    <row r="651" spans="1:33" ht="12.75">
      <c r="A651" s="62">
        <v>3626430</v>
      </c>
      <c r="B651" s="63">
        <v>560701060000</v>
      </c>
      <c r="C651" s="64" t="s">
        <v>1312</v>
      </c>
      <c r="D651" s="65" t="s">
        <v>1313</v>
      </c>
      <c r="E651" s="65" t="s">
        <v>1314</v>
      </c>
      <c r="F651" s="66">
        <v>13148</v>
      </c>
      <c r="G651" s="67">
        <v>1497</v>
      </c>
      <c r="H651" s="68">
        <v>3155685818</v>
      </c>
      <c r="I651" s="69" t="s">
        <v>1738</v>
      </c>
      <c r="J651" s="70" t="s">
        <v>1733</v>
      </c>
      <c r="K651" s="71" t="s">
        <v>1732</v>
      </c>
      <c r="L651" s="72">
        <v>1393</v>
      </c>
      <c r="M651" s="73" t="s">
        <v>1733</v>
      </c>
      <c r="N651" s="74">
        <v>8.569704285</v>
      </c>
      <c r="O651" s="70" t="s">
        <v>1733</v>
      </c>
      <c r="P651" s="75"/>
      <c r="Q651" s="71" t="str">
        <f t="shared" si="112"/>
        <v>NO</v>
      </c>
      <c r="R651" s="76" t="s">
        <v>1732</v>
      </c>
      <c r="S651" s="77">
        <v>81152</v>
      </c>
      <c r="T651" s="78">
        <v>8364</v>
      </c>
      <c r="U651" s="78">
        <v>9815</v>
      </c>
      <c r="V651" s="79">
        <v>2529</v>
      </c>
      <c r="W651" s="64">
        <f t="shared" si="113"/>
        <v>1</v>
      </c>
      <c r="X651" s="65">
        <f t="shared" si="114"/>
        <v>0</v>
      </c>
      <c r="Y651" s="65">
        <f t="shared" si="115"/>
        <v>0</v>
      </c>
      <c r="Z651" s="80">
        <f t="shared" si="116"/>
        <v>0</v>
      </c>
      <c r="AA651" s="81" t="str">
        <f t="shared" si="117"/>
        <v>-</v>
      </c>
      <c r="AB651" s="64">
        <f t="shared" si="118"/>
        <v>1</v>
      </c>
      <c r="AC651" s="65">
        <f t="shared" si="119"/>
        <v>0</v>
      </c>
      <c r="AD651" s="80">
        <f t="shared" si="120"/>
        <v>0</v>
      </c>
      <c r="AE651" s="81" t="str">
        <f t="shared" si="121"/>
        <v>-</v>
      </c>
      <c r="AF651" s="64">
        <f t="shared" si="122"/>
        <v>0</v>
      </c>
      <c r="AG651" s="82" t="s">
        <v>1734</v>
      </c>
    </row>
    <row r="652" spans="1:33" ht="12.75">
      <c r="A652" s="62">
        <v>3626520</v>
      </c>
      <c r="B652" s="63">
        <v>280252070000</v>
      </c>
      <c r="C652" s="64" t="s">
        <v>1315</v>
      </c>
      <c r="D652" s="65" t="s">
        <v>1316</v>
      </c>
      <c r="E652" s="65" t="s">
        <v>256</v>
      </c>
      <c r="F652" s="66">
        <v>11001</v>
      </c>
      <c r="G652" s="67">
        <v>3603</v>
      </c>
      <c r="H652" s="68">
        <v>5164889800</v>
      </c>
      <c r="I652" s="69" t="s">
        <v>1826</v>
      </c>
      <c r="J652" s="70" t="s">
        <v>1733</v>
      </c>
      <c r="K652" s="71" t="s">
        <v>1733</v>
      </c>
      <c r="L652" s="72">
        <v>8186</v>
      </c>
      <c r="M652" s="73" t="s">
        <v>1733</v>
      </c>
      <c r="N652" s="74">
        <v>4.560066675</v>
      </c>
      <c r="O652" s="70" t="s">
        <v>1733</v>
      </c>
      <c r="P652" s="75"/>
      <c r="Q652" s="71" t="str">
        <f t="shared" si="112"/>
        <v>NO</v>
      </c>
      <c r="R652" s="76" t="s">
        <v>1733</v>
      </c>
      <c r="S652" s="77">
        <v>178592</v>
      </c>
      <c r="T652" s="78">
        <v>14365</v>
      </c>
      <c r="U652" s="78">
        <v>33496</v>
      </c>
      <c r="V652" s="79">
        <v>9396</v>
      </c>
      <c r="W652" s="64">
        <f t="shared" si="113"/>
        <v>0</v>
      </c>
      <c r="X652" s="65">
        <f t="shared" si="114"/>
        <v>0</v>
      </c>
      <c r="Y652" s="65">
        <f t="shared" si="115"/>
        <v>0</v>
      </c>
      <c r="Z652" s="80">
        <f t="shared" si="116"/>
        <v>0</v>
      </c>
      <c r="AA652" s="81" t="str">
        <f t="shared" si="117"/>
        <v>-</v>
      </c>
      <c r="AB652" s="64">
        <f t="shared" si="118"/>
        <v>0</v>
      </c>
      <c r="AC652" s="65">
        <f t="shared" si="119"/>
        <v>0</v>
      </c>
      <c r="AD652" s="80">
        <f t="shared" si="120"/>
        <v>0</v>
      </c>
      <c r="AE652" s="81" t="str">
        <f t="shared" si="121"/>
        <v>-</v>
      </c>
      <c r="AF652" s="64">
        <f t="shared" si="122"/>
        <v>0</v>
      </c>
      <c r="AG652" s="82" t="s">
        <v>1734</v>
      </c>
    </row>
    <row r="653" spans="1:33" ht="12.75">
      <c r="A653" s="62">
        <v>3626580</v>
      </c>
      <c r="B653" s="63">
        <v>541401040000</v>
      </c>
      <c r="C653" s="64" t="s">
        <v>1317</v>
      </c>
      <c r="D653" s="65" t="s">
        <v>1318</v>
      </c>
      <c r="E653" s="65" t="s">
        <v>1319</v>
      </c>
      <c r="F653" s="66">
        <v>13459</v>
      </c>
      <c r="G653" s="67">
        <v>218</v>
      </c>
      <c r="H653" s="68">
        <v>5182842266</v>
      </c>
      <c r="I653" s="69" t="s">
        <v>1807</v>
      </c>
      <c r="J653" s="70" t="s">
        <v>1732</v>
      </c>
      <c r="K653" s="71" t="s">
        <v>1733</v>
      </c>
      <c r="L653" s="72">
        <v>380</v>
      </c>
      <c r="M653" s="73" t="s">
        <v>1733</v>
      </c>
      <c r="N653" s="74">
        <v>21.44638404</v>
      </c>
      <c r="O653" s="70" t="s">
        <v>1732</v>
      </c>
      <c r="P653" s="75"/>
      <c r="Q653" s="71" t="str">
        <f t="shared" si="112"/>
        <v>NO</v>
      </c>
      <c r="R653" s="76" t="s">
        <v>1732</v>
      </c>
      <c r="S653" s="77">
        <v>23635</v>
      </c>
      <c r="T653" s="78">
        <v>4228</v>
      </c>
      <c r="U653" s="78">
        <v>3295</v>
      </c>
      <c r="V653" s="79">
        <v>4895</v>
      </c>
      <c r="W653" s="64">
        <f t="shared" si="113"/>
        <v>1</v>
      </c>
      <c r="X653" s="65">
        <f t="shared" si="114"/>
        <v>1</v>
      </c>
      <c r="Y653" s="65">
        <f t="shared" si="115"/>
        <v>0</v>
      </c>
      <c r="Z653" s="80">
        <f t="shared" si="116"/>
        <v>0</v>
      </c>
      <c r="AA653" s="81" t="str">
        <f t="shared" si="117"/>
        <v>SRSA</v>
      </c>
      <c r="AB653" s="64">
        <f t="shared" si="118"/>
        <v>1</v>
      </c>
      <c r="AC653" s="65">
        <f t="shared" si="119"/>
        <v>1</v>
      </c>
      <c r="AD653" s="80" t="str">
        <f t="shared" si="120"/>
        <v>Initial</v>
      </c>
      <c r="AE653" s="81" t="str">
        <f t="shared" si="121"/>
        <v>-</v>
      </c>
      <c r="AF653" s="64" t="str">
        <f t="shared" si="122"/>
        <v>SRSA</v>
      </c>
      <c r="AG653" s="82" t="s">
        <v>1734</v>
      </c>
    </row>
    <row r="654" spans="1:33" ht="12.75">
      <c r="A654" s="62">
        <v>3626640</v>
      </c>
      <c r="B654" s="63">
        <v>580701020000</v>
      </c>
      <c r="C654" s="64" t="s">
        <v>1320</v>
      </c>
      <c r="D654" s="65" t="s">
        <v>1321</v>
      </c>
      <c r="E654" s="65" t="s">
        <v>1322</v>
      </c>
      <c r="F654" s="66">
        <v>11964</v>
      </c>
      <c r="G654" s="67">
        <v>2015</v>
      </c>
      <c r="H654" s="68">
        <v>6317490302</v>
      </c>
      <c r="I654" s="69" t="s">
        <v>1807</v>
      </c>
      <c r="J654" s="70" t="s">
        <v>1732</v>
      </c>
      <c r="K654" s="71" t="s">
        <v>1733</v>
      </c>
      <c r="L654" s="72">
        <v>260</v>
      </c>
      <c r="M654" s="73" t="s">
        <v>1733</v>
      </c>
      <c r="N654" s="74">
        <v>11.11111111</v>
      </c>
      <c r="O654" s="70" t="s">
        <v>1733</v>
      </c>
      <c r="P654" s="75"/>
      <c r="Q654" s="71" t="str">
        <f t="shared" si="112"/>
        <v>NO</v>
      </c>
      <c r="R654" s="76" t="s">
        <v>1732</v>
      </c>
      <c r="S654" s="77">
        <v>6435</v>
      </c>
      <c r="T654" s="78">
        <v>1181</v>
      </c>
      <c r="U654" s="78">
        <v>1399</v>
      </c>
      <c r="V654" s="79">
        <v>2407</v>
      </c>
      <c r="W654" s="64">
        <f t="shared" si="113"/>
        <v>1</v>
      </c>
      <c r="X654" s="65">
        <f t="shared" si="114"/>
        <v>1</v>
      </c>
      <c r="Y654" s="65">
        <f t="shared" si="115"/>
        <v>0</v>
      </c>
      <c r="Z654" s="80">
        <f t="shared" si="116"/>
        <v>0</v>
      </c>
      <c r="AA654" s="81" t="str">
        <f t="shared" si="117"/>
        <v>SRSA</v>
      </c>
      <c r="AB654" s="64">
        <f t="shared" si="118"/>
        <v>1</v>
      </c>
      <c r="AC654" s="65">
        <f t="shared" si="119"/>
        <v>0</v>
      </c>
      <c r="AD654" s="80">
        <f t="shared" si="120"/>
        <v>0</v>
      </c>
      <c r="AE654" s="81" t="str">
        <f t="shared" si="121"/>
        <v>-</v>
      </c>
      <c r="AF654" s="64">
        <f t="shared" si="122"/>
        <v>0</v>
      </c>
      <c r="AG654" s="82" t="s">
        <v>1734</v>
      </c>
    </row>
    <row r="655" spans="1:33" ht="12.75">
      <c r="A655" s="62">
        <v>3626670</v>
      </c>
      <c r="B655" s="63">
        <v>520302060000</v>
      </c>
      <c r="C655" s="64" t="s">
        <v>1323</v>
      </c>
      <c r="D655" s="65" t="s">
        <v>1324</v>
      </c>
      <c r="E655" s="65" t="s">
        <v>1325</v>
      </c>
      <c r="F655" s="66">
        <v>12065</v>
      </c>
      <c r="G655" s="67">
        <v>3240</v>
      </c>
      <c r="H655" s="68">
        <v>5188810610</v>
      </c>
      <c r="I655" s="69" t="s">
        <v>1954</v>
      </c>
      <c r="J655" s="70" t="s">
        <v>1733</v>
      </c>
      <c r="K655" s="71" t="s">
        <v>1733</v>
      </c>
      <c r="L655" s="72">
        <v>8663</v>
      </c>
      <c r="M655" s="73" t="s">
        <v>1733</v>
      </c>
      <c r="N655" s="74">
        <v>2.974828375</v>
      </c>
      <c r="O655" s="70" t="s">
        <v>1733</v>
      </c>
      <c r="P655" s="75"/>
      <c r="Q655" s="71" t="str">
        <f t="shared" si="112"/>
        <v>NO</v>
      </c>
      <c r="R655" s="76" t="s">
        <v>1733</v>
      </c>
      <c r="S655" s="77">
        <v>262385</v>
      </c>
      <c r="T655" s="78">
        <v>13268</v>
      </c>
      <c r="U655" s="78">
        <v>35643</v>
      </c>
      <c r="V655" s="79">
        <v>9375</v>
      </c>
      <c r="W655" s="64">
        <f t="shared" si="113"/>
        <v>0</v>
      </c>
      <c r="X655" s="65">
        <f t="shared" si="114"/>
        <v>0</v>
      </c>
      <c r="Y655" s="65">
        <f t="shared" si="115"/>
        <v>0</v>
      </c>
      <c r="Z655" s="80">
        <f t="shared" si="116"/>
        <v>0</v>
      </c>
      <c r="AA655" s="81" t="str">
        <f t="shared" si="117"/>
        <v>-</v>
      </c>
      <c r="AB655" s="64">
        <f t="shared" si="118"/>
        <v>0</v>
      </c>
      <c r="AC655" s="65">
        <f t="shared" si="119"/>
        <v>0</v>
      </c>
      <c r="AD655" s="80">
        <f t="shared" si="120"/>
        <v>0</v>
      </c>
      <c r="AE655" s="81" t="str">
        <f t="shared" si="121"/>
        <v>-</v>
      </c>
      <c r="AF655" s="64">
        <f t="shared" si="122"/>
        <v>0</v>
      </c>
      <c r="AG655" s="82" t="s">
        <v>1734</v>
      </c>
    </row>
    <row r="656" spans="1:33" ht="12.75">
      <c r="A656" s="62">
        <v>3626700</v>
      </c>
      <c r="B656" s="63">
        <v>82001040000</v>
      </c>
      <c r="C656" s="64" t="s">
        <v>1326</v>
      </c>
      <c r="D656" s="65" t="s">
        <v>1327</v>
      </c>
      <c r="E656" s="65" t="s">
        <v>1328</v>
      </c>
      <c r="F656" s="66">
        <v>13460</v>
      </c>
      <c r="G656" s="67">
        <v>725</v>
      </c>
      <c r="H656" s="68">
        <v>6076747300</v>
      </c>
      <c r="I656" s="69" t="s">
        <v>1731</v>
      </c>
      <c r="J656" s="70" t="s">
        <v>1732</v>
      </c>
      <c r="K656" s="71" t="s">
        <v>1732</v>
      </c>
      <c r="L656" s="72">
        <v>1655</v>
      </c>
      <c r="M656" s="73" t="s">
        <v>1733</v>
      </c>
      <c r="N656" s="74">
        <v>15.80838323</v>
      </c>
      <c r="O656" s="70" t="s">
        <v>1733</v>
      </c>
      <c r="P656" s="75"/>
      <c r="Q656" s="71" t="str">
        <f t="shared" si="112"/>
        <v>NO</v>
      </c>
      <c r="R656" s="76" t="s">
        <v>1732</v>
      </c>
      <c r="S656" s="77">
        <v>101549</v>
      </c>
      <c r="T656" s="78">
        <v>12366</v>
      </c>
      <c r="U656" s="78">
        <v>12013</v>
      </c>
      <c r="V656" s="79">
        <v>16126</v>
      </c>
      <c r="W656" s="64">
        <f t="shared" si="113"/>
        <v>1</v>
      </c>
      <c r="X656" s="65">
        <f t="shared" si="114"/>
        <v>0</v>
      </c>
      <c r="Y656" s="65">
        <f t="shared" si="115"/>
        <v>0</v>
      </c>
      <c r="Z656" s="80">
        <f t="shared" si="116"/>
        <v>0</v>
      </c>
      <c r="AA656" s="81" t="str">
        <f t="shared" si="117"/>
        <v>-</v>
      </c>
      <c r="AB656" s="64">
        <f t="shared" si="118"/>
        <v>1</v>
      </c>
      <c r="AC656" s="65">
        <f t="shared" si="119"/>
        <v>0</v>
      </c>
      <c r="AD656" s="80">
        <f t="shared" si="120"/>
        <v>0</v>
      </c>
      <c r="AE656" s="81" t="str">
        <f t="shared" si="121"/>
        <v>-</v>
      </c>
      <c r="AF656" s="64">
        <f t="shared" si="122"/>
        <v>0</v>
      </c>
      <c r="AG656" s="82" t="s">
        <v>1734</v>
      </c>
    </row>
    <row r="657" spans="1:33" ht="12.75">
      <c r="A657" s="62">
        <v>3626730</v>
      </c>
      <c r="B657" s="63">
        <v>62601040000</v>
      </c>
      <c r="C657" s="64" t="s">
        <v>1329</v>
      </c>
      <c r="D657" s="65" t="s">
        <v>1330</v>
      </c>
      <c r="E657" s="65" t="s">
        <v>1331</v>
      </c>
      <c r="F657" s="66">
        <v>14781</v>
      </c>
      <c r="G657" s="67">
        <v>950</v>
      </c>
      <c r="H657" s="68">
        <v>7167616122</v>
      </c>
      <c r="I657" s="69" t="s">
        <v>1731</v>
      </c>
      <c r="J657" s="70" t="s">
        <v>1732</v>
      </c>
      <c r="K657" s="71" t="s">
        <v>1732</v>
      </c>
      <c r="L657" s="72">
        <v>495</v>
      </c>
      <c r="M657" s="73" t="s">
        <v>1733</v>
      </c>
      <c r="N657" s="74">
        <v>13.55633803</v>
      </c>
      <c r="O657" s="70" t="s">
        <v>1733</v>
      </c>
      <c r="P657" s="75"/>
      <c r="Q657" s="71" t="str">
        <f t="shared" si="112"/>
        <v>NO</v>
      </c>
      <c r="R657" s="76" t="s">
        <v>1732</v>
      </c>
      <c r="S657" s="77">
        <v>33951</v>
      </c>
      <c r="T657" s="78">
        <v>3788</v>
      </c>
      <c r="U657" s="78">
        <v>4144</v>
      </c>
      <c r="V657" s="79">
        <v>5741</v>
      </c>
      <c r="W657" s="64">
        <f t="shared" si="113"/>
        <v>1</v>
      </c>
      <c r="X657" s="65">
        <f t="shared" si="114"/>
        <v>1</v>
      </c>
      <c r="Y657" s="65">
        <f t="shared" si="115"/>
        <v>0</v>
      </c>
      <c r="Z657" s="80">
        <f t="shared" si="116"/>
        <v>0</v>
      </c>
      <c r="AA657" s="81" t="str">
        <f t="shared" si="117"/>
        <v>SRSA</v>
      </c>
      <c r="AB657" s="64">
        <f t="shared" si="118"/>
        <v>1</v>
      </c>
      <c r="AC657" s="65">
        <f t="shared" si="119"/>
        <v>0</v>
      </c>
      <c r="AD657" s="80">
        <f t="shared" si="120"/>
        <v>0</v>
      </c>
      <c r="AE657" s="81" t="str">
        <f t="shared" si="121"/>
        <v>-</v>
      </c>
      <c r="AF657" s="64">
        <f t="shared" si="122"/>
        <v>0</v>
      </c>
      <c r="AG657" s="82" t="s">
        <v>1734</v>
      </c>
    </row>
    <row r="658" spans="1:33" ht="12.75">
      <c r="A658" s="62">
        <v>3626760</v>
      </c>
      <c r="B658" s="63">
        <v>412000050000</v>
      </c>
      <c r="C658" s="64" t="s">
        <v>1332</v>
      </c>
      <c r="D658" s="65" t="s">
        <v>1333</v>
      </c>
      <c r="E658" s="65" t="s">
        <v>2047</v>
      </c>
      <c r="F658" s="66">
        <v>13478</v>
      </c>
      <c r="G658" s="67">
        <v>128</v>
      </c>
      <c r="H658" s="68">
        <v>3158292520</v>
      </c>
      <c r="I658" s="69" t="s">
        <v>1864</v>
      </c>
      <c r="J658" s="70" t="s">
        <v>1733</v>
      </c>
      <c r="K658" s="71" t="s">
        <v>1733</v>
      </c>
      <c r="L658" s="72">
        <v>2272</v>
      </c>
      <c r="M658" s="73" t="s">
        <v>1733</v>
      </c>
      <c r="N658" s="74">
        <v>5.845511482</v>
      </c>
      <c r="O658" s="70" t="s">
        <v>1733</v>
      </c>
      <c r="P658" s="75"/>
      <c r="Q658" s="71" t="str">
        <f t="shared" si="112"/>
        <v>NO</v>
      </c>
      <c r="R658" s="76" t="s">
        <v>1733</v>
      </c>
      <c r="S658" s="77">
        <v>101211</v>
      </c>
      <c r="T658" s="78">
        <v>8297</v>
      </c>
      <c r="U658" s="78">
        <v>11725</v>
      </c>
      <c r="V658" s="79">
        <v>19461</v>
      </c>
      <c r="W658" s="64">
        <f t="shared" si="113"/>
        <v>0</v>
      </c>
      <c r="X658" s="65">
        <f t="shared" si="114"/>
        <v>0</v>
      </c>
      <c r="Y658" s="65">
        <f t="shared" si="115"/>
        <v>0</v>
      </c>
      <c r="Z658" s="80">
        <f t="shared" si="116"/>
        <v>0</v>
      </c>
      <c r="AA658" s="81" t="str">
        <f t="shared" si="117"/>
        <v>-</v>
      </c>
      <c r="AB658" s="64">
        <f t="shared" si="118"/>
        <v>0</v>
      </c>
      <c r="AC658" s="65">
        <f t="shared" si="119"/>
        <v>0</v>
      </c>
      <c r="AD658" s="80">
        <f t="shared" si="120"/>
        <v>0</v>
      </c>
      <c r="AE658" s="81" t="str">
        <f t="shared" si="121"/>
        <v>-</v>
      </c>
      <c r="AF658" s="64">
        <f t="shared" si="122"/>
        <v>0</v>
      </c>
      <c r="AG658" s="82" t="s">
        <v>1734</v>
      </c>
    </row>
    <row r="659" spans="1:33" ht="12.75">
      <c r="A659" s="62">
        <v>3626840</v>
      </c>
      <c r="B659" s="63">
        <v>580601040000</v>
      </c>
      <c r="C659" s="64" t="s">
        <v>1334</v>
      </c>
      <c r="D659" s="65" t="s">
        <v>1335</v>
      </c>
      <c r="E659" s="65" t="s">
        <v>1336</v>
      </c>
      <c r="F659" s="66">
        <v>11786</v>
      </c>
      <c r="G659" s="67">
        <v>2192</v>
      </c>
      <c r="H659" s="68">
        <v>6318218105</v>
      </c>
      <c r="I659" s="69" t="s">
        <v>1826</v>
      </c>
      <c r="J659" s="70" t="s">
        <v>1733</v>
      </c>
      <c r="K659" s="71" t="s">
        <v>1733</v>
      </c>
      <c r="L659" s="72">
        <v>2562</v>
      </c>
      <c r="M659" s="73" t="s">
        <v>1733</v>
      </c>
      <c r="N659" s="74">
        <v>1.766513057</v>
      </c>
      <c r="O659" s="70" t="s">
        <v>1733</v>
      </c>
      <c r="P659" s="75"/>
      <c r="Q659" s="71" t="str">
        <f t="shared" si="112"/>
        <v>NO</v>
      </c>
      <c r="R659" s="76" t="s">
        <v>1733</v>
      </c>
      <c r="S659" s="77">
        <v>53013</v>
      </c>
      <c r="T659" s="78">
        <v>1376</v>
      </c>
      <c r="U659" s="78">
        <v>8772</v>
      </c>
      <c r="V659" s="79">
        <v>2211</v>
      </c>
      <c r="W659" s="64">
        <f t="shared" si="113"/>
        <v>0</v>
      </c>
      <c r="X659" s="65">
        <f t="shared" si="114"/>
        <v>0</v>
      </c>
      <c r="Y659" s="65">
        <f t="shared" si="115"/>
        <v>0</v>
      </c>
      <c r="Z659" s="80">
        <f t="shared" si="116"/>
        <v>0</v>
      </c>
      <c r="AA659" s="81" t="str">
        <f t="shared" si="117"/>
        <v>-</v>
      </c>
      <c r="AB659" s="64">
        <f t="shared" si="118"/>
        <v>0</v>
      </c>
      <c r="AC659" s="65">
        <f t="shared" si="119"/>
        <v>0</v>
      </c>
      <c r="AD659" s="80">
        <f t="shared" si="120"/>
        <v>0</v>
      </c>
      <c r="AE659" s="81" t="str">
        <f t="shared" si="121"/>
        <v>-</v>
      </c>
      <c r="AF659" s="64">
        <f t="shared" si="122"/>
        <v>0</v>
      </c>
      <c r="AG659" s="82" t="s">
        <v>1734</v>
      </c>
    </row>
    <row r="660" spans="1:33" ht="12.75">
      <c r="A660" s="62">
        <v>3626850</v>
      </c>
      <c r="B660" s="63">
        <v>121601060000</v>
      </c>
      <c r="C660" s="64" t="s">
        <v>1337</v>
      </c>
      <c r="D660" s="65" t="s">
        <v>1338</v>
      </c>
      <c r="E660" s="65" t="s">
        <v>1339</v>
      </c>
      <c r="F660" s="66">
        <v>13838</v>
      </c>
      <c r="G660" s="67">
        <v>1699</v>
      </c>
      <c r="H660" s="68">
        <v>6075632135</v>
      </c>
      <c r="I660" s="69" t="s">
        <v>1777</v>
      </c>
      <c r="J660" s="70" t="s">
        <v>1733</v>
      </c>
      <c r="K660" s="71" t="s">
        <v>1732</v>
      </c>
      <c r="L660" s="72">
        <v>1306</v>
      </c>
      <c r="M660" s="73" t="s">
        <v>1733</v>
      </c>
      <c r="N660" s="74">
        <v>14.8630137</v>
      </c>
      <c r="O660" s="70" t="s">
        <v>1733</v>
      </c>
      <c r="P660" s="75"/>
      <c r="Q660" s="71" t="str">
        <f t="shared" si="112"/>
        <v>NO</v>
      </c>
      <c r="R660" s="76" t="s">
        <v>1732</v>
      </c>
      <c r="S660" s="77">
        <v>67868</v>
      </c>
      <c r="T660" s="78">
        <v>10922</v>
      </c>
      <c r="U660" s="78">
        <v>9301</v>
      </c>
      <c r="V660" s="79">
        <v>12944</v>
      </c>
      <c r="W660" s="64">
        <f t="shared" si="113"/>
        <v>1</v>
      </c>
      <c r="X660" s="65">
        <f t="shared" si="114"/>
        <v>0</v>
      </c>
      <c r="Y660" s="65">
        <f t="shared" si="115"/>
        <v>0</v>
      </c>
      <c r="Z660" s="80">
        <f t="shared" si="116"/>
        <v>0</v>
      </c>
      <c r="AA660" s="81" t="str">
        <f t="shared" si="117"/>
        <v>-</v>
      </c>
      <c r="AB660" s="64">
        <f t="shared" si="118"/>
        <v>1</v>
      </c>
      <c r="AC660" s="65">
        <f t="shared" si="119"/>
        <v>0</v>
      </c>
      <c r="AD660" s="80">
        <f t="shared" si="120"/>
        <v>0</v>
      </c>
      <c r="AE660" s="81" t="str">
        <f t="shared" si="121"/>
        <v>-</v>
      </c>
      <c r="AF660" s="64">
        <f t="shared" si="122"/>
        <v>0</v>
      </c>
      <c r="AG660" s="82" t="s">
        <v>1734</v>
      </c>
    </row>
    <row r="661" spans="1:33" ht="12.75">
      <c r="A661" s="62">
        <v>3626880</v>
      </c>
      <c r="B661" s="63">
        <v>61501040000</v>
      </c>
      <c r="C661" s="64" t="s">
        <v>1340</v>
      </c>
      <c r="D661" s="65" t="s">
        <v>1341</v>
      </c>
      <c r="E661" s="65" t="s">
        <v>1342</v>
      </c>
      <c r="F661" s="66">
        <v>14136</v>
      </c>
      <c r="G661" s="67">
        <v>270</v>
      </c>
      <c r="H661" s="68">
        <v>7169342603</v>
      </c>
      <c r="I661" s="69" t="s">
        <v>1738</v>
      </c>
      <c r="J661" s="70" t="s">
        <v>1733</v>
      </c>
      <c r="K661" s="71" t="s">
        <v>1732</v>
      </c>
      <c r="L661" s="72">
        <v>1219</v>
      </c>
      <c r="M661" s="73" t="s">
        <v>1733</v>
      </c>
      <c r="N661" s="74">
        <v>16.31623213</v>
      </c>
      <c r="O661" s="70" t="s">
        <v>1733</v>
      </c>
      <c r="P661" s="75"/>
      <c r="Q661" s="71" t="str">
        <f t="shared" si="112"/>
        <v>NO</v>
      </c>
      <c r="R661" s="76" t="s">
        <v>1732</v>
      </c>
      <c r="S661" s="77">
        <v>65869</v>
      </c>
      <c r="T661" s="78">
        <v>8524</v>
      </c>
      <c r="U661" s="78">
        <v>8347</v>
      </c>
      <c r="V661" s="79">
        <v>2517</v>
      </c>
      <c r="W661" s="64">
        <f t="shared" si="113"/>
        <v>1</v>
      </c>
      <c r="X661" s="65">
        <f t="shared" si="114"/>
        <v>0</v>
      </c>
      <c r="Y661" s="65">
        <f t="shared" si="115"/>
        <v>0</v>
      </c>
      <c r="Z661" s="80">
        <f t="shared" si="116"/>
        <v>0</v>
      </c>
      <c r="AA661" s="81" t="str">
        <f t="shared" si="117"/>
        <v>-</v>
      </c>
      <c r="AB661" s="64">
        <f t="shared" si="118"/>
        <v>1</v>
      </c>
      <c r="AC661" s="65">
        <f t="shared" si="119"/>
        <v>0</v>
      </c>
      <c r="AD661" s="80">
        <f t="shared" si="120"/>
        <v>0</v>
      </c>
      <c r="AE661" s="81" t="str">
        <f t="shared" si="121"/>
        <v>-</v>
      </c>
      <c r="AF661" s="64">
        <f t="shared" si="122"/>
        <v>0</v>
      </c>
      <c r="AG661" s="82" t="s">
        <v>1734</v>
      </c>
    </row>
    <row r="662" spans="1:33" ht="12.75">
      <c r="A662" s="62">
        <v>3600061</v>
      </c>
      <c r="B662" s="63">
        <v>310300860804</v>
      </c>
      <c r="C662" s="64" t="s">
        <v>1343</v>
      </c>
      <c r="D662" s="65" t="s">
        <v>1344</v>
      </c>
      <c r="E662" s="65" t="s">
        <v>1870</v>
      </c>
      <c r="F662" s="66">
        <v>10026</v>
      </c>
      <c r="G662" s="67">
        <v>2908</v>
      </c>
      <c r="H662" s="68">
        <v>2126638216</v>
      </c>
      <c r="I662" s="69" t="s">
        <v>1871</v>
      </c>
      <c r="J662" s="70" t="s">
        <v>1733</v>
      </c>
      <c r="K662" s="71" t="s">
        <v>1733</v>
      </c>
      <c r="L662" s="72">
        <v>208</v>
      </c>
      <c r="M662" s="73" t="s">
        <v>1733</v>
      </c>
      <c r="N662" s="74">
        <v>31.51589043</v>
      </c>
      <c r="O662" s="70" t="s">
        <v>1732</v>
      </c>
      <c r="P662" s="75"/>
      <c r="Q662" s="71" t="str">
        <f t="shared" si="112"/>
        <v>NO</v>
      </c>
      <c r="R662" s="76" t="s">
        <v>1733</v>
      </c>
      <c r="S662" s="77">
        <v>30316</v>
      </c>
      <c r="T662" s="78">
        <v>4097</v>
      </c>
      <c r="U662" s="78">
        <v>2841</v>
      </c>
      <c r="V662" s="79">
        <v>2093</v>
      </c>
      <c r="W662" s="64">
        <f t="shared" si="113"/>
        <v>0</v>
      </c>
      <c r="X662" s="65">
        <f t="shared" si="114"/>
        <v>1</v>
      </c>
      <c r="Y662" s="65">
        <f t="shared" si="115"/>
        <v>0</v>
      </c>
      <c r="Z662" s="80">
        <f t="shared" si="116"/>
        <v>0</v>
      </c>
      <c r="AA662" s="81" t="str">
        <f t="shared" si="117"/>
        <v>-</v>
      </c>
      <c r="AB662" s="64">
        <f t="shared" si="118"/>
        <v>0</v>
      </c>
      <c r="AC662" s="65">
        <f t="shared" si="119"/>
        <v>1</v>
      </c>
      <c r="AD662" s="80">
        <f t="shared" si="120"/>
        <v>0</v>
      </c>
      <c r="AE662" s="81" t="str">
        <f t="shared" si="121"/>
        <v>-</v>
      </c>
      <c r="AF662" s="64">
        <f t="shared" si="122"/>
        <v>0</v>
      </c>
      <c r="AG662" s="82" t="s">
        <v>1734</v>
      </c>
    </row>
    <row r="663" spans="1:33" ht="12.75">
      <c r="A663" s="62">
        <v>3626940</v>
      </c>
      <c r="B663" s="63">
        <v>421601060000</v>
      </c>
      <c r="C663" s="64" t="s">
        <v>1345</v>
      </c>
      <c r="D663" s="65" t="s">
        <v>1346</v>
      </c>
      <c r="E663" s="65" t="s">
        <v>1347</v>
      </c>
      <c r="F663" s="66">
        <v>13152</v>
      </c>
      <c r="G663" s="67">
        <v>1398</v>
      </c>
      <c r="H663" s="68">
        <v>3152912221</v>
      </c>
      <c r="I663" s="69" t="s">
        <v>1954</v>
      </c>
      <c r="J663" s="70" t="s">
        <v>1733</v>
      </c>
      <c r="K663" s="71" t="s">
        <v>1733</v>
      </c>
      <c r="L663" s="72">
        <v>1715</v>
      </c>
      <c r="M663" s="73" t="s">
        <v>1733</v>
      </c>
      <c r="N663" s="74">
        <v>3.878116343</v>
      </c>
      <c r="O663" s="70" t="s">
        <v>1733</v>
      </c>
      <c r="P663" s="75"/>
      <c r="Q663" s="71" t="str">
        <f t="shared" si="112"/>
        <v>NO</v>
      </c>
      <c r="R663" s="76" t="s">
        <v>1733</v>
      </c>
      <c r="S663" s="77">
        <v>54893</v>
      </c>
      <c r="T663" s="78">
        <v>2596</v>
      </c>
      <c r="U663" s="78">
        <v>7043</v>
      </c>
      <c r="V663" s="79">
        <v>1870</v>
      </c>
      <c r="W663" s="64">
        <f t="shared" si="113"/>
        <v>0</v>
      </c>
      <c r="X663" s="65">
        <f t="shared" si="114"/>
        <v>0</v>
      </c>
      <c r="Y663" s="65">
        <f t="shared" si="115"/>
        <v>0</v>
      </c>
      <c r="Z663" s="80">
        <f t="shared" si="116"/>
        <v>0</v>
      </c>
      <c r="AA663" s="81" t="str">
        <f t="shared" si="117"/>
        <v>-</v>
      </c>
      <c r="AB663" s="64">
        <f t="shared" si="118"/>
        <v>0</v>
      </c>
      <c r="AC663" s="65">
        <f t="shared" si="119"/>
        <v>0</v>
      </c>
      <c r="AD663" s="80">
        <f t="shared" si="120"/>
        <v>0</v>
      </c>
      <c r="AE663" s="81" t="str">
        <f t="shared" si="121"/>
        <v>-</v>
      </c>
      <c r="AF663" s="64">
        <f t="shared" si="122"/>
        <v>0</v>
      </c>
      <c r="AG663" s="82" t="s">
        <v>1734</v>
      </c>
    </row>
    <row r="664" spans="1:33" ht="12.75">
      <c r="A664" s="62">
        <v>3627060</v>
      </c>
      <c r="B664" s="63">
        <v>580801060000</v>
      </c>
      <c r="C664" s="64" t="s">
        <v>1348</v>
      </c>
      <c r="D664" s="65" t="s">
        <v>1349</v>
      </c>
      <c r="E664" s="65" t="s">
        <v>1350</v>
      </c>
      <c r="F664" s="66">
        <v>11787</v>
      </c>
      <c r="G664" s="67">
        <v>3435</v>
      </c>
      <c r="H664" s="68">
        <v>6313822005</v>
      </c>
      <c r="I664" s="69" t="s">
        <v>1826</v>
      </c>
      <c r="J664" s="70" t="s">
        <v>1733</v>
      </c>
      <c r="K664" s="71" t="s">
        <v>1733</v>
      </c>
      <c r="L664" s="72">
        <v>9848</v>
      </c>
      <c r="M664" s="73" t="s">
        <v>1733</v>
      </c>
      <c r="N664" s="74">
        <v>3.076013014</v>
      </c>
      <c r="O664" s="70" t="s">
        <v>1733</v>
      </c>
      <c r="P664" s="75"/>
      <c r="Q664" s="71" t="str">
        <f t="shared" si="112"/>
        <v>NO</v>
      </c>
      <c r="R664" s="76" t="s">
        <v>1733</v>
      </c>
      <c r="S664" s="77">
        <v>233594</v>
      </c>
      <c r="T664" s="78">
        <v>9269</v>
      </c>
      <c r="U664" s="78">
        <v>41372</v>
      </c>
      <c r="V664" s="79">
        <v>10990</v>
      </c>
      <c r="W664" s="64">
        <f t="shared" si="113"/>
        <v>0</v>
      </c>
      <c r="X664" s="65">
        <f t="shared" si="114"/>
        <v>0</v>
      </c>
      <c r="Y664" s="65">
        <f t="shared" si="115"/>
        <v>0</v>
      </c>
      <c r="Z664" s="80">
        <f t="shared" si="116"/>
        <v>0</v>
      </c>
      <c r="AA664" s="81" t="str">
        <f t="shared" si="117"/>
        <v>-</v>
      </c>
      <c r="AB664" s="64">
        <f t="shared" si="118"/>
        <v>0</v>
      </c>
      <c r="AC664" s="65">
        <f t="shared" si="119"/>
        <v>0</v>
      </c>
      <c r="AD664" s="80">
        <f t="shared" si="120"/>
        <v>0</v>
      </c>
      <c r="AE664" s="81" t="str">
        <f t="shared" si="121"/>
        <v>-</v>
      </c>
      <c r="AF664" s="64">
        <f t="shared" si="122"/>
        <v>0</v>
      </c>
      <c r="AG664" s="82" t="s">
        <v>1734</v>
      </c>
    </row>
    <row r="665" spans="1:33" ht="12.75">
      <c r="A665" s="62">
        <v>3627120</v>
      </c>
      <c r="B665" s="63">
        <v>651201060000</v>
      </c>
      <c r="C665" s="64" t="s">
        <v>1351</v>
      </c>
      <c r="D665" s="65" t="s">
        <v>1352</v>
      </c>
      <c r="E665" s="65" t="s">
        <v>1353</v>
      </c>
      <c r="F665" s="66">
        <v>14551</v>
      </c>
      <c r="G665" s="67">
        <v>220</v>
      </c>
      <c r="H665" s="68">
        <v>3154835201</v>
      </c>
      <c r="I665" s="69" t="s">
        <v>1954</v>
      </c>
      <c r="J665" s="70" t="s">
        <v>1733</v>
      </c>
      <c r="K665" s="71" t="s">
        <v>1733</v>
      </c>
      <c r="L665" s="72">
        <v>1353</v>
      </c>
      <c r="M665" s="73" t="s">
        <v>1733</v>
      </c>
      <c r="N665" s="74">
        <v>18.87550201</v>
      </c>
      <c r="O665" s="70" t="s">
        <v>1733</v>
      </c>
      <c r="P665" s="75"/>
      <c r="Q665" s="71" t="str">
        <f t="shared" si="112"/>
        <v>NO</v>
      </c>
      <c r="R665" s="76" t="s">
        <v>1733</v>
      </c>
      <c r="S665" s="77">
        <v>97897</v>
      </c>
      <c r="T665" s="78">
        <v>12896</v>
      </c>
      <c r="U665" s="78">
        <v>11389</v>
      </c>
      <c r="V665" s="79">
        <v>3276</v>
      </c>
      <c r="W665" s="64">
        <f t="shared" si="113"/>
        <v>0</v>
      </c>
      <c r="X665" s="65">
        <f t="shared" si="114"/>
        <v>0</v>
      </c>
      <c r="Y665" s="65">
        <f t="shared" si="115"/>
        <v>0</v>
      </c>
      <c r="Z665" s="80">
        <f t="shared" si="116"/>
        <v>0</v>
      </c>
      <c r="AA665" s="81" t="str">
        <f t="shared" si="117"/>
        <v>-</v>
      </c>
      <c r="AB665" s="64">
        <f t="shared" si="118"/>
        <v>0</v>
      </c>
      <c r="AC665" s="65">
        <f t="shared" si="119"/>
        <v>0</v>
      </c>
      <c r="AD665" s="80">
        <f t="shared" si="120"/>
        <v>0</v>
      </c>
      <c r="AE665" s="81" t="str">
        <f t="shared" si="121"/>
        <v>-</v>
      </c>
      <c r="AF665" s="64">
        <f t="shared" si="122"/>
        <v>0</v>
      </c>
      <c r="AG665" s="82" t="s">
        <v>1734</v>
      </c>
    </row>
    <row r="666" spans="1:33" ht="12.75">
      <c r="A666" s="62">
        <v>3627150</v>
      </c>
      <c r="B666" s="63">
        <v>420702030000</v>
      </c>
      <c r="C666" s="64" t="s">
        <v>1354</v>
      </c>
      <c r="D666" s="65" t="s">
        <v>1355</v>
      </c>
      <c r="E666" s="65" t="s">
        <v>1356</v>
      </c>
      <c r="F666" s="66">
        <v>13209</v>
      </c>
      <c r="G666" s="67">
        <v>1532</v>
      </c>
      <c r="H666" s="68">
        <v>3154681111</v>
      </c>
      <c r="I666" s="69" t="s">
        <v>1954</v>
      </c>
      <c r="J666" s="70" t="s">
        <v>1733</v>
      </c>
      <c r="K666" s="71" t="s">
        <v>1733</v>
      </c>
      <c r="L666" s="72">
        <v>1594</v>
      </c>
      <c r="M666" s="73" t="s">
        <v>1733</v>
      </c>
      <c r="N666" s="74">
        <v>12.55980861</v>
      </c>
      <c r="O666" s="70" t="s">
        <v>1733</v>
      </c>
      <c r="P666" s="75"/>
      <c r="Q666" s="71" t="str">
        <f t="shared" si="112"/>
        <v>NO</v>
      </c>
      <c r="R666" s="76" t="s">
        <v>1733</v>
      </c>
      <c r="S666" s="77">
        <v>80427</v>
      </c>
      <c r="T666" s="78">
        <v>8682</v>
      </c>
      <c r="U666" s="78">
        <v>10283</v>
      </c>
      <c r="V666" s="79">
        <v>3035</v>
      </c>
      <c r="W666" s="64">
        <f t="shared" si="113"/>
        <v>0</v>
      </c>
      <c r="X666" s="65">
        <f t="shared" si="114"/>
        <v>0</v>
      </c>
      <c r="Y666" s="65">
        <f t="shared" si="115"/>
        <v>0</v>
      </c>
      <c r="Z666" s="80">
        <f t="shared" si="116"/>
        <v>0</v>
      </c>
      <c r="AA666" s="81" t="str">
        <f t="shared" si="117"/>
        <v>-</v>
      </c>
      <c r="AB666" s="64">
        <f t="shared" si="118"/>
        <v>0</v>
      </c>
      <c r="AC666" s="65">
        <f t="shared" si="119"/>
        <v>0</v>
      </c>
      <c r="AD666" s="80">
        <f t="shared" si="120"/>
        <v>0</v>
      </c>
      <c r="AE666" s="81" t="str">
        <f t="shared" si="121"/>
        <v>-</v>
      </c>
      <c r="AF666" s="64">
        <f t="shared" si="122"/>
        <v>0</v>
      </c>
      <c r="AG666" s="82" t="s">
        <v>1734</v>
      </c>
    </row>
    <row r="667" spans="1:33" ht="12.75">
      <c r="A667" s="62">
        <v>3627180</v>
      </c>
      <c r="B667" s="63">
        <v>662101060000</v>
      </c>
      <c r="C667" s="64" t="s">
        <v>1357</v>
      </c>
      <c r="D667" s="65" t="s">
        <v>1358</v>
      </c>
      <c r="E667" s="65" t="s">
        <v>1359</v>
      </c>
      <c r="F667" s="66">
        <v>10540</v>
      </c>
      <c r="G667" s="67">
        <v>620</v>
      </c>
      <c r="H667" s="68">
        <v>9142487872</v>
      </c>
      <c r="I667" s="69" t="s">
        <v>19</v>
      </c>
      <c r="J667" s="70" t="s">
        <v>1733</v>
      </c>
      <c r="K667" s="71" t="s">
        <v>1733</v>
      </c>
      <c r="L667" s="72">
        <v>3047</v>
      </c>
      <c r="M667" s="73" t="s">
        <v>1733</v>
      </c>
      <c r="N667" s="74">
        <v>1.41233207</v>
      </c>
      <c r="O667" s="70" t="s">
        <v>1733</v>
      </c>
      <c r="P667" s="75"/>
      <c r="Q667" s="71" t="str">
        <f t="shared" si="112"/>
        <v>NO</v>
      </c>
      <c r="R667" s="76" t="s">
        <v>1733</v>
      </c>
      <c r="S667" s="77">
        <v>73686</v>
      </c>
      <c r="T667" s="78">
        <v>0</v>
      </c>
      <c r="U667" s="78">
        <v>12451</v>
      </c>
      <c r="V667" s="79">
        <v>3147</v>
      </c>
      <c r="W667" s="64">
        <f t="shared" si="113"/>
        <v>0</v>
      </c>
      <c r="X667" s="65">
        <f t="shared" si="114"/>
        <v>0</v>
      </c>
      <c r="Y667" s="65">
        <f t="shared" si="115"/>
        <v>0</v>
      </c>
      <c r="Z667" s="80">
        <f t="shared" si="116"/>
        <v>0</v>
      </c>
      <c r="AA667" s="81" t="str">
        <f t="shared" si="117"/>
        <v>-</v>
      </c>
      <c r="AB667" s="64">
        <f t="shared" si="118"/>
        <v>0</v>
      </c>
      <c r="AC667" s="65">
        <f t="shared" si="119"/>
        <v>0</v>
      </c>
      <c r="AD667" s="80">
        <f t="shared" si="120"/>
        <v>0</v>
      </c>
      <c r="AE667" s="81" t="str">
        <f t="shared" si="121"/>
        <v>-</v>
      </c>
      <c r="AF667" s="64">
        <f t="shared" si="122"/>
        <v>0</v>
      </c>
      <c r="AG667" s="82" t="s">
        <v>1734</v>
      </c>
    </row>
    <row r="668" spans="1:33" ht="12.75">
      <c r="A668" s="62">
        <v>3600036</v>
      </c>
      <c r="B668" s="63">
        <v>140600860817</v>
      </c>
      <c r="C668" s="64" t="s">
        <v>1360</v>
      </c>
      <c r="D668" s="65" t="s">
        <v>1361</v>
      </c>
      <c r="E668" s="65" t="s">
        <v>2173</v>
      </c>
      <c r="F668" s="66">
        <v>14220</v>
      </c>
      <c r="G668" s="67">
        <v>2202</v>
      </c>
      <c r="H668" s="68">
        <v>7168267213</v>
      </c>
      <c r="I668" s="69" t="s">
        <v>1871</v>
      </c>
      <c r="J668" s="70" t="s">
        <v>1733</v>
      </c>
      <c r="K668" s="71" t="s">
        <v>1733</v>
      </c>
      <c r="L668" s="72">
        <v>438</v>
      </c>
      <c r="M668" s="73" t="s">
        <v>1733</v>
      </c>
      <c r="N668" s="74" t="s">
        <v>1827</v>
      </c>
      <c r="O668" s="70" t="s">
        <v>1827</v>
      </c>
      <c r="P668" s="75"/>
      <c r="Q668" s="71" t="str">
        <f t="shared" si="112"/>
        <v>NO</v>
      </c>
      <c r="R668" s="76" t="s">
        <v>1733</v>
      </c>
      <c r="S668" s="77">
        <v>45676</v>
      </c>
      <c r="T668" s="78">
        <v>8047</v>
      </c>
      <c r="U668" s="78">
        <v>3714</v>
      </c>
      <c r="V668" s="79">
        <v>3892</v>
      </c>
      <c r="W668" s="64">
        <f t="shared" si="113"/>
        <v>0</v>
      </c>
      <c r="X668" s="65">
        <f t="shared" si="114"/>
        <v>1</v>
      </c>
      <c r="Y668" s="65">
        <f t="shared" si="115"/>
        <v>0</v>
      </c>
      <c r="Z668" s="80">
        <f t="shared" si="116"/>
        <v>0</v>
      </c>
      <c r="AA668" s="81" t="str">
        <f t="shared" si="117"/>
        <v>-</v>
      </c>
      <c r="AB668" s="64">
        <f t="shared" si="118"/>
        <v>0</v>
      </c>
      <c r="AC668" s="65">
        <f t="shared" si="119"/>
        <v>0</v>
      </c>
      <c r="AD668" s="80">
        <f t="shared" si="120"/>
        <v>0</v>
      </c>
      <c r="AE668" s="81" t="str">
        <f t="shared" si="121"/>
        <v>-</v>
      </c>
      <c r="AF668" s="64">
        <f t="shared" si="122"/>
        <v>0</v>
      </c>
      <c r="AG668" s="82" t="s">
        <v>1734</v>
      </c>
    </row>
    <row r="669" spans="1:33" ht="12.75">
      <c r="A669" s="62">
        <v>3627210</v>
      </c>
      <c r="B669" s="63">
        <v>10601060000</v>
      </c>
      <c r="C669" s="64" t="s">
        <v>1362</v>
      </c>
      <c r="D669" s="65" t="s">
        <v>1363</v>
      </c>
      <c r="E669" s="65" t="s">
        <v>1839</v>
      </c>
      <c r="F669" s="66">
        <v>12205</v>
      </c>
      <c r="G669" s="67">
        <v>2298</v>
      </c>
      <c r="H669" s="68">
        <v>5188693576</v>
      </c>
      <c r="I669" s="69" t="s">
        <v>2145</v>
      </c>
      <c r="J669" s="70" t="s">
        <v>1733</v>
      </c>
      <c r="K669" s="71" t="s">
        <v>1733</v>
      </c>
      <c r="L669" s="72">
        <v>5379</v>
      </c>
      <c r="M669" s="73" t="s">
        <v>1733</v>
      </c>
      <c r="N669" s="74">
        <v>5.393656416</v>
      </c>
      <c r="O669" s="70" t="s">
        <v>1733</v>
      </c>
      <c r="P669" s="75"/>
      <c r="Q669" s="71" t="str">
        <f t="shared" si="112"/>
        <v>NO</v>
      </c>
      <c r="R669" s="76" t="s">
        <v>1733</v>
      </c>
      <c r="S669" s="77">
        <v>180770</v>
      </c>
      <c r="T669" s="78">
        <v>11696</v>
      </c>
      <c r="U669" s="78">
        <v>26583</v>
      </c>
      <c r="V669" s="79">
        <v>7398</v>
      </c>
      <c r="W669" s="64">
        <f t="shared" si="113"/>
        <v>0</v>
      </c>
      <c r="X669" s="65">
        <f t="shared" si="114"/>
        <v>0</v>
      </c>
      <c r="Y669" s="65">
        <f t="shared" si="115"/>
        <v>0</v>
      </c>
      <c r="Z669" s="80">
        <f t="shared" si="116"/>
        <v>0</v>
      </c>
      <c r="AA669" s="81" t="str">
        <f t="shared" si="117"/>
        <v>-</v>
      </c>
      <c r="AB669" s="64">
        <f t="shared" si="118"/>
        <v>0</v>
      </c>
      <c r="AC669" s="65">
        <f t="shared" si="119"/>
        <v>0</v>
      </c>
      <c r="AD669" s="80">
        <f t="shared" si="120"/>
        <v>0</v>
      </c>
      <c r="AE669" s="81" t="str">
        <f t="shared" si="121"/>
        <v>-</v>
      </c>
      <c r="AF669" s="64">
        <f t="shared" si="122"/>
        <v>0</v>
      </c>
      <c r="AG669" s="82" t="s">
        <v>1734</v>
      </c>
    </row>
    <row r="670" spans="1:33" ht="12.75">
      <c r="A670" s="62">
        <v>3600008</v>
      </c>
      <c r="B670" s="63">
        <v>580235060000</v>
      </c>
      <c r="C670" s="64" t="s">
        <v>1364</v>
      </c>
      <c r="D670" s="65" t="s">
        <v>1365</v>
      </c>
      <c r="E670" s="65" t="s">
        <v>1366</v>
      </c>
      <c r="F670" s="66">
        <v>11772</v>
      </c>
      <c r="G670" s="67">
        <v>5598</v>
      </c>
      <c r="H670" s="68">
        <v>6312864310</v>
      </c>
      <c r="I670" s="69" t="s">
        <v>1826</v>
      </c>
      <c r="J670" s="70" t="s">
        <v>1733</v>
      </c>
      <c r="K670" s="71" t="s">
        <v>1733</v>
      </c>
      <c r="L670" s="72">
        <v>4383</v>
      </c>
      <c r="M670" s="73" t="s">
        <v>1733</v>
      </c>
      <c r="N670" s="74">
        <v>15.03804565</v>
      </c>
      <c r="O670" s="70" t="s">
        <v>1733</v>
      </c>
      <c r="P670" s="75"/>
      <c r="Q670" s="71" t="str">
        <f t="shared" si="112"/>
        <v>NO</v>
      </c>
      <c r="R670" s="76" t="s">
        <v>1733</v>
      </c>
      <c r="S670" s="77">
        <v>278127</v>
      </c>
      <c r="T670" s="78">
        <v>36106</v>
      </c>
      <c r="U670" s="78">
        <v>33801</v>
      </c>
      <c r="V670" s="79">
        <v>9785</v>
      </c>
      <c r="W670" s="64">
        <f t="shared" si="113"/>
        <v>0</v>
      </c>
      <c r="X670" s="65">
        <f t="shared" si="114"/>
        <v>0</v>
      </c>
      <c r="Y670" s="65">
        <f t="shared" si="115"/>
        <v>0</v>
      </c>
      <c r="Z670" s="80">
        <f t="shared" si="116"/>
        <v>0</v>
      </c>
      <c r="AA670" s="81" t="str">
        <f t="shared" si="117"/>
        <v>-</v>
      </c>
      <c r="AB670" s="64">
        <f t="shared" si="118"/>
        <v>0</v>
      </c>
      <c r="AC670" s="65">
        <f t="shared" si="119"/>
        <v>0</v>
      </c>
      <c r="AD670" s="80">
        <f t="shared" si="120"/>
        <v>0</v>
      </c>
      <c r="AE670" s="81" t="str">
        <f t="shared" si="121"/>
        <v>-</v>
      </c>
      <c r="AF670" s="64">
        <f t="shared" si="122"/>
        <v>0</v>
      </c>
      <c r="AG670" s="82" t="s">
        <v>1734</v>
      </c>
    </row>
    <row r="671" spans="1:33" ht="12.75">
      <c r="A671" s="62">
        <v>3627240</v>
      </c>
      <c r="B671" s="63">
        <v>521401040000</v>
      </c>
      <c r="C671" s="64" t="s">
        <v>1367</v>
      </c>
      <c r="D671" s="65" t="s">
        <v>1368</v>
      </c>
      <c r="E671" s="65" t="s">
        <v>1369</v>
      </c>
      <c r="F671" s="66">
        <v>12803</v>
      </c>
      <c r="G671" s="67">
        <v>5704</v>
      </c>
      <c r="H671" s="68">
        <v>5187939617</v>
      </c>
      <c r="I671" s="69" t="s">
        <v>1864</v>
      </c>
      <c r="J671" s="70" t="s">
        <v>1733</v>
      </c>
      <c r="K671" s="71" t="s">
        <v>1733</v>
      </c>
      <c r="L671" s="72">
        <v>3228</v>
      </c>
      <c r="M671" s="73" t="s">
        <v>1733</v>
      </c>
      <c r="N671" s="74">
        <v>6.653870761</v>
      </c>
      <c r="O671" s="70" t="s">
        <v>1733</v>
      </c>
      <c r="P671" s="75"/>
      <c r="Q671" s="71" t="str">
        <f t="shared" si="112"/>
        <v>NO</v>
      </c>
      <c r="R671" s="76" t="s">
        <v>1733</v>
      </c>
      <c r="S671" s="77">
        <v>104243</v>
      </c>
      <c r="T671" s="78">
        <v>8855</v>
      </c>
      <c r="U671" s="78">
        <v>14783</v>
      </c>
      <c r="V671" s="79">
        <v>4381</v>
      </c>
      <c r="W671" s="64">
        <f t="shared" si="113"/>
        <v>0</v>
      </c>
      <c r="X671" s="65">
        <f t="shared" si="114"/>
        <v>0</v>
      </c>
      <c r="Y671" s="65">
        <f t="shared" si="115"/>
        <v>0</v>
      </c>
      <c r="Z671" s="80">
        <f t="shared" si="116"/>
        <v>0</v>
      </c>
      <c r="AA671" s="81" t="str">
        <f t="shared" si="117"/>
        <v>-</v>
      </c>
      <c r="AB671" s="64">
        <f t="shared" si="118"/>
        <v>0</v>
      </c>
      <c r="AC671" s="65">
        <f t="shared" si="119"/>
        <v>0</v>
      </c>
      <c r="AD671" s="80">
        <f t="shared" si="120"/>
        <v>0</v>
      </c>
      <c r="AE671" s="81" t="str">
        <f t="shared" si="121"/>
        <v>-</v>
      </c>
      <c r="AF671" s="64">
        <f t="shared" si="122"/>
        <v>0</v>
      </c>
      <c r="AG671" s="82" t="s">
        <v>1734</v>
      </c>
    </row>
    <row r="672" spans="1:33" ht="12.75">
      <c r="A672" s="62">
        <v>3627300</v>
      </c>
      <c r="B672" s="63">
        <v>580413030000</v>
      </c>
      <c r="C672" s="64" t="s">
        <v>1370</v>
      </c>
      <c r="D672" s="65" t="s">
        <v>1371</v>
      </c>
      <c r="E672" s="65" t="s">
        <v>540</v>
      </c>
      <c r="F672" s="66">
        <v>11746</v>
      </c>
      <c r="G672" s="67">
        <v>4098</v>
      </c>
      <c r="H672" s="68">
        <v>6314255300</v>
      </c>
      <c r="I672" s="69" t="s">
        <v>1826</v>
      </c>
      <c r="J672" s="70" t="s">
        <v>1733</v>
      </c>
      <c r="K672" s="71" t="s">
        <v>1733</v>
      </c>
      <c r="L672" s="72">
        <v>5784</v>
      </c>
      <c r="M672" s="73" t="s">
        <v>1733</v>
      </c>
      <c r="N672" s="74">
        <v>9.409765142</v>
      </c>
      <c r="O672" s="70" t="s">
        <v>1733</v>
      </c>
      <c r="P672" s="75"/>
      <c r="Q672" s="71" t="str">
        <f t="shared" si="112"/>
        <v>NO</v>
      </c>
      <c r="R672" s="76" t="s">
        <v>1733</v>
      </c>
      <c r="S672" s="77">
        <v>206616</v>
      </c>
      <c r="T672" s="78">
        <v>22105</v>
      </c>
      <c r="U672" s="78">
        <v>36828</v>
      </c>
      <c r="V672" s="79">
        <v>11175</v>
      </c>
      <c r="W672" s="64">
        <f t="shared" si="113"/>
        <v>0</v>
      </c>
      <c r="X672" s="65">
        <f t="shared" si="114"/>
        <v>0</v>
      </c>
      <c r="Y672" s="65">
        <f t="shared" si="115"/>
        <v>0</v>
      </c>
      <c r="Z672" s="80">
        <f t="shared" si="116"/>
        <v>0</v>
      </c>
      <c r="AA672" s="81" t="str">
        <f t="shared" si="117"/>
        <v>-</v>
      </c>
      <c r="AB672" s="64">
        <f t="shared" si="118"/>
        <v>0</v>
      </c>
      <c r="AC672" s="65">
        <f t="shared" si="119"/>
        <v>0</v>
      </c>
      <c r="AD672" s="80">
        <f t="shared" si="120"/>
        <v>0</v>
      </c>
      <c r="AE672" s="81" t="str">
        <f t="shared" si="121"/>
        <v>-</v>
      </c>
      <c r="AF672" s="64">
        <f t="shared" si="122"/>
        <v>0</v>
      </c>
      <c r="AG672" s="82" t="s">
        <v>1734</v>
      </c>
    </row>
    <row r="673" spans="1:33" ht="12.75">
      <c r="A673" s="62">
        <v>3602340</v>
      </c>
      <c r="B673" s="63">
        <v>220101040000</v>
      </c>
      <c r="C673" s="64" t="s">
        <v>1372</v>
      </c>
      <c r="D673" s="65" t="s">
        <v>1373</v>
      </c>
      <c r="E673" s="65" t="s">
        <v>1374</v>
      </c>
      <c r="F673" s="66">
        <v>13606</v>
      </c>
      <c r="G673" s="67">
        <v>10</v>
      </c>
      <c r="H673" s="68">
        <v>3155836104</v>
      </c>
      <c r="I673" s="69" t="s">
        <v>1731</v>
      </c>
      <c r="J673" s="70" t="s">
        <v>1732</v>
      </c>
      <c r="K673" s="71" t="s">
        <v>1732</v>
      </c>
      <c r="L673" s="72">
        <v>1924</v>
      </c>
      <c r="M673" s="73" t="s">
        <v>1733</v>
      </c>
      <c r="N673" s="74">
        <v>13.73756514</v>
      </c>
      <c r="O673" s="70" t="s">
        <v>1733</v>
      </c>
      <c r="P673" s="75"/>
      <c r="Q673" s="71" t="str">
        <f t="shared" si="112"/>
        <v>NO</v>
      </c>
      <c r="R673" s="76" t="s">
        <v>1732</v>
      </c>
      <c r="S673" s="77">
        <v>101922</v>
      </c>
      <c r="T673" s="78">
        <v>11009</v>
      </c>
      <c r="U673" s="78">
        <v>12108</v>
      </c>
      <c r="V673" s="79">
        <v>17914</v>
      </c>
      <c r="W673" s="64">
        <f t="shared" si="113"/>
        <v>1</v>
      </c>
      <c r="X673" s="65">
        <f t="shared" si="114"/>
        <v>0</v>
      </c>
      <c r="Y673" s="65">
        <f t="shared" si="115"/>
        <v>0</v>
      </c>
      <c r="Z673" s="80">
        <f t="shared" si="116"/>
        <v>0</v>
      </c>
      <c r="AA673" s="81" t="str">
        <f t="shared" si="117"/>
        <v>-</v>
      </c>
      <c r="AB673" s="64">
        <f t="shared" si="118"/>
        <v>1</v>
      </c>
      <c r="AC673" s="65">
        <f t="shared" si="119"/>
        <v>0</v>
      </c>
      <c r="AD673" s="80">
        <f t="shared" si="120"/>
        <v>0</v>
      </c>
      <c r="AE673" s="81" t="str">
        <f t="shared" si="121"/>
        <v>-</v>
      </c>
      <c r="AF673" s="64">
        <f t="shared" si="122"/>
        <v>0</v>
      </c>
      <c r="AG673" s="82" t="s">
        <v>1734</v>
      </c>
    </row>
    <row r="674" spans="1:33" ht="12.75">
      <c r="A674" s="62">
        <v>3627330</v>
      </c>
      <c r="B674" s="63">
        <v>121702040000</v>
      </c>
      <c r="C674" s="64" t="s">
        <v>1375</v>
      </c>
      <c r="D674" s="65" t="s">
        <v>1376</v>
      </c>
      <c r="E674" s="65" t="s">
        <v>1377</v>
      </c>
      <c r="F674" s="66">
        <v>13842</v>
      </c>
      <c r="G674" s="67">
        <v>113</v>
      </c>
      <c r="H674" s="68">
        <v>6075389111</v>
      </c>
      <c r="I674" s="69" t="s">
        <v>1731</v>
      </c>
      <c r="J674" s="70" t="s">
        <v>1732</v>
      </c>
      <c r="K674" s="71" t="s">
        <v>1732</v>
      </c>
      <c r="L674" s="72">
        <v>355</v>
      </c>
      <c r="M674" s="73" t="s">
        <v>1733</v>
      </c>
      <c r="N674" s="74">
        <v>15.49295775</v>
      </c>
      <c r="O674" s="70" t="s">
        <v>1733</v>
      </c>
      <c r="P674" s="75"/>
      <c r="Q674" s="71" t="str">
        <f t="shared" si="112"/>
        <v>NO</v>
      </c>
      <c r="R674" s="76" t="s">
        <v>1732</v>
      </c>
      <c r="S674" s="77">
        <v>27491</v>
      </c>
      <c r="T674" s="78">
        <v>4009</v>
      </c>
      <c r="U674" s="78">
        <v>2958</v>
      </c>
      <c r="V674" s="79">
        <v>3559</v>
      </c>
      <c r="W674" s="64">
        <f t="shared" si="113"/>
        <v>1</v>
      </c>
      <c r="X674" s="65">
        <f t="shared" si="114"/>
        <v>1</v>
      </c>
      <c r="Y674" s="65">
        <f t="shared" si="115"/>
        <v>0</v>
      </c>
      <c r="Z674" s="80">
        <f t="shared" si="116"/>
        <v>0</v>
      </c>
      <c r="AA674" s="81" t="str">
        <f t="shared" si="117"/>
        <v>SRSA</v>
      </c>
      <c r="AB674" s="64">
        <f t="shared" si="118"/>
        <v>1</v>
      </c>
      <c r="AC674" s="65">
        <f t="shared" si="119"/>
        <v>0</v>
      </c>
      <c r="AD674" s="80">
        <f t="shared" si="120"/>
        <v>0</v>
      </c>
      <c r="AE674" s="81" t="str">
        <f t="shared" si="121"/>
        <v>-</v>
      </c>
      <c r="AF674" s="64">
        <f t="shared" si="122"/>
        <v>0</v>
      </c>
      <c r="AG674" s="82" t="s">
        <v>1734</v>
      </c>
    </row>
    <row r="675" spans="1:33" ht="12.75">
      <c r="A675" s="62">
        <v>3627360</v>
      </c>
      <c r="B675" s="63">
        <v>231101040000</v>
      </c>
      <c r="C675" s="64" t="s">
        <v>1378</v>
      </c>
      <c r="D675" s="65" t="s">
        <v>1379</v>
      </c>
      <c r="E675" s="65" t="s">
        <v>1380</v>
      </c>
      <c r="F675" s="66">
        <v>13473</v>
      </c>
      <c r="G675" s="67">
        <v>10</v>
      </c>
      <c r="H675" s="68">
        <v>3153482500</v>
      </c>
      <c r="I675" s="69" t="s">
        <v>1731</v>
      </c>
      <c r="J675" s="70" t="s">
        <v>1732</v>
      </c>
      <c r="K675" s="71" t="s">
        <v>1732</v>
      </c>
      <c r="L675" s="72">
        <v>1249</v>
      </c>
      <c r="M675" s="73" t="s">
        <v>1733</v>
      </c>
      <c r="N675" s="74">
        <v>17.31054978</v>
      </c>
      <c r="O675" s="70" t="s">
        <v>1733</v>
      </c>
      <c r="P675" s="75"/>
      <c r="Q675" s="71" t="str">
        <f t="shared" si="112"/>
        <v>NO</v>
      </c>
      <c r="R675" s="76" t="s">
        <v>1732</v>
      </c>
      <c r="S675" s="77">
        <v>94972</v>
      </c>
      <c r="T675" s="78">
        <v>11824</v>
      </c>
      <c r="U675" s="78">
        <v>10213</v>
      </c>
      <c r="V675" s="79">
        <v>12138</v>
      </c>
      <c r="W675" s="64">
        <f t="shared" si="113"/>
        <v>1</v>
      </c>
      <c r="X675" s="65">
        <f t="shared" si="114"/>
        <v>0</v>
      </c>
      <c r="Y675" s="65">
        <f t="shared" si="115"/>
        <v>0</v>
      </c>
      <c r="Z675" s="80">
        <f t="shared" si="116"/>
        <v>0</v>
      </c>
      <c r="AA675" s="81" t="str">
        <f t="shared" si="117"/>
        <v>-</v>
      </c>
      <c r="AB675" s="64">
        <f t="shared" si="118"/>
        <v>1</v>
      </c>
      <c r="AC675" s="65">
        <f t="shared" si="119"/>
        <v>0</v>
      </c>
      <c r="AD675" s="80">
        <f t="shared" si="120"/>
        <v>0</v>
      </c>
      <c r="AE675" s="81" t="str">
        <f t="shared" si="121"/>
        <v>-</v>
      </c>
      <c r="AF675" s="64">
        <f t="shared" si="122"/>
        <v>0</v>
      </c>
      <c r="AG675" s="82" t="s">
        <v>1734</v>
      </c>
    </row>
    <row r="676" spans="1:33" ht="12.75">
      <c r="A676" s="62">
        <v>3627450</v>
      </c>
      <c r="B676" s="63">
        <v>500301060000</v>
      </c>
      <c r="C676" s="64" t="s">
        <v>1381</v>
      </c>
      <c r="D676" s="65" t="s">
        <v>1382</v>
      </c>
      <c r="E676" s="65" t="s">
        <v>1383</v>
      </c>
      <c r="F676" s="66">
        <v>10913</v>
      </c>
      <c r="G676" s="67">
        <v>1299</v>
      </c>
      <c r="H676" s="68">
        <v>8456801050</v>
      </c>
      <c r="I676" s="69" t="s">
        <v>1947</v>
      </c>
      <c r="J676" s="70" t="s">
        <v>1733</v>
      </c>
      <c r="K676" s="71" t="s">
        <v>1733</v>
      </c>
      <c r="L676" s="72">
        <v>3120</v>
      </c>
      <c r="M676" s="73" t="s">
        <v>1733</v>
      </c>
      <c r="N676" s="74">
        <v>4.721963343</v>
      </c>
      <c r="O676" s="70" t="s">
        <v>1733</v>
      </c>
      <c r="P676" s="75"/>
      <c r="Q676" s="71" t="str">
        <f t="shared" si="112"/>
        <v>NO</v>
      </c>
      <c r="R676" s="76" t="s">
        <v>1733</v>
      </c>
      <c r="S676" s="77">
        <v>69146</v>
      </c>
      <c r="T676" s="78">
        <v>6363</v>
      </c>
      <c r="U676" s="78">
        <v>14394</v>
      </c>
      <c r="V676" s="79">
        <v>3826</v>
      </c>
      <c r="W676" s="64">
        <f t="shared" si="113"/>
        <v>0</v>
      </c>
      <c r="X676" s="65">
        <f t="shared" si="114"/>
        <v>0</v>
      </c>
      <c r="Y676" s="65">
        <f t="shared" si="115"/>
        <v>0</v>
      </c>
      <c r="Z676" s="80">
        <f t="shared" si="116"/>
        <v>0</v>
      </c>
      <c r="AA676" s="81" t="str">
        <f t="shared" si="117"/>
        <v>-</v>
      </c>
      <c r="AB676" s="64">
        <f t="shared" si="118"/>
        <v>0</v>
      </c>
      <c r="AC676" s="65">
        <f t="shared" si="119"/>
        <v>0</v>
      </c>
      <c r="AD676" s="80">
        <f t="shared" si="120"/>
        <v>0</v>
      </c>
      <c r="AE676" s="81" t="str">
        <f t="shared" si="121"/>
        <v>-</v>
      </c>
      <c r="AF676" s="64">
        <f t="shared" si="122"/>
        <v>0</v>
      </c>
      <c r="AG676" s="82" t="s">
        <v>1734</v>
      </c>
    </row>
    <row r="677" spans="1:33" ht="12.75">
      <c r="A677" s="62">
        <v>3622140</v>
      </c>
      <c r="B677" s="63">
        <v>560501040000</v>
      </c>
      <c r="C677" s="64" t="s">
        <v>1384</v>
      </c>
      <c r="D677" s="65" t="s">
        <v>1385</v>
      </c>
      <c r="E677" s="65" t="s">
        <v>1386</v>
      </c>
      <c r="F677" s="66">
        <v>14521</v>
      </c>
      <c r="G677" s="67">
        <v>9586</v>
      </c>
      <c r="H677" s="68">
        <v>6078699636</v>
      </c>
      <c r="I677" s="69" t="s">
        <v>1731</v>
      </c>
      <c r="J677" s="70" t="s">
        <v>1732</v>
      </c>
      <c r="K677" s="71" t="s">
        <v>1732</v>
      </c>
      <c r="L677" s="72">
        <v>889</v>
      </c>
      <c r="M677" s="73" t="s">
        <v>1733</v>
      </c>
      <c r="N677" s="74">
        <v>14.53957997</v>
      </c>
      <c r="O677" s="70" t="s">
        <v>1733</v>
      </c>
      <c r="P677" s="75"/>
      <c r="Q677" s="71" t="str">
        <f t="shared" si="112"/>
        <v>NO</v>
      </c>
      <c r="R677" s="76" t="s">
        <v>1732</v>
      </c>
      <c r="S677" s="77">
        <v>49007</v>
      </c>
      <c r="T677" s="78">
        <v>8575</v>
      </c>
      <c r="U677" s="78">
        <v>7544</v>
      </c>
      <c r="V677" s="79">
        <v>10323</v>
      </c>
      <c r="W677" s="64">
        <f t="shared" si="113"/>
        <v>1</v>
      </c>
      <c r="X677" s="65">
        <f t="shared" si="114"/>
        <v>0</v>
      </c>
      <c r="Y677" s="65">
        <f t="shared" si="115"/>
        <v>0</v>
      </c>
      <c r="Z677" s="80">
        <f t="shared" si="116"/>
        <v>0</v>
      </c>
      <c r="AA677" s="81" t="str">
        <f t="shared" si="117"/>
        <v>-</v>
      </c>
      <c r="AB677" s="64">
        <f t="shared" si="118"/>
        <v>1</v>
      </c>
      <c r="AC677" s="65">
        <f t="shared" si="119"/>
        <v>0</v>
      </c>
      <c r="AD677" s="80">
        <f t="shared" si="120"/>
        <v>0</v>
      </c>
      <c r="AE677" s="81" t="str">
        <f t="shared" si="121"/>
        <v>-</v>
      </c>
      <c r="AF677" s="64">
        <f t="shared" si="122"/>
        <v>0</v>
      </c>
      <c r="AG677" s="82" t="s">
        <v>1734</v>
      </c>
    </row>
    <row r="678" spans="1:33" ht="12.75">
      <c r="A678" s="62">
        <v>3627540</v>
      </c>
      <c r="B678" s="63">
        <v>580906030000</v>
      </c>
      <c r="C678" s="64" t="s">
        <v>1387</v>
      </c>
      <c r="D678" s="65" t="s">
        <v>1388</v>
      </c>
      <c r="E678" s="65" t="s">
        <v>1389</v>
      </c>
      <c r="F678" s="66">
        <v>11968</v>
      </c>
      <c r="G678" s="67">
        <v>5089</v>
      </c>
      <c r="H678" s="68">
        <v>6315914510</v>
      </c>
      <c r="I678" s="69" t="s">
        <v>1826</v>
      </c>
      <c r="J678" s="70" t="s">
        <v>1733</v>
      </c>
      <c r="K678" s="71" t="s">
        <v>1733</v>
      </c>
      <c r="L678" s="72">
        <v>1561</v>
      </c>
      <c r="M678" s="73" t="s">
        <v>1733</v>
      </c>
      <c r="N678" s="74">
        <v>9.134045077</v>
      </c>
      <c r="O678" s="70" t="s">
        <v>1733</v>
      </c>
      <c r="P678" s="75"/>
      <c r="Q678" s="71" t="str">
        <f t="shared" si="112"/>
        <v>NO</v>
      </c>
      <c r="R678" s="76" t="s">
        <v>1733</v>
      </c>
      <c r="S678" s="77">
        <v>72433</v>
      </c>
      <c r="T678" s="78">
        <v>6414</v>
      </c>
      <c r="U678" s="78">
        <v>9543</v>
      </c>
      <c r="V678" s="79">
        <v>2718</v>
      </c>
      <c r="W678" s="64">
        <f t="shared" si="113"/>
        <v>0</v>
      </c>
      <c r="X678" s="65">
        <f t="shared" si="114"/>
        <v>0</v>
      </c>
      <c r="Y678" s="65">
        <f t="shared" si="115"/>
        <v>0</v>
      </c>
      <c r="Z678" s="80">
        <f t="shared" si="116"/>
        <v>0</v>
      </c>
      <c r="AA678" s="81" t="str">
        <f t="shared" si="117"/>
        <v>-</v>
      </c>
      <c r="AB678" s="64">
        <f t="shared" si="118"/>
        <v>0</v>
      </c>
      <c r="AC678" s="65">
        <f t="shared" si="119"/>
        <v>0</v>
      </c>
      <c r="AD678" s="80">
        <f t="shared" si="120"/>
        <v>0</v>
      </c>
      <c r="AE678" s="81" t="str">
        <f t="shared" si="121"/>
        <v>-</v>
      </c>
      <c r="AF678" s="64">
        <f t="shared" si="122"/>
        <v>0</v>
      </c>
      <c r="AG678" s="82" t="s">
        <v>1734</v>
      </c>
    </row>
    <row r="679" spans="1:33" ht="12.75">
      <c r="A679" s="86">
        <v>3627570</v>
      </c>
      <c r="B679" s="87">
        <v>50701040000</v>
      </c>
      <c r="C679" s="88" t="s">
        <v>1390</v>
      </c>
      <c r="D679" s="89" t="s">
        <v>1391</v>
      </c>
      <c r="E679" s="89" t="s">
        <v>1392</v>
      </c>
      <c r="F679" s="90">
        <v>13026</v>
      </c>
      <c r="G679" s="91">
        <v>9771</v>
      </c>
      <c r="H679" s="92">
        <v>3153647211</v>
      </c>
      <c r="I679" s="93" t="s">
        <v>1731</v>
      </c>
      <c r="J679" s="94" t="s">
        <v>1732</v>
      </c>
      <c r="K679" s="95" t="s">
        <v>1732</v>
      </c>
      <c r="L679" s="96">
        <v>938</v>
      </c>
      <c r="M679" s="97" t="s">
        <v>1733</v>
      </c>
      <c r="N679" s="98">
        <v>7.794361526</v>
      </c>
      <c r="O679" s="94" t="s">
        <v>1733</v>
      </c>
      <c r="P679" s="99"/>
      <c r="Q679" s="95" t="str">
        <f t="shared" si="112"/>
        <v>NO</v>
      </c>
      <c r="R679" s="100" t="s">
        <v>1732</v>
      </c>
      <c r="S679" s="101">
        <v>54169</v>
      </c>
      <c r="T679" s="102">
        <v>4883</v>
      </c>
      <c r="U679" s="102">
        <v>5856</v>
      </c>
      <c r="V679" s="103">
        <v>8755</v>
      </c>
      <c r="W679" s="88">
        <f t="shared" si="113"/>
        <v>1</v>
      </c>
      <c r="X679" s="89">
        <f t="shared" si="114"/>
        <v>0</v>
      </c>
      <c r="Y679" s="89">
        <f t="shared" si="115"/>
        <v>0</v>
      </c>
      <c r="Z679" s="104">
        <f t="shared" si="116"/>
        <v>0</v>
      </c>
      <c r="AA679" s="105" t="str">
        <f t="shared" si="117"/>
        <v>-</v>
      </c>
      <c r="AB679" s="88">
        <f t="shared" si="118"/>
        <v>1</v>
      </c>
      <c r="AC679" s="89">
        <f t="shared" si="119"/>
        <v>0</v>
      </c>
      <c r="AD679" s="104">
        <f t="shared" si="120"/>
        <v>0</v>
      </c>
      <c r="AE679" s="105" t="str">
        <f t="shared" si="121"/>
        <v>-</v>
      </c>
      <c r="AF679" s="88">
        <f t="shared" si="122"/>
        <v>0</v>
      </c>
      <c r="AG679" s="82" t="s">
        <v>1734</v>
      </c>
    </row>
    <row r="680" spans="1:33" ht="12.75">
      <c r="A680" s="62">
        <v>3627620</v>
      </c>
      <c r="B680" s="63">
        <v>581005020000</v>
      </c>
      <c r="C680" s="64" t="s">
        <v>1393</v>
      </c>
      <c r="D680" s="65" t="s">
        <v>1394</v>
      </c>
      <c r="E680" s="65" t="s">
        <v>1395</v>
      </c>
      <c r="F680" s="66">
        <v>11971</v>
      </c>
      <c r="G680" s="67">
        <v>470</v>
      </c>
      <c r="H680" s="68">
        <v>6317655400</v>
      </c>
      <c r="I680" s="69" t="s">
        <v>1826</v>
      </c>
      <c r="J680" s="70" t="s">
        <v>1733</v>
      </c>
      <c r="K680" s="71" t="s">
        <v>1733</v>
      </c>
      <c r="L680" s="72">
        <v>980</v>
      </c>
      <c r="M680" s="73" t="s">
        <v>1733</v>
      </c>
      <c r="N680" s="74">
        <v>3.613177471</v>
      </c>
      <c r="O680" s="70" t="s">
        <v>1733</v>
      </c>
      <c r="P680" s="75"/>
      <c r="Q680" s="71" t="str">
        <f t="shared" si="112"/>
        <v>NO</v>
      </c>
      <c r="R680" s="76" t="s">
        <v>1733</v>
      </c>
      <c r="S680" s="77">
        <v>20504</v>
      </c>
      <c r="T680" s="78">
        <v>935</v>
      </c>
      <c r="U680" s="78">
        <v>3529</v>
      </c>
      <c r="V680" s="79">
        <v>969</v>
      </c>
      <c r="W680" s="64">
        <f t="shared" si="113"/>
        <v>0</v>
      </c>
      <c r="X680" s="65">
        <f t="shared" si="114"/>
        <v>0</v>
      </c>
      <c r="Y680" s="65">
        <f t="shared" si="115"/>
        <v>0</v>
      </c>
      <c r="Z680" s="80">
        <f t="shared" si="116"/>
        <v>0</v>
      </c>
      <c r="AA680" s="81" t="str">
        <f t="shared" si="117"/>
        <v>-</v>
      </c>
      <c r="AB680" s="64">
        <f t="shared" si="118"/>
        <v>0</v>
      </c>
      <c r="AC680" s="65">
        <f t="shared" si="119"/>
        <v>0</v>
      </c>
      <c r="AD680" s="80">
        <f t="shared" si="120"/>
        <v>0</v>
      </c>
      <c r="AE680" s="81" t="str">
        <f t="shared" si="121"/>
        <v>-</v>
      </c>
      <c r="AF680" s="64">
        <f t="shared" si="122"/>
        <v>0</v>
      </c>
      <c r="AG680" s="82" t="s">
        <v>1734</v>
      </c>
    </row>
    <row r="681" spans="1:33" ht="12.75">
      <c r="A681" s="62">
        <v>3600070</v>
      </c>
      <c r="B681" s="63">
        <v>421800860845</v>
      </c>
      <c r="C681" s="64" t="s">
        <v>1396</v>
      </c>
      <c r="D681" s="65" t="s">
        <v>1397</v>
      </c>
      <c r="E681" s="65" t="s">
        <v>2062</v>
      </c>
      <c r="F681" s="66">
        <v>13204</v>
      </c>
      <c r="G681" s="67" t="s">
        <v>1748</v>
      </c>
      <c r="H681" s="68">
        <v>3154763019</v>
      </c>
      <c r="I681" s="69" t="s">
        <v>1893</v>
      </c>
      <c r="J681" s="70" t="s">
        <v>1733</v>
      </c>
      <c r="K681" s="71" t="s">
        <v>1733</v>
      </c>
      <c r="L681" s="72">
        <v>213</v>
      </c>
      <c r="M681" s="73" t="s">
        <v>1733</v>
      </c>
      <c r="N681" s="74" t="s">
        <v>1827</v>
      </c>
      <c r="O681" s="70" t="s">
        <v>1827</v>
      </c>
      <c r="P681" s="75"/>
      <c r="Q681" s="71" t="str">
        <f t="shared" si="112"/>
        <v>NO</v>
      </c>
      <c r="R681" s="76" t="s">
        <v>1733</v>
      </c>
      <c r="S681" s="77">
        <v>13962</v>
      </c>
      <c r="T681" s="78">
        <v>7141</v>
      </c>
      <c r="U681" s="78">
        <v>4842</v>
      </c>
      <c r="V681" s="79">
        <v>3420</v>
      </c>
      <c r="W681" s="64">
        <f t="shared" si="113"/>
        <v>0</v>
      </c>
      <c r="X681" s="65">
        <f t="shared" si="114"/>
        <v>1</v>
      </c>
      <c r="Y681" s="65">
        <f t="shared" si="115"/>
        <v>0</v>
      </c>
      <c r="Z681" s="80">
        <f t="shared" si="116"/>
        <v>0</v>
      </c>
      <c r="AA681" s="81" t="str">
        <f t="shared" si="117"/>
        <v>-</v>
      </c>
      <c r="AB681" s="64">
        <f t="shared" si="118"/>
        <v>0</v>
      </c>
      <c r="AC681" s="65">
        <f t="shared" si="119"/>
        <v>0</v>
      </c>
      <c r="AD681" s="80">
        <f t="shared" si="120"/>
        <v>0</v>
      </c>
      <c r="AE681" s="81" t="str">
        <f t="shared" si="121"/>
        <v>-</v>
      </c>
      <c r="AF681" s="64">
        <f t="shared" si="122"/>
        <v>0</v>
      </c>
      <c r="AG681" s="82" t="s">
        <v>1734</v>
      </c>
    </row>
    <row r="682" spans="1:33" ht="12.75">
      <c r="A682" s="62">
        <v>3627660</v>
      </c>
      <c r="B682" s="63">
        <v>60201060000</v>
      </c>
      <c r="C682" s="64" t="s">
        <v>1398</v>
      </c>
      <c r="D682" s="65" t="s">
        <v>1399</v>
      </c>
      <c r="E682" s="65" t="s">
        <v>573</v>
      </c>
      <c r="F682" s="66">
        <v>14701</v>
      </c>
      <c r="G682" s="67">
        <v>5799</v>
      </c>
      <c r="H682" s="68">
        <v>7164841136</v>
      </c>
      <c r="I682" s="69" t="s">
        <v>2044</v>
      </c>
      <c r="J682" s="70" t="s">
        <v>1733</v>
      </c>
      <c r="K682" s="71" t="s">
        <v>1732</v>
      </c>
      <c r="L682" s="72">
        <v>1632</v>
      </c>
      <c r="M682" s="73" t="s">
        <v>1733</v>
      </c>
      <c r="N682" s="74">
        <v>11.03368177</v>
      </c>
      <c r="O682" s="70" t="s">
        <v>1733</v>
      </c>
      <c r="P682" s="75"/>
      <c r="Q682" s="71" t="str">
        <f t="shared" si="112"/>
        <v>NO</v>
      </c>
      <c r="R682" s="76" t="s">
        <v>1733</v>
      </c>
      <c r="S682" s="77">
        <v>64377</v>
      </c>
      <c r="T682" s="78">
        <v>6559</v>
      </c>
      <c r="U682" s="78">
        <v>9047</v>
      </c>
      <c r="V682" s="79">
        <v>2854</v>
      </c>
      <c r="W682" s="64">
        <f t="shared" si="113"/>
        <v>1</v>
      </c>
      <c r="X682" s="65">
        <f t="shared" si="114"/>
        <v>0</v>
      </c>
      <c r="Y682" s="65">
        <f t="shared" si="115"/>
        <v>0</v>
      </c>
      <c r="Z682" s="80">
        <f t="shared" si="116"/>
        <v>0</v>
      </c>
      <c r="AA682" s="81" t="str">
        <f t="shared" si="117"/>
        <v>-</v>
      </c>
      <c r="AB682" s="64">
        <f t="shared" si="118"/>
        <v>0</v>
      </c>
      <c r="AC682" s="65">
        <f t="shared" si="119"/>
        <v>0</v>
      </c>
      <c r="AD682" s="80">
        <f t="shared" si="120"/>
        <v>0</v>
      </c>
      <c r="AE682" s="81" t="str">
        <f t="shared" si="121"/>
        <v>-</v>
      </c>
      <c r="AF682" s="64">
        <f t="shared" si="122"/>
        <v>0</v>
      </c>
      <c r="AG682" s="82" t="s">
        <v>1734</v>
      </c>
    </row>
    <row r="683" spans="1:33" ht="12.75">
      <c r="A683" s="62">
        <v>3606500</v>
      </c>
      <c r="B683" s="63">
        <v>131602020000</v>
      </c>
      <c r="C683" s="64" t="s">
        <v>1400</v>
      </c>
      <c r="D683" s="65" t="s">
        <v>1401</v>
      </c>
      <c r="E683" s="65" t="s">
        <v>1899</v>
      </c>
      <c r="F683" s="66">
        <v>12603</v>
      </c>
      <c r="G683" s="67">
        <v>5028</v>
      </c>
      <c r="H683" s="68">
        <v>8454637800</v>
      </c>
      <c r="I683" s="69" t="s">
        <v>1209</v>
      </c>
      <c r="J683" s="70" t="s">
        <v>1733</v>
      </c>
      <c r="K683" s="71" t="s">
        <v>1733</v>
      </c>
      <c r="L683" s="72">
        <v>1782</v>
      </c>
      <c r="M683" s="73" t="s">
        <v>1733</v>
      </c>
      <c r="N683" s="74">
        <v>3.307174888</v>
      </c>
      <c r="O683" s="70" t="s">
        <v>1733</v>
      </c>
      <c r="P683" s="75"/>
      <c r="Q683" s="71" t="str">
        <f t="shared" si="112"/>
        <v>NO</v>
      </c>
      <c r="R683" s="76" t="s">
        <v>1733</v>
      </c>
      <c r="S683" s="77">
        <v>37341</v>
      </c>
      <c r="T683" s="78">
        <v>1927</v>
      </c>
      <c r="U683" s="78">
        <v>7352</v>
      </c>
      <c r="V683" s="79">
        <v>1917</v>
      </c>
      <c r="W683" s="64">
        <f t="shared" si="113"/>
        <v>0</v>
      </c>
      <c r="X683" s="65">
        <f t="shared" si="114"/>
        <v>0</v>
      </c>
      <c r="Y683" s="65">
        <f t="shared" si="115"/>
        <v>0</v>
      </c>
      <c r="Z683" s="80">
        <f t="shared" si="116"/>
        <v>0</v>
      </c>
      <c r="AA683" s="81" t="str">
        <f t="shared" si="117"/>
        <v>-</v>
      </c>
      <c r="AB683" s="64">
        <f t="shared" si="118"/>
        <v>0</v>
      </c>
      <c r="AC683" s="65">
        <f t="shared" si="119"/>
        <v>0</v>
      </c>
      <c r="AD683" s="80">
        <f t="shared" si="120"/>
        <v>0</v>
      </c>
      <c r="AE683" s="81" t="str">
        <f t="shared" si="121"/>
        <v>-</v>
      </c>
      <c r="AF683" s="64">
        <f t="shared" si="122"/>
        <v>0</v>
      </c>
      <c r="AG683" s="82" t="s">
        <v>1734</v>
      </c>
    </row>
    <row r="684" spans="1:33" ht="12.75">
      <c r="A684" s="62">
        <v>3627780</v>
      </c>
      <c r="B684" s="63">
        <v>261001060000</v>
      </c>
      <c r="C684" s="64" t="s">
        <v>1402</v>
      </c>
      <c r="D684" s="65" t="s">
        <v>1403</v>
      </c>
      <c r="E684" s="65" t="s">
        <v>2053</v>
      </c>
      <c r="F684" s="66">
        <v>14559</v>
      </c>
      <c r="G684" s="67">
        <v>1899</v>
      </c>
      <c r="H684" s="68">
        <v>5853495102</v>
      </c>
      <c r="I684" s="69" t="s">
        <v>1954</v>
      </c>
      <c r="J684" s="70" t="s">
        <v>1733</v>
      </c>
      <c r="K684" s="71" t="s">
        <v>1733</v>
      </c>
      <c r="L684" s="72">
        <v>4194</v>
      </c>
      <c r="M684" s="73" t="s">
        <v>1733</v>
      </c>
      <c r="N684" s="74">
        <v>2.831858407</v>
      </c>
      <c r="O684" s="70" t="s">
        <v>1733</v>
      </c>
      <c r="P684" s="75"/>
      <c r="Q684" s="71" t="str">
        <f t="shared" si="112"/>
        <v>NO</v>
      </c>
      <c r="R684" s="76" t="s">
        <v>1733</v>
      </c>
      <c r="S684" s="77">
        <v>111585</v>
      </c>
      <c r="T684" s="78">
        <v>3531</v>
      </c>
      <c r="U684" s="78">
        <v>15463</v>
      </c>
      <c r="V684" s="79">
        <v>4070</v>
      </c>
      <c r="W684" s="64">
        <f t="shared" si="113"/>
        <v>0</v>
      </c>
      <c r="X684" s="65">
        <f t="shared" si="114"/>
        <v>0</v>
      </c>
      <c r="Y684" s="65">
        <f t="shared" si="115"/>
        <v>0</v>
      </c>
      <c r="Z684" s="80">
        <f t="shared" si="116"/>
        <v>0</v>
      </c>
      <c r="AA684" s="81" t="str">
        <f t="shared" si="117"/>
        <v>-</v>
      </c>
      <c r="AB684" s="64">
        <f t="shared" si="118"/>
        <v>0</v>
      </c>
      <c r="AC684" s="65">
        <f t="shared" si="119"/>
        <v>0</v>
      </c>
      <c r="AD684" s="80">
        <f t="shared" si="120"/>
        <v>0</v>
      </c>
      <c r="AE684" s="81" t="str">
        <f t="shared" si="121"/>
        <v>-</v>
      </c>
      <c r="AF684" s="64">
        <f t="shared" si="122"/>
        <v>0</v>
      </c>
      <c r="AG684" s="82" t="s">
        <v>1734</v>
      </c>
    </row>
    <row r="685" spans="1:33" ht="12.75">
      <c r="A685" s="62">
        <v>3627750</v>
      </c>
      <c r="B685" s="63">
        <v>600801040000</v>
      </c>
      <c r="C685" s="64" t="s">
        <v>1404</v>
      </c>
      <c r="D685" s="65" t="s">
        <v>1405</v>
      </c>
      <c r="E685" s="65" t="s">
        <v>1406</v>
      </c>
      <c r="F685" s="66">
        <v>14883</v>
      </c>
      <c r="G685" s="67" t="s">
        <v>1748</v>
      </c>
      <c r="H685" s="68">
        <v>6075897100</v>
      </c>
      <c r="I685" s="69" t="s">
        <v>1807</v>
      </c>
      <c r="J685" s="70" t="s">
        <v>1732</v>
      </c>
      <c r="K685" s="71" t="s">
        <v>1733</v>
      </c>
      <c r="L685" s="72">
        <v>1063</v>
      </c>
      <c r="M685" s="73" t="s">
        <v>1733</v>
      </c>
      <c r="N685" s="74">
        <v>10.89285714</v>
      </c>
      <c r="O685" s="70" t="s">
        <v>1733</v>
      </c>
      <c r="P685" s="75"/>
      <c r="Q685" s="71" t="str">
        <f t="shared" si="112"/>
        <v>NO</v>
      </c>
      <c r="R685" s="76" t="s">
        <v>1732</v>
      </c>
      <c r="S685" s="77">
        <v>62639</v>
      </c>
      <c r="T685" s="78">
        <v>6368</v>
      </c>
      <c r="U685" s="78">
        <v>7130</v>
      </c>
      <c r="V685" s="79">
        <v>10117</v>
      </c>
      <c r="W685" s="64">
        <f t="shared" si="113"/>
        <v>1</v>
      </c>
      <c r="X685" s="65">
        <f t="shared" si="114"/>
        <v>0</v>
      </c>
      <c r="Y685" s="65">
        <f t="shared" si="115"/>
        <v>0</v>
      </c>
      <c r="Z685" s="80">
        <f t="shared" si="116"/>
        <v>0</v>
      </c>
      <c r="AA685" s="81" t="str">
        <f t="shared" si="117"/>
        <v>-</v>
      </c>
      <c r="AB685" s="64">
        <f t="shared" si="118"/>
        <v>1</v>
      </c>
      <c r="AC685" s="65">
        <f t="shared" si="119"/>
        <v>0</v>
      </c>
      <c r="AD685" s="80">
        <f t="shared" si="120"/>
        <v>0</v>
      </c>
      <c r="AE685" s="81" t="str">
        <f t="shared" si="121"/>
        <v>-</v>
      </c>
      <c r="AF685" s="64">
        <f t="shared" si="122"/>
        <v>0</v>
      </c>
      <c r="AG685" s="82" t="s">
        <v>1734</v>
      </c>
    </row>
    <row r="686" spans="1:33" ht="12.75">
      <c r="A686" s="62">
        <v>3627900</v>
      </c>
      <c r="B686" s="63">
        <v>580304020000</v>
      </c>
      <c r="C686" s="64" t="s">
        <v>1407</v>
      </c>
      <c r="D686" s="65" t="s">
        <v>1408</v>
      </c>
      <c r="E686" s="65" t="s">
        <v>140</v>
      </c>
      <c r="F686" s="66">
        <v>11937</v>
      </c>
      <c r="G686" s="67">
        <v>1698</v>
      </c>
      <c r="H686" s="68">
        <v>6313240144</v>
      </c>
      <c r="I686" s="69" t="s">
        <v>1826</v>
      </c>
      <c r="J686" s="70" t="s">
        <v>1733</v>
      </c>
      <c r="K686" s="71" t="s">
        <v>1733</v>
      </c>
      <c r="L686" s="72">
        <v>602</v>
      </c>
      <c r="M686" s="73" t="s">
        <v>1733</v>
      </c>
      <c r="N686" s="74">
        <v>9.243697479</v>
      </c>
      <c r="O686" s="70" t="s">
        <v>1733</v>
      </c>
      <c r="P686" s="75"/>
      <c r="Q686" s="71" t="str">
        <f t="shared" si="112"/>
        <v>NO</v>
      </c>
      <c r="R686" s="76" t="s">
        <v>1733</v>
      </c>
      <c r="S686" s="77">
        <v>21883</v>
      </c>
      <c r="T686" s="78">
        <v>2788</v>
      </c>
      <c r="U686" s="78">
        <v>3035</v>
      </c>
      <c r="V686" s="79">
        <v>5013</v>
      </c>
      <c r="W686" s="64">
        <f t="shared" si="113"/>
        <v>0</v>
      </c>
      <c r="X686" s="65">
        <f t="shared" si="114"/>
        <v>0</v>
      </c>
      <c r="Y686" s="65">
        <f t="shared" si="115"/>
        <v>0</v>
      </c>
      <c r="Z686" s="80">
        <f t="shared" si="116"/>
        <v>0</v>
      </c>
      <c r="AA686" s="81" t="str">
        <f t="shared" si="117"/>
        <v>-</v>
      </c>
      <c r="AB686" s="64">
        <f t="shared" si="118"/>
        <v>0</v>
      </c>
      <c r="AC686" s="65">
        <f t="shared" si="119"/>
        <v>0</v>
      </c>
      <c r="AD686" s="80">
        <f t="shared" si="120"/>
        <v>0</v>
      </c>
      <c r="AE686" s="81" t="str">
        <f t="shared" si="121"/>
        <v>-</v>
      </c>
      <c r="AF686" s="64">
        <f t="shared" si="122"/>
        <v>0</v>
      </c>
      <c r="AG686" s="82" t="s">
        <v>1734</v>
      </c>
    </row>
    <row r="687" spans="1:33" ht="12.75">
      <c r="A687" s="62">
        <v>3612990</v>
      </c>
      <c r="B687" s="63">
        <v>141101060000</v>
      </c>
      <c r="C687" s="64" t="s">
        <v>1409</v>
      </c>
      <c r="D687" s="65" t="s">
        <v>1410</v>
      </c>
      <c r="E687" s="65" t="s">
        <v>1411</v>
      </c>
      <c r="F687" s="66">
        <v>14141</v>
      </c>
      <c r="G687" s="67">
        <v>1599</v>
      </c>
      <c r="H687" s="68">
        <v>7165923230</v>
      </c>
      <c r="I687" s="69" t="s">
        <v>19</v>
      </c>
      <c r="J687" s="70" t="s">
        <v>1733</v>
      </c>
      <c r="K687" s="71" t="s">
        <v>1733</v>
      </c>
      <c r="L687" s="72">
        <v>2290</v>
      </c>
      <c r="M687" s="73" t="s">
        <v>1733</v>
      </c>
      <c r="N687" s="74">
        <v>7.345309381</v>
      </c>
      <c r="O687" s="70" t="s">
        <v>1733</v>
      </c>
      <c r="P687" s="75"/>
      <c r="Q687" s="71" t="str">
        <f t="shared" si="112"/>
        <v>NO</v>
      </c>
      <c r="R687" s="76" t="s">
        <v>1733</v>
      </c>
      <c r="S687" s="77">
        <v>79500</v>
      </c>
      <c r="T687" s="78">
        <v>6592</v>
      </c>
      <c r="U687" s="78">
        <v>11336</v>
      </c>
      <c r="V687" s="79">
        <v>21672</v>
      </c>
      <c r="W687" s="64">
        <f t="shared" si="113"/>
        <v>0</v>
      </c>
      <c r="X687" s="65">
        <f t="shared" si="114"/>
        <v>0</v>
      </c>
      <c r="Y687" s="65">
        <f t="shared" si="115"/>
        <v>0</v>
      </c>
      <c r="Z687" s="80">
        <f t="shared" si="116"/>
        <v>0</v>
      </c>
      <c r="AA687" s="81" t="str">
        <f t="shared" si="117"/>
        <v>-</v>
      </c>
      <c r="AB687" s="64">
        <f t="shared" si="118"/>
        <v>0</v>
      </c>
      <c r="AC687" s="65">
        <f t="shared" si="119"/>
        <v>0</v>
      </c>
      <c r="AD687" s="80">
        <f t="shared" si="120"/>
        <v>0</v>
      </c>
      <c r="AE687" s="81" t="str">
        <f t="shared" si="121"/>
        <v>-</v>
      </c>
      <c r="AF687" s="64">
        <f t="shared" si="122"/>
        <v>0</v>
      </c>
      <c r="AG687" s="82" t="s">
        <v>1734</v>
      </c>
    </row>
    <row r="688" spans="1:33" ht="12.75">
      <c r="A688" s="62">
        <v>3628020</v>
      </c>
      <c r="B688" s="63">
        <v>121701040000</v>
      </c>
      <c r="C688" s="64" t="s">
        <v>1412</v>
      </c>
      <c r="D688" s="65" t="s">
        <v>1413</v>
      </c>
      <c r="E688" s="65" t="s">
        <v>2077</v>
      </c>
      <c r="F688" s="66">
        <v>12167</v>
      </c>
      <c r="G688" s="67">
        <v>1098</v>
      </c>
      <c r="H688" s="68">
        <v>6076527301</v>
      </c>
      <c r="I688" s="69" t="s">
        <v>1731</v>
      </c>
      <c r="J688" s="70" t="s">
        <v>1732</v>
      </c>
      <c r="K688" s="71" t="s">
        <v>1732</v>
      </c>
      <c r="L688" s="72">
        <v>441</v>
      </c>
      <c r="M688" s="73" t="s">
        <v>1733</v>
      </c>
      <c r="N688" s="74">
        <v>23.51421189</v>
      </c>
      <c r="O688" s="70" t="s">
        <v>1732</v>
      </c>
      <c r="P688" s="75"/>
      <c r="Q688" s="71" t="str">
        <f t="shared" si="112"/>
        <v>NO</v>
      </c>
      <c r="R688" s="76" t="s">
        <v>1732</v>
      </c>
      <c r="S688" s="77">
        <v>33004</v>
      </c>
      <c r="T688" s="78">
        <v>4660</v>
      </c>
      <c r="U688" s="78">
        <v>3516</v>
      </c>
      <c r="V688" s="79">
        <v>5566</v>
      </c>
      <c r="W688" s="64">
        <f t="shared" si="113"/>
        <v>1</v>
      </c>
      <c r="X688" s="65">
        <f t="shared" si="114"/>
        <v>1</v>
      </c>
      <c r="Y688" s="65">
        <f t="shared" si="115"/>
        <v>0</v>
      </c>
      <c r="Z688" s="80">
        <f t="shared" si="116"/>
        <v>0</v>
      </c>
      <c r="AA688" s="81" t="str">
        <f t="shared" si="117"/>
        <v>SRSA</v>
      </c>
      <c r="AB688" s="64">
        <f t="shared" si="118"/>
        <v>1</v>
      </c>
      <c r="AC688" s="65">
        <f t="shared" si="119"/>
        <v>1</v>
      </c>
      <c r="AD688" s="80" t="str">
        <f t="shared" si="120"/>
        <v>Initial</v>
      </c>
      <c r="AE688" s="81" t="str">
        <f t="shared" si="121"/>
        <v>-</v>
      </c>
      <c r="AF688" s="64" t="str">
        <f t="shared" si="122"/>
        <v>SRSA</v>
      </c>
      <c r="AG688" s="82" t="s">
        <v>1734</v>
      </c>
    </row>
    <row r="689" spans="1:33" ht="12.75">
      <c r="A689" s="62">
        <v>3628050</v>
      </c>
      <c r="B689" s="63">
        <v>401001060000</v>
      </c>
      <c r="C689" s="64" t="s">
        <v>1414</v>
      </c>
      <c r="D689" s="65" t="s">
        <v>1415</v>
      </c>
      <c r="E689" s="65" t="s">
        <v>697</v>
      </c>
      <c r="F689" s="66">
        <v>14094</v>
      </c>
      <c r="G689" s="67">
        <v>9623</v>
      </c>
      <c r="H689" s="68">
        <v>7162102352</v>
      </c>
      <c r="I689" s="69" t="s">
        <v>1807</v>
      </c>
      <c r="J689" s="70" t="s">
        <v>1732</v>
      </c>
      <c r="K689" s="71" t="s">
        <v>1733</v>
      </c>
      <c r="L689" s="72">
        <v>2799</v>
      </c>
      <c r="M689" s="73" t="s">
        <v>1733</v>
      </c>
      <c r="N689" s="74">
        <v>4.568357407</v>
      </c>
      <c r="O689" s="70" t="s">
        <v>1733</v>
      </c>
      <c r="P689" s="75"/>
      <c r="Q689" s="71" t="str">
        <f t="shared" si="112"/>
        <v>NO</v>
      </c>
      <c r="R689" s="76" t="s">
        <v>1732</v>
      </c>
      <c r="S689" s="77">
        <v>77507</v>
      </c>
      <c r="T689" s="78">
        <v>3998</v>
      </c>
      <c r="U689" s="78">
        <v>11288</v>
      </c>
      <c r="V689" s="79">
        <v>3157</v>
      </c>
      <c r="W689" s="64">
        <f t="shared" si="113"/>
        <v>1</v>
      </c>
      <c r="X689" s="65">
        <f t="shared" si="114"/>
        <v>0</v>
      </c>
      <c r="Y689" s="65">
        <f t="shared" si="115"/>
        <v>0</v>
      </c>
      <c r="Z689" s="80">
        <f t="shared" si="116"/>
        <v>0</v>
      </c>
      <c r="AA689" s="81" t="str">
        <f t="shared" si="117"/>
        <v>-</v>
      </c>
      <c r="AB689" s="64">
        <f t="shared" si="118"/>
        <v>1</v>
      </c>
      <c r="AC689" s="65">
        <f t="shared" si="119"/>
        <v>0</v>
      </c>
      <c r="AD689" s="80">
        <f t="shared" si="120"/>
        <v>0</v>
      </c>
      <c r="AE689" s="81" t="str">
        <f t="shared" si="121"/>
        <v>-</v>
      </c>
      <c r="AF689" s="64">
        <f t="shared" si="122"/>
        <v>0</v>
      </c>
      <c r="AG689" s="82" t="s">
        <v>1734</v>
      </c>
    </row>
    <row r="690" spans="1:33" ht="12.75">
      <c r="A690" s="62">
        <v>3600037</v>
      </c>
      <c r="B690" s="63">
        <v>140600860837</v>
      </c>
      <c r="C690" s="64" t="s">
        <v>1416</v>
      </c>
      <c r="D690" s="65" t="s">
        <v>1417</v>
      </c>
      <c r="E690" s="65" t="s">
        <v>2173</v>
      </c>
      <c r="F690" s="66">
        <v>14211</v>
      </c>
      <c r="G690" s="67">
        <v>1423</v>
      </c>
      <c r="H690" s="68">
        <v>7168955766</v>
      </c>
      <c r="I690" s="69" t="s">
        <v>1871</v>
      </c>
      <c r="J690" s="70" t="s">
        <v>1733</v>
      </c>
      <c r="K690" s="71" t="s">
        <v>1733</v>
      </c>
      <c r="L690" s="72">
        <v>433</v>
      </c>
      <c r="M690" s="73" t="s">
        <v>1733</v>
      </c>
      <c r="N690" s="74" t="s">
        <v>1827</v>
      </c>
      <c r="O690" s="70" t="s">
        <v>1827</v>
      </c>
      <c r="P690" s="75"/>
      <c r="Q690" s="71" t="str">
        <f t="shared" si="112"/>
        <v>NO</v>
      </c>
      <c r="R690" s="76" t="s">
        <v>1733</v>
      </c>
      <c r="S690" s="77">
        <v>47740</v>
      </c>
      <c r="T690" s="78">
        <v>8833</v>
      </c>
      <c r="U690" s="78">
        <v>4640</v>
      </c>
      <c r="V690" s="79">
        <v>4211</v>
      </c>
      <c r="W690" s="64">
        <f t="shared" si="113"/>
        <v>0</v>
      </c>
      <c r="X690" s="65">
        <f t="shared" si="114"/>
        <v>1</v>
      </c>
      <c r="Y690" s="65">
        <f t="shared" si="115"/>
        <v>0</v>
      </c>
      <c r="Z690" s="80">
        <f t="shared" si="116"/>
        <v>0</v>
      </c>
      <c r="AA690" s="81" t="str">
        <f t="shared" si="117"/>
        <v>-</v>
      </c>
      <c r="AB690" s="64">
        <f t="shared" si="118"/>
        <v>0</v>
      </c>
      <c r="AC690" s="65">
        <f t="shared" si="119"/>
        <v>0</v>
      </c>
      <c r="AD690" s="80">
        <f t="shared" si="120"/>
        <v>0</v>
      </c>
      <c r="AE690" s="81" t="str">
        <f t="shared" si="121"/>
        <v>-</v>
      </c>
      <c r="AF690" s="64">
        <f t="shared" si="122"/>
        <v>0</v>
      </c>
      <c r="AG690" s="82" t="s">
        <v>1734</v>
      </c>
    </row>
    <row r="691" spans="1:33" ht="12.75">
      <c r="A691" s="62">
        <v>3628110</v>
      </c>
      <c r="B691" s="63">
        <v>522001040000</v>
      </c>
      <c r="C691" s="64" t="s">
        <v>1418</v>
      </c>
      <c r="D691" s="65" t="s">
        <v>1419</v>
      </c>
      <c r="E691" s="65" t="s">
        <v>1420</v>
      </c>
      <c r="F691" s="66">
        <v>12170</v>
      </c>
      <c r="G691" s="67">
        <v>490</v>
      </c>
      <c r="H691" s="68">
        <v>5183736100</v>
      </c>
      <c r="I691" s="69" t="s">
        <v>1954</v>
      </c>
      <c r="J691" s="70" t="s">
        <v>1733</v>
      </c>
      <c r="K691" s="71" t="s">
        <v>1733</v>
      </c>
      <c r="L691" s="72">
        <v>1250</v>
      </c>
      <c r="M691" s="73" t="s">
        <v>1733</v>
      </c>
      <c r="N691" s="74">
        <v>9.28057554</v>
      </c>
      <c r="O691" s="70" t="s">
        <v>1733</v>
      </c>
      <c r="P691" s="75"/>
      <c r="Q691" s="71" t="str">
        <f t="shared" si="112"/>
        <v>NO</v>
      </c>
      <c r="R691" s="76" t="s">
        <v>1733</v>
      </c>
      <c r="S691" s="77">
        <v>45357</v>
      </c>
      <c r="T691" s="78">
        <v>5379</v>
      </c>
      <c r="U691" s="78">
        <v>6843</v>
      </c>
      <c r="V691" s="79">
        <v>2226</v>
      </c>
      <c r="W691" s="64">
        <f t="shared" si="113"/>
        <v>0</v>
      </c>
      <c r="X691" s="65">
        <f t="shared" si="114"/>
        <v>0</v>
      </c>
      <c r="Y691" s="65">
        <f t="shared" si="115"/>
        <v>0</v>
      </c>
      <c r="Z691" s="80">
        <f t="shared" si="116"/>
        <v>0</v>
      </c>
      <c r="AA691" s="81" t="str">
        <f t="shared" si="117"/>
        <v>-</v>
      </c>
      <c r="AB691" s="64">
        <f t="shared" si="118"/>
        <v>0</v>
      </c>
      <c r="AC691" s="65">
        <f t="shared" si="119"/>
        <v>0</v>
      </c>
      <c r="AD691" s="80">
        <f t="shared" si="120"/>
        <v>0</v>
      </c>
      <c r="AE691" s="81" t="str">
        <f t="shared" si="121"/>
        <v>-</v>
      </c>
      <c r="AF691" s="64">
        <f t="shared" si="122"/>
        <v>0</v>
      </c>
      <c r="AG691" s="82" t="s">
        <v>1734</v>
      </c>
    </row>
    <row r="692" spans="1:33" ht="12.75">
      <c r="A692" s="62">
        <v>3628140</v>
      </c>
      <c r="B692" s="63">
        <v>251501040000</v>
      </c>
      <c r="C692" s="64" t="s">
        <v>1421</v>
      </c>
      <c r="D692" s="65" t="s">
        <v>1422</v>
      </c>
      <c r="E692" s="65" t="s">
        <v>1423</v>
      </c>
      <c r="F692" s="66">
        <v>13409</v>
      </c>
      <c r="G692" s="67">
        <v>732</v>
      </c>
      <c r="H692" s="68">
        <v>3154954400</v>
      </c>
      <c r="I692" s="69" t="s">
        <v>1807</v>
      </c>
      <c r="J692" s="70" t="s">
        <v>1732</v>
      </c>
      <c r="K692" s="71" t="s">
        <v>1733</v>
      </c>
      <c r="L692" s="72">
        <v>539</v>
      </c>
      <c r="M692" s="73" t="s">
        <v>1733</v>
      </c>
      <c r="N692" s="74">
        <v>14.57943925</v>
      </c>
      <c r="O692" s="70" t="s">
        <v>1733</v>
      </c>
      <c r="P692" s="75"/>
      <c r="Q692" s="71" t="str">
        <f t="shared" si="112"/>
        <v>NO</v>
      </c>
      <c r="R692" s="76" t="s">
        <v>1732</v>
      </c>
      <c r="S692" s="77">
        <v>27599</v>
      </c>
      <c r="T692" s="78">
        <v>3422</v>
      </c>
      <c r="U692" s="78">
        <v>3497</v>
      </c>
      <c r="V692" s="79">
        <v>5083</v>
      </c>
      <c r="W692" s="64">
        <f t="shared" si="113"/>
        <v>1</v>
      </c>
      <c r="X692" s="65">
        <f t="shared" si="114"/>
        <v>1</v>
      </c>
      <c r="Y692" s="65">
        <f t="shared" si="115"/>
        <v>0</v>
      </c>
      <c r="Z692" s="80">
        <f t="shared" si="116"/>
        <v>0</v>
      </c>
      <c r="AA692" s="81" t="str">
        <f t="shared" si="117"/>
        <v>SRSA</v>
      </c>
      <c r="AB692" s="64">
        <f t="shared" si="118"/>
        <v>1</v>
      </c>
      <c r="AC692" s="65">
        <f t="shared" si="119"/>
        <v>0</v>
      </c>
      <c r="AD692" s="80">
        <f t="shared" si="120"/>
        <v>0</v>
      </c>
      <c r="AE692" s="81" t="str">
        <f t="shared" si="121"/>
        <v>-</v>
      </c>
      <c r="AF692" s="64">
        <f t="shared" si="122"/>
        <v>0</v>
      </c>
      <c r="AG692" s="82" t="s">
        <v>1734</v>
      </c>
    </row>
    <row r="693" spans="1:33" ht="12.75">
      <c r="A693" s="62">
        <v>3600023</v>
      </c>
      <c r="B693" s="63">
        <v>591502040000</v>
      </c>
      <c r="C693" s="64" t="s">
        <v>1424</v>
      </c>
      <c r="D693" s="65" t="s">
        <v>1425</v>
      </c>
      <c r="E693" s="65" t="s">
        <v>1426</v>
      </c>
      <c r="F693" s="66">
        <v>12723</v>
      </c>
      <c r="G693" s="67" t="s">
        <v>1748</v>
      </c>
      <c r="H693" s="68">
        <v>8458875300</v>
      </c>
      <c r="I693" s="69" t="s">
        <v>1731</v>
      </c>
      <c r="J693" s="70" t="s">
        <v>1732</v>
      </c>
      <c r="K693" s="71" t="s">
        <v>1732</v>
      </c>
      <c r="L693" s="72">
        <v>1480</v>
      </c>
      <c r="M693" s="73" t="s">
        <v>1733</v>
      </c>
      <c r="N693" s="74">
        <v>10.46817464</v>
      </c>
      <c r="O693" s="70" t="s">
        <v>1733</v>
      </c>
      <c r="P693" s="75"/>
      <c r="Q693" s="71" t="str">
        <f t="shared" si="112"/>
        <v>NO</v>
      </c>
      <c r="R693" s="76" t="s">
        <v>1732</v>
      </c>
      <c r="S693" s="77">
        <v>121014</v>
      </c>
      <c r="T693" s="78">
        <v>15065</v>
      </c>
      <c r="U693" s="78">
        <v>13599</v>
      </c>
      <c r="V693" s="79">
        <v>14670</v>
      </c>
      <c r="W693" s="64">
        <f t="shared" si="113"/>
        <v>1</v>
      </c>
      <c r="X693" s="65">
        <f t="shared" si="114"/>
        <v>0</v>
      </c>
      <c r="Y693" s="65">
        <f t="shared" si="115"/>
        <v>0</v>
      </c>
      <c r="Z693" s="80">
        <f t="shared" si="116"/>
        <v>0</v>
      </c>
      <c r="AA693" s="81" t="str">
        <f t="shared" si="117"/>
        <v>-</v>
      </c>
      <c r="AB693" s="64">
        <f t="shared" si="118"/>
        <v>1</v>
      </c>
      <c r="AC693" s="65">
        <f t="shared" si="119"/>
        <v>0</v>
      </c>
      <c r="AD693" s="80">
        <f t="shared" si="120"/>
        <v>0</v>
      </c>
      <c r="AE693" s="81" t="str">
        <f t="shared" si="121"/>
        <v>-</v>
      </c>
      <c r="AF693" s="64">
        <f t="shared" si="122"/>
        <v>0</v>
      </c>
      <c r="AG693" s="82" t="s">
        <v>1734</v>
      </c>
    </row>
    <row r="694" spans="1:33" ht="12.75">
      <c r="A694" s="62">
        <v>3628380</v>
      </c>
      <c r="B694" s="63">
        <v>30601060000</v>
      </c>
      <c r="C694" s="64" t="s">
        <v>1427</v>
      </c>
      <c r="D694" s="65" t="s">
        <v>1428</v>
      </c>
      <c r="E694" s="65" t="s">
        <v>1429</v>
      </c>
      <c r="F694" s="66">
        <v>13748</v>
      </c>
      <c r="G694" s="67">
        <v>200</v>
      </c>
      <c r="H694" s="68">
        <v>6077759100</v>
      </c>
      <c r="I694" s="69" t="s">
        <v>1864</v>
      </c>
      <c r="J694" s="70" t="s">
        <v>1733</v>
      </c>
      <c r="K694" s="71" t="s">
        <v>1733</v>
      </c>
      <c r="L694" s="72">
        <v>2037</v>
      </c>
      <c r="M694" s="73" t="s">
        <v>1733</v>
      </c>
      <c r="N694" s="74">
        <v>10.54704595</v>
      </c>
      <c r="O694" s="70" t="s">
        <v>1733</v>
      </c>
      <c r="P694" s="75"/>
      <c r="Q694" s="71" t="str">
        <f t="shared" si="112"/>
        <v>NO</v>
      </c>
      <c r="R694" s="76" t="s">
        <v>1733</v>
      </c>
      <c r="S694" s="77">
        <v>89902</v>
      </c>
      <c r="T694" s="78">
        <v>8626</v>
      </c>
      <c r="U694" s="78">
        <v>11132</v>
      </c>
      <c r="V694" s="79">
        <v>3496</v>
      </c>
      <c r="W694" s="64">
        <f t="shared" si="113"/>
        <v>0</v>
      </c>
      <c r="X694" s="65">
        <f t="shared" si="114"/>
        <v>0</v>
      </c>
      <c r="Y694" s="65">
        <f t="shared" si="115"/>
        <v>0</v>
      </c>
      <c r="Z694" s="80">
        <f t="shared" si="116"/>
        <v>0</v>
      </c>
      <c r="AA694" s="81" t="str">
        <f t="shared" si="117"/>
        <v>-</v>
      </c>
      <c r="AB694" s="64">
        <f t="shared" si="118"/>
        <v>0</v>
      </c>
      <c r="AC694" s="65">
        <f t="shared" si="119"/>
        <v>0</v>
      </c>
      <c r="AD694" s="80">
        <f t="shared" si="120"/>
        <v>0</v>
      </c>
      <c r="AE694" s="81" t="str">
        <f t="shared" si="121"/>
        <v>-</v>
      </c>
      <c r="AF694" s="64">
        <f t="shared" si="122"/>
        <v>0</v>
      </c>
      <c r="AG694" s="82" t="s">
        <v>1734</v>
      </c>
    </row>
    <row r="695" spans="1:33" ht="12.75">
      <c r="A695" s="62">
        <v>3628500</v>
      </c>
      <c r="B695" s="63">
        <v>140207060000</v>
      </c>
      <c r="C695" s="64" t="s">
        <v>1430</v>
      </c>
      <c r="D695" s="65" t="s">
        <v>1431</v>
      </c>
      <c r="E695" s="65" t="s">
        <v>1874</v>
      </c>
      <c r="F695" s="66">
        <v>14228</v>
      </c>
      <c r="G695" s="67">
        <v>3399</v>
      </c>
      <c r="H695" s="68">
        <v>7162501402</v>
      </c>
      <c r="I695" s="69" t="s">
        <v>2285</v>
      </c>
      <c r="J695" s="70" t="s">
        <v>1733</v>
      </c>
      <c r="K695" s="71" t="s">
        <v>1733</v>
      </c>
      <c r="L695" s="72">
        <v>3711</v>
      </c>
      <c r="M695" s="73" t="s">
        <v>1733</v>
      </c>
      <c r="N695" s="74">
        <v>10.32992036</v>
      </c>
      <c r="O695" s="70" t="s">
        <v>1733</v>
      </c>
      <c r="P695" s="75"/>
      <c r="Q695" s="71" t="str">
        <f t="shared" si="112"/>
        <v>NO</v>
      </c>
      <c r="R695" s="76" t="s">
        <v>1733</v>
      </c>
      <c r="S695" s="77">
        <v>170775</v>
      </c>
      <c r="T695" s="78">
        <v>15047</v>
      </c>
      <c r="U695" s="78">
        <v>22140</v>
      </c>
      <c r="V695" s="79">
        <v>6789</v>
      </c>
      <c r="W695" s="64">
        <f t="shared" si="113"/>
        <v>0</v>
      </c>
      <c r="X695" s="65">
        <f t="shared" si="114"/>
        <v>0</v>
      </c>
      <c r="Y695" s="65">
        <f t="shared" si="115"/>
        <v>0</v>
      </c>
      <c r="Z695" s="80">
        <f t="shared" si="116"/>
        <v>0</v>
      </c>
      <c r="AA695" s="81" t="str">
        <f t="shared" si="117"/>
        <v>-</v>
      </c>
      <c r="AB695" s="64">
        <f t="shared" si="118"/>
        <v>0</v>
      </c>
      <c r="AC695" s="65">
        <f t="shared" si="119"/>
        <v>0</v>
      </c>
      <c r="AD695" s="80">
        <f t="shared" si="120"/>
        <v>0</v>
      </c>
      <c r="AE695" s="81" t="str">
        <f t="shared" si="121"/>
        <v>-</v>
      </c>
      <c r="AF695" s="64">
        <f t="shared" si="122"/>
        <v>0</v>
      </c>
      <c r="AG695" s="82" t="s">
        <v>1734</v>
      </c>
    </row>
    <row r="696" spans="1:33" ht="12.75">
      <c r="A696" s="62">
        <v>3628560</v>
      </c>
      <c r="B696" s="63">
        <v>280502060000</v>
      </c>
      <c r="C696" s="64" t="s">
        <v>1432</v>
      </c>
      <c r="D696" s="65" t="s">
        <v>1433</v>
      </c>
      <c r="E696" s="65" t="s">
        <v>1434</v>
      </c>
      <c r="F696" s="66">
        <v>11791</v>
      </c>
      <c r="G696" s="67">
        <v>9029</v>
      </c>
      <c r="H696" s="68">
        <v>5163645605</v>
      </c>
      <c r="I696" s="69" t="s">
        <v>1947</v>
      </c>
      <c r="J696" s="70" t="s">
        <v>1733</v>
      </c>
      <c r="K696" s="71" t="s">
        <v>1733</v>
      </c>
      <c r="L696" s="72">
        <v>6459</v>
      </c>
      <c r="M696" s="73" t="s">
        <v>1733</v>
      </c>
      <c r="N696" s="74">
        <v>2.743484225</v>
      </c>
      <c r="O696" s="70" t="s">
        <v>1733</v>
      </c>
      <c r="P696" s="75"/>
      <c r="Q696" s="71" t="str">
        <f t="shared" si="112"/>
        <v>NO</v>
      </c>
      <c r="R696" s="76" t="s">
        <v>1733</v>
      </c>
      <c r="S696" s="77">
        <v>162474</v>
      </c>
      <c r="T696" s="78">
        <v>8412</v>
      </c>
      <c r="U696" s="78">
        <v>28337</v>
      </c>
      <c r="V696" s="79">
        <v>6834</v>
      </c>
      <c r="W696" s="64">
        <f t="shared" si="113"/>
        <v>0</v>
      </c>
      <c r="X696" s="65">
        <f t="shared" si="114"/>
        <v>0</v>
      </c>
      <c r="Y696" s="65">
        <f t="shared" si="115"/>
        <v>0</v>
      </c>
      <c r="Z696" s="80">
        <f t="shared" si="116"/>
        <v>0</v>
      </c>
      <c r="AA696" s="81" t="str">
        <f t="shared" si="117"/>
        <v>-</v>
      </c>
      <c r="AB696" s="64">
        <f t="shared" si="118"/>
        <v>0</v>
      </c>
      <c r="AC696" s="65">
        <f t="shared" si="119"/>
        <v>0</v>
      </c>
      <c r="AD696" s="80">
        <f t="shared" si="120"/>
        <v>0</v>
      </c>
      <c r="AE696" s="81" t="str">
        <f t="shared" si="121"/>
        <v>-</v>
      </c>
      <c r="AF696" s="64">
        <f t="shared" si="122"/>
        <v>0</v>
      </c>
      <c r="AG696" s="82" t="s">
        <v>1734</v>
      </c>
    </row>
    <row r="697" spans="1:33" ht="12.75">
      <c r="A697" s="62">
        <v>3600104</v>
      </c>
      <c r="B697" s="63">
        <v>421800860854</v>
      </c>
      <c r="C697" s="64" t="s">
        <v>1435</v>
      </c>
      <c r="D697" s="65" t="s">
        <v>1436</v>
      </c>
      <c r="E697" s="65" t="s">
        <v>2062</v>
      </c>
      <c r="F697" s="66">
        <v>13204</v>
      </c>
      <c r="G697" s="67">
        <v>2618</v>
      </c>
      <c r="H697" s="68">
        <v>3154433564</v>
      </c>
      <c r="I697" s="69" t="s">
        <v>1893</v>
      </c>
      <c r="J697" s="70" t="s">
        <v>1733</v>
      </c>
      <c r="K697" s="71" t="s">
        <v>1733</v>
      </c>
      <c r="L697" s="72">
        <v>181</v>
      </c>
      <c r="M697" s="73" t="s">
        <v>1733</v>
      </c>
      <c r="N697" s="74" t="s">
        <v>1827</v>
      </c>
      <c r="O697" s="70" t="s">
        <v>1827</v>
      </c>
      <c r="P697" s="75"/>
      <c r="Q697" s="71" t="str">
        <f t="shared" si="112"/>
        <v>NO</v>
      </c>
      <c r="R697" s="76" t="s">
        <v>1733</v>
      </c>
      <c r="S697" s="77">
        <v>5040</v>
      </c>
      <c r="T697" s="78">
        <v>2504</v>
      </c>
      <c r="U697" s="78">
        <v>1811</v>
      </c>
      <c r="V697" s="79">
        <v>1226</v>
      </c>
      <c r="W697" s="64">
        <f t="shared" si="113"/>
        <v>0</v>
      </c>
      <c r="X697" s="65">
        <f t="shared" si="114"/>
        <v>1</v>
      </c>
      <c r="Y697" s="65">
        <f t="shared" si="115"/>
        <v>0</v>
      </c>
      <c r="Z697" s="80">
        <f t="shared" si="116"/>
        <v>0</v>
      </c>
      <c r="AA697" s="81" t="str">
        <f t="shared" si="117"/>
        <v>-</v>
      </c>
      <c r="AB697" s="64">
        <f t="shared" si="118"/>
        <v>0</v>
      </c>
      <c r="AC697" s="65">
        <f t="shared" si="119"/>
        <v>0</v>
      </c>
      <c r="AD697" s="80">
        <f t="shared" si="120"/>
        <v>0</v>
      </c>
      <c r="AE697" s="81" t="str">
        <f t="shared" si="121"/>
        <v>-</v>
      </c>
      <c r="AF697" s="64">
        <f t="shared" si="122"/>
        <v>0</v>
      </c>
      <c r="AG697" s="82" t="s">
        <v>1734</v>
      </c>
    </row>
    <row r="698" spans="1:33" ht="12.75">
      <c r="A698" s="62">
        <v>3628590</v>
      </c>
      <c r="B698" s="63">
        <v>421800010000</v>
      </c>
      <c r="C698" s="64" t="s">
        <v>1437</v>
      </c>
      <c r="D698" s="65" t="s">
        <v>1438</v>
      </c>
      <c r="E698" s="65" t="s">
        <v>2062</v>
      </c>
      <c r="F698" s="66">
        <v>13210</v>
      </c>
      <c r="G698" s="67">
        <v>2325</v>
      </c>
      <c r="H698" s="68">
        <v>3154354161</v>
      </c>
      <c r="I698" s="69" t="s">
        <v>1840</v>
      </c>
      <c r="J698" s="70" t="s">
        <v>1733</v>
      </c>
      <c r="K698" s="71" t="s">
        <v>1733</v>
      </c>
      <c r="L698" s="72">
        <v>20754</v>
      </c>
      <c r="M698" s="73" t="s">
        <v>1733</v>
      </c>
      <c r="N698" s="74">
        <v>29.55824255</v>
      </c>
      <c r="O698" s="70" t="s">
        <v>1732</v>
      </c>
      <c r="P698" s="75"/>
      <c r="Q698" s="71" t="str">
        <f t="shared" si="112"/>
        <v>NO</v>
      </c>
      <c r="R698" s="76" t="s">
        <v>1733</v>
      </c>
      <c r="S698" s="77">
        <v>2683830</v>
      </c>
      <c r="T698" s="78">
        <v>384823</v>
      </c>
      <c r="U698" s="78">
        <v>268164</v>
      </c>
      <c r="V698" s="79">
        <v>161529</v>
      </c>
      <c r="W698" s="64">
        <f t="shared" si="113"/>
        <v>0</v>
      </c>
      <c r="X698" s="65">
        <f t="shared" si="114"/>
        <v>0</v>
      </c>
      <c r="Y698" s="65">
        <f t="shared" si="115"/>
        <v>0</v>
      </c>
      <c r="Z698" s="80">
        <f t="shared" si="116"/>
        <v>0</v>
      </c>
      <c r="AA698" s="81" t="str">
        <f t="shared" si="117"/>
        <v>-</v>
      </c>
      <c r="AB698" s="64">
        <f t="shared" si="118"/>
        <v>0</v>
      </c>
      <c r="AC698" s="65">
        <f t="shared" si="119"/>
        <v>1</v>
      </c>
      <c r="AD698" s="80">
        <f t="shared" si="120"/>
        <v>0</v>
      </c>
      <c r="AE698" s="81" t="str">
        <f t="shared" si="121"/>
        <v>-</v>
      </c>
      <c r="AF698" s="64">
        <f t="shared" si="122"/>
        <v>0</v>
      </c>
      <c r="AG698" s="82" t="s">
        <v>1734</v>
      </c>
    </row>
    <row r="699" spans="1:33" ht="12.75">
      <c r="A699" s="62">
        <v>3628620</v>
      </c>
      <c r="B699" s="63">
        <v>100501040000</v>
      </c>
      <c r="C699" s="64" t="s">
        <v>1439</v>
      </c>
      <c r="D699" s="65" t="s">
        <v>1440</v>
      </c>
      <c r="E699" s="65" t="s">
        <v>1441</v>
      </c>
      <c r="F699" s="66">
        <v>12521</v>
      </c>
      <c r="G699" s="67">
        <v>5510</v>
      </c>
      <c r="H699" s="68">
        <v>5183250313</v>
      </c>
      <c r="I699" s="69" t="s">
        <v>1731</v>
      </c>
      <c r="J699" s="70" t="s">
        <v>1732</v>
      </c>
      <c r="K699" s="71" t="s">
        <v>1732</v>
      </c>
      <c r="L699" s="72">
        <v>1753</v>
      </c>
      <c r="M699" s="73" t="s">
        <v>1733</v>
      </c>
      <c r="N699" s="74">
        <v>10.9561753</v>
      </c>
      <c r="O699" s="70" t="s">
        <v>1733</v>
      </c>
      <c r="P699" s="75"/>
      <c r="Q699" s="71" t="str">
        <f t="shared" si="112"/>
        <v>NO</v>
      </c>
      <c r="R699" s="76" t="s">
        <v>1732</v>
      </c>
      <c r="S699" s="77">
        <v>108533</v>
      </c>
      <c r="T699" s="78">
        <v>11470</v>
      </c>
      <c r="U699" s="78">
        <v>13207</v>
      </c>
      <c r="V699" s="79">
        <v>19109</v>
      </c>
      <c r="W699" s="64">
        <f t="shared" si="113"/>
        <v>1</v>
      </c>
      <c r="X699" s="65">
        <f t="shared" si="114"/>
        <v>0</v>
      </c>
      <c r="Y699" s="65">
        <f t="shared" si="115"/>
        <v>0</v>
      </c>
      <c r="Z699" s="80">
        <f t="shared" si="116"/>
        <v>0</v>
      </c>
      <c r="AA699" s="81" t="str">
        <f t="shared" si="117"/>
        <v>-</v>
      </c>
      <c r="AB699" s="64">
        <f t="shared" si="118"/>
        <v>1</v>
      </c>
      <c r="AC699" s="65">
        <f t="shared" si="119"/>
        <v>0</v>
      </c>
      <c r="AD699" s="80">
        <f t="shared" si="120"/>
        <v>0</v>
      </c>
      <c r="AE699" s="81" t="str">
        <f t="shared" si="121"/>
        <v>-</v>
      </c>
      <c r="AF699" s="64">
        <f t="shared" si="122"/>
        <v>0</v>
      </c>
      <c r="AG699" s="82" t="s">
        <v>1734</v>
      </c>
    </row>
    <row r="700" spans="1:33" ht="12.75">
      <c r="A700" s="62">
        <v>3600038</v>
      </c>
      <c r="B700" s="63">
        <v>140600860838</v>
      </c>
      <c r="C700" s="64" t="s">
        <v>1442</v>
      </c>
      <c r="D700" s="65" t="s">
        <v>1443</v>
      </c>
      <c r="E700" s="65" t="s">
        <v>2173</v>
      </c>
      <c r="F700" s="66">
        <v>14202</v>
      </c>
      <c r="G700" s="67">
        <v>1106</v>
      </c>
      <c r="H700" s="68">
        <v>7163320754</v>
      </c>
      <c r="I700" s="69" t="s">
        <v>1871</v>
      </c>
      <c r="J700" s="70" t="s">
        <v>1733</v>
      </c>
      <c r="K700" s="71" t="s">
        <v>1733</v>
      </c>
      <c r="L700" s="72">
        <v>155</v>
      </c>
      <c r="M700" s="73" t="s">
        <v>1733</v>
      </c>
      <c r="N700" s="74" t="s">
        <v>1827</v>
      </c>
      <c r="O700" s="70" t="s">
        <v>1827</v>
      </c>
      <c r="P700" s="75"/>
      <c r="Q700" s="71" t="str">
        <f t="shared" si="112"/>
        <v>NO</v>
      </c>
      <c r="R700" s="76" t="s">
        <v>1733</v>
      </c>
      <c r="S700" s="77">
        <v>11435</v>
      </c>
      <c r="T700" s="78">
        <v>749</v>
      </c>
      <c r="U700" s="78">
        <v>793</v>
      </c>
      <c r="V700" s="79">
        <v>281</v>
      </c>
      <c r="W700" s="64">
        <f t="shared" si="113"/>
        <v>0</v>
      </c>
      <c r="X700" s="65">
        <f t="shared" si="114"/>
        <v>1</v>
      </c>
      <c r="Y700" s="65">
        <f t="shared" si="115"/>
        <v>0</v>
      </c>
      <c r="Z700" s="80">
        <f t="shared" si="116"/>
        <v>0</v>
      </c>
      <c r="AA700" s="81" t="str">
        <f t="shared" si="117"/>
        <v>-</v>
      </c>
      <c r="AB700" s="64">
        <f t="shared" si="118"/>
        <v>0</v>
      </c>
      <c r="AC700" s="65">
        <f t="shared" si="119"/>
        <v>0</v>
      </c>
      <c r="AD700" s="80">
        <f t="shared" si="120"/>
        <v>0</v>
      </c>
      <c r="AE700" s="81" t="str">
        <f t="shared" si="121"/>
        <v>-</v>
      </c>
      <c r="AF700" s="64">
        <f t="shared" si="122"/>
        <v>0</v>
      </c>
      <c r="AG700" s="82" t="s">
        <v>1734</v>
      </c>
    </row>
    <row r="701" spans="1:33" ht="12.75">
      <c r="A701" s="62">
        <v>3607650</v>
      </c>
      <c r="B701" s="63">
        <v>220701040000</v>
      </c>
      <c r="C701" s="64" t="s">
        <v>1444</v>
      </c>
      <c r="D701" s="65" t="s">
        <v>1445</v>
      </c>
      <c r="E701" s="65" t="s">
        <v>1446</v>
      </c>
      <c r="F701" s="66">
        <v>13624</v>
      </c>
      <c r="G701" s="67">
        <v>1000</v>
      </c>
      <c r="H701" s="68">
        <v>3156865594</v>
      </c>
      <c r="I701" s="69" t="s">
        <v>1731</v>
      </c>
      <c r="J701" s="70" t="s">
        <v>1732</v>
      </c>
      <c r="K701" s="71" t="s">
        <v>1732</v>
      </c>
      <c r="L701" s="72">
        <v>1122</v>
      </c>
      <c r="M701" s="73" t="s">
        <v>1733</v>
      </c>
      <c r="N701" s="74">
        <v>13.29661684</v>
      </c>
      <c r="O701" s="70" t="s">
        <v>1733</v>
      </c>
      <c r="P701" s="75"/>
      <c r="Q701" s="71" t="str">
        <f t="shared" si="112"/>
        <v>NO</v>
      </c>
      <c r="R701" s="76" t="s">
        <v>1732</v>
      </c>
      <c r="S701" s="77">
        <v>52022</v>
      </c>
      <c r="T701" s="78">
        <v>6181</v>
      </c>
      <c r="U701" s="78">
        <v>6765</v>
      </c>
      <c r="V701" s="79">
        <v>10555</v>
      </c>
      <c r="W701" s="64">
        <f t="shared" si="113"/>
        <v>1</v>
      </c>
      <c r="X701" s="65">
        <f t="shared" si="114"/>
        <v>0</v>
      </c>
      <c r="Y701" s="65">
        <f t="shared" si="115"/>
        <v>0</v>
      </c>
      <c r="Z701" s="80">
        <f t="shared" si="116"/>
        <v>0</v>
      </c>
      <c r="AA701" s="81" t="str">
        <f t="shared" si="117"/>
        <v>-</v>
      </c>
      <c r="AB701" s="64">
        <f t="shared" si="118"/>
        <v>1</v>
      </c>
      <c r="AC701" s="65">
        <f t="shared" si="119"/>
        <v>0</v>
      </c>
      <c r="AD701" s="80">
        <f t="shared" si="120"/>
        <v>0</v>
      </c>
      <c r="AE701" s="81" t="str">
        <f t="shared" si="121"/>
        <v>-</v>
      </c>
      <c r="AF701" s="64">
        <f t="shared" si="122"/>
        <v>0</v>
      </c>
      <c r="AG701" s="82" t="s">
        <v>1734</v>
      </c>
    </row>
    <row r="702" spans="1:33" ht="12.75">
      <c r="A702" s="62">
        <v>3628200</v>
      </c>
      <c r="B702" s="63">
        <v>580201060000</v>
      </c>
      <c r="C702" s="64" t="s">
        <v>1447</v>
      </c>
      <c r="D702" s="65" t="s">
        <v>1448</v>
      </c>
      <c r="E702" s="65" t="s">
        <v>1449</v>
      </c>
      <c r="F702" s="66">
        <v>11733</v>
      </c>
      <c r="G702" s="67">
        <v>9050</v>
      </c>
      <c r="H702" s="68">
        <v>6317304010</v>
      </c>
      <c r="I702" s="69" t="s">
        <v>1826</v>
      </c>
      <c r="J702" s="70" t="s">
        <v>1733</v>
      </c>
      <c r="K702" s="71" t="s">
        <v>1733</v>
      </c>
      <c r="L702" s="72">
        <v>7736</v>
      </c>
      <c r="M702" s="73" t="s">
        <v>1733</v>
      </c>
      <c r="N702" s="74">
        <v>2.852413091</v>
      </c>
      <c r="O702" s="70" t="s">
        <v>1733</v>
      </c>
      <c r="P702" s="75"/>
      <c r="Q702" s="71" t="str">
        <f t="shared" si="112"/>
        <v>NO</v>
      </c>
      <c r="R702" s="76" t="s">
        <v>1733</v>
      </c>
      <c r="S702" s="77">
        <v>183519</v>
      </c>
      <c r="T702" s="78">
        <v>6646</v>
      </c>
      <c r="U702" s="78">
        <v>29503</v>
      </c>
      <c r="V702" s="79">
        <v>7793</v>
      </c>
      <c r="W702" s="64">
        <f t="shared" si="113"/>
        <v>0</v>
      </c>
      <c r="X702" s="65">
        <f t="shared" si="114"/>
        <v>0</v>
      </c>
      <c r="Y702" s="65">
        <f t="shared" si="115"/>
        <v>0</v>
      </c>
      <c r="Z702" s="80">
        <f t="shared" si="116"/>
        <v>0</v>
      </c>
      <c r="AA702" s="81" t="str">
        <f t="shared" si="117"/>
        <v>-</v>
      </c>
      <c r="AB702" s="64">
        <f t="shared" si="118"/>
        <v>0</v>
      </c>
      <c r="AC702" s="65">
        <f t="shared" si="119"/>
        <v>0</v>
      </c>
      <c r="AD702" s="80">
        <f t="shared" si="120"/>
        <v>0</v>
      </c>
      <c r="AE702" s="81" t="str">
        <f t="shared" si="121"/>
        <v>-</v>
      </c>
      <c r="AF702" s="64">
        <f t="shared" si="122"/>
        <v>0</v>
      </c>
      <c r="AG702" s="82" t="s">
        <v>1734</v>
      </c>
    </row>
    <row r="703" spans="1:33" ht="12.75">
      <c r="A703" s="62">
        <v>3628680</v>
      </c>
      <c r="B703" s="63">
        <v>151501060000</v>
      </c>
      <c r="C703" s="64" t="s">
        <v>1817</v>
      </c>
      <c r="D703" s="65" t="s">
        <v>1818</v>
      </c>
      <c r="E703" s="65" t="s">
        <v>1819</v>
      </c>
      <c r="F703" s="66">
        <v>12883</v>
      </c>
      <c r="G703" s="67">
        <v>1444</v>
      </c>
      <c r="H703" s="68">
        <v>5185856674</v>
      </c>
      <c r="I703" s="69" t="s">
        <v>1731</v>
      </c>
      <c r="J703" s="70" t="s">
        <v>1732</v>
      </c>
      <c r="K703" s="71" t="s">
        <v>1732</v>
      </c>
      <c r="L703" s="72">
        <v>1011</v>
      </c>
      <c r="M703" s="73" t="s">
        <v>1733</v>
      </c>
      <c r="N703" s="74">
        <v>20.59095106</v>
      </c>
      <c r="O703" s="70" t="s">
        <v>1732</v>
      </c>
      <c r="P703" s="75"/>
      <c r="Q703" s="71" t="str">
        <f t="shared" si="112"/>
        <v>NO</v>
      </c>
      <c r="R703" s="76" t="s">
        <v>1732</v>
      </c>
      <c r="S703" s="77">
        <v>70637</v>
      </c>
      <c r="T703" s="78">
        <v>11064</v>
      </c>
      <c r="U703" s="78">
        <v>9583</v>
      </c>
      <c r="V703" s="79">
        <v>14423</v>
      </c>
      <c r="W703" s="64">
        <f t="shared" si="113"/>
        <v>1</v>
      </c>
      <c r="X703" s="65">
        <f t="shared" si="114"/>
        <v>0</v>
      </c>
      <c r="Y703" s="65">
        <f t="shared" si="115"/>
        <v>0</v>
      </c>
      <c r="Z703" s="80">
        <f t="shared" si="116"/>
        <v>0</v>
      </c>
      <c r="AA703" s="81" t="str">
        <f t="shared" si="117"/>
        <v>-</v>
      </c>
      <c r="AB703" s="64">
        <f t="shared" si="118"/>
        <v>1</v>
      </c>
      <c r="AC703" s="65">
        <f t="shared" si="119"/>
        <v>1</v>
      </c>
      <c r="AD703" s="80" t="str">
        <f t="shared" si="120"/>
        <v>Initial</v>
      </c>
      <c r="AE703" s="81" t="str">
        <f t="shared" si="121"/>
        <v>RLIS</v>
      </c>
      <c r="AF703" s="64">
        <f t="shared" si="122"/>
        <v>0</v>
      </c>
      <c r="AG703" s="82" t="s">
        <v>1734</v>
      </c>
    </row>
    <row r="704" spans="1:33" ht="12.75">
      <c r="A704" s="62">
        <v>3628710</v>
      </c>
      <c r="B704" s="63">
        <v>600903040000</v>
      </c>
      <c r="C704" s="64" t="s">
        <v>1450</v>
      </c>
      <c r="D704" s="65" t="s">
        <v>1451</v>
      </c>
      <c r="E704" s="65" t="s">
        <v>1452</v>
      </c>
      <c r="F704" s="66">
        <v>13845</v>
      </c>
      <c r="G704" s="67">
        <v>241</v>
      </c>
      <c r="H704" s="68">
        <v>6076878000</v>
      </c>
      <c r="I704" s="69" t="s">
        <v>1807</v>
      </c>
      <c r="J704" s="70" t="s">
        <v>1732</v>
      </c>
      <c r="K704" s="71" t="s">
        <v>1733</v>
      </c>
      <c r="L704" s="72">
        <v>1183</v>
      </c>
      <c r="M704" s="73" t="s">
        <v>1733</v>
      </c>
      <c r="N704" s="74">
        <v>14.21362489</v>
      </c>
      <c r="O704" s="70" t="s">
        <v>1733</v>
      </c>
      <c r="P704" s="75"/>
      <c r="Q704" s="71" t="str">
        <f t="shared" si="112"/>
        <v>NO</v>
      </c>
      <c r="R704" s="76" t="s">
        <v>1732</v>
      </c>
      <c r="S704" s="77">
        <v>48765</v>
      </c>
      <c r="T704" s="78">
        <v>7124</v>
      </c>
      <c r="U704" s="78">
        <v>7481</v>
      </c>
      <c r="V704" s="79">
        <v>11077</v>
      </c>
      <c r="W704" s="64">
        <f t="shared" si="113"/>
        <v>1</v>
      </c>
      <c r="X704" s="65">
        <f t="shared" si="114"/>
        <v>0</v>
      </c>
      <c r="Y704" s="65">
        <f t="shared" si="115"/>
        <v>0</v>
      </c>
      <c r="Z704" s="80">
        <f t="shared" si="116"/>
        <v>0</v>
      </c>
      <c r="AA704" s="81" t="str">
        <f t="shared" si="117"/>
        <v>-</v>
      </c>
      <c r="AB704" s="64">
        <f t="shared" si="118"/>
        <v>1</v>
      </c>
      <c r="AC704" s="65">
        <f t="shared" si="119"/>
        <v>0</v>
      </c>
      <c r="AD704" s="80">
        <f t="shared" si="120"/>
        <v>0</v>
      </c>
      <c r="AE704" s="81" t="str">
        <f t="shared" si="121"/>
        <v>-</v>
      </c>
      <c r="AF704" s="64">
        <f t="shared" si="122"/>
        <v>0</v>
      </c>
      <c r="AG704" s="82" t="s">
        <v>1734</v>
      </c>
    </row>
    <row r="705" spans="1:33" ht="12.75">
      <c r="A705" s="62">
        <v>3628740</v>
      </c>
      <c r="B705" s="63">
        <v>142500010000</v>
      </c>
      <c r="C705" s="64" t="s">
        <v>1453</v>
      </c>
      <c r="D705" s="65" t="s">
        <v>1454</v>
      </c>
      <c r="E705" s="65" t="s">
        <v>1455</v>
      </c>
      <c r="F705" s="66">
        <v>14150</v>
      </c>
      <c r="G705" s="67">
        <v>2098</v>
      </c>
      <c r="H705" s="68">
        <v>7166947784</v>
      </c>
      <c r="I705" s="69" t="s">
        <v>1826</v>
      </c>
      <c r="J705" s="70" t="s">
        <v>1733</v>
      </c>
      <c r="K705" s="71" t="s">
        <v>1733</v>
      </c>
      <c r="L705" s="72">
        <v>2224</v>
      </c>
      <c r="M705" s="73" t="s">
        <v>1733</v>
      </c>
      <c r="N705" s="74">
        <v>6.929248724</v>
      </c>
      <c r="O705" s="70" t="s">
        <v>1733</v>
      </c>
      <c r="P705" s="75"/>
      <c r="Q705" s="71" t="str">
        <f t="shared" si="112"/>
        <v>NO</v>
      </c>
      <c r="R705" s="76" t="s">
        <v>1733</v>
      </c>
      <c r="S705" s="77">
        <v>93437</v>
      </c>
      <c r="T705" s="78">
        <v>6546</v>
      </c>
      <c r="U705" s="78">
        <v>11023</v>
      </c>
      <c r="V705" s="79">
        <v>3228</v>
      </c>
      <c r="W705" s="64">
        <f t="shared" si="113"/>
        <v>0</v>
      </c>
      <c r="X705" s="65">
        <f t="shared" si="114"/>
        <v>0</v>
      </c>
      <c r="Y705" s="65">
        <f t="shared" si="115"/>
        <v>0</v>
      </c>
      <c r="Z705" s="80">
        <f t="shared" si="116"/>
        <v>0</v>
      </c>
      <c r="AA705" s="81" t="str">
        <f t="shared" si="117"/>
        <v>-</v>
      </c>
      <c r="AB705" s="64">
        <f t="shared" si="118"/>
        <v>0</v>
      </c>
      <c r="AC705" s="65">
        <f t="shared" si="119"/>
        <v>0</v>
      </c>
      <c r="AD705" s="80">
        <f t="shared" si="120"/>
        <v>0</v>
      </c>
      <c r="AE705" s="81" t="str">
        <f t="shared" si="121"/>
        <v>-</v>
      </c>
      <c r="AF705" s="64">
        <f t="shared" si="122"/>
        <v>0</v>
      </c>
      <c r="AG705" s="82" t="s">
        <v>1734</v>
      </c>
    </row>
    <row r="706" spans="1:33" ht="12.75">
      <c r="A706" s="62">
        <v>3628800</v>
      </c>
      <c r="B706" s="63">
        <v>211901020000</v>
      </c>
      <c r="C706" s="64" t="s">
        <v>1456</v>
      </c>
      <c r="D706" s="65" t="s">
        <v>1457</v>
      </c>
      <c r="E706" s="65" t="s">
        <v>1458</v>
      </c>
      <c r="F706" s="66">
        <v>13420</v>
      </c>
      <c r="G706" s="67">
        <v>38</v>
      </c>
      <c r="H706" s="68">
        <v>3153693222</v>
      </c>
      <c r="I706" s="69" t="s">
        <v>1807</v>
      </c>
      <c r="J706" s="70" t="s">
        <v>1732</v>
      </c>
      <c r="K706" s="71" t="s">
        <v>1733</v>
      </c>
      <c r="L706" s="72">
        <v>363</v>
      </c>
      <c r="M706" s="73" t="s">
        <v>1733</v>
      </c>
      <c r="N706" s="74">
        <v>11.98910082</v>
      </c>
      <c r="O706" s="70" t="s">
        <v>1733</v>
      </c>
      <c r="P706" s="75"/>
      <c r="Q706" s="71" t="str">
        <f t="shared" si="112"/>
        <v>NO</v>
      </c>
      <c r="R706" s="76" t="s">
        <v>1732</v>
      </c>
      <c r="S706" s="77">
        <v>17250</v>
      </c>
      <c r="T706" s="78">
        <v>1845</v>
      </c>
      <c r="U706" s="78">
        <v>2098</v>
      </c>
      <c r="V706" s="79">
        <v>3337</v>
      </c>
      <c r="W706" s="64">
        <f t="shared" si="113"/>
        <v>1</v>
      </c>
      <c r="X706" s="65">
        <f t="shared" si="114"/>
        <v>1</v>
      </c>
      <c r="Y706" s="65">
        <f t="shared" si="115"/>
        <v>0</v>
      </c>
      <c r="Z706" s="80">
        <f t="shared" si="116"/>
        <v>0</v>
      </c>
      <c r="AA706" s="81" t="str">
        <f t="shared" si="117"/>
        <v>SRSA</v>
      </c>
      <c r="AB706" s="64">
        <f t="shared" si="118"/>
        <v>1</v>
      </c>
      <c r="AC706" s="65">
        <f t="shared" si="119"/>
        <v>0</v>
      </c>
      <c r="AD706" s="80">
        <f t="shared" si="120"/>
        <v>0</v>
      </c>
      <c r="AE706" s="81" t="str">
        <f t="shared" si="121"/>
        <v>-</v>
      </c>
      <c r="AF706" s="64">
        <f t="shared" si="122"/>
        <v>0</v>
      </c>
      <c r="AG706" s="82" t="s">
        <v>1734</v>
      </c>
    </row>
    <row r="707" spans="1:33" ht="12.75">
      <c r="A707" s="62">
        <v>3628890</v>
      </c>
      <c r="B707" s="63">
        <v>591201040000</v>
      </c>
      <c r="C707" s="64" t="s">
        <v>1459</v>
      </c>
      <c r="D707" s="65" t="s">
        <v>1460</v>
      </c>
      <c r="E707" s="65" t="s">
        <v>1461</v>
      </c>
      <c r="F707" s="66">
        <v>12740</v>
      </c>
      <c r="G707" s="67">
        <v>5609</v>
      </c>
      <c r="H707" s="68">
        <v>8459852296</v>
      </c>
      <c r="I707" s="69" t="s">
        <v>1731</v>
      </c>
      <c r="J707" s="70" t="s">
        <v>1732</v>
      </c>
      <c r="K707" s="71" t="s">
        <v>1732</v>
      </c>
      <c r="L707" s="72">
        <v>1180</v>
      </c>
      <c r="M707" s="73" t="s">
        <v>1733</v>
      </c>
      <c r="N707" s="74">
        <v>13.9088729</v>
      </c>
      <c r="O707" s="70" t="s">
        <v>1733</v>
      </c>
      <c r="P707" s="75"/>
      <c r="Q707" s="71" t="str">
        <f t="shared" si="112"/>
        <v>NO</v>
      </c>
      <c r="R707" s="76" t="s">
        <v>1732</v>
      </c>
      <c r="S707" s="77">
        <v>55541</v>
      </c>
      <c r="T707" s="78">
        <v>8202</v>
      </c>
      <c r="U707" s="78">
        <v>7651</v>
      </c>
      <c r="V707" s="79">
        <v>11397</v>
      </c>
      <c r="W707" s="64">
        <f t="shared" si="113"/>
        <v>1</v>
      </c>
      <c r="X707" s="65">
        <f t="shared" si="114"/>
        <v>0</v>
      </c>
      <c r="Y707" s="65">
        <f t="shared" si="115"/>
        <v>0</v>
      </c>
      <c r="Z707" s="80">
        <f t="shared" si="116"/>
        <v>0</v>
      </c>
      <c r="AA707" s="81" t="str">
        <f t="shared" si="117"/>
        <v>-</v>
      </c>
      <c r="AB707" s="64">
        <f t="shared" si="118"/>
        <v>1</v>
      </c>
      <c r="AC707" s="65">
        <f t="shared" si="119"/>
        <v>0</v>
      </c>
      <c r="AD707" s="80">
        <f t="shared" si="120"/>
        <v>0</v>
      </c>
      <c r="AE707" s="81" t="str">
        <f t="shared" si="121"/>
        <v>-</v>
      </c>
      <c r="AF707" s="64">
        <f t="shared" si="122"/>
        <v>0</v>
      </c>
      <c r="AG707" s="82" t="s">
        <v>1734</v>
      </c>
    </row>
    <row r="708" spans="1:33" ht="12.75">
      <c r="A708" s="62">
        <v>3628950</v>
      </c>
      <c r="B708" s="63">
        <v>491700010000</v>
      </c>
      <c r="C708" s="64" t="s">
        <v>1462</v>
      </c>
      <c r="D708" s="65" t="s">
        <v>1463</v>
      </c>
      <c r="E708" s="65" t="s">
        <v>1892</v>
      </c>
      <c r="F708" s="66">
        <v>12180</v>
      </c>
      <c r="G708" s="67">
        <v>7013</v>
      </c>
      <c r="H708" s="68">
        <v>5182715210</v>
      </c>
      <c r="I708" s="69" t="s">
        <v>1840</v>
      </c>
      <c r="J708" s="70" t="s">
        <v>1733</v>
      </c>
      <c r="K708" s="71" t="s">
        <v>1733</v>
      </c>
      <c r="L708" s="72">
        <v>4168</v>
      </c>
      <c r="M708" s="73" t="s">
        <v>1733</v>
      </c>
      <c r="N708" s="74">
        <v>19.12103491</v>
      </c>
      <c r="O708" s="70" t="s">
        <v>1733</v>
      </c>
      <c r="P708" s="75"/>
      <c r="Q708" s="71" t="str">
        <f t="shared" si="112"/>
        <v>NO</v>
      </c>
      <c r="R708" s="76" t="s">
        <v>1733</v>
      </c>
      <c r="S708" s="77">
        <v>545499</v>
      </c>
      <c r="T708" s="78">
        <v>71216</v>
      </c>
      <c r="U708" s="78">
        <v>56094</v>
      </c>
      <c r="V708" s="79">
        <v>25535</v>
      </c>
      <c r="W708" s="64">
        <f t="shared" si="113"/>
        <v>0</v>
      </c>
      <c r="X708" s="65">
        <f t="shared" si="114"/>
        <v>0</v>
      </c>
      <c r="Y708" s="65">
        <f t="shared" si="115"/>
        <v>0</v>
      </c>
      <c r="Z708" s="80">
        <f t="shared" si="116"/>
        <v>0</v>
      </c>
      <c r="AA708" s="81" t="str">
        <f t="shared" si="117"/>
        <v>-</v>
      </c>
      <c r="AB708" s="64">
        <f t="shared" si="118"/>
        <v>0</v>
      </c>
      <c r="AC708" s="65">
        <f t="shared" si="119"/>
        <v>0</v>
      </c>
      <c r="AD708" s="80">
        <f t="shared" si="120"/>
        <v>0</v>
      </c>
      <c r="AE708" s="81" t="str">
        <f t="shared" si="121"/>
        <v>-</v>
      </c>
      <c r="AF708" s="64">
        <f t="shared" si="122"/>
        <v>0</v>
      </c>
      <c r="AG708" s="82" t="s">
        <v>1734</v>
      </c>
    </row>
    <row r="709" spans="1:33" ht="12.75">
      <c r="A709" s="62">
        <v>3628980</v>
      </c>
      <c r="B709" s="63">
        <v>611001040000</v>
      </c>
      <c r="C709" s="64" t="s">
        <v>1464</v>
      </c>
      <c r="D709" s="65" t="s">
        <v>1465</v>
      </c>
      <c r="E709" s="65" t="s">
        <v>1466</v>
      </c>
      <c r="F709" s="66">
        <v>14886</v>
      </c>
      <c r="G709" s="67">
        <v>9179</v>
      </c>
      <c r="H709" s="68">
        <v>6073877551</v>
      </c>
      <c r="I709" s="69" t="s">
        <v>1807</v>
      </c>
      <c r="J709" s="70" t="s">
        <v>1732</v>
      </c>
      <c r="K709" s="71" t="s">
        <v>1733</v>
      </c>
      <c r="L709" s="72">
        <v>1323</v>
      </c>
      <c r="M709" s="73" t="s">
        <v>1733</v>
      </c>
      <c r="N709" s="74">
        <v>9.387755102</v>
      </c>
      <c r="O709" s="70" t="s">
        <v>1733</v>
      </c>
      <c r="P709" s="75"/>
      <c r="Q709" s="71" t="str">
        <f aca="true" t="shared" si="123" ref="Q709:Q772">IF(AND(ISNUMBER(P709),P709&gt;=20),"YES","NO")</f>
        <v>NO</v>
      </c>
      <c r="R709" s="76" t="s">
        <v>1732</v>
      </c>
      <c r="S709" s="77">
        <v>60502</v>
      </c>
      <c r="T709" s="78">
        <v>5247</v>
      </c>
      <c r="U709" s="78">
        <v>6985</v>
      </c>
      <c r="V709" s="79">
        <v>12527</v>
      </c>
      <c r="W709" s="64">
        <f aca="true" t="shared" si="124" ref="W709:W772">IF(OR(J709="YES",K709="YES"),1,0)</f>
        <v>1</v>
      </c>
      <c r="X709" s="65">
        <f aca="true" t="shared" si="125" ref="X709:X772">IF(OR(AND(ISNUMBER(L709),AND(L709&gt;0,L709&lt;600)),AND(ISNUMBER(L709),AND(L709&gt;0,M709="YES"))),1,0)</f>
        <v>0</v>
      </c>
      <c r="Y709" s="65">
        <f aca="true" t="shared" si="126" ref="Y709:Y772">IF(AND(OR(J709="YES",K709="YES"),(W709=0)),"Trouble",0)</f>
        <v>0</v>
      </c>
      <c r="Z709" s="80">
        <f aca="true" t="shared" si="127" ref="Z709:Z772">IF(AND(OR(AND(ISNUMBER(L709),AND(L709&gt;0,L709&lt;600)),AND(ISNUMBER(L709),AND(L709&gt;0,M709="YES"))),(X709=0)),"Trouble",0)</f>
        <v>0</v>
      </c>
      <c r="AA709" s="81" t="str">
        <f aca="true" t="shared" si="128" ref="AA709:AA772">IF(AND(W709=1,X709=1),"SRSA","-")</f>
        <v>-</v>
      </c>
      <c r="AB709" s="64">
        <f aca="true" t="shared" si="129" ref="AB709:AB772">IF(R709="YES",1,0)</f>
        <v>1</v>
      </c>
      <c r="AC709" s="65">
        <f aca="true" t="shared" si="130" ref="AC709:AC772">IF(OR(AND(ISNUMBER(P709),P709&gt;=20),(AND(ISNUMBER(P709)=FALSE,AND(ISNUMBER(N709),N709&gt;=20)))),1,0)</f>
        <v>0</v>
      </c>
      <c r="AD709" s="80">
        <f aca="true" t="shared" si="131" ref="AD709:AD772">IF(AND(AB709=1,AC709=1),"Initial",0)</f>
        <v>0</v>
      </c>
      <c r="AE709" s="81" t="str">
        <f aca="true" t="shared" si="132" ref="AE709:AE772">IF(AND(AND(AD709="Initial",AF709=0),AND(ISNUMBER(L709),L709&gt;0)),"RLIS","-")</f>
        <v>-</v>
      </c>
      <c r="AF709" s="64">
        <f aca="true" t="shared" si="133" ref="AF709:AF772">IF(AND(AA709="SRSA",AD709="Initial"),"SRSA",0)</f>
        <v>0</v>
      </c>
      <c r="AG709" s="82" t="s">
        <v>1734</v>
      </c>
    </row>
    <row r="710" spans="1:33" ht="12.75">
      <c r="A710" s="62">
        <v>3629070</v>
      </c>
      <c r="B710" s="63">
        <v>580913080000</v>
      </c>
      <c r="C710" s="64" t="s">
        <v>1467</v>
      </c>
      <c r="D710" s="65" t="s">
        <v>1468</v>
      </c>
      <c r="E710" s="65" t="s">
        <v>1389</v>
      </c>
      <c r="F710" s="66">
        <v>11968</v>
      </c>
      <c r="G710" s="67">
        <v>3216</v>
      </c>
      <c r="H710" s="68">
        <v>6312833550</v>
      </c>
      <c r="I710" s="69" t="s">
        <v>1826</v>
      </c>
      <c r="J710" s="70" t="s">
        <v>1733</v>
      </c>
      <c r="K710" s="71" t="s">
        <v>1733</v>
      </c>
      <c r="L710" s="72">
        <v>258</v>
      </c>
      <c r="M710" s="73" t="s">
        <v>1733</v>
      </c>
      <c r="N710" s="74">
        <v>9.695290859</v>
      </c>
      <c r="O710" s="70" t="s">
        <v>1733</v>
      </c>
      <c r="P710" s="75"/>
      <c r="Q710" s="71" t="str">
        <f t="shared" si="123"/>
        <v>NO</v>
      </c>
      <c r="R710" s="76" t="s">
        <v>1733</v>
      </c>
      <c r="S710" s="77">
        <v>10379</v>
      </c>
      <c r="T710" s="78">
        <v>1368</v>
      </c>
      <c r="U710" s="78">
        <v>1754</v>
      </c>
      <c r="V710" s="79">
        <v>526</v>
      </c>
      <c r="W710" s="64">
        <f t="shared" si="124"/>
        <v>0</v>
      </c>
      <c r="X710" s="65">
        <f t="shared" si="125"/>
        <v>1</v>
      </c>
      <c r="Y710" s="65">
        <f t="shared" si="126"/>
        <v>0</v>
      </c>
      <c r="Z710" s="80">
        <f t="shared" si="127"/>
        <v>0</v>
      </c>
      <c r="AA710" s="81" t="str">
        <f t="shared" si="128"/>
        <v>-</v>
      </c>
      <c r="AB710" s="64">
        <f t="shared" si="129"/>
        <v>0</v>
      </c>
      <c r="AC710" s="65">
        <f t="shared" si="130"/>
        <v>0</v>
      </c>
      <c r="AD710" s="80">
        <f t="shared" si="131"/>
        <v>0</v>
      </c>
      <c r="AE710" s="81" t="str">
        <f t="shared" si="132"/>
        <v>-</v>
      </c>
      <c r="AF710" s="64">
        <f t="shared" si="133"/>
        <v>0</v>
      </c>
      <c r="AG710" s="82" t="s">
        <v>1734</v>
      </c>
    </row>
    <row r="711" spans="1:33" ht="12.75">
      <c r="A711" s="62">
        <v>3629040</v>
      </c>
      <c r="B711" s="63">
        <v>660302030000</v>
      </c>
      <c r="C711" s="64" t="s">
        <v>1469</v>
      </c>
      <c r="D711" s="65" t="s">
        <v>1470</v>
      </c>
      <c r="E711" s="65" t="s">
        <v>174</v>
      </c>
      <c r="F711" s="66">
        <v>10707</v>
      </c>
      <c r="G711" s="67">
        <v>3841</v>
      </c>
      <c r="H711" s="68">
        <v>9143375376</v>
      </c>
      <c r="I711" s="69" t="s">
        <v>1826</v>
      </c>
      <c r="J711" s="70" t="s">
        <v>1733</v>
      </c>
      <c r="K711" s="71" t="s">
        <v>1733</v>
      </c>
      <c r="L711" s="72">
        <v>942</v>
      </c>
      <c r="M711" s="73" t="s">
        <v>1733</v>
      </c>
      <c r="N711" s="74">
        <v>3.795379538</v>
      </c>
      <c r="O711" s="70" t="s">
        <v>1733</v>
      </c>
      <c r="P711" s="75"/>
      <c r="Q711" s="71" t="str">
        <f t="shared" si="123"/>
        <v>NO</v>
      </c>
      <c r="R711" s="76" t="s">
        <v>1733</v>
      </c>
      <c r="S711" s="77">
        <v>47834</v>
      </c>
      <c r="T711" s="78">
        <v>4123</v>
      </c>
      <c r="U711" s="78">
        <v>5693</v>
      </c>
      <c r="V711" s="79">
        <v>1059</v>
      </c>
      <c r="W711" s="64">
        <f t="shared" si="124"/>
        <v>0</v>
      </c>
      <c r="X711" s="65">
        <f t="shared" si="125"/>
        <v>0</v>
      </c>
      <c r="Y711" s="65">
        <f t="shared" si="126"/>
        <v>0</v>
      </c>
      <c r="Z711" s="80">
        <f t="shared" si="127"/>
        <v>0</v>
      </c>
      <c r="AA711" s="81" t="str">
        <f t="shared" si="128"/>
        <v>-</v>
      </c>
      <c r="AB711" s="64">
        <f t="shared" si="129"/>
        <v>0</v>
      </c>
      <c r="AC711" s="65">
        <f t="shared" si="130"/>
        <v>0</v>
      </c>
      <c r="AD711" s="80">
        <f t="shared" si="131"/>
        <v>0</v>
      </c>
      <c r="AE711" s="81" t="str">
        <f t="shared" si="132"/>
        <v>-</v>
      </c>
      <c r="AF711" s="64">
        <f t="shared" si="133"/>
        <v>0</v>
      </c>
      <c r="AG711" s="82" t="s">
        <v>1734</v>
      </c>
    </row>
    <row r="712" spans="1:33" ht="12.75">
      <c r="A712" s="62">
        <v>3629130</v>
      </c>
      <c r="B712" s="63">
        <v>421902040000</v>
      </c>
      <c r="C712" s="64" t="s">
        <v>1471</v>
      </c>
      <c r="D712" s="65" t="s">
        <v>1472</v>
      </c>
      <c r="E712" s="65" t="s">
        <v>1473</v>
      </c>
      <c r="F712" s="66">
        <v>13159</v>
      </c>
      <c r="G712" s="67">
        <v>628</v>
      </c>
      <c r="H712" s="68">
        <v>3156966204</v>
      </c>
      <c r="I712" s="69" t="s">
        <v>1807</v>
      </c>
      <c r="J712" s="70" t="s">
        <v>1732</v>
      </c>
      <c r="K712" s="71" t="s">
        <v>1733</v>
      </c>
      <c r="L712" s="72">
        <v>1194</v>
      </c>
      <c r="M712" s="73" t="s">
        <v>1733</v>
      </c>
      <c r="N712" s="74">
        <v>8.483896308</v>
      </c>
      <c r="O712" s="70" t="s">
        <v>1733</v>
      </c>
      <c r="P712" s="75"/>
      <c r="Q712" s="71" t="str">
        <f t="shared" si="123"/>
        <v>NO</v>
      </c>
      <c r="R712" s="76" t="s">
        <v>1732</v>
      </c>
      <c r="S712" s="77">
        <v>42907</v>
      </c>
      <c r="T712" s="78">
        <v>3936</v>
      </c>
      <c r="U712" s="78">
        <v>5863</v>
      </c>
      <c r="V712" s="79">
        <v>10777</v>
      </c>
      <c r="W712" s="64">
        <f t="shared" si="124"/>
        <v>1</v>
      </c>
      <c r="X712" s="65">
        <f t="shared" si="125"/>
        <v>0</v>
      </c>
      <c r="Y712" s="65">
        <f t="shared" si="126"/>
        <v>0</v>
      </c>
      <c r="Z712" s="80">
        <f t="shared" si="127"/>
        <v>0</v>
      </c>
      <c r="AA712" s="81" t="str">
        <f t="shared" si="128"/>
        <v>-</v>
      </c>
      <c r="AB712" s="64">
        <f t="shared" si="129"/>
        <v>1</v>
      </c>
      <c r="AC712" s="65">
        <f t="shared" si="130"/>
        <v>0</v>
      </c>
      <c r="AD712" s="80">
        <f t="shared" si="131"/>
        <v>0</v>
      </c>
      <c r="AE712" s="81" t="str">
        <f t="shared" si="132"/>
        <v>-</v>
      </c>
      <c r="AF712" s="64">
        <f t="shared" si="133"/>
        <v>0</v>
      </c>
      <c r="AG712" s="82" t="s">
        <v>1734</v>
      </c>
    </row>
    <row r="713" spans="1:33" ht="12.75">
      <c r="A713" s="62">
        <v>3629160</v>
      </c>
      <c r="B713" s="63">
        <v>160101060000</v>
      </c>
      <c r="C713" s="64" t="s">
        <v>1474</v>
      </c>
      <c r="D713" s="65" t="s">
        <v>1475</v>
      </c>
      <c r="E713" s="65" t="s">
        <v>1476</v>
      </c>
      <c r="F713" s="66">
        <v>12986</v>
      </c>
      <c r="G713" s="67">
        <v>1899</v>
      </c>
      <c r="H713" s="68">
        <v>5183593371</v>
      </c>
      <c r="I713" s="69" t="s">
        <v>1777</v>
      </c>
      <c r="J713" s="70" t="s">
        <v>1733</v>
      </c>
      <c r="K713" s="71" t="s">
        <v>1732</v>
      </c>
      <c r="L713" s="72">
        <v>1064</v>
      </c>
      <c r="M713" s="73" t="s">
        <v>1733</v>
      </c>
      <c r="N713" s="74">
        <v>11.78603808</v>
      </c>
      <c r="O713" s="70" t="s">
        <v>1733</v>
      </c>
      <c r="P713" s="75"/>
      <c r="Q713" s="71" t="str">
        <f t="shared" si="123"/>
        <v>NO</v>
      </c>
      <c r="R713" s="76" t="s">
        <v>1732</v>
      </c>
      <c r="S713" s="77">
        <v>56483</v>
      </c>
      <c r="T713" s="78">
        <v>5640</v>
      </c>
      <c r="U713" s="78">
        <v>6532</v>
      </c>
      <c r="V713" s="79">
        <v>9861</v>
      </c>
      <c r="W713" s="64">
        <f t="shared" si="124"/>
        <v>1</v>
      </c>
      <c r="X713" s="65">
        <f t="shared" si="125"/>
        <v>0</v>
      </c>
      <c r="Y713" s="65">
        <f t="shared" si="126"/>
        <v>0</v>
      </c>
      <c r="Z713" s="80">
        <f t="shared" si="127"/>
        <v>0</v>
      </c>
      <c r="AA713" s="81" t="str">
        <f t="shared" si="128"/>
        <v>-</v>
      </c>
      <c r="AB713" s="64">
        <f t="shared" si="129"/>
        <v>1</v>
      </c>
      <c r="AC713" s="65">
        <f t="shared" si="130"/>
        <v>0</v>
      </c>
      <c r="AD713" s="80">
        <f t="shared" si="131"/>
        <v>0</v>
      </c>
      <c r="AE713" s="81" t="str">
        <f t="shared" si="132"/>
        <v>-</v>
      </c>
      <c r="AF713" s="64">
        <f t="shared" si="133"/>
        <v>0</v>
      </c>
      <c r="AG713" s="82" t="s">
        <v>1734</v>
      </c>
    </row>
    <row r="714" spans="1:33" ht="12.75">
      <c r="A714" s="62">
        <v>3629190</v>
      </c>
      <c r="B714" s="63">
        <v>441903020000</v>
      </c>
      <c r="C714" s="64" t="s">
        <v>1477</v>
      </c>
      <c r="D714" s="65" t="s">
        <v>1478</v>
      </c>
      <c r="E714" s="65" t="s">
        <v>1479</v>
      </c>
      <c r="F714" s="66">
        <v>10987</v>
      </c>
      <c r="G714" s="67">
        <v>2002</v>
      </c>
      <c r="H714" s="68">
        <v>8453514799</v>
      </c>
      <c r="I714" s="69" t="s">
        <v>1807</v>
      </c>
      <c r="J714" s="70" t="s">
        <v>1732</v>
      </c>
      <c r="K714" s="71" t="s">
        <v>1733</v>
      </c>
      <c r="L714" s="72">
        <v>586</v>
      </c>
      <c r="M714" s="73" t="s">
        <v>1733</v>
      </c>
      <c r="N714" s="74">
        <v>1.851851852</v>
      </c>
      <c r="O714" s="70" t="s">
        <v>1733</v>
      </c>
      <c r="P714" s="75"/>
      <c r="Q714" s="71" t="str">
        <f t="shared" si="123"/>
        <v>NO</v>
      </c>
      <c r="R714" s="76" t="s">
        <v>1732</v>
      </c>
      <c r="S714" s="77">
        <v>11899</v>
      </c>
      <c r="T714" s="78">
        <v>0</v>
      </c>
      <c r="U714" s="78">
        <v>2407</v>
      </c>
      <c r="V714" s="79">
        <v>598</v>
      </c>
      <c r="W714" s="64">
        <f t="shared" si="124"/>
        <v>1</v>
      </c>
      <c r="X714" s="65">
        <f t="shared" si="125"/>
        <v>1</v>
      </c>
      <c r="Y714" s="65">
        <f t="shared" si="126"/>
        <v>0</v>
      </c>
      <c r="Z714" s="80">
        <f t="shared" si="127"/>
        <v>0</v>
      </c>
      <c r="AA714" s="81" t="str">
        <f t="shared" si="128"/>
        <v>SRSA</v>
      </c>
      <c r="AB714" s="64">
        <f t="shared" si="129"/>
        <v>1</v>
      </c>
      <c r="AC714" s="65">
        <f t="shared" si="130"/>
        <v>0</v>
      </c>
      <c r="AD714" s="80">
        <f t="shared" si="131"/>
        <v>0</v>
      </c>
      <c r="AE714" s="81" t="str">
        <f t="shared" si="132"/>
        <v>-</v>
      </c>
      <c r="AF714" s="64">
        <f t="shared" si="133"/>
        <v>0</v>
      </c>
      <c r="AG714" s="82" t="s">
        <v>1734</v>
      </c>
    </row>
    <row r="715" spans="1:33" ht="12.75">
      <c r="A715" s="62">
        <v>3600019</v>
      </c>
      <c r="B715" s="63">
        <v>81003040000</v>
      </c>
      <c r="C715" s="64" t="s">
        <v>1820</v>
      </c>
      <c r="D715" s="65" t="s">
        <v>1821</v>
      </c>
      <c r="E715" s="65" t="s">
        <v>1822</v>
      </c>
      <c r="F715" s="66">
        <v>13411</v>
      </c>
      <c r="G715" s="67">
        <v>606</v>
      </c>
      <c r="H715" s="68">
        <v>6078477500</v>
      </c>
      <c r="I715" s="69" t="s">
        <v>1752</v>
      </c>
      <c r="J715" s="70" t="s">
        <v>1732</v>
      </c>
      <c r="K715" s="71" t="s">
        <v>1732</v>
      </c>
      <c r="L715" s="72">
        <v>992</v>
      </c>
      <c r="M715" s="73" t="s">
        <v>1733</v>
      </c>
      <c r="N715" s="74">
        <v>20.73050346</v>
      </c>
      <c r="O715" s="70" t="s">
        <v>1732</v>
      </c>
      <c r="P715" s="75"/>
      <c r="Q715" s="71" t="str">
        <f t="shared" si="123"/>
        <v>NO</v>
      </c>
      <c r="R715" s="76" t="s">
        <v>1732</v>
      </c>
      <c r="S715" s="77">
        <v>79846</v>
      </c>
      <c r="T715" s="78">
        <v>9668</v>
      </c>
      <c r="U715" s="78">
        <v>8289</v>
      </c>
      <c r="V715" s="79">
        <v>12761</v>
      </c>
      <c r="W715" s="64">
        <f t="shared" si="124"/>
        <v>1</v>
      </c>
      <c r="X715" s="65">
        <f t="shared" si="125"/>
        <v>0</v>
      </c>
      <c r="Y715" s="65">
        <f t="shared" si="126"/>
        <v>0</v>
      </c>
      <c r="Z715" s="80">
        <f t="shared" si="127"/>
        <v>0</v>
      </c>
      <c r="AA715" s="81" t="str">
        <f t="shared" si="128"/>
        <v>-</v>
      </c>
      <c r="AB715" s="64">
        <f t="shared" si="129"/>
        <v>1</v>
      </c>
      <c r="AC715" s="65">
        <f t="shared" si="130"/>
        <v>1</v>
      </c>
      <c r="AD715" s="80" t="str">
        <f t="shared" si="131"/>
        <v>Initial</v>
      </c>
      <c r="AE715" s="81" t="str">
        <f t="shared" si="132"/>
        <v>RLIS</v>
      </c>
      <c r="AF715" s="64">
        <f t="shared" si="133"/>
        <v>0</v>
      </c>
      <c r="AG715" s="82" t="s">
        <v>1734</v>
      </c>
    </row>
    <row r="716" spans="1:33" ht="12.75">
      <c r="A716" s="62">
        <v>3628650</v>
      </c>
      <c r="B716" s="63">
        <v>660401030000</v>
      </c>
      <c r="C716" s="64" t="s">
        <v>1480</v>
      </c>
      <c r="D716" s="65" t="s">
        <v>1481</v>
      </c>
      <c r="E716" s="65" t="s">
        <v>1109</v>
      </c>
      <c r="F716" s="66">
        <v>10591</v>
      </c>
      <c r="G716" s="67">
        <v>2696</v>
      </c>
      <c r="H716" s="68">
        <v>9146319404</v>
      </c>
      <c r="I716" s="69" t="s">
        <v>1947</v>
      </c>
      <c r="J716" s="70" t="s">
        <v>1733</v>
      </c>
      <c r="K716" s="71" t="s">
        <v>1733</v>
      </c>
      <c r="L716" s="72">
        <v>2302</v>
      </c>
      <c r="M716" s="73" t="s">
        <v>1733</v>
      </c>
      <c r="N716" s="74">
        <v>6.288580247</v>
      </c>
      <c r="O716" s="70" t="s">
        <v>1733</v>
      </c>
      <c r="P716" s="75"/>
      <c r="Q716" s="71" t="str">
        <f t="shared" si="123"/>
        <v>NO</v>
      </c>
      <c r="R716" s="76" t="s">
        <v>1733</v>
      </c>
      <c r="S716" s="77">
        <v>107151</v>
      </c>
      <c r="T716" s="78">
        <v>9109</v>
      </c>
      <c r="U716" s="78">
        <v>15636</v>
      </c>
      <c r="V716" s="79">
        <v>3727</v>
      </c>
      <c r="W716" s="64">
        <f t="shared" si="124"/>
        <v>0</v>
      </c>
      <c r="X716" s="65">
        <f t="shared" si="125"/>
        <v>0</v>
      </c>
      <c r="Y716" s="65">
        <f t="shared" si="126"/>
        <v>0</v>
      </c>
      <c r="Z716" s="80">
        <f t="shared" si="127"/>
        <v>0</v>
      </c>
      <c r="AA716" s="81" t="str">
        <f t="shared" si="128"/>
        <v>-</v>
      </c>
      <c r="AB716" s="64">
        <f t="shared" si="129"/>
        <v>0</v>
      </c>
      <c r="AC716" s="65">
        <f t="shared" si="130"/>
        <v>0</v>
      </c>
      <c r="AD716" s="80">
        <f t="shared" si="131"/>
        <v>0</v>
      </c>
      <c r="AE716" s="81" t="str">
        <f t="shared" si="132"/>
        <v>-</v>
      </c>
      <c r="AF716" s="64">
        <f t="shared" si="133"/>
        <v>0</v>
      </c>
      <c r="AG716" s="82" t="s">
        <v>1734</v>
      </c>
    </row>
    <row r="717" spans="1:33" ht="12.75">
      <c r="A717" s="62">
        <v>3629250</v>
      </c>
      <c r="B717" s="63">
        <v>51901040000</v>
      </c>
      <c r="C717" s="64" t="s">
        <v>1482</v>
      </c>
      <c r="D717" s="65" t="s">
        <v>1483</v>
      </c>
      <c r="E717" s="65" t="s">
        <v>1484</v>
      </c>
      <c r="F717" s="66">
        <v>13160</v>
      </c>
      <c r="G717" s="67">
        <v>508</v>
      </c>
      <c r="H717" s="68">
        <v>3158894101</v>
      </c>
      <c r="I717" s="69" t="s">
        <v>1731</v>
      </c>
      <c r="J717" s="70" t="s">
        <v>1732</v>
      </c>
      <c r="K717" s="71" t="s">
        <v>1732</v>
      </c>
      <c r="L717" s="72">
        <v>1066</v>
      </c>
      <c r="M717" s="73" t="s">
        <v>1733</v>
      </c>
      <c r="N717" s="74">
        <v>10.20761246</v>
      </c>
      <c r="O717" s="70" t="s">
        <v>1733</v>
      </c>
      <c r="P717" s="75"/>
      <c r="Q717" s="71" t="str">
        <f t="shared" si="123"/>
        <v>NO</v>
      </c>
      <c r="R717" s="76" t="s">
        <v>1732</v>
      </c>
      <c r="S717" s="77">
        <v>46998</v>
      </c>
      <c r="T717" s="78">
        <v>4559</v>
      </c>
      <c r="U717" s="78">
        <v>5814</v>
      </c>
      <c r="V717" s="79">
        <v>10150</v>
      </c>
      <c r="W717" s="64">
        <f t="shared" si="124"/>
        <v>1</v>
      </c>
      <c r="X717" s="65">
        <f t="shared" si="125"/>
        <v>0</v>
      </c>
      <c r="Y717" s="65">
        <f t="shared" si="126"/>
        <v>0</v>
      </c>
      <c r="Z717" s="80">
        <f t="shared" si="127"/>
        <v>0</v>
      </c>
      <c r="AA717" s="81" t="str">
        <f t="shared" si="128"/>
        <v>-</v>
      </c>
      <c r="AB717" s="64">
        <f t="shared" si="129"/>
        <v>1</v>
      </c>
      <c r="AC717" s="65">
        <f t="shared" si="130"/>
        <v>0</v>
      </c>
      <c r="AD717" s="80">
        <f t="shared" si="131"/>
        <v>0</v>
      </c>
      <c r="AE717" s="81" t="str">
        <f t="shared" si="132"/>
        <v>-</v>
      </c>
      <c r="AF717" s="64">
        <f t="shared" si="133"/>
        <v>0</v>
      </c>
      <c r="AG717" s="82" t="s">
        <v>1734</v>
      </c>
    </row>
    <row r="718" spans="1:33" ht="12.75">
      <c r="A718" s="62">
        <v>3629280</v>
      </c>
      <c r="B718" s="63">
        <v>280202030000</v>
      </c>
      <c r="C718" s="64" t="s">
        <v>1485</v>
      </c>
      <c r="D718" s="65" t="s">
        <v>1486</v>
      </c>
      <c r="E718" s="65" t="s">
        <v>1487</v>
      </c>
      <c r="F718" s="66">
        <v>11553</v>
      </c>
      <c r="G718" s="67">
        <v>2499</v>
      </c>
      <c r="H718" s="68">
        <v>5165608824</v>
      </c>
      <c r="I718" s="69" t="s">
        <v>1826</v>
      </c>
      <c r="J718" s="70" t="s">
        <v>1733</v>
      </c>
      <c r="K718" s="71" t="s">
        <v>1733</v>
      </c>
      <c r="L718" s="72">
        <v>6115</v>
      </c>
      <c r="M718" s="73" t="s">
        <v>1733</v>
      </c>
      <c r="N718" s="74">
        <v>8.050276822</v>
      </c>
      <c r="O718" s="70" t="s">
        <v>1733</v>
      </c>
      <c r="P718" s="75"/>
      <c r="Q718" s="71" t="str">
        <f t="shared" si="123"/>
        <v>NO</v>
      </c>
      <c r="R718" s="76" t="s">
        <v>1733</v>
      </c>
      <c r="S718" s="77">
        <v>237018</v>
      </c>
      <c r="T718" s="78">
        <v>22062</v>
      </c>
      <c r="U718" s="78">
        <v>40901</v>
      </c>
      <c r="V718" s="79">
        <v>11562</v>
      </c>
      <c r="W718" s="64">
        <f t="shared" si="124"/>
        <v>0</v>
      </c>
      <c r="X718" s="65">
        <f t="shared" si="125"/>
        <v>0</v>
      </c>
      <c r="Y718" s="65">
        <f t="shared" si="126"/>
        <v>0</v>
      </c>
      <c r="Z718" s="80">
        <f t="shared" si="127"/>
        <v>0</v>
      </c>
      <c r="AA718" s="81" t="str">
        <f t="shared" si="128"/>
        <v>-</v>
      </c>
      <c r="AB718" s="64">
        <f t="shared" si="129"/>
        <v>0</v>
      </c>
      <c r="AC718" s="65">
        <f t="shared" si="130"/>
        <v>0</v>
      </c>
      <c r="AD718" s="80">
        <f t="shared" si="131"/>
        <v>0</v>
      </c>
      <c r="AE718" s="81" t="str">
        <f t="shared" si="132"/>
        <v>-</v>
      </c>
      <c r="AF718" s="64">
        <f t="shared" si="133"/>
        <v>0</v>
      </c>
      <c r="AG718" s="82" t="s">
        <v>1734</v>
      </c>
    </row>
    <row r="719" spans="1:33" ht="12.75">
      <c r="A719" s="62">
        <v>3610710</v>
      </c>
      <c r="B719" s="63">
        <v>31501060000</v>
      </c>
      <c r="C719" s="64" t="s">
        <v>1488</v>
      </c>
      <c r="D719" s="65" t="s">
        <v>1489</v>
      </c>
      <c r="E719" s="65" t="s">
        <v>1490</v>
      </c>
      <c r="F719" s="66">
        <v>13760</v>
      </c>
      <c r="G719" s="67">
        <v>5271</v>
      </c>
      <c r="H719" s="68">
        <v>6077572112</v>
      </c>
      <c r="I719" s="69" t="s">
        <v>1954</v>
      </c>
      <c r="J719" s="70" t="s">
        <v>1733</v>
      </c>
      <c r="K719" s="71" t="s">
        <v>1733</v>
      </c>
      <c r="L719" s="72">
        <v>4314</v>
      </c>
      <c r="M719" s="73" t="s">
        <v>1733</v>
      </c>
      <c r="N719" s="74">
        <v>14.49478749</v>
      </c>
      <c r="O719" s="70" t="s">
        <v>1733</v>
      </c>
      <c r="P719" s="75"/>
      <c r="Q719" s="71" t="str">
        <f t="shared" si="123"/>
        <v>NO</v>
      </c>
      <c r="R719" s="76" t="s">
        <v>1733</v>
      </c>
      <c r="S719" s="77">
        <v>203315</v>
      </c>
      <c r="T719" s="78">
        <v>28853</v>
      </c>
      <c r="U719" s="78">
        <v>31182</v>
      </c>
      <c r="V719" s="79">
        <v>9490</v>
      </c>
      <c r="W719" s="64">
        <f t="shared" si="124"/>
        <v>0</v>
      </c>
      <c r="X719" s="65">
        <f t="shared" si="125"/>
        <v>0</v>
      </c>
      <c r="Y719" s="65">
        <f t="shared" si="126"/>
        <v>0</v>
      </c>
      <c r="Z719" s="80">
        <f t="shared" si="127"/>
        <v>0</v>
      </c>
      <c r="AA719" s="81" t="str">
        <f t="shared" si="128"/>
        <v>-</v>
      </c>
      <c r="AB719" s="64">
        <f t="shared" si="129"/>
        <v>0</v>
      </c>
      <c r="AC719" s="65">
        <f t="shared" si="130"/>
        <v>0</v>
      </c>
      <c r="AD719" s="80">
        <f t="shared" si="131"/>
        <v>0</v>
      </c>
      <c r="AE719" s="81" t="str">
        <f t="shared" si="132"/>
        <v>-</v>
      </c>
      <c r="AF719" s="64">
        <f t="shared" si="133"/>
        <v>0</v>
      </c>
      <c r="AG719" s="82" t="s">
        <v>1734</v>
      </c>
    </row>
    <row r="720" spans="1:33" ht="12.75">
      <c r="A720" s="62">
        <v>3629370</v>
      </c>
      <c r="B720" s="63">
        <v>412300010000</v>
      </c>
      <c r="C720" s="64" t="s">
        <v>1491</v>
      </c>
      <c r="D720" s="65" t="s">
        <v>1492</v>
      </c>
      <c r="E720" s="65" t="s">
        <v>1493</v>
      </c>
      <c r="F720" s="66">
        <v>13501</v>
      </c>
      <c r="G720" s="67">
        <v>3709</v>
      </c>
      <c r="H720" s="68">
        <v>3157922222</v>
      </c>
      <c r="I720" s="69" t="s">
        <v>1893</v>
      </c>
      <c r="J720" s="70" t="s">
        <v>1733</v>
      </c>
      <c r="K720" s="71" t="s">
        <v>1733</v>
      </c>
      <c r="L720" s="72">
        <v>8322</v>
      </c>
      <c r="M720" s="73" t="s">
        <v>1733</v>
      </c>
      <c r="N720" s="74">
        <v>30.6252571</v>
      </c>
      <c r="O720" s="70" t="s">
        <v>1732</v>
      </c>
      <c r="P720" s="75"/>
      <c r="Q720" s="71" t="str">
        <f t="shared" si="123"/>
        <v>NO</v>
      </c>
      <c r="R720" s="76" t="s">
        <v>1733</v>
      </c>
      <c r="S720" s="77">
        <v>1092592</v>
      </c>
      <c r="T720" s="78">
        <v>159234</v>
      </c>
      <c r="U720" s="78">
        <v>113941</v>
      </c>
      <c r="V720" s="79">
        <v>66937</v>
      </c>
      <c r="W720" s="64">
        <f t="shared" si="124"/>
        <v>0</v>
      </c>
      <c r="X720" s="65">
        <f t="shared" si="125"/>
        <v>0</v>
      </c>
      <c r="Y720" s="65">
        <f t="shared" si="126"/>
        <v>0</v>
      </c>
      <c r="Z720" s="80">
        <f t="shared" si="127"/>
        <v>0</v>
      </c>
      <c r="AA720" s="81" t="str">
        <f t="shared" si="128"/>
        <v>-</v>
      </c>
      <c r="AB720" s="64">
        <f t="shared" si="129"/>
        <v>0</v>
      </c>
      <c r="AC720" s="65">
        <f t="shared" si="130"/>
        <v>1</v>
      </c>
      <c r="AD720" s="80">
        <f t="shared" si="131"/>
        <v>0</v>
      </c>
      <c r="AE720" s="81" t="str">
        <f t="shared" si="132"/>
        <v>-</v>
      </c>
      <c r="AF720" s="64">
        <f t="shared" si="133"/>
        <v>0</v>
      </c>
      <c r="AG720" s="82" t="s">
        <v>1734</v>
      </c>
    </row>
    <row r="721" spans="1:33" ht="12.75">
      <c r="A721" s="62">
        <v>3629400</v>
      </c>
      <c r="B721" s="63">
        <v>660805030000</v>
      </c>
      <c r="C721" s="64" t="s">
        <v>1494</v>
      </c>
      <c r="D721" s="65" t="s">
        <v>1495</v>
      </c>
      <c r="E721" s="65" t="s">
        <v>861</v>
      </c>
      <c r="F721" s="66">
        <v>10595</v>
      </c>
      <c r="G721" s="67">
        <v>1300</v>
      </c>
      <c r="H721" s="68">
        <v>9146835040</v>
      </c>
      <c r="I721" s="69" t="s">
        <v>1826</v>
      </c>
      <c r="J721" s="70" t="s">
        <v>1733</v>
      </c>
      <c r="K721" s="71" t="s">
        <v>1733</v>
      </c>
      <c r="L721" s="72">
        <v>1389</v>
      </c>
      <c r="M721" s="73" t="s">
        <v>1733</v>
      </c>
      <c r="N721" s="74">
        <v>4.514154552</v>
      </c>
      <c r="O721" s="70" t="s">
        <v>1733</v>
      </c>
      <c r="P721" s="75"/>
      <c r="Q721" s="71" t="str">
        <f t="shared" si="123"/>
        <v>NO</v>
      </c>
      <c r="R721" s="76" t="s">
        <v>1733</v>
      </c>
      <c r="S721" s="77">
        <v>34070</v>
      </c>
      <c r="T721" s="78">
        <v>2230</v>
      </c>
      <c r="U721" s="78">
        <v>6377</v>
      </c>
      <c r="V721" s="79">
        <v>1664</v>
      </c>
      <c r="W721" s="64">
        <f t="shared" si="124"/>
        <v>0</v>
      </c>
      <c r="X721" s="65">
        <f t="shared" si="125"/>
        <v>0</v>
      </c>
      <c r="Y721" s="65">
        <f t="shared" si="126"/>
        <v>0</v>
      </c>
      <c r="Z721" s="80">
        <f t="shared" si="127"/>
        <v>0</v>
      </c>
      <c r="AA721" s="81" t="str">
        <f t="shared" si="128"/>
        <v>-</v>
      </c>
      <c r="AB721" s="64">
        <f t="shared" si="129"/>
        <v>0</v>
      </c>
      <c r="AC721" s="65">
        <f t="shared" si="130"/>
        <v>0</v>
      </c>
      <c r="AD721" s="80">
        <f t="shared" si="131"/>
        <v>0</v>
      </c>
      <c r="AE721" s="81" t="str">
        <f t="shared" si="132"/>
        <v>-</v>
      </c>
      <c r="AF721" s="64">
        <f t="shared" si="133"/>
        <v>0</v>
      </c>
      <c r="AG721" s="82" t="s">
        <v>1734</v>
      </c>
    </row>
    <row r="722" spans="1:33" ht="12.75">
      <c r="A722" s="62">
        <v>3619680</v>
      </c>
      <c r="B722" s="63">
        <v>441301060000</v>
      </c>
      <c r="C722" s="64" t="s">
        <v>1496</v>
      </c>
      <c r="D722" s="65" t="s">
        <v>1497</v>
      </c>
      <c r="E722" s="65" t="s">
        <v>1498</v>
      </c>
      <c r="F722" s="66">
        <v>12549</v>
      </c>
      <c r="G722" s="67">
        <v>2240</v>
      </c>
      <c r="H722" s="68">
        <v>8454572400</v>
      </c>
      <c r="I722" s="69" t="s">
        <v>1864</v>
      </c>
      <c r="J722" s="70" t="s">
        <v>1733</v>
      </c>
      <c r="K722" s="71" t="s">
        <v>1733</v>
      </c>
      <c r="L722" s="72">
        <v>4763</v>
      </c>
      <c r="M722" s="73" t="s">
        <v>1733</v>
      </c>
      <c r="N722" s="74">
        <v>7.253226686</v>
      </c>
      <c r="O722" s="70" t="s">
        <v>1733</v>
      </c>
      <c r="P722" s="75"/>
      <c r="Q722" s="71" t="str">
        <f t="shared" si="123"/>
        <v>NO</v>
      </c>
      <c r="R722" s="76" t="s">
        <v>1733</v>
      </c>
      <c r="S722" s="77">
        <v>177524</v>
      </c>
      <c r="T722" s="78">
        <v>148571</v>
      </c>
      <c r="U722" s="78">
        <v>25363</v>
      </c>
      <c r="V722" s="79">
        <v>7354</v>
      </c>
      <c r="W722" s="64">
        <f t="shared" si="124"/>
        <v>0</v>
      </c>
      <c r="X722" s="65">
        <f t="shared" si="125"/>
        <v>0</v>
      </c>
      <c r="Y722" s="65">
        <f t="shared" si="126"/>
        <v>0</v>
      </c>
      <c r="Z722" s="80">
        <f t="shared" si="127"/>
        <v>0</v>
      </c>
      <c r="AA722" s="81" t="str">
        <f t="shared" si="128"/>
        <v>-</v>
      </c>
      <c r="AB722" s="64">
        <f t="shared" si="129"/>
        <v>0</v>
      </c>
      <c r="AC722" s="65">
        <f t="shared" si="130"/>
        <v>0</v>
      </c>
      <c r="AD722" s="80">
        <f t="shared" si="131"/>
        <v>0</v>
      </c>
      <c r="AE722" s="81" t="str">
        <f t="shared" si="132"/>
        <v>-</v>
      </c>
      <c r="AF722" s="64">
        <f t="shared" si="133"/>
        <v>0</v>
      </c>
      <c r="AG722" s="82" t="s">
        <v>1734</v>
      </c>
    </row>
    <row r="723" spans="1:33" ht="12.75">
      <c r="A723" s="62">
        <v>3629430</v>
      </c>
      <c r="B723" s="63">
        <v>280213020000</v>
      </c>
      <c r="C723" s="64" t="s">
        <v>1499</v>
      </c>
      <c r="D723" s="65" t="s">
        <v>1500</v>
      </c>
      <c r="E723" s="65" t="s">
        <v>1501</v>
      </c>
      <c r="F723" s="66">
        <v>11580</v>
      </c>
      <c r="G723" s="67">
        <v>2099</v>
      </c>
      <c r="H723" s="68">
        <v>5165686100</v>
      </c>
      <c r="I723" s="69" t="s">
        <v>1826</v>
      </c>
      <c r="J723" s="70" t="s">
        <v>1733</v>
      </c>
      <c r="K723" s="71" t="s">
        <v>1733</v>
      </c>
      <c r="L723" s="72">
        <v>2034</v>
      </c>
      <c r="M723" s="73" t="s">
        <v>1733</v>
      </c>
      <c r="N723" s="74">
        <v>5.143496086</v>
      </c>
      <c r="O723" s="70" t="s">
        <v>1733</v>
      </c>
      <c r="P723" s="75"/>
      <c r="Q723" s="71" t="str">
        <f t="shared" si="123"/>
        <v>NO</v>
      </c>
      <c r="R723" s="76" t="s">
        <v>1733</v>
      </c>
      <c r="S723" s="77">
        <v>51938</v>
      </c>
      <c r="T723" s="78">
        <v>5313</v>
      </c>
      <c r="U723" s="78">
        <v>9597</v>
      </c>
      <c r="V723" s="79">
        <v>2809</v>
      </c>
      <c r="W723" s="64">
        <f t="shared" si="124"/>
        <v>0</v>
      </c>
      <c r="X723" s="65">
        <f t="shared" si="125"/>
        <v>0</v>
      </c>
      <c r="Y723" s="65">
        <f t="shared" si="126"/>
        <v>0</v>
      </c>
      <c r="Z723" s="80">
        <f t="shared" si="127"/>
        <v>0</v>
      </c>
      <c r="AA723" s="81" t="str">
        <f t="shared" si="128"/>
        <v>-</v>
      </c>
      <c r="AB723" s="64">
        <f t="shared" si="129"/>
        <v>0</v>
      </c>
      <c r="AC723" s="65">
        <f t="shared" si="130"/>
        <v>0</v>
      </c>
      <c r="AD723" s="80">
        <f t="shared" si="131"/>
        <v>0</v>
      </c>
      <c r="AE723" s="81" t="str">
        <f t="shared" si="132"/>
        <v>-</v>
      </c>
      <c r="AF723" s="64">
        <f t="shared" si="133"/>
        <v>0</v>
      </c>
      <c r="AG723" s="82" t="s">
        <v>1734</v>
      </c>
    </row>
    <row r="724" spans="1:33" ht="12.75">
      <c r="A724" s="62">
        <v>3629460</v>
      </c>
      <c r="B724" s="63">
        <v>280224020000</v>
      </c>
      <c r="C724" s="64" t="s">
        <v>1502</v>
      </c>
      <c r="D724" s="65" t="s">
        <v>1503</v>
      </c>
      <c r="E724" s="65" t="s">
        <v>1501</v>
      </c>
      <c r="F724" s="66">
        <v>11581</v>
      </c>
      <c r="G724" s="67">
        <v>1420</v>
      </c>
      <c r="H724" s="68">
        <v>5162560153</v>
      </c>
      <c r="I724" s="69" t="s">
        <v>1947</v>
      </c>
      <c r="J724" s="70" t="s">
        <v>1733</v>
      </c>
      <c r="K724" s="71" t="s">
        <v>1733</v>
      </c>
      <c r="L724" s="72">
        <v>1035</v>
      </c>
      <c r="M724" s="73" t="s">
        <v>1733</v>
      </c>
      <c r="N724" s="74">
        <v>3.279938978</v>
      </c>
      <c r="O724" s="70" t="s">
        <v>1733</v>
      </c>
      <c r="P724" s="75"/>
      <c r="Q724" s="71" t="str">
        <f t="shared" si="123"/>
        <v>NO</v>
      </c>
      <c r="R724" s="76" t="s">
        <v>1733</v>
      </c>
      <c r="S724" s="77">
        <v>45050</v>
      </c>
      <c r="T724" s="78">
        <v>3950</v>
      </c>
      <c r="U724" s="78">
        <v>6157</v>
      </c>
      <c r="V724" s="79">
        <v>1273</v>
      </c>
      <c r="W724" s="64">
        <f t="shared" si="124"/>
        <v>0</v>
      </c>
      <c r="X724" s="65">
        <f t="shared" si="125"/>
        <v>0</v>
      </c>
      <c r="Y724" s="65">
        <f t="shared" si="126"/>
        <v>0</v>
      </c>
      <c r="Z724" s="80">
        <f t="shared" si="127"/>
        <v>0</v>
      </c>
      <c r="AA724" s="81" t="str">
        <f t="shared" si="128"/>
        <v>-</v>
      </c>
      <c r="AB724" s="64">
        <f t="shared" si="129"/>
        <v>0</v>
      </c>
      <c r="AC724" s="65">
        <f t="shared" si="130"/>
        <v>0</v>
      </c>
      <c r="AD724" s="80">
        <f t="shared" si="131"/>
        <v>0</v>
      </c>
      <c r="AE724" s="81" t="str">
        <f t="shared" si="132"/>
        <v>-</v>
      </c>
      <c r="AF724" s="64">
        <f t="shared" si="133"/>
        <v>0</v>
      </c>
      <c r="AG724" s="82" t="s">
        <v>1734</v>
      </c>
    </row>
    <row r="725" spans="1:33" ht="12.75">
      <c r="A725" s="62">
        <v>3629490</v>
      </c>
      <c r="B725" s="63">
        <v>280230020000</v>
      </c>
      <c r="C725" s="64" t="s">
        <v>1504</v>
      </c>
      <c r="D725" s="65" t="s">
        <v>1505</v>
      </c>
      <c r="E725" s="65" t="s">
        <v>1501</v>
      </c>
      <c r="F725" s="66">
        <v>11580</v>
      </c>
      <c r="G725" s="67">
        <v>3801</v>
      </c>
      <c r="H725" s="68">
        <v>5162859881</v>
      </c>
      <c r="I725" s="69" t="s">
        <v>1826</v>
      </c>
      <c r="J725" s="70" t="s">
        <v>1733</v>
      </c>
      <c r="K725" s="71" t="s">
        <v>1733</v>
      </c>
      <c r="L725" s="72">
        <v>1428</v>
      </c>
      <c r="M725" s="73" t="s">
        <v>1733</v>
      </c>
      <c r="N725" s="74">
        <v>5.501985252</v>
      </c>
      <c r="O725" s="70" t="s">
        <v>1733</v>
      </c>
      <c r="P725" s="75"/>
      <c r="Q725" s="71" t="str">
        <f t="shared" si="123"/>
        <v>NO</v>
      </c>
      <c r="R725" s="76" t="s">
        <v>1733</v>
      </c>
      <c r="S725" s="106">
        <v>46171</v>
      </c>
      <c r="T725" s="107">
        <v>3804</v>
      </c>
      <c r="U725" s="107">
        <v>7252</v>
      </c>
      <c r="V725" s="108">
        <v>2089</v>
      </c>
      <c r="W725" s="64">
        <f t="shared" si="124"/>
        <v>0</v>
      </c>
      <c r="X725" s="65">
        <f t="shared" si="125"/>
        <v>0</v>
      </c>
      <c r="Y725" s="65">
        <f t="shared" si="126"/>
        <v>0</v>
      </c>
      <c r="Z725" s="80">
        <f t="shared" si="127"/>
        <v>0</v>
      </c>
      <c r="AA725" s="81" t="str">
        <f t="shared" si="128"/>
        <v>-</v>
      </c>
      <c r="AB725" s="64">
        <f t="shared" si="129"/>
        <v>0</v>
      </c>
      <c r="AC725" s="65">
        <f t="shared" si="130"/>
        <v>0</v>
      </c>
      <c r="AD725" s="80">
        <f t="shared" si="131"/>
        <v>0</v>
      </c>
      <c r="AE725" s="81" t="str">
        <f t="shared" si="132"/>
        <v>-</v>
      </c>
      <c r="AF725" s="64">
        <f t="shared" si="133"/>
        <v>0</v>
      </c>
      <c r="AG725" s="82" t="s">
        <v>1734</v>
      </c>
    </row>
    <row r="726" spans="1:33" ht="12.75">
      <c r="A726" s="62">
        <v>3629520</v>
      </c>
      <c r="B726" s="63">
        <v>280251070000</v>
      </c>
      <c r="C726" s="64" t="s">
        <v>1506</v>
      </c>
      <c r="D726" s="65" t="s">
        <v>1507</v>
      </c>
      <c r="E726" s="65" t="s">
        <v>1501</v>
      </c>
      <c r="F726" s="66">
        <v>11580</v>
      </c>
      <c r="G726" s="67">
        <v>3398</v>
      </c>
      <c r="H726" s="68">
        <v>5168725601</v>
      </c>
      <c r="I726" s="69" t="s">
        <v>1826</v>
      </c>
      <c r="J726" s="70" t="s">
        <v>1733</v>
      </c>
      <c r="K726" s="71" t="s">
        <v>1733</v>
      </c>
      <c r="L726" s="72">
        <v>4387</v>
      </c>
      <c r="M726" s="73" t="s">
        <v>1733</v>
      </c>
      <c r="N726" s="74">
        <v>2.302631579</v>
      </c>
      <c r="O726" s="70" t="s">
        <v>1733</v>
      </c>
      <c r="P726" s="75"/>
      <c r="Q726" s="71" t="str">
        <f t="shared" si="123"/>
        <v>NO</v>
      </c>
      <c r="R726" s="76" t="s">
        <v>1733</v>
      </c>
      <c r="S726" s="106">
        <v>91025</v>
      </c>
      <c r="T726" s="107">
        <v>5662</v>
      </c>
      <c r="U726" s="107">
        <v>17038</v>
      </c>
      <c r="V726" s="108">
        <v>4011</v>
      </c>
      <c r="W726" s="64">
        <f t="shared" si="124"/>
        <v>0</v>
      </c>
      <c r="X726" s="65">
        <f t="shared" si="125"/>
        <v>0</v>
      </c>
      <c r="Y726" s="65">
        <f t="shared" si="126"/>
        <v>0</v>
      </c>
      <c r="Z726" s="80">
        <f t="shared" si="127"/>
        <v>0</v>
      </c>
      <c r="AA726" s="81" t="str">
        <f t="shared" si="128"/>
        <v>-</v>
      </c>
      <c r="AB726" s="64">
        <f t="shared" si="129"/>
        <v>0</v>
      </c>
      <c r="AC726" s="65">
        <f t="shared" si="130"/>
        <v>0</v>
      </c>
      <c r="AD726" s="80">
        <f t="shared" si="131"/>
        <v>0</v>
      </c>
      <c r="AE726" s="81" t="str">
        <f t="shared" si="132"/>
        <v>-</v>
      </c>
      <c r="AF726" s="64">
        <f t="shared" si="133"/>
        <v>0</v>
      </c>
      <c r="AG726" s="82" t="s">
        <v>1734</v>
      </c>
    </row>
    <row r="727" spans="1:33" ht="12.75">
      <c r="A727" s="62">
        <v>3622200</v>
      </c>
      <c r="B727" s="63">
        <v>211701040000</v>
      </c>
      <c r="C727" s="64" t="s">
        <v>1508</v>
      </c>
      <c r="D727" s="65" t="s">
        <v>1509</v>
      </c>
      <c r="E727" s="65" t="s">
        <v>1510</v>
      </c>
      <c r="F727" s="66">
        <v>13475</v>
      </c>
      <c r="G727" s="67">
        <v>125</v>
      </c>
      <c r="H727" s="68">
        <v>3158580729</v>
      </c>
      <c r="I727" s="69" t="s">
        <v>1807</v>
      </c>
      <c r="J727" s="70" t="s">
        <v>1732</v>
      </c>
      <c r="K727" s="71" t="s">
        <v>1733</v>
      </c>
      <c r="L727" s="72">
        <v>226</v>
      </c>
      <c r="M727" s="73" t="s">
        <v>1733</v>
      </c>
      <c r="N727" s="74">
        <v>26.93602694</v>
      </c>
      <c r="O727" s="70" t="s">
        <v>1732</v>
      </c>
      <c r="P727" s="75"/>
      <c r="Q727" s="71" t="str">
        <f t="shared" si="123"/>
        <v>NO</v>
      </c>
      <c r="R727" s="76" t="s">
        <v>1732</v>
      </c>
      <c r="S727" s="77">
        <v>24334</v>
      </c>
      <c r="T727" s="78">
        <v>3905</v>
      </c>
      <c r="U727" s="78">
        <v>2855</v>
      </c>
      <c r="V727" s="79">
        <v>3511</v>
      </c>
      <c r="W727" s="64">
        <f t="shared" si="124"/>
        <v>1</v>
      </c>
      <c r="X727" s="65">
        <f t="shared" si="125"/>
        <v>1</v>
      </c>
      <c r="Y727" s="65">
        <f t="shared" si="126"/>
        <v>0</v>
      </c>
      <c r="Z727" s="80">
        <f t="shared" si="127"/>
        <v>0</v>
      </c>
      <c r="AA727" s="81" t="str">
        <f t="shared" si="128"/>
        <v>SRSA</v>
      </c>
      <c r="AB727" s="64">
        <f t="shared" si="129"/>
        <v>1</v>
      </c>
      <c r="AC727" s="65">
        <f t="shared" si="130"/>
        <v>1</v>
      </c>
      <c r="AD727" s="80" t="str">
        <f t="shared" si="131"/>
        <v>Initial</v>
      </c>
      <c r="AE727" s="81" t="str">
        <f t="shared" si="132"/>
        <v>-</v>
      </c>
      <c r="AF727" s="64" t="str">
        <f t="shared" si="133"/>
        <v>SRSA</v>
      </c>
      <c r="AG727" s="82" t="s">
        <v>1734</v>
      </c>
    </row>
    <row r="728" spans="1:33" ht="12.75">
      <c r="A728" s="62">
        <v>3629610</v>
      </c>
      <c r="B728" s="63">
        <v>31601060000</v>
      </c>
      <c r="C728" s="64" t="s">
        <v>1511</v>
      </c>
      <c r="D728" s="65" t="s">
        <v>1512</v>
      </c>
      <c r="E728" s="65" t="s">
        <v>1513</v>
      </c>
      <c r="F728" s="66">
        <v>13850</v>
      </c>
      <c r="G728" s="67">
        <v>1599</v>
      </c>
      <c r="H728" s="68">
        <v>6077572241</v>
      </c>
      <c r="I728" s="69" t="s">
        <v>1864</v>
      </c>
      <c r="J728" s="70" t="s">
        <v>1733</v>
      </c>
      <c r="K728" s="71" t="s">
        <v>1733</v>
      </c>
      <c r="L728" s="72">
        <v>4137</v>
      </c>
      <c r="M728" s="73" t="s">
        <v>1733</v>
      </c>
      <c r="N728" s="74">
        <v>7.595787587</v>
      </c>
      <c r="O728" s="70" t="s">
        <v>1733</v>
      </c>
      <c r="P728" s="75"/>
      <c r="Q728" s="71" t="str">
        <f t="shared" si="123"/>
        <v>NO</v>
      </c>
      <c r="R728" s="76" t="s">
        <v>1733</v>
      </c>
      <c r="S728" s="77">
        <v>153524</v>
      </c>
      <c r="T728" s="78">
        <v>11741</v>
      </c>
      <c r="U728" s="78">
        <v>20527</v>
      </c>
      <c r="V728" s="79">
        <v>6076</v>
      </c>
      <c r="W728" s="64">
        <f t="shared" si="124"/>
        <v>0</v>
      </c>
      <c r="X728" s="65">
        <f t="shared" si="125"/>
        <v>0</v>
      </c>
      <c r="Y728" s="65">
        <f t="shared" si="126"/>
        <v>0</v>
      </c>
      <c r="Z728" s="80">
        <f t="shared" si="127"/>
        <v>0</v>
      </c>
      <c r="AA728" s="81" t="str">
        <f t="shared" si="128"/>
        <v>-</v>
      </c>
      <c r="AB728" s="64">
        <f t="shared" si="129"/>
        <v>0</v>
      </c>
      <c r="AC728" s="65">
        <f t="shared" si="130"/>
        <v>0</v>
      </c>
      <c r="AD728" s="80">
        <f t="shared" si="131"/>
        <v>0</v>
      </c>
      <c r="AE728" s="81" t="str">
        <f t="shared" si="132"/>
        <v>-</v>
      </c>
      <c r="AF728" s="64">
        <f t="shared" si="133"/>
        <v>0</v>
      </c>
      <c r="AG728" s="82" t="s">
        <v>1734</v>
      </c>
    </row>
    <row r="729" spans="1:33" ht="12.75">
      <c r="A729" s="62">
        <v>3629640</v>
      </c>
      <c r="B729" s="63">
        <v>431701060000</v>
      </c>
      <c r="C729" s="64" t="s">
        <v>1514</v>
      </c>
      <c r="D729" s="65" t="s">
        <v>1515</v>
      </c>
      <c r="E729" s="65" t="s">
        <v>1516</v>
      </c>
      <c r="F729" s="66">
        <v>14564</v>
      </c>
      <c r="G729" s="67">
        <v>1167</v>
      </c>
      <c r="H729" s="68">
        <v>5859243252</v>
      </c>
      <c r="I729" s="69" t="s">
        <v>1954</v>
      </c>
      <c r="J729" s="70" t="s">
        <v>1733</v>
      </c>
      <c r="K729" s="71" t="s">
        <v>1733</v>
      </c>
      <c r="L729" s="72">
        <v>3193</v>
      </c>
      <c r="M729" s="73" t="s">
        <v>1733</v>
      </c>
      <c r="N729" s="74">
        <v>7.165206508</v>
      </c>
      <c r="O729" s="70" t="s">
        <v>1733</v>
      </c>
      <c r="P729" s="75"/>
      <c r="Q729" s="71" t="str">
        <f t="shared" si="123"/>
        <v>NO</v>
      </c>
      <c r="R729" s="76" t="s">
        <v>1733</v>
      </c>
      <c r="S729" s="77">
        <v>84589</v>
      </c>
      <c r="T729" s="78">
        <v>7609</v>
      </c>
      <c r="U729" s="78">
        <v>14483</v>
      </c>
      <c r="V729" s="79">
        <v>4211</v>
      </c>
      <c r="W729" s="64">
        <f t="shared" si="124"/>
        <v>0</v>
      </c>
      <c r="X729" s="65">
        <f t="shared" si="125"/>
        <v>0</v>
      </c>
      <c r="Y729" s="65">
        <f t="shared" si="126"/>
        <v>0</v>
      </c>
      <c r="Z729" s="80">
        <f t="shared" si="127"/>
        <v>0</v>
      </c>
      <c r="AA729" s="81" t="str">
        <f t="shared" si="128"/>
        <v>-</v>
      </c>
      <c r="AB729" s="64">
        <f t="shared" si="129"/>
        <v>0</v>
      </c>
      <c r="AC729" s="65">
        <f t="shared" si="130"/>
        <v>0</v>
      </c>
      <c r="AD729" s="80">
        <f t="shared" si="131"/>
        <v>0</v>
      </c>
      <c r="AE729" s="81" t="str">
        <f t="shared" si="132"/>
        <v>-</v>
      </c>
      <c r="AF729" s="64">
        <f t="shared" si="133"/>
        <v>0</v>
      </c>
      <c r="AG729" s="82" t="s">
        <v>1734</v>
      </c>
    </row>
    <row r="730" spans="1:33" ht="12.75">
      <c r="A730" s="62">
        <v>3629670</v>
      </c>
      <c r="B730" s="63">
        <v>11003060000</v>
      </c>
      <c r="C730" s="64" t="s">
        <v>1517</v>
      </c>
      <c r="D730" s="65" t="s">
        <v>1518</v>
      </c>
      <c r="E730" s="65" t="s">
        <v>1519</v>
      </c>
      <c r="F730" s="66">
        <v>12186</v>
      </c>
      <c r="G730" s="67">
        <v>498</v>
      </c>
      <c r="H730" s="68">
        <v>5187653313</v>
      </c>
      <c r="I730" s="69" t="s">
        <v>1864</v>
      </c>
      <c r="J730" s="70" t="s">
        <v>1733</v>
      </c>
      <c r="K730" s="71" t="s">
        <v>1733</v>
      </c>
      <c r="L730" s="72">
        <v>1201</v>
      </c>
      <c r="M730" s="73" t="s">
        <v>1733</v>
      </c>
      <c r="N730" s="74">
        <v>2.577710387</v>
      </c>
      <c r="O730" s="70" t="s">
        <v>1733</v>
      </c>
      <c r="P730" s="75"/>
      <c r="Q730" s="71" t="str">
        <f t="shared" si="123"/>
        <v>NO</v>
      </c>
      <c r="R730" s="76" t="s">
        <v>1733</v>
      </c>
      <c r="S730" s="77">
        <v>25553</v>
      </c>
      <c r="T730" s="78">
        <v>909</v>
      </c>
      <c r="U730" s="78">
        <v>4330</v>
      </c>
      <c r="V730" s="79">
        <v>1143</v>
      </c>
      <c r="W730" s="64">
        <f t="shared" si="124"/>
        <v>0</v>
      </c>
      <c r="X730" s="65">
        <f t="shared" si="125"/>
        <v>0</v>
      </c>
      <c r="Y730" s="65">
        <f t="shared" si="126"/>
        <v>0</v>
      </c>
      <c r="Z730" s="80">
        <f t="shared" si="127"/>
        <v>0</v>
      </c>
      <c r="AA730" s="81" t="str">
        <f t="shared" si="128"/>
        <v>-</v>
      </c>
      <c r="AB730" s="64">
        <f t="shared" si="129"/>
        <v>0</v>
      </c>
      <c r="AC730" s="65">
        <f t="shared" si="130"/>
        <v>0</v>
      </c>
      <c r="AD730" s="80">
        <f t="shared" si="131"/>
        <v>0</v>
      </c>
      <c r="AE730" s="81" t="str">
        <f t="shared" si="132"/>
        <v>-</v>
      </c>
      <c r="AF730" s="64">
        <f t="shared" si="133"/>
        <v>0</v>
      </c>
      <c r="AG730" s="82" t="s">
        <v>1734</v>
      </c>
    </row>
    <row r="731" spans="1:33" ht="12.75">
      <c r="A731" s="62">
        <v>3629760</v>
      </c>
      <c r="B731" s="63">
        <v>580302080000</v>
      </c>
      <c r="C731" s="64" t="s">
        <v>1520</v>
      </c>
      <c r="D731" s="65" t="s">
        <v>1521</v>
      </c>
      <c r="E731" s="65" t="s">
        <v>9</v>
      </c>
      <c r="F731" s="66">
        <v>11975</v>
      </c>
      <c r="G731" s="67">
        <v>79</v>
      </c>
      <c r="H731" s="68">
        <v>6315371080</v>
      </c>
      <c r="I731" s="69" t="s">
        <v>1807</v>
      </c>
      <c r="J731" s="70" t="s">
        <v>1732</v>
      </c>
      <c r="K731" s="71" t="s">
        <v>1733</v>
      </c>
      <c r="L731" s="72">
        <v>9</v>
      </c>
      <c r="M731" s="73" t="s">
        <v>1733</v>
      </c>
      <c r="N731" s="74">
        <v>8.163265306</v>
      </c>
      <c r="O731" s="70" t="s">
        <v>1733</v>
      </c>
      <c r="P731" s="75"/>
      <c r="Q731" s="71" t="str">
        <f t="shared" si="123"/>
        <v>NO</v>
      </c>
      <c r="R731" s="76" t="s">
        <v>1732</v>
      </c>
      <c r="S731" s="77">
        <v>1628</v>
      </c>
      <c r="T731" s="78">
        <v>0</v>
      </c>
      <c r="U731" s="78">
        <v>41</v>
      </c>
      <c r="V731" s="79">
        <v>175</v>
      </c>
      <c r="W731" s="64">
        <f t="shared" si="124"/>
        <v>1</v>
      </c>
      <c r="X731" s="65">
        <f t="shared" si="125"/>
        <v>1</v>
      </c>
      <c r="Y731" s="65">
        <f t="shared" si="126"/>
        <v>0</v>
      </c>
      <c r="Z731" s="80">
        <f t="shared" si="127"/>
        <v>0</v>
      </c>
      <c r="AA731" s="81" t="str">
        <f t="shared" si="128"/>
        <v>SRSA</v>
      </c>
      <c r="AB731" s="64">
        <f t="shared" si="129"/>
        <v>1</v>
      </c>
      <c r="AC731" s="65">
        <f t="shared" si="130"/>
        <v>0</v>
      </c>
      <c r="AD731" s="80">
        <f t="shared" si="131"/>
        <v>0</v>
      </c>
      <c r="AE731" s="81" t="str">
        <f t="shared" si="132"/>
        <v>-</v>
      </c>
      <c r="AF731" s="64">
        <f t="shared" si="133"/>
        <v>0</v>
      </c>
      <c r="AG731" s="82" t="s">
        <v>1734</v>
      </c>
    </row>
    <row r="732" spans="1:33" ht="12.75">
      <c r="A732" s="62">
        <v>3629790</v>
      </c>
      <c r="B732" s="63">
        <v>621801060000</v>
      </c>
      <c r="C732" s="64" t="s">
        <v>1522</v>
      </c>
      <c r="D732" s="65" t="s">
        <v>1523</v>
      </c>
      <c r="E732" s="65" t="s">
        <v>1524</v>
      </c>
      <c r="F732" s="66">
        <v>12589</v>
      </c>
      <c r="G732" s="67">
        <v>310</v>
      </c>
      <c r="H732" s="68">
        <v>8458957101</v>
      </c>
      <c r="I732" s="69" t="s">
        <v>1844</v>
      </c>
      <c r="J732" s="70" t="s">
        <v>1733</v>
      </c>
      <c r="K732" s="71" t="s">
        <v>1733</v>
      </c>
      <c r="L732" s="72">
        <v>3473</v>
      </c>
      <c r="M732" s="73" t="s">
        <v>1733</v>
      </c>
      <c r="N732" s="74">
        <v>7.125239792</v>
      </c>
      <c r="O732" s="70" t="s">
        <v>1733</v>
      </c>
      <c r="P732" s="75"/>
      <c r="Q732" s="71" t="str">
        <f t="shared" si="123"/>
        <v>NO</v>
      </c>
      <c r="R732" s="76" t="s">
        <v>1733</v>
      </c>
      <c r="S732" s="77">
        <v>118281</v>
      </c>
      <c r="T732" s="78">
        <v>10298</v>
      </c>
      <c r="U732" s="78">
        <v>16571</v>
      </c>
      <c r="V732" s="79">
        <v>5073</v>
      </c>
      <c r="W732" s="64">
        <f t="shared" si="124"/>
        <v>0</v>
      </c>
      <c r="X732" s="65">
        <f t="shared" si="125"/>
        <v>0</v>
      </c>
      <c r="Y732" s="65">
        <f t="shared" si="126"/>
        <v>0</v>
      </c>
      <c r="Z732" s="80">
        <f t="shared" si="127"/>
        <v>0</v>
      </c>
      <c r="AA732" s="81" t="str">
        <f t="shared" si="128"/>
        <v>-</v>
      </c>
      <c r="AB732" s="64">
        <f t="shared" si="129"/>
        <v>0</v>
      </c>
      <c r="AC732" s="65">
        <f t="shared" si="130"/>
        <v>0</v>
      </c>
      <c r="AD732" s="80">
        <f t="shared" si="131"/>
        <v>0</v>
      </c>
      <c r="AE732" s="81" t="str">
        <f t="shared" si="132"/>
        <v>-</v>
      </c>
      <c r="AF732" s="64">
        <f t="shared" si="133"/>
        <v>0</v>
      </c>
      <c r="AG732" s="82" t="s">
        <v>1734</v>
      </c>
    </row>
    <row r="733" spans="1:33" ht="12.75">
      <c r="A733" s="62">
        <v>3629820</v>
      </c>
      <c r="B733" s="63">
        <v>121901040000</v>
      </c>
      <c r="C733" s="64" t="s">
        <v>1525</v>
      </c>
      <c r="D733" s="65" t="s">
        <v>1526</v>
      </c>
      <c r="E733" s="65" t="s">
        <v>1527</v>
      </c>
      <c r="F733" s="66">
        <v>13856</v>
      </c>
      <c r="G733" s="67">
        <v>1493</v>
      </c>
      <c r="H733" s="68">
        <v>6078654116</v>
      </c>
      <c r="I733" s="69" t="s">
        <v>1738</v>
      </c>
      <c r="J733" s="70" t="s">
        <v>1733</v>
      </c>
      <c r="K733" s="71" t="s">
        <v>1732</v>
      </c>
      <c r="L733" s="72">
        <v>1079</v>
      </c>
      <c r="M733" s="73" t="s">
        <v>1733</v>
      </c>
      <c r="N733" s="74">
        <v>14.48888889</v>
      </c>
      <c r="O733" s="70" t="s">
        <v>1733</v>
      </c>
      <c r="P733" s="75"/>
      <c r="Q733" s="71" t="str">
        <f t="shared" si="123"/>
        <v>NO</v>
      </c>
      <c r="R733" s="76" t="s">
        <v>1732</v>
      </c>
      <c r="S733" s="77">
        <v>75690</v>
      </c>
      <c r="T733" s="78">
        <v>8772</v>
      </c>
      <c r="U733" s="78">
        <v>8959</v>
      </c>
      <c r="V733" s="79">
        <v>12531</v>
      </c>
      <c r="W733" s="64">
        <f t="shared" si="124"/>
        <v>1</v>
      </c>
      <c r="X733" s="65">
        <f t="shared" si="125"/>
        <v>0</v>
      </c>
      <c r="Y733" s="65">
        <f t="shared" si="126"/>
        <v>0</v>
      </c>
      <c r="Z733" s="80">
        <f t="shared" si="127"/>
        <v>0</v>
      </c>
      <c r="AA733" s="81" t="str">
        <f t="shared" si="128"/>
        <v>-</v>
      </c>
      <c r="AB733" s="64">
        <f t="shared" si="129"/>
        <v>1</v>
      </c>
      <c r="AC733" s="65">
        <f t="shared" si="130"/>
        <v>0</v>
      </c>
      <c r="AD733" s="80">
        <f t="shared" si="131"/>
        <v>0</v>
      </c>
      <c r="AE733" s="81" t="str">
        <f t="shared" si="132"/>
        <v>-</v>
      </c>
      <c r="AF733" s="64">
        <f t="shared" si="133"/>
        <v>0</v>
      </c>
      <c r="AG733" s="82" t="s">
        <v>1734</v>
      </c>
    </row>
    <row r="734" spans="1:33" ht="12.75">
      <c r="A734" s="62">
        <v>3629850</v>
      </c>
      <c r="B734" s="63">
        <v>280223030000</v>
      </c>
      <c r="C734" s="64" t="s">
        <v>1528</v>
      </c>
      <c r="D734" s="65" t="s">
        <v>1529</v>
      </c>
      <c r="E734" s="65" t="s">
        <v>1530</v>
      </c>
      <c r="F734" s="66">
        <v>11793</v>
      </c>
      <c r="G734" s="67">
        <v>3395</v>
      </c>
      <c r="H734" s="68">
        <v>5166796300</v>
      </c>
      <c r="I734" s="69" t="s">
        <v>1826</v>
      </c>
      <c r="J734" s="70" t="s">
        <v>1733</v>
      </c>
      <c r="K734" s="71" t="s">
        <v>1733</v>
      </c>
      <c r="L734" s="72">
        <v>3313</v>
      </c>
      <c r="M734" s="73" t="s">
        <v>1733</v>
      </c>
      <c r="N734" s="74">
        <v>1.236021189</v>
      </c>
      <c r="O734" s="70" t="s">
        <v>1733</v>
      </c>
      <c r="P734" s="75"/>
      <c r="Q734" s="71" t="str">
        <f t="shared" si="123"/>
        <v>NO</v>
      </c>
      <c r="R734" s="76" t="s">
        <v>1733</v>
      </c>
      <c r="S734" s="77">
        <v>78363</v>
      </c>
      <c r="T734" s="78">
        <v>0</v>
      </c>
      <c r="U734" s="78">
        <v>10815</v>
      </c>
      <c r="V734" s="79">
        <v>2822</v>
      </c>
      <c r="W734" s="64">
        <f t="shared" si="124"/>
        <v>0</v>
      </c>
      <c r="X734" s="65">
        <f t="shared" si="125"/>
        <v>0</v>
      </c>
      <c r="Y734" s="65">
        <f t="shared" si="126"/>
        <v>0</v>
      </c>
      <c r="Z734" s="80">
        <f t="shared" si="127"/>
        <v>0</v>
      </c>
      <c r="AA734" s="81" t="str">
        <f t="shared" si="128"/>
        <v>-</v>
      </c>
      <c r="AB734" s="64">
        <f t="shared" si="129"/>
        <v>0</v>
      </c>
      <c r="AC734" s="65">
        <f t="shared" si="130"/>
        <v>0</v>
      </c>
      <c r="AD734" s="80">
        <f t="shared" si="131"/>
        <v>0</v>
      </c>
      <c r="AE734" s="81" t="str">
        <f t="shared" si="132"/>
        <v>-</v>
      </c>
      <c r="AF734" s="64">
        <f t="shared" si="133"/>
        <v>0</v>
      </c>
      <c r="AG734" s="82" t="s">
        <v>1734</v>
      </c>
    </row>
    <row r="735" spans="1:33" ht="12.75">
      <c r="A735" s="62">
        <v>3629880</v>
      </c>
      <c r="B735" s="63">
        <v>132101060000</v>
      </c>
      <c r="C735" s="64" t="s">
        <v>1531</v>
      </c>
      <c r="D735" s="65" t="s">
        <v>1532</v>
      </c>
      <c r="E735" s="65" t="s">
        <v>1533</v>
      </c>
      <c r="F735" s="66">
        <v>12590</v>
      </c>
      <c r="G735" s="67">
        <v>3296</v>
      </c>
      <c r="H735" s="68">
        <v>8452985000</v>
      </c>
      <c r="I735" s="69" t="s">
        <v>2145</v>
      </c>
      <c r="J735" s="70" t="s">
        <v>1733</v>
      </c>
      <c r="K735" s="71" t="s">
        <v>1733</v>
      </c>
      <c r="L735" s="72">
        <v>11191</v>
      </c>
      <c r="M735" s="73" t="s">
        <v>1733</v>
      </c>
      <c r="N735" s="74">
        <v>3.992908348</v>
      </c>
      <c r="O735" s="70" t="s">
        <v>1733</v>
      </c>
      <c r="P735" s="75"/>
      <c r="Q735" s="71" t="str">
        <f t="shared" si="123"/>
        <v>NO</v>
      </c>
      <c r="R735" s="76" t="s">
        <v>1733</v>
      </c>
      <c r="S735" s="77">
        <v>324719</v>
      </c>
      <c r="T735" s="78">
        <v>16798</v>
      </c>
      <c r="U735" s="78">
        <v>51795</v>
      </c>
      <c r="V735" s="79">
        <v>14035</v>
      </c>
      <c r="W735" s="64">
        <f t="shared" si="124"/>
        <v>0</v>
      </c>
      <c r="X735" s="65">
        <f t="shared" si="125"/>
        <v>0</v>
      </c>
      <c r="Y735" s="65">
        <f t="shared" si="126"/>
        <v>0</v>
      </c>
      <c r="Z735" s="80">
        <f t="shared" si="127"/>
        <v>0</v>
      </c>
      <c r="AA735" s="81" t="str">
        <f t="shared" si="128"/>
        <v>-</v>
      </c>
      <c r="AB735" s="64">
        <f t="shared" si="129"/>
        <v>0</v>
      </c>
      <c r="AC735" s="65">
        <f t="shared" si="130"/>
        <v>0</v>
      </c>
      <c r="AD735" s="80">
        <f t="shared" si="131"/>
        <v>0</v>
      </c>
      <c r="AE735" s="81" t="str">
        <f t="shared" si="132"/>
        <v>-</v>
      </c>
      <c r="AF735" s="64">
        <f t="shared" si="133"/>
        <v>0</v>
      </c>
      <c r="AG735" s="82" t="s">
        <v>1734</v>
      </c>
    </row>
    <row r="736" spans="1:33" ht="12.75">
      <c r="A736" s="62">
        <v>3629910</v>
      </c>
      <c r="B736" s="63">
        <v>631201040000</v>
      </c>
      <c r="C736" s="64" t="s">
        <v>1534</v>
      </c>
      <c r="D736" s="65" t="s">
        <v>1535</v>
      </c>
      <c r="E736" s="65" t="s">
        <v>1536</v>
      </c>
      <c r="F736" s="66">
        <v>12885</v>
      </c>
      <c r="G736" s="67">
        <v>4803</v>
      </c>
      <c r="H736" s="68">
        <v>5186232861</v>
      </c>
      <c r="I736" s="69" t="s">
        <v>1864</v>
      </c>
      <c r="J736" s="70" t="s">
        <v>1733</v>
      </c>
      <c r="K736" s="71" t="s">
        <v>1733</v>
      </c>
      <c r="L736" s="72">
        <v>961</v>
      </c>
      <c r="M736" s="73" t="s">
        <v>1733</v>
      </c>
      <c r="N736" s="74">
        <v>17.64705882</v>
      </c>
      <c r="O736" s="70" t="s">
        <v>1733</v>
      </c>
      <c r="P736" s="75"/>
      <c r="Q736" s="71" t="str">
        <f t="shared" si="123"/>
        <v>NO</v>
      </c>
      <c r="R736" s="76" t="s">
        <v>1733</v>
      </c>
      <c r="S736" s="77">
        <v>68430</v>
      </c>
      <c r="T736" s="78">
        <v>8638</v>
      </c>
      <c r="U736" s="78">
        <v>7706</v>
      </c>
      <c r="V736" s="79">
        <v>11822</v>
      </c>
      <c r="W736" s="64">
        <f t="shared" si="124"/>
        <v>0</v>
      </c>
      <c r="X736" s="65">
        <f t="shared" si="125"/>
        <v>0</v>
      </c>
      <c r="Y736" s="65">
        <f t="shared" si="126"/>
        <v>0</v>
      </c>
      <c r="Z736" s="80">
        <f t="shared" si="127"/>
        <v>0</v>
      </c>
      <c r="AA736" s="81" t="str">
        <f t="shared" si="128"/>
        <v>-</v>
      </c>
      <c r="AB736" s="64">
        <f t="shared" si="129"/>
        <v>0</v>
      </c>
      <c r="AC736" s="65">
        <f t="shared" si="130"/>
        <v>0</v>
      </c>
      <c r="AD736" s="80">
        <f t="shared" si="131"/>
        <v>0</v>
      </c>
      <c r="AE736" s="81" t="str">
        <f t="shared" si="132"/>
        <v>-</v>
      </c>
      <c r="AF736" s="64">
        <f t="shared" si="133"/>
        <v>0</v>
      </c>
      <c r="AG736" s="82" t="s">
        <v>1734</v>
      </c>
    </row>
    <row r="737" spans="1:33" ht="12.75">
      <c r="A737" s="62">
        <v>3629940</v>
      </c>
      <c r="B737" s="63">
        <v>671501040000</v>
      </c>
      <c r="C737" s="64" t="s">
        <v>1537</v>
      </c>
      <c r="D737" s="65" t="s">
        <v>1538</v>
      </c>
      <c r="E737" s="65" t="s">
        <v>1539</v>
      </c>
      <c r="F737" s="66">
        <v>14569</v>
      </c>
      <c r="G737" s="67">
        <v>1295</v>
      </c>
      <c r="H737" s="68">
        <v>5857868000</v>
      </c>
      <c r="I737" s="69" t="s">
        <v>1800</v>
      </c>
      <c r="J737" s="70" t="s">
        <v>1733</v>
      </c>
      <c r="K737" s="71" t="s">
        <v>1732</v>
      </c>
      <c r="L737" s="72">
        <v>1037</v>
      </c>
      <c r="M737" s="73" t="s">
        <v>1733</v>
      </c>
      <c r="N737" s="74">
        <v>15.15711645</v>
      </c>
      <c r="O737" s="70" t="s">
        <v>1733</v>
      </c>
      <c r="P737" s="75"/>
      <c r="Q737" s="71" t="str">
        <f t="shared" si="123"/>
        <v>NO</v>
      </c>
      <c r="R737" s="76" t="s">
        <v>1732</v>
      </c>
      <c r="S737" s="77">
        <v>50753</v>
      </c>
      <c r="T737" s="78">
        <v>7210</v>
      </c>
      <c r="U737" s="78">
        <v>7581</v>
      </c>
      <c r="V737" s="79">
        <v>10998</v>
      </c>
      <c r="W737" s="64">
        <f t="shared" si="124"/>
        <v>1</v>
      </c>
      <c r="X737" s="65">
        <f t="shared" si="125"/>
        <v>0</v>
      </c>
      <c r="Y737" s="65">
        <f t="shared" si="126"/>
        <v>0</v>
      </c>
      <c r="Z737" s="80">
        <f t="shared" si="127"/>
        <v>0</v>
      </c>
      <c r="AA737" s="81" t="str">
        <f t="shared" si="128"/>
        <v>-</v>
      </c>
      <c r="AB737" s="64">
        <f t="shared" si="129"/>
        <v>1</v>
      </c>
      <c r="AC737" s="65">
        <f t="shared" si="130"/>
        <v>0</v>
      </c>
      <c r="AD737" s="80">
        <f t="shared" si="131"/>
        <v>0</v>
      </c>
      <c r="AE737" s="81" t="str">
        <f t="shared" si="132"/>
        <v>-</v>
      </c>
      <c r="AF737" s="64">
        <f t="shared" si="133"/>
        <v>0</v>
      </c>
      <c r="AG737" s="82" t="s">
        <v>1734</v>
      </c>
    </row>
    <row r="738" spans="1:33" ht="12.75">
      <c r="A738" s="62">
        <v>3629970</v>
      </c>
      <c r="B738" s="63">
        <v>442101060000</v>
      </c>
      <c r="C738" s="64" t="s">
        <v>1540</v>
      </c>
      <c r="D738" s="65" t="s">
        <v>1541</v>
      </c>
      <c r="E738" s="65" t="s">
        <v>1542</v>
      </c>
      <c r="F738" s="66">
        <v>10990</v>
      </c>
      <c r="G738" s="67">
        <v>595</v>
      </c>
      <c r="H738" s="68">
        <v>8459873010</v>
      </c>
      <c r="I738" s="69" t="s">
        <v>1864</v>
      </c>
      <c r="J738" s="70" t="s">
        <v>1733</v>
      </c>
      <c r="K738" s="71" t="s">
        <v>1733</v>
      </c>
      <c r="L738" s="72">
        <v>4443</v>
      </c>
      <c r="M738" s="73" t="s">
        <v>1733</v>
      </c>
      <c r="N738" s="74">
        <v>3.381147541</v>
      </c>
      <c r="O738" s="70" t="s">
        <v>1733</v>
      </c>
      <c r="P738" s="75"/>
      <c r="Q738" s="71" t="str">
        <f t="shared" si="123"/>
        <v>NO</v>
      </c>
      <c r="R738" s="76" t="s">
        <v>1733</v>
      </c>
      <c r="S738" s="77">
        <v>123325</v>
      </c>
      <c r="T738" s="78">
        <v>5459</v>
      </c>
      <c r="U738" s="78">
        <v>18641</v>
      </c>
      <c r="V738" s="79">
        <v>4908</v>
      </c>
      <c r="W738" s="64">
        <f t="shared" si="124"/>
        <v>0</v>
      </c>
      <c r="X738" s="65">
        <f t="shared" si="125"/>
        <v>0</v>
      </c>
      <c r="Y738" s="65">
        <f t="shared" si="126"/>
        <v>0</v>
      </c>
      <c r="Z738" s="80">
        <f t="shared" si="127"/>
        <v>0</v>
      </c>
      <c r="AA738" s="81" t="str">
        <f t="shared" si="128"/>
        <v>-</v>
      </c>
      <c r="AB738" s="64">
        <f t="shared" si="129"/>
        <v>0</v>
      </c>
      <c r="AC738" s="65">
        <f t="shared" si="130"/>
        <v>0</v>
      </c>
      <c r="AD738" s="80">
        <f t="shared" si="131"/>
        <v>0</v>
      </c>
      <c r="AE738" s="81" t="str">
        <f t="shared" si="132"/>
        <v>-</v>
      </c>
      <c r="AF738" s="64">
        <f t="shared" si="133"/>
        <v>0</v>
      </c>
      <c r="AG738" s="82" t="s">
        <v>1734</v>
      </c>
    </row>
    <row r="739" spans="1:33" ht="12.75">
      <c r="A739" s="62">
        <v>3630030</v>
      </c>
      <c r="B739" s="63">
        <v>440102060000</v>
      </c>
      <c r="C739" s="64" t="s">
        <v>1543</v>
      </c>
      <c r="D739" s="65" t="s">
        <v>1544</v>
      </c>
      <c r="E739" s="65" t="s">
        <v>1545</v>
      </c>
      <c r="F739" s="66">
        <v>10992</v>
      </c>
      <c r="G739" s="67">
        <v>1492</v>
      </c>
      <c r="H739" s="68">
        <v>8454972200</v>
      </c>
      <c r="I739" s="69" t="s">
        <v>1954</v>
      </c>
      <c r="J739" s="70" t="s">
        <v>1733</v>
      </c>
      <c r="K739" s="71" t="s">
        <v>1733</v>
      </c>
      <c r="L739" s="72">
        <v>4722</v>
      </c>
      <c r="M739" s="73" t="s">
        <v>1733</v>
      </c>
      <c r="N739" s="74">
        <v>4.25260084</v>
      </c>
      <c r="O739" s="70" t="s">
        <v>1733</v>
      </c>
      <c r="P739" s="75"/>
      <c r="Q739" s="71" t="str">
        <f t="shared" si="123"/>
        <v>NO</v>
      </c>
      <c r="R739" s="76" t="s">
        <v>1733</v>
      </c>
      <c r="S739" s="77">
        <v>136100</v>
      </c>
      <c r="T739" s="78">
        <v>6650</v>
      </c>
      <c r="U739" s="78">
        <v>19871</v>
      </c>
      <c r="V739" s="79">
        <v>5462</v>
      </c>
      <c r="W739" s="64">
        <f t="shared" si="124"/>
        <v>0</v>
      </c>
      <c r="X739" s="65">
        <f t="shared" si="125"/>
        <v>0</v>
      </c>
      <c r="Y739" s="65">
        <f t="shared" si="126"/>
        <v>0</v>
      </c>
      <c r="Z739" s="80">
        <f t="shared" si="127"/>
        <v>0</v>
      </c>
      <c r="AA739" s="81" t="str">
        <f t="shared" si="128"/>
        <v>-</v>
      </c>
      <c r="AB739" s="64">
        <f t="shared" si="129"/>
        <v>0</v>
      </c>
      <c r="AC739" s="65">
        <f t="shared" si="130"/>
        <v>0</v>
      </c>
      <c r="AD739" s="80">
        <f t="shared" si="131"/>
        <v>0</v>
      </c>
      <c r="AE739" s="81" t="str">
        <f t="shared" si="132"/>
        <v>-</v>
      </c>
      <c r="AF739" s="64">
        <f t="shared" si="133"/>
        <v>0</v>
      </c>
      <c r="AG739" s="82" t="s">
        <v>1734</v>
      </c>
    </row>
    <row r="740" spans="1:33" ht="12.75">
      <c r="A740" s="62">
        <v>3630060</v>
      </c>
      <c r="B740" s="63">
        <v>522101030000</v>
      </c>
      <c r="C740" s="64" t="s">
        <v>1546</v>
      </c>
      <c r="D740" s="65" t="s">
        <v>1547</v>
      </c>
      <c r="E740" s="65" t="s">
        <v>1548</v>
      </c>
      <c r="F740" s="66">
        <v>12188</v>
      </c>
      <c r="G740" s="67">
        <v>1590</v>
      </c>
      <c r="H740" s="68">
        <v>5182370800</v>
      </c>
      <c r="I740" s="69" t="s">
        <v>1954</v>
      </c>
      <c r="J740" s="70" t="s">
        <v>1733</v>
      </c>
      <c r="K740" s="71" t="s">
        <v>1733</v>
      </c>
      <c r="L740" s="72">
        <v>865</v>
      </c>
      <c r="M740" s="73" t="s">
        <v>1733</v>
      </c>
      <c r="N740" s="74">
        <v>10.25641026</v>
      </c>
      <c r="O740" s="70" t="s">
        <v>1733</v>
      </c>
      <c r="P740" s="75"/>
      <c r="Q740" s="71" t="str">
        <f t="shared" si="123"/>
        <v>NO</v>
      </c>
      <c r="R740" s="76" t="s">
        <v>1733</v>
      </c>
      <c r="S740" s="77">
        <v>32321</v>
      </c>
      <c r="T740" s="78">
        <v>4808</v>
      </c>
      <c r="U740" s="78">
        <v>6300</v>
      </c>
      <c r="V740" s="79">
        <v>1855</v>
      </c>
      <c r="W740" s="64">
        <f t="shared" si="124"/>
        <v>0</v>
      </c>
      <c r="X740" s="65">
        <f t="shared" si="125"/>
        <v>0</v>
      </c>
      <c r="Y740" s="65">
        <f t="shared" si="126"/>
        <v>0</v>
      </c>
      <c r="Z740" s="80">
        <f t="shared" si="127"/>
        <v>0</v>
      </c>
      <c r="AA740" s="81" t="str">
        <f t="shared" si="128"/>
        <v>-</v>
      </c>
      <c r="AB740" s="64">
        <f t="shared" si="129"/>
        <v>0</v>
      </c>
      <c r="AC740" s="65">
        <f t="shared" si="130"/>
        <v>0</v>
      </c>
      <c r="AD740" s="80">
        <f t="shared" si="131"/>
        <v>0</v>
      </c>
      <c r="AE740" s="81" t="str">
        <f t="shared" si="132"/>
        <v>-</v>
      </c>
      <c r="AF740" s="64">
        <f t="shared" si="133"/>
        <v>0</v>
      </c>
      <c r="AG740" s="82" t="s">
        <v>1734</v>
      </c>
    </row>
    <row r="741" spans="1:33" ht="12.75">
      <c r="A741" s="62">
        <v>3600014</v>
      </c>
      <c r="B741" s="63">
        <v>561006060000</v>
      </c>
      <c r="C741" s="64" t="s">
        <v>1549</v>
      </c>
      <c r="D741" s="65" t="s">
        <v>1550</v>
      </c>
      <c r="E741" s="65" t="s">
        <v>1551</v>
      </c>
      <c r="F741" s="66">
        <v>13165</v>
      </c>
      <c r="G741" s="67">
        <v>1397</v>
      </c>
      <c r="H741" s="68">
        <v>3155391500</v>
      </c>
      <c r="I741" s="69" t="s">
        <v>1800</v>
      </c>
      <c r="J741" s="70" t="s">
        <v>1733</v>
      </c>
      <c r="K741" s="71" t="s">
        <v>1732</v>
      </c>
      <c r="L741" s="72">
        <v>1932</v>
      </c>
      <c r="M741" s="73" t="s">
        <v>1733</v>
      </c>
      <c r="N741" s="74">
        <v>18.43230404</v>
      </c>
      <c r="O741" s="70" t="s">
        <v>1733</v>
      </c>
      <c r="P741" s="75"/>
      <c r="Q741" s="71" t="str">
        <f t="shared" si="123"/>
        <v>NO</v>
      </c>
      <c r="R741" s="76" t="s">
        <v>1732</v>
      </c>
      <c r="S741" s="77">
        <v>128223</v>
      </c>
      <c r="T741" s="78">
        <v>18560</v>
      </c>
      <c r="U741" s="78">
        <v>15782</v>
      </c>
      <c r="V741" s="79">
        <v>10073</v>
      </c>
      <c r="W741" s="64">
        <f t="shared" si="124"/>
        <v>1</v>
      </c>
      <c r="X741" s="65">
        <f t="shared" si="125"/>
        <v>0</v>
      </c>
      <c r="Y741" s="65">
        <f t="shared" si="126"/>
        <v>0</v>
      </c>
      <c r="Z741" s="80">
        <f t="shared" si="127"/>
        <v>0</v>
      </c>
      <c r="AA741" s="81" t="str">
        <f t="shared" si="128"/>
        <v>-</v>
      </c>
      <c r="AB741" s="64">
        <f t="shared" si="129"/>
        <v>1</v>
      </c>
      <c r="AC741" s="65">
        <f t="shared" si="130"/>
        <v>0</v>
      </c>
      <c r="AD741" s="80">
        <f t="shared" si="131"/>
        <v>0</v>
      </c>
      <c r="AE741" s="81" t="str">
        <f t="shared" si="132"/>
        <v>-</v>
      </c>
      <c r="AF741" s="64">
        <f t="shared" si="133"/>
        <v>0</v>
      </c>
      <c r="AG741" s="82" t="s">
        <v>1734</v>
      </c>
    </row>
    <row r="742" spans="1:33" ht="12.75">
      <c r="A742" s="62">
        <v>3630120</v>
      </c>
      <c r="B742" s="63">
        <v>222000010000</v>
      </c>
      <c r="C742" s="64" t="s">
        <v>1552</v>
      </c>
      <c r="D742" s="65" t="s">
        <v>1553</v>
      </c>
      <c r="E742" s="65" t="s">
        <v>2043</v>
      </c>
      <c r="F742" s="66">
        <v>13601</v>
      </c>
      <c r="G742" s="67">
        <v>4593</v>
      </c>
      <c r="H742" s="68">
        <v>3157853700</v>
      </c>
      <c r="I742" s="69" t="s">
        <v>574</v>
      </c>
      <c r="J742" s="70" t="s">
        <v>1733</v>
      </c>
      <c r="K742" s="71" t="s">
        <v>1733</v>
      </c>
      <c r="L742" s="72">
        <v>4017</v>
      </c>
      <c r="M742" s="73" t="s">
        <v>1733</v>
      </c>
      <c r="N742" s="74">
        <v>22.91063501</v>
      </c>
      <c r="O742" s="70" t="s">
        <v>1732</v>
      </c>
      <c r="P742" s="75"/>
      <c r="Q742" s="71" t="str">
        <f t="shared" si="123"/>
        <v>NO</v>
      </c>
      <c r="R742" s="76" t="s">
        <v>1733</v>
      </c>
      <c r="S742" s="77">
        <v>430195</v>
      </c>
      <c r="T742" s="78">
        <v>53464</v>
      </c>
      <c r="U742" s="78">
        <v>45873</v>
      </c>
      <c r="V742" s="79">
        <v>25401</v>
      </c>
      <c r="W742" s="64">
        <f t="shared" si="124"/>
        <v>0</v>
      </c>
      <c r="X742" s="65">
        <f t="shared" si="125"/>
        <v>0</v>
      </c>
      <c r="Y742" s="65">
        <f t="shared" si="126"/>
        <v>0</v>
      </c>
      <c r="Z742" s="80">
        <f t="shared" si="127"/>
        <v>0</v>
      </c>
      <c r="AA742" s="81" t="str">
        <f t="shared" si="128"/>
        <v>-</v>
      </c>
      <c r="AB742" s="64">
        <f t="shared" si="129"/>
        <v>0</v>
      </c>
      <c r="AC742" s="65">
        <f t="shared" si="130"/>
        <v>1</v>
      </c>
      <c r="AD742" s="80">
        <f t="shared" si="131"/>
        <v>0</v>
      </c>
      <c r="AE742" s="81" t="str">
        <f t="shared" si="132"/>
        <v>-</v>
      </c>
      <c r="AF742" s="64">
        <f t="shared" si="133"/>
        <v>0</v>
      </c>
      <c r="AG742" s="82" t="s">
        <v>1734</v>
      </c>
    </row>
    <row r="743" spans="1:33" ht="12.75">
      <c r="A743" s="62">
        <v>3630160</v>
      </c>
      <c r="B743" s="63">
        <v>411902040000</v>
      </c>
      <c r="C743" s="64" t="s">
        <v>1554</v>
      </c>
      <c r="D743" s="65" t="s">
        <v>1555</v>
      </c>
      <c r="E743" s="65" t="s">
        <v>1556</v>
      </c>
      <c r="F743" s="66">
        <v>13480</v>
      </c>
      <c r="G743" s="67">
        <v>1100</v>
      </c>
      <c r="H743" s="68">
        <v>3158413900</v>
      </c>
      <c r="I743" s="69" t="s">
        <v>1807</v>
      </c>
      <c r="J743" s="70" t="s">
        <v>1732</v>
      </c>
      <c r="K743" s="71" t="s">
        <v>1733</v>
      </c>
      <c r="L743" s="72">
        <v>997</v>
      </c>
      <c r="M743" s="73" t="s">
        <v>1733</v>
      </c>
      <c r="N743" s="74">
        <v>12.87297528</v>
      </c>
      <c r="O743" s="70" t="s">
        <v>1733</v>
      </c>
      <c r="P743" s="75"/>
      <c r="Q743" s="71" t="str">
        <f t="shared" si="123"/>
        <v>NO</v>
      </c>
      <c r="R743" s="76" t="s">
        <v>1732</v>
      </c>
      <c r="S743" s="77">
        <v>47939</v>
      </c>
      <c r="T743" s="78">
        <v>6408</v>
      </c>
      <c r="U743" s="78">
        <v>6731</v>
      </c>
      <c r="V743" s="79">
        <v>9538</v>
      </c>
      <c r="W743" s="64">
        <f t="shared" si="124"/>
        <v>1</v>
      </c>
      <c r="X743" s="65">
        <f t="shared" si="125"/>
        <v>0</v>
      </c>
      <c r="Y743" s="65">
        <f t="shared" si="126"/>
        <v>0</v>
      </c>
      <c r="Z743" s="80">
        <f t="shared" si="127"/>
        <v>0</v>
      </c>
      <c r="AA743" s="81" t="str">
        <f t="shared" si="128"/>
        <v>-</v>
      </c>
      <c r="AB743" s="64">
        <f t="shared" si="129"/>
        <v>1</v>
      </c>
      <c r="AC743" s="65">
        <f t="shared" si="130"/>
        <v>0</v>
      </c>
      <c r="AD743" s="80">
        <f t="shared" si="131"/>
        <v>0</v>
      </c>
      <c r="AE743" s="81" t="str">
        <f t="shared" si="132"/>
        <v>-</v>
      </c>
      <c r="AF743" s="64">
        <f t="shared" si="133"/>
        <v>0</v>
      </c>
      <c r="AG743" s="82" t="s">
        <v>1734</v>
      </c>
    </row>
    <row r="744" spans="1:33" ht="12.75">
      <c r="A744" s="62">
        <v>3630210</v>
      </c>
      <c r="B744" s="63">
        <v>11200010000</v>
      </c>
      <c r="C744" s="64" t="s">
        <v>1557</v>
      </c>
      <c r="D744" s="65" t="s">
        <v>1558</v>
      </c>
      <c r="E744" s="65" t="s">
        <v>755</v>
      </c>
      <c r="F744" s="66">
        <v>12189</v>
      </c>
      <c r="G744" s="67">
        <v>1798</v>
      </c>
      <c r="H744" s="68">
        <v>5186293200</v>
      </c>
      <c r="I744" s="69" t="s">
        <v>1954</v>
      </c>
      <c r="J744" s="70" t="s">
        <v>1733</v>
      </c>
      <c r="K744" s="71" t="s">
        <v>1733</v>
      </c>
      <c r="L744" s="72">
        <v>1365</v>
      </c>
      <c r="M744" s="73" t="s">
        <v>1733</v>
      </c>
      <c r="N744" s="74">
        <v>16.77667767</v>
      </c>
      <c r="O744" s="70" t="s">
        <v>1733</v>
      </c>
      <c r="P744" s="75"/>
      <c r="Q744" s="71" t="str">
        <f t="shared" si="123"/>
        <v>NO</v>
      </c>
      <c r="R744" s="76" t="s">
        <v>1733</v>
      </c>
      <c r="S744" s="77">
        <v>96921</v>
      </c>
      <c r="T744" s="78">
        <v>13212</v>
      </c>
      <c r="U744" s="78">
        <v>12249</v>
      </c>
      <c r="V744" s="79">
        <v>3752</v>
      </c>
      <c r="W744" s="64">
        <f t="shared" si="124"/>
        <v>0</v>
      </c>
      <c r="X744" s="65">
        <f t="shared" si="125"/>
        <v>0</v>
      </c>
      <c r="Y744" s="65">
        <f t="shared" si="126"/>
        <v>0</v>
      </c>
      <c r="Z744" s="80">
        <f t="shared" si="127"/>
        <v>0</v>
      </c>
      <c r="AA744" s="81" t="str">
        <f t="shared" si="128"/>
        <v>-</v>
      </c>
      <c r="AB744" s="64">
        <f t="shared" si="129"/>
        <v>0</v>
      </c>
      <c r="AC744" s="65">
        <f t="shared" si="130"/>
        <v>0</v>
      </c>
      <c r="AD744" s="80">
        <f t="shared" si="131"/>
        <v>0</v>
      </c>
      <c r="AE744" s="81" t="str">
        <f t="shared" si="132"/>
        <v>-</v>
      </c>
      <c r="AF744" s="64">
        <f t="shared" si="133"/>
        <v>0</v>
      </c>
      <c r="AG744" s="82" t="s">
        <v>1734</v>
      </c>
    </row>
    <row r="745" spans="1:33" ht="12.75">
      <c r="A745" s="62">
        <v>3630240</v>
      </c>
      <c r="B745" s="63">
        <v>550301060000</v>
      </c>
      <c r="C745" s="64" t="s">
        <v>1559</v>
      </c>
      <c r="D745" s="65" t="s">
        <v>1560</v>
      </c>
      <c r="E745" s="65" t="s">
        <v>1561</v>
      </c>
      <c r="F745" s="66">
        <v>14891</v>
      </c>
      <c r="G745" s="67">
        <v>1699</v>
      </c>
      <c r="H745" s="68">
        <v>6075353219</v>
      </c>
      <c r="I745" s="69" t="s">
        <v>1777</v>
      </c>
      <c r="J745" s="70" t="s">
        <v>1733</v>
      </c>
      <c r="K745" s="71" t="s">
        <v>1732</v>
      </c>
      <c r="L745" s="72">
        <v>1298</v>
      </c>
      <c r="M745" s="73" t="s">
        <v>1733</v>
      </c>
      <c r="N745" s="74">
        <v>13.15605318</v>
      </c>
      <c r="O745" s="70" t="s">
        <v>1733</v>
      </c>
      <c r="P745" s="75"/>
      <c r="Q745" s="71" t="str">
        <f t="shared" si="123"/>
        <v>NO</v>
      </c>
      <c r="R745" s="76" t="s">
        <v>1732</v>
      </c>
      <c r="S745" s="77">
        <v>83003</v>
      </c>
      <c r="T745" s="78">
        <v>8798</v>
      </c>
      <c r="U745" s="78">
        <v>9174</v>
      </c>
      <c r="V745" s="79">
        <v>12595</v>
      </c>
      <c r="W745" s="64">
        <f t="shared" si="124"/>
        <v>1</v>
      </c>
      <c r="X745" s="65">
        <f t="shared" si="125"/>
        <v>0</v>
      </c>
      <c r="Y745" s="65">
        <f t="shared" si="126"/>
        <v>0</v>
      </c>
      <c r="Z745" s="80">
        <f t="shared" si="127"/>
        <v>0</v>
      </c>
      <c r="AA745" s="81" t="str">
        <f t="shared" si="128"/>
        <v>-</v>
      </c>
      <c r="AB745" s="64">
        <f t="shared" si="129"/>
        <v>1</v>
      </c>
      <c r="AC745" s="65">
        <f t="shared" si="130"/>
        <v>0</v>
      </c>
      <c r="AD745" s="80">
        <f t="shared" si="131"/>
        <v>0</v>
      </c>
      <c r="AE745" s="81" t="str">
        <f t="shared" si="132"/>
        <v>-</v>
      </c>
      <c r="AF745" s="64">
        <f t="shared" si="133"/>
        <v>0</v>
      </c>
      <c r="AG745" s="82" t="s">
        <v>1734</v>
      </c>
    </row>
    <row r="746" spans="1:33" ht="12.75">
      <c r="A746" s="62">
        <v>3630270</v>
      </c>
      <c r="B746" s="63">
        <v>600101060000</v>
      </c>
      <c r="C746" s="64" t="s">
        <v>1562</v>
      </c>
      <c r="D746" s="65" t="s">
        <v>1563</v>
      </c>
      <c r="E746" s="65" t="s">
        <v>1564</v>
      </c>
      <c r="F746" s="66">
        <v>14892</v>
      </c>
      <c r="G746" s="67">
        <v>1294</v>
      </c>
      <c r="H746" s="68">
        <v>6075652841</v>
      </c>
      <c r="I746" s="69" t="s">
        <v>1864</v>
      </c>
      <c r="J746" s="70" t="s">
        <v>1733</v>
      </c>
      <c r="K746" s="71" t="s">
        <v>1733</v>
      </c>
      <c r="L746" s="72">
        <v>1685</v>
      </c>
      <c r="M746" s="73" t="s">
        <v>1733</v>
      </c>
      <c r="N746" s="74">
        <v>14.82300885</v>
      </c>
      <c r="O746" s="70" t="s">
        <v>1733</v>
      </c>
      <c r="P746" s="75"/>
      <c r="Q746" s="71" t="str">
        <f t="shared" si="123"/>
        <v>NO</v>
      </c>
      <c r="R746" s="76" t="s">
        <v>1733</v>
      </c>
      <c r="S746" s="77">
        <v>99804</v>
      </c>
      <c r="T746" s="78">
        <v>11270</v>
      </c>
      <c r="U746" s="78">
        <v>11790</v>
      </c>
      <c r="V746" s="79">
        <v>16434</v>
      </c>
      <c r="W746" s="64">
        <f t="shared" si="124"/>
        <v>0</v>
      </c>
      <c r="X746" s="65">
        <f t="shared" si="125"/>
        <v>0</v>
      </c>
      <c r="Y746" s="65">
        <f t="shared" si="126"/>
        <v>0</v>
      </c>
      <c r="Z746" s="80">
        <f t="shared" si="127"/>
        <v>0</v>
      </c>
      <c r="AA746" s="81" t="str">
        <f t="shared" si="128"/>
        <v>-</v>
      </c>
      <c r="AB746" s="64">
        <f t="shared" si="129"/>
        <v>0</v>
      </c>
      <c r="AC746" s="65">
        <f t="shared" si="130"/>
        <v>0</v>
      </c>
      <c r="AD746" s="80">
        <f t="shared" si="131"/>
        <v>0</v>
      </c>
      <c r="AE746" s="81" t="str">
        <f t="shared" si="132"/>
        <v>-</v>
      </c>
      <c r="AF746" s="64">
        <f t="shared" si="133"/>
        <v>0</v>
      </c>
      <c r="AG746" s="82" t="s">
        <v>1734</v>
      </c>
    </row>
    <row r="747" spans="1:33" ht="12.75">
      <c r="A747" s="62">
        <v>3600011</v>
      </c>
      <c r="B747" s="63">
        <v>573002040000</v>
      </c>
      <c r="C747" s="64" t="s">
        <v>1565</v>
      </c>
      <c r="D747" s="65" t="s">
        <v>1566</v>
      </c>
      <c r="E747" s="65" t="s">
        <v>1567</v>
      </c>
      <c r="F747" s="66">
        <v>14572</v>
      </c>
      <c r="G747" s="67">
        <v>9404</v>
      </c>
      <c r="H747" s="68">
        <v>5857282211</v>
      </c>
      <c r="I747" s="69" t="s">
        <v>1752</v>
      </c>
      <c r="J747" s="70" t="s">
        <v>1732</v>
      </c>
      <c r="K747" s="71" t="s">
        <v>1732</v>
      </c>
      <c r="L747" s="72">
        <v>1667</v>
      </c>
      <c r="M747" s="73" t="s">
        <v>1733</v>
      </c>
      <c r="N747" s="74">
        <v>14.36781609</v>
      </c>
      <c r="O747" s="70" t="s">
        <v>1733</v>
      </c>
      <c r="P747" s="75"/>
      <c r="Q747" s="71" t="str">
        <f t="shared" si="123"/>
        <v>NO</v>
      </c>
      <c r="R747" s="76" t="s">
        <v>1732</v>
      </c>
      <c r="S747" s="77">
        <v>92332</v>
      </c>
      <c r="T747" s="78">
        <v>12251</v>
      </c>
      <c r="U747" s="78">
        <v>12197</v>
      </c>
      <c r="V747" s="79">
        <v>16925</v>
      </c>
      <c r="W747" s="64">
        <f t="shared" si="124"/>
        <v>1</v>
      </c>
      <c r="X747" s="65">
        <f t="shared" si="125"/>
        <v>0</v>
      </c>
      <c r="Y747" s="65">
        <f t="shared" si="126"/>
        <v>0</v>
      </c>
      <c r="Z747" s="80">
        <f t="shared" si="127"/>
        <v>0</v>
      </c>
      <c r="AA747" s="81" t="str">
        <f t="shared" si="128"/>
        <v>-</v>
      </c>
      <c r="AB747" s="64">
        <f t="shared" si="129"/>
        <v>1</v>
      </c>
      <c r="AC747" s="65">
        <f t="shared" si="130"/>
        <v>0</v>
      </c>
      <c r="AD747" s="80">
        <f t="shared" si="131"/>
        <v>0</v>
      </c>
      <c r="AE747" s="81" t="str">
        <f t="shared" si="132"/>
        <v>-</v>
      </c>
      <c r="AF747" s="64">
        <f t="shared" si="133"/>
        <v>0</v>
      </c>
      <c r="AG747" s="82" t="s">
        <v>1734</v>
      </c>
    </row>
    <row r="748" spans="1:33" ht="12.75">
      <c r="A748" s="62">
        <v>3630330</v>
      </c>
      <c r="B748" s="63">
        <v>650801060000</v>
      </c>
      <c r="C748" s="64" t="s">
        <v>1568</v>
      </c>
      <c r="D748" s="65" t="s">
        <v>1569</v>
      </c>
      <c r="E748" s="65" t="s">
        <v>1570</v>
      </c>
      <c r="F748" s="66">
        <v>14520</v>
      </c>
      <c r="G748" s="67">
        <v>155</v>
      </c>
      <c r="H748" s="68">
        <v>3155240201</v>
      </c>
      <c r="I748" s="69" t="s">
        <v>1864</v>
      </c>
      <c r="J748" s="70" t="s">
        <v>1733</v>
      </c>
      <c r="K748" s="71" t="s">
        <v>1733</v>
      </c>
      <c r="L748" s="72">
        <v>2573</v>
      </c>
      <c r="M748" s="73" t="s">
        <v>1733</v>
      </c>
      <c r="N748" s="74">
        <v>4.554794521</v>
      </c>
      <c r="O748" s="70" t="s">
        <v>1733</v>
      </c>
      <c r="P748" s="75"/>
      <c r="Q748" s="71" t="str">
        <f t="shared" si="123"/>
        <v>NO</v>
      </c>
      <c r="R748" s="76" t="s">
        <v>1733</v>
      </c>
      <c r="S748" s="77">
        <v>85717</v>
      </c>
      <c r="T748" s="78">
        <v>4409</v>
      </c>
      <c r="U748" s="78">
        <v>11301</v>
      </c>
      <c r="V748" s="79">
        <v>2961</v>
      </c>
      <c r="W748" s="64">
        <f t="shared" si="124"/>
        <v>0</v>
      </c>
      <c r="X748" s="65">
        <f t="shared" si="125"/>
        <v>0</v>
      </c>
      <c r="Y748" s="65">
        <f t="shared" si="126"/>
        <v>0</v>
      </c>
      <c r="Z748" s="80">
        <f t="shared" si="127"/>
        <v>0</v>
      </c>
      <c r="AA748" s="81" t="str">
        <f t="shared" si="128"/>
        <v>-</v>
      </c>
      <c r="AB748" s="64">
        <f t="shared" si="129"/>
        <v>0</v>
      </c>
      <c r="AC748" s="65">
        <f t="shared" si="130"/>
        <v>0</v>
      </c>
      <c r="AD748" s="80">
        <f t="shared" si="131"/>
        <v>0</v>
      </c>
      <c r="AE748" s="81" t="str">
        <f t="shared" si="132"/>
        <v>-</v>
      </c>
      <c r="AF748" s="64">
        <f t="shared" si="133"/>
        <v>0</v>
      </c>
      <c r="AG748" s="82" t="s">
        <v>1734</v>
      </c>
    </row>
    <row r="749" spans="1:33" ht="12.75">
      <c r="A749" s="62">
        <v>3630360</v>
      </c>
      <c r="B749" s="63">
        <v>261901060000</v>
      </c>
      <c r="C749" s="64" t="s">
        <v>1571</v>
      </c>
      <c r="D749" s="65" t="s">
        <v>1572</v>
      </c>
      <c r="E749" s="65" t="s">
        <v>1573</v>
      </c>
      <c r="F749" s="66">
        <v>14580</v>
      </c>
      <c r="G749" s="67">
        <v>3594</v>
      </c>
      <c r="H749" s="68">
        <v>5852653600</v>
      </c>
      <c r="I749" s="69" t="s">
        <v>2145</v>
      </c>
      <c r="J749" s="70" t="s">
        <v>1733</v>
      </c>
      <c r="K749" s="71" t="s">
        <v>1733</v>
      </c>
      <c r="L749" s="72">
        <v>8199</v>
      </c>
      <c r="M749" s="73" t="s">
        <v>1733</v>
      </c>
      <c r="N749" s="74">
        <v>2.770808334</v>
      </c>
      <c r="O749" s="70" t="s">
        <v>1733</v>
      </c>
      <c r="P749" s="75"/>
      <c r="Q749" s="71" t="str">
        <f t="shared" si="123"/>
        <v>NO</v>
      </c>
      <c r="R749" s="76" t="s">
        <v>1733</v>
      </c>
      <c r="S749" s="77">
        <v>210393</v>
      </c>
      <c r="T749" s="78">
        <v>6750</v>
      </c>
      <c r="U749" s="78">
        <v>34001</v>
      </c>
      <c r="V749" s="79">
        <v>8849</v>
      </c>
      <c r="W749" s="64">
        <f t="shared" si="124"/>
        <v>0</v>
      </c>
      <c r="X749" s="65">
        <f t="shared" si="125"/>
        <v>0</v>
      </c>
      <c r="Y749" s="65">
        <f t="shared" si="126"/>
        <v>0</v>
      </c>
      <c r="Z749" s="80">
        <f t="shared" si="127"/>
        <v>0</v>
      </c>
      <c r="AA749" s="81" t="str">
        <f t="shared" si="128"/>
        <v>-</v>
      </c>
      <c r="AB749" s="64">
        <f t="shared" si="129"/>
        <v>0</v>
      </c>
      <c r="AC749" s="65">
        <f t="shared" si="130"/>
        <v>0</v>
      </c>
      <c r="AD749" s="80">
        <f t="shared" si="131"/>
        <v>0</v>
      </c>
      <c r="AE749" s="81" t="str">
        <f t="shared" si="132"/>
        <v>-</v>
      </c>
      <c r="AF749" s="64">
        <f t="shared" si="133"/>
        <v>0</v>
      </c>
      <c r="AG749" s="82" t="s">
        <v>1734</v>
      </c>
    </row>
    <row r="750" spans="1:33" ht="12.75">
      <c r="A750" s="62">
        <v>3630420</v>
      </c>
      <c r="B750" s="63">
        <v>50301040000</v>
      </c>
      <c r="C750" s="64" t="s">
        <v>1574</v>
      </c>
      <c r="D750" s="65" t="s">
        <v>1575</v>
      </c>
      <c r="E750" s="65" t="s">
        <v>1576</v>
      </c>
      <c r="F750" s="66">
        <v>13166</v>
      </c>
      <c r="G750" s="67">
        <v>9105</v>
      </c>
      <c r="H750" s="68">
        <v>3158346637</v>
      </c>
      <c r="I750" s="69" t="s">
        <v>1777</v>
      </c>
      <c r="J750" s="70" t="s">
        <v>1733</v>
      </c>
      <c r="K750" s="71" t="s">
        <v>1732</v>
      </c>
      <c r="L750" s="72">
        <v>997</v>
      </c>
      <c r="M750" s="73" t="s">
        <v>1733</v>
      </c>
      <c r="N750" s="74">
        <v>10.39354188</v>
      </c>
      <c r="O750" s="70" t="s">
        <v>1733</v>
      </c>
      <c r="P750" s="75"/>
      <c r="Q750" s="71" t="str">
        <f t="shared" si="123"/>
        <v>NO</v>
      </c>
      <c r="R750" s="76" t="s">
        <v>1732</v>
      </c>
      <c r="S750" s="77">
        <v>42084</v>
      </c>
      <c r="T750" s="78">
        <v>4067</v>
      </c>
      <c r="U750" s="78">
        <v>5240</v>
      </c>
      <c r="V750" s="79">
        <v>1680</v>
      </c>
      <c r="W750" s="64">
        <f t="shared" si="124"/>
        <v>1</v>
      </c>
      <c r="X750" s="65">
        <f t="shared" si="125"/>
        <v>0</v>
      </c>
      <c r="Y750" s="65">
        <f t="shared" si="126"/>
        <v>0</v>
      </c>
      <c r="Z750" s="80">
        <f t="shared" si="127"/>
        <v>0</v>
      </c>
      <c r="AA750" s="81" t="str">
        <f t="shared" si="128"/>
        <v>-</v>
      </c>
      <c r="AB750" s="64">
        <f t="shared" si="129"/>
        <v>1</v>
      </c>
      <c r="AC750" s="65">
        <f t="shared" si="130"/>
        <v>0</v>
      </c>
      <c r="AD750" s="80">
        <f t="shared" si="131"/>
        <v>0</v>
      </c>
      <c r="AE750" s="81" t="str">
        <f t="shared" si="132"/>
        <v>-</v>
      </c>
      <c r="AF750" s="64">
        <f t="shared" si="133"/>
        <v>0</v>
      </c>
      <c r="AG750" s="82" t="s">
        <v>1734</v>
      </c>
    </row>
    <row r="751" spans="1:33" ht="12.75">
      <c r="A751" s="62">
        <v>3630450</v>
      </c>
      <c r="B751" s="63">
        <v>200901040000</v>
      </c>
      <c r="C751" s="64" t="s">
        <v>1577</v>
      </c>
      <c r="D751" s="65" t="s">
        <v>1578</v>
      </c>
      <c r="E751" s="65" t="s">
        <v>1579</v>
      </c>
      <c r="F751" s="66">
        <v>12190</v>
      </c>
      <c r="G751" s="67">
        <v>300</v>
      </c>
      <c r="H751" s="68">
        <v>5189246000</v>
      </c>
      <c r="I751" s="69" t="s">
        <v>1731</v>
      </c>
      <c r="J751" s="70" t="s">
        <v>1732</v>
      </c>
      <c r="K751" s="71" t="s">
        <v>1732</v>
      </c>
      <c r="L751" s="72">
        <v>173</v>
      </c>
      <c r="M751" s="73" t="s">
        <v>2005</v>
      </c>
      <c r="N751" s="74">
        <v>16</v>
      </c>
      <c r="O751" s="70" t="s">
        <v>1733</v>
      </c>
      <c r="P751" s="75"/>
      <c r="Q751" s="71" t="str">
        <f t="shared" si="123"/>
        <v>NO</v>
      </c>
      <c r="R751" s="76" t="s">
        <v>1732</v>
      </c>
      <c r="S751" s="77">
        <v>5829</v>
      </c>
      <c r="T751" s="78">
        <v>1303</v>
      </c>
      <c r="U751" s="78">
        <v>1233</v>
      </c>
      <c r="V751" s="79">
        <v>1605</v>
      </c>
      <c r="W751" s="64">
        <f t="shared" si="124"/>
        <v>1</v>
      </c>
      <c r="X751" s="65">
        <f t="shared" si="125"/>
        <v>1</v>
      </c>
      <c r="Y751" s="65">
        <f t="shared" si="126"/>
        <v>0</v>
      </c>
      <c r="Z751" s="80">
        <f t="shared" si="127"/>
        <v>0</v>
      </c>
      <c r="AA751" s="81" t="str">
        <f t="shared" si="128"/>
        <v>SRSA</v>
      </c>
      <c r="AB751" s="64">
        <f t="shared" si="129"/>
        <v>1</v>
      </c>
      <c r="AC751" s="65">
        <f t="shared" si="130"/>
        <v>0</v>
      </c>
      <c r="AD751" s="80">
        <f t="shared" si="131"/>
        <v>0</v>
      </c>
      <c r="AE751" s="81" t="str">
        <f t="shared" si="132"/>
        <v>-</v>
      </c>
      <c r="AF751" s="64">
        <f t="shared" si="133"/>
        <v>0</v>
      </c>
      <c r="AG751" s="82" t="s">
        <v>1734</v>
      </c>
    </row>
    <row r="752" spans="1:33" ht="12.75">
      <c r="A752" s="62">
        <v>3630480</v>
      </c>
      <c r="B752" s="63">
        <v>22601060000</v>
      </c>
      <c r="C752" s="64" t="s">
        <v>1580</v>
      </c>
      <c r="D752" s="65" t="s">
        <v>1581</v>
      </c>
      <c r="E752" s="65" t="s">
        <v>1582</v>
      </c>
      <c r="F752" s="66">
        <v>14895</v>
      </c>
      <c r="G752" s="67">
        <v>1358</v>
      </c>
      <c r="H752" s="68">
        <v>5855934200</v>
      </c>
      <c r="I752" s="69" t="s">
        <v>1738</v>
      </c>
      <c r="J752" s="70" t="s">
        <v>1733</v>
      </c>
      <c r="K752" s="71" t="s">
        <v>1732</v>
      </c>
      <c r="L752" s="72">
        <v>1343</v>
      </c>
      <c r="M752" s="73" t="s">
        <v>1733</v>
      </c>
      <c r="N752" s="74">
        <v>16.6005291</v>
      </c>
      <c r="O752" s="70" t="s">
        <v>1733</v>
      </c>
      <c r="P752" s="75"/>
      <c r="Q752" s="71" t="str">
        <f t="shared" si="123"/>
        <v>NO</v>
      </c>
      <c r="R752" s="76" t="s">
        <v>1732</v>
      </c>
      <c r="S752" s="77">
        <v>93321</v>
      </c>
      <c r="T752" s="78">
        <v>12048</v>
      </c>
      <c r="U752" s="78">
        <v>10880</v>
      </c>
      <c r="V752" s="79">
        <v>14397</v>
      </c>
      <c r="W752" s="64">
        <f t="shared" si="124"/>
        <v>1</v>
      </c>
      <c r="X752" s="65">
        <f t="shared" si="125"/>
        <v>0</v>
      </c>
      <c r="Y752" s="65">
        <f t="shared" si="126"/>
        <v>0</v>
      </c>
      <c r="Z752" s="80">
        <f t="shared" si="127"/>
        <v>0</v>
      </c>
      <c r="AA752" s="81" t="str">
        <f t="shared" si="128"/>
        <v>-</v>
      </c>
      <c r="AB752" s="64">
        <f t="shared" si="129"/>
        <v>1</v>
      </c>
      <c r="AC752" s="65">
        <f t="shared" si="130"/>
        <v>0</v>
      </c>
      <c r="AD752" s="80">
        <f t="shared" si="131"/>
        <v>0</v>
      </c>
      <c r="AE752" s="81" t="str">
        <f t="shared" si="132"/>
        <v>-</v>
      </c>
      <c r="AF752" s="64">
        <f t="shared" si="133"/>
        <v>0</v>
      </c>
      <c r="AG752" s="82" t="s">
        <v>1734</v>
      </c>
    </row>
    <row r="753" spans="1:33" ht="12.75">
      <c r="A753" s="62">
        <v>3630540</v>
      </c>
      <c r="B753" s="63">
        <v>580102030000</v>
      </c>
      <c r="C753" s="64" t="s">
        <v>1583</v>
      </c>
      <c r="D753" s="65" t="s">
        <v>1584</v>
      </c>
      <c r="E753" s="65" t="s">
        <v>1585</v>
      </c>
      <c r="F753" s="66">
        <v>11704</v>
      </c>
      <c r="G753" s="67">
        <v>6289</v>
      </c>
      <c r="H753" s="68">
        <v>6313213142</v>
      </c>
      <c r="I753" s="69" t="s">
        <v>1826</v>
      </c>
      <c r="J753" s="70" t="s">
        <v>1733</v>
      </c>
      <c r="K753" s="71" t="s">
        <v>1733</v>
      </c>
      <c r="L753" s="72">
        <v>4703</v>
      </c>
      <c r="M753" s="73" t="s">
        <v>1733</v>
      </c>
      <c r="N753" s="74">
        <v>7.203641401</v>
      </c>
      <c r="O753" s="70" t="s">
        <v>1733</v>
      </c>
      <c r="P753" s="75"/>
      <c r="Q753" s="71" t="str">
        <f t="shared" si="123"/>
        <v>NO</v>
      </c>
      <c r="R753" s="76" t="s">
        <v>1733</v>
      </c>
      <c r="S753" s="77">
        <v>140334</v>
      </c>
      <c r="T753" s="78">
        <v>13086</v>
      </c>
      <c r="U753" s="78">
        <v>21348</v>
      </c>
      <c r="V753" s="79">
        <v>6527</v>
      </c>
      <c r="W753" s="64">
        <f t="shared" si="124"/>
        <v>0</v>
      </c>
      <c r="X753" s="65">
        <f t="shared" si="125"/>
        <v>0</v>
      </c>
      <c r="Y753" s="65">
        <f t="shared" si="126"/>
        <v>0</v>
      </c>
      <c r="Z753" s="80">
        <f t="shared" si="127"/>
        <v>0</v>
      </c>
      <c r="AA753" s="81" t="str">
        <f t="shared" si="128"/>
        <v>-</v>
      </c>
      <c r="AB753" s="64">
        <f t="shared" si="129"/>
        <v>0</v>
      </c>
      <c r="AC753" s="65">
        <f t="shared" si="130"/>
        <v>0</v>
      </c>
      <c r="AD753" s="80">
        <f t="shared" si="131"/>
        <v>0</v>
      </c>
      <c r="AE753" s="81" t="str">
        <f t="shared" si="132"/>
        <v>-</v>
      </c>
      <c r="AF753" s="64">
        <f t="shared" si="133"/>
        <v>0</v>
      </c>
      <c r="AG753" s="82" t="s">
        <v>1734</v>
      </c>
    </row>
    <row r="754" spans="1:33" ht="12.75">
      <c r="A754" s="62">
        <v>3630600</v>
      </c>
      <c r="B754" s="63">
        <v>210302040000</v>
      </c>
      <c r="C754" s="64" t="s">
        <v>1586</v>
      </c>
      <c r="D754" s="65" t="s">
        <v>1587</v>
      </c>
      <c r="E754" s="65" t="s">
        <v>1588</v>
      </c>
      <c r="F754" s="66">
        <v>13416</v>
      </c>
      <c r="G754" s="67">
        <v>360</v>
      </c>
      <c r="H754" s="68">
        <v>3158456800</v>
      </c>
      <c r="I754" s="69" t="s">
        <v>1807</v>
      </c>
      <c r="J754" s="70" t="s">
        <v>1732</v>
      </c>
      <c r="K754" s="71" t="s">
        <v>1733</v>
      </c>
      <c r="L754" s="72">
        <v>895</v>
      </c>
      <c r="M754" s="73" t="s">
        <v>1733</v>
      </c>
      <c r="N754" s="74">
        <v>12.85551763</v>
      </c>
      <c r="O754" s="70" t="s">
        <v>1733</v>
      </c>
      <c r="P754" s="75"/>
      <c r="Q754" s="71" t="str">
        <f t="shared" si="123"/>
        <v>NO</v>
      </c>
      <c r="R754" s="76" t="s">
        <v>1732</v>
      </c>
      <c r="S754" s="77">
        <v>44173</v>
      </c>
      <c r="T754" s="78">
        <v>5188</v>
      </c>
      <c r="U754" s="78">
        <v>5523</v>
      </c>
      <c r="V754" s="79">
        <v>8361</v>
      </c>
      <c r="W754" s="64">
        <f t="shared" si="124"/>
        <v>1</v>
      </c>
      <c r="X754" s="65">
        <f t="shared" si="125"/>
        <v>0</v>
      </c>
      <c r="Y754" s="65">
        <f t="shared" si="126"/>
        <v>0</v>
      </c>
      <c r="Z754" s="80">
        <f t="shared" si="127"/>
        <v>0</v>
      </c>
      <c r="AA754" s="81" t="str">
        <f t="shared" si="128"/>
        <v>-</v>
      </c>
      <c r="AB754" s="64">
        <f t="shared" si="129"/>
        <v>1</v>
      </c>
      <c r="AC754" s="65">
        <f t="shared" si="130"/>
        <v>0</v>
      </c>
      <c r="AD754" s="80">
        <f t="shared" si="131"/>
        <v>0</v>
      </c>
      <c r="AE754" s="81" t="str">
        <f t="shared" si="132"/>
        <v>-</v>
      </c>
      <c r="AF754" s="64">
        <f t="shared" si="133"/>
        <v>0</v>
      </c>
      <c r="AG754" s="82" t="s">
        <v>1734</v>
      </c>
    </row>
    <row r="755" spans="1:33" ht="12.75">
      <c r="A755" s="62">
        <v>3630630</v>
      </c>
      <c r="B755" s="63">
        <v>420101060000</v>
      </c>
      <c r="C755" s="64" t="s">
        <v>1589</v>
      </c>
      <c r="D755" s="65" t="s">
        <v>1590</v>
      </c>
      <c r="E755" s="65" t="s">
        <v>1591</v>
      </c>
      <c r="F755" s="66">
        <v>13031</v>
      </c>
      <c r="G755" s="67">
        <v>1655</v>
      </c>
      <c r="H755" s="68">
        <v>3154874562</v>
      </c>
      <c r="I755" s="69" t="s">
        <v>1844</v>
      </c>
      <c r="J755" s="70" t="s">
        <v>1733</v>
      </c>
      <c r="K755" s="71" t="s">
        <v>1733</v>
      </c>
      <c r="L755" s="72">
        <v>4801</v>
      </c>
      <c r="M755" s="73" t="s">
        <v>1733</v>
      </c>
      <c r="N755" s="74">
        <v>3.691904048</v>
      </c>
      <c r="O755" s="70" t="s">
        <v>1733</v>
      </c>
      <c r="P755" s="75"/>
      <c r="Q755" s="71" t="str">
        <f t="shared" si="123"/>
        <v>NO</v>
      </c>
      <c r="R755" s="76" t="s">
        <v>1733</v>
      </c>
      <c r="S755" s="77">
        <v>143476</v>
      </c>
      <c r="T755" s="78">
        <v>5479</v>
      </c>
      <c r="U755" s="78">
        <v>22124</v>
      </c>
      <c r="V755" s="79">
        <v>5976</v>
      </c>
      <c r="W755" s="64">
        <f t="shared" si="124"/>
        <v>0</v>
      </c>
      <c r="X755" s="65">
        <f t="shared" si="125"/>
        <v>0</v>
      </c>
      <c r="Y755" s="65">
        <f t="shared" si="126"/>
        <v>0</v>
      </c>
      <c r="Z755" s="80">
        <f t="shared" si="127"/>
        <v>0</v>
      </c>
      <c r="AA755" s="81" t="str">
        <f t="shared" si="128"/>
        <v>-</v>
      </c>
      <c r="AB755" s="64">
        <f t="shared" si="129"/>
        <v>0</v>
      </c>
      <c r="AC755" s="65">
        <f t="shared" si="130"/>
        <v>0</v>
      </c>
      <c r="AD755" s="80">
        <f t="shared" si="131"/>
        <v>0</v>
      </c>
      <c r="AE755" s="81" t="str">
        <f t="shared" si="132"/>
        <v>-</v>
      </c>
      <c r="AF755" s="64">
        <f t="shared" si="133"/>
        <v>0</v>
      </c>
      <c r="AG755" s="82" t="s">
        <v>1734</v>
      </c>
    </row>
    <row r="756" spans="1:33" ht="12.75">
      <c r="A756" s="62">
        <v>3630660</v>
      </c>
      <c r="B756" s="63">
        <v>280227030000</v>
      </c>
      <c r="C756" s="64" t="s">
        <v>1592</v>
      </c>
      <c r="D756" s="65" t="s">
        <v>1593</v>
      </c>
      <c r="E756" s="65" t="s">
        <v>1594</v>
      </c>
      <c r="F756" s="66">
        <v>11552</v>
      </c>
      <c r="G756" s="67">
        <v>2455</v>
      </c>
      <c r="H756" s="68">
        <v>5163903107</v>
      </c>
      <c r="I756" s="69" t="s">
        <v>1947</v>
      </c>
      <c r="J756" s="70" t="s">
        <v>1733</v>
      </c>
      <c r="K756" s="71" t="s">
        <v>1733</v>
      </c>
      <c r="L756" s="72">
        <v>2219</v>
      </c>
      <c r="M756" s="73" t="s">
        <v>1733</v>
      </c>
      <c r="N756" s="74">
        <v>6.21875</v>
      </c>
      <c r="O756" s="70" t="s">
        <v>1733</v>
      </c>
      <c r="P756" s="75"/>
      <c r="Q756" s="71" t="str">
        <f t="shared" si="123"/>
        <v>NO</v>
      </c>
      <c r="R756" s="76" t="s">
        <v>1733</v>
      </c>
      <c r="S756" s="77">
        <v>61746</v>
      </c>
      <c r="T756" s="78">
        <v>8790</v>
      </c>
      <c r="U756" s="78">
        <v>13828</v>
      </c>
      <c r="V756" s="79">
        <v>4031</v>
      </c>
      <c r="W756" s="64">
        <f t="shared" si="124"/>
        <v>0</v>
      </c>
      <c r="X756" s="65">
        <f t="shared" si="125"/>
        <v>0</v>
      </c>
      <c r="Y756" s="65">
        <f t="shared" si="126"/>
        <v>0</v>
      </c>
      <c r="Z756" s="80">
        <f t="shared" si="127"/>
        <v>0</v>
      </c>
      <c r="AA756" s="81" t="str">
        <f t="shared" si="128"/>
        <v>-</v>
      </c>
      <c r="AB756" s="64">
        <f t="shared" si="129"/>
        <v>0</v>
      </c>
      <c r="AC756" s="65">
        <f t="shared" si="130"/>
        <v>0</v>
      </c>
      <c r="AD756" s="80">
        <f t="shared" si="131"/>
        <v>0</v>
      </c>
      <c r="AE756" s="81" t="str">
        <f t="shared" si="132"/>
        <v>-</v>
      </c>
      <c r="AF756" s="64">
        <f t="shared" si="133"/>
        <v>0</v>
      </c>
      <c r="AG756" s="82" t="s">
        <v>1734</v>
      </c>
    </row>
    <row r="757" spans="1:33" ht="12.75">
      <c r="A757" s="62">
        <v>3615390</v>
      </c>
      <c r="B757" s="63">
        <v>260803060000</v>
      </c>
      <c r="C757" s="64" t="s">
        <v>1595</v>
      </c>
      <c r="D757" s="65" t="s">
        <v>1596</v>
      </c>
      <c r="E757" s="65" t="s">
        <v>2138</v>
      </c>
      <c r="F757" s="66">
        <v>14617</v>
      </c>
      <c r="G757" s="67">
        <v>3093</v>
      </c>
      <c r="H757" s="68">
        <v>5853425500</v>
      </c>
      <c r="I757" s="69" t="s">
        <v>1954</v>
      </c>
      <c r="J757" s="70" t="s">
        <v>1733</v>
      </c>
      <c r="K757" s="71" t="s">
        <v>1733</v>
      </c>
      <c r="L757" s="72">
        <v>3915</v>
      </c>
      <c r="M757" s="73" t="s">
        <v>1733</v>
      </c>
      <c r="N757" s="74">
        <v>3.078024338</v>
      </c>
      <c r="O757" s="70" t="s">
        <v>1733</v>
      </c>
      <c r="P757" s="75"/>
      <c r="Q757" s="71" t="str">
        <f t="shared" si="123"/>
        <v>NO</v>
      </c>
      <c r="R757" s="76" t="s">
        <v>1733</v>
      </c>
      <c r="S757" s="77">
        <v>97072</v>
      </c>
      <c r="T757" s="78">
        <v>3557</v>
      </c>
      <c r="U757" s="78">
        <v>15001</v>
      </c>
      <c r="V757" s="79">
        <v>3989</v>
      </c>
      <c r="W757" s="64">
        <f t="shared" si="124"/>
        <v>0</v>
      </c>
      <c r="X757" s="65">
        <f t="shared" si="125"/>
        <v>0</v>
      </c>
      <c r="Y757" s="65">
        <f t="shared" si="126"/>
        <v>0</v>
      </c>
      <c r="Z757" s="80">
        <f t="shared" si="127"/>
        <v>0</v>
      </c>
      <c r="AA757" s="81" t="str">
        <f t="shared" si="128"/>
        <v>-</v>
      </c>
      <c r="AB757" s="64">
        <f t="shared" si="129"/>
        <v>0</v>
      </c>
      <c r="AC757" s="65">
        <f t="shared" si="130"/>
        <v>0</v>
      </c>
      <c r="AD757" s="80">
        <f t="shared" si="131"/>
        <v>0</v>
      </c>
      <c r="AE757" s="81" t="str">
        <f t="shared" si="132"/>
        <v>-</v>
      </c>
      <c r="AF757" s="64">
        <f t="shared" si="133"/>
        <v>0</v>
      </c>
      <c r="AG757" s="82" t="s">
        <v>1734</v>
      </c>
    </row>
    <row r="758" spans="1:33" ht="12.75">
      <c r="A758" s="62">
        <v>3630690</v>
      </c>
      <c r="B758" s="63">
        <v>580509030000</v>
      </c>
      <c r="C758" s="64" t="s">
        <v>1597</v>
      </c>
      <c r="D758" s="65" t="s">
        <v>1598</v>
      </c>
      <c r="E758" s="65" t="s">
        <v>1599</v>
      </c>
      <c r="F758" s="66">
        <v>11795</v>
      </c>
      <c r="G758" s="67">
        <v>3237</v>
      </c>
      <c r="H758" s="68">
        <v>6318933200</v>
      </c>
      <c r="I758" s="69" t="s">
        <v>1826</v>
      </c>
      <c r="J758" s="70" t="s">
        <v>1733</v>
      </c>
      <c r="K758" s="71" t="s">
        <v>1733</v>
      </c>
      <c r="L758" s="72">
        <v>5733</v>
      </c>
      <c r="M758" s="73" t="s">
        <v>1733</v>
      </c>
      <c r="N758" s="74">
        <v>1.35954136</v>
      </c>
      <c r="O758" s="70" t="s">
        <v>1733</v>
      </c>
      <c r="P758" s="75"/>
      <c r="Q758" s="71" t="str">
        <f t="shared" si="123"/>
        <v>NO</v>
      </c>
      <c r="R758" s="76" t="s">
        <v>1733</v>
      </c>
      <c r="S758" s="77">
        <v>135601</v>
      </c>
      <c r="T758" s="78">
        <v>0</v>
      </c>
      <c r="U758" s="78">
        <v>22763</v>
      </c>
      <c r="V758" s="79">
        <v>5832</v>
      </c>
      <c r="W758" s="64">
        <f t="shared" si="124"/>
        <v>0</v>
      </c>
      <c r="X758" s="65">
        <f t="shared" si="125"/>
        <v>0</v>
      </c>
      <c r="Y758" s="65">
        <f t="shared" si="126"/>
        <v>0</v>
      </c>
      <c r="Z758" s="80">
        <f t="shared" si="127"/>
        <v>0</v>
      </c>
      <c r="AA758" s="81" t="str">
        <f t="shared" si="128"/>
        <v>-</v>
      </c>
      <c r="AB758" s="64">
        <f t="shared" si="129"/>
        <v>0</v>
      </c>
      <c r="AC758" s="65">
        <f t="shared" si="130"/>
        <v>0</v>
      </c>
      <c r="AD758" s="80">
        <f t="shared" si="131"/>
        <v>0</v>
      </c>
      <c r="AE758" s="81" t="str">
        <f t="shared" si="132"/>
        <v>-</v>
      </c>
      <c r="AF758" s="64">
        <f t="shared" si="133"/>
        <v>0</v>
      </c>
      <c r="AG758" s="82" t="s">
        <v>1734</v>
      </c>
    </row>
    <row r="759" spans="1:33" ht="12.75">
      <c r="A759" s="62">
        <v>3630760</v>
      </c>
      <c r="B759" s="63">
        <v>620202020000</v>
      </c>
      <c r="C759" s="64" t="s">
        <v>1600</v>
      </c>
      <c r="D759" s="65" t="s">
        <v>1601</v>
      </c>
      <c r="E759" s="65" t="s">
        <v>1602</v>
      </c>
      <c r="F759" s="66">
        <v>12493</v>
      </c>
      <c r="G759" s="67">
        <v>10</v>
      </c>
      <c r="H759" s="68">
        <v>8453846412</v>
      </c>
      <c r="I759" s="69" t="s">
        <v>119</v>
      </c>
      <c r="J759" s="70" t="s">
        <v>1732</v>
      </c>
      <c r="K759" s="71" t="s">
        <v>1733</v>
      </c>
      <c r="L759" s="72">
        <v>78</v>
      </c>
      <c r="M759" s="73" t="s">
        <v>1733</v>
      </c>
      <c r="N759" s="74" t="s">
        <v>1827</v>
      </c>
      <c r="O759" s="70" t="s">
        <v>1827</v>
      </c>
      <c r="P759" s="75"/>
      <c r="Q759" s="71" t="str">
        <f t="shared" si="123"/>
        <v>NO</v>
      </c>
      <c r="R759" s="76" t="s">
        <v>1732</v>
      </c>
      <c r="S759" s="77">
        <v>0</v>
      </c>
      <c r="T759" s="78">
        <v>0</v>
      </c>
      <c r="U759" s="78">
        <v>0</v>
      </c>
      <c r="V759" s="79">
        <v>0</v>
      </c>
      <c r="W759" s="83">
        <f t="shared" si="124"/>
        <v>1</v>
      </c>
      <c r="X759" s="84">
        <f t="shared" si="125"/>
        <v>1</v>
      </c>
      <c r="Y759" s="84">
        <f t="shared" si="126"/>
        <v>0</v>
      </c>
      <c r="Z759" s="85">
        <f t="shared" si="127"/>
        <v>0</v>
      </c>
      <c r="AA759" s="81" t="str">
        <f t="shared" si="128"/>
        <v>SRSA</v>
      </c>
      <c r="AB759" s="64">
        <f t="shared" si="129"/>
        <v>1</v>
      </c>
      <c r="AC759" s="65">
        <f t="shared" si="130"/>
        <v>0</v>
      </c>
      <c r="AD759" s="80">
        <f t="shared" si="131"/>
        <v>0</v>
      </c>
      <c r="AE759" s="81" t="str">
        <f t="shared" si="132"/>
        <v>-</v>
      </c>
      <c r="AF759" s="83">
        <f t="shared" si="133"/>
        <v>0</v>
      </c>
      <c r="AG759" s="82" t="s">
        <v>1734</v>
      </c>
    </row>
    <row r="760" spans="1:33" ht="12.75">
      <c r="A760" s="62">
        <v>3630780</v>
      </c>
      <c r="B760" s="63">
        <v>142801060000</v>
      </c>
      <c r="C760" s="64" t="s">
        <v>1603</v>
      </c>
      <c r="D760" s="65" t="s">
        <v>1604</v>
      </c>
      <c r="E760" s="65" t="s">
        <v>2025</v>
      </c>
      <c r="F760" s="66">
        <v>14224</v>
      </c>
      <c r="G760" s="67">
        <v>4098</v>
      </c>
      <c r="H760" s="68">
        <v>7166773101</v>
      </c>
      <c r="I760" s="69" t="s">
        <v>1826</v>
      </c>
      <c r="J760" s="70" t="s">
        <v>1733</v>
      </c>
      <c r="K760" s="71" t="s">
        <v>1733</v>
      </c>
      <c r="L760" s="72">
        <v>7182</v>
      </c>
      <c r="M760" s="73" t="s">
        <v>1733</v>
      </c>
      <c r="N760" s="74">
        <v>5.196868263</v>
      </c>
      <c r="O760" s="70" t="s">
        <v>1733</v>
      </c>
      <c r="P760" s="75"/>
      <c r="Q760" s="71" t="str">
        <f t="shared" si="123"/>
        <v>NO</v>
      </c>
      <c r="R760" s="76" t="s">
        <v>1733</v>
      </c>
      <c r="S760" s="77">
        <v>256819</v>
      </c>
      <c r="T760" s="78">
        <v>15305</v>
      </c>
      <c r="U760" s="78">
        <v>36175</v>
      </c>
      <c r="V760" s="79">
        <v>9935</v>
      </c>
      <c r="W760" s="64">
        <f t="shared" si="124"/>
        <v>0</v>
      </c>
      <c r="X760" s="65">
        <f t="shared" si="125"/>
        <v>0</v>
      </c>
      <c r="Y760" s="65">
        <f t="shared" si="126"/>
        <v>0</v>
      </c>
      <c r="Z760" s="80">
        <f t="shared" si="127"/>
        <v>0</v>
      </c>
      <c r="AA760" s="81" t="str">
        <f t="shared" si="128"/>
        <v>-</v>
      </c>
      <c r="AB760" s="64">
        <f t="shared" si="129"/>
        <v>0</v>
      </c>
      <c r="AC760" s="65">
        <f t="shared" si="130"/>
        <v>0</v>
      </c>
      <c r="AD760" s="80">
        <f t="shared" si="131"/>
        <v>0</v>
      </c>
      <c r="AE760" s="81" t="str">
        <f t="shared" si="132"/>
        <v>-</v>
      </c>
      <c r="AF760" s="64">
        <f t="shared" si="133"/>
        <v>0</v>
      </c>
      <c r="AG760" s="82" t="s">
        <v>1734</v>
      </c>
    </row>
    <row r="761" spans="1:33" ht="12.75">
      <c r="A761" s="62">
        <v>3630900</v>
      </c>
      <c r="B761" s="63">
        <v>40204040000</v>
      </c>
      <c r="C761" s="64" t="s">
        <v>1605</v>
      </c>
      <c r="D761" s="65" t="s">
        <v>1606</v>
      </c>
      <c r="E761" s="65" t="s">
        <v>1607</v>
      </c>
      <c r="F761" s="66">
        <v>14171</v>
      </c>
      <c r="G761" s="67">
        <v>290</v>
      </c>
      <c r="H761" s="68">
        <v>7169423293</v>
      </c>
      <c r="I761" s="69" t="s">
        <v>1752</v>
      </c>
      <c r="J761" s="70" t="s">
        <v>1732</v>
      </c>
      <c r="K761" s="71" t="s">
        <v>1732</v>
      </c>
      <c r="L761" s="72">
        <v>417</v>
      </c>
      <c r="M761" s="73" t="s">
        <v>1733</v>
      </c>
      <c r="N761" s="74">
        <v>4.306220096</v>
      </c>
      <c r="O761" s="70" t="s">
        <v>1733</v>
      </c>
      <c r="P761" s="75"/>
      <c r="Q761" s="71" t="str">
        <f t="shared" si="123"/>
        <v>NO</v>
      </c>
      <c r="R761" s="76" t="s">
        <v>1732</v>
      </c>
      <c r="S761" s="77">
        <v>14649</v>
      </c>
      <c r="T761" s="78">
        <v>696</v>
      </c>
      <c r="U761" s="78">
        <v>1918</v>
      </c>
      <c r="V761" s="79">
        <v>3942</v>
      </c>
      <c r="W761" s="64">
        <f t="shared" si="124"/>
        <v>1</v>
      </c>
      <c r="X761" s="65">
        <f t="shared" si="125"/>
        <v>1</v>
      </c>
      <c r="Y761" s="65">
        <f t="shared" si="126"/>
        <v>0</v>
      </c>
      <c r="Z761" s="80">
        <f t="shared" si="127"/>
        <v>0</v>
      </c>
      <c r="AA761" s="81" t="str">
        <f t="shared" si="128"/>
        <v>SRSA</v>
      </c>
      <c r="AB761" s="64">
        <f t="shared" si="129"/>
        <v>1</v>
      </c>
      <c r="AC761" s="65">
        <f t="shared" si="130"/>
        <v>0</v>
      </c>
      <c r="AD761" s="80">
        <f t="shared" si="131"/>
        <v>0</v>
      </c>
      <c r="AE761" s="81" t="str">
        <f t="shared" si="132"/>
        <v>-</v>
      </c>
      <c r="AF761" s="64">
        <f t="shared" si="133"/>
        <v>0</v>
      </c>
      <c r="AG761" s="82" t="s">
        <v>1734</v>
      </c>
    </row>
    <row r="762" spans="1:33" ht="12.75">
      <c r="A762" s="62">
        <v>3630960</v>
      </c>
      <c r="B762" s="63">
        <v>280401030000</v>
      </c>
      <c r="C762" s="64" t="s">
        <v>1608</v>
      </c>
      <c r="D762" s="65" t="s">
        <v>1609</v>
      </c>
      <c r="E762" s="65" t="s">
        <v>171</v>
      </c>
      <c r="F762" s="66">
        <v>11568</v>
      </c>
      <c r="G762" s="67">
        <v>1624</v>
      </c>
      <c r="H762" s="68">
        <v>5168765016</v>
      </c>
      <c r="I762" s="69" t="s">
        <v>1947</v>
      </c>
      <c r="J762" s="70" t="s">
        <v>1733</v>
      </c>
      <c r="K762" s="71" t="s">
        <v>1733</v>
      </c>
      <c r="L762" s="72">
        <v>3542</v>
      </c>
      <c r="M762" s="73" t="s">
        <v>1733</v>
      </c>
      <c r="N762" s="74">
        <v>12.52013809</v>
      </c>
      <c r="O762" s="70" t="s">
        <v>1733</v>
      </c>
      <c r="P762" s="75"/>
      <c r="Q762" s="71" t="str">
        <f t="shared" si="123"/>
        <v>NO</v>
      </c>
      <c r="R762" s="76" t="s">
        <v>1733</v>
      </c>
      <c r="S762" s="77">
        <v>168138</v>
      </c>
      <c r="T762" s="78">
        <v>29218</v>
      </c>
      <c r="U762" s="78">
        <v>30832</v>
      </c>
      <c r="V762" s="79">
        <v>8358</v>
      </c>
      <c r="W762" s="64">
        <f t="shared" si="124"/>
        <v>0</v>
      </c>
      <c r="X762" s="65">
        <f t="shared" si="125"/>
        <v>0</v>
      </c>
      <c r="Y762" s="65">
        <f t="shared" si="126"/>
        <v>0</v>
      </c>
      <c r="Z762" s="80">
        <f t="shared" si="127"/>
        <v>0</v>
      </c>
      <c r="AA762" s="81" t="str">
        <f t="shared" si="128"/>
        <v>-</v>
      </c>
      <c r="AB762" s="64">
        <f t="shared" si="129"/>
        <v>0</v>
      </c>
      <c r="AC762" s="65">
        <f t="shared" si="130"/>
        <v>0</v>
      </c>
      <c r="AD762" s="80">
        <f t="shared" si="131"/>
        <v>0</v>
      </c>
      <c r="AE762" s="81" t="str">
        <f t="shared" si="132"/>
        <v>-</v>
      </c>
      <c r="AF762" s="64">
        <f t="shared" si="133"/>
        <v>0</v>
      </c>
      <c r="AG762" s="82" t="s">
        <v>1734</v>
      </c>
    </row>
    <row r="763" spans="1:33" ht="12.75">
      <c r="A763" s="62">
        <v>3630990</v>
      </c>
      <c r="B763" s="63">
        <v>62901040000</v>
      </c>
      <c r="C763" s="64" t="s">
        <v>1610</v>
      </c>
      <c r="D763" s="65" t="s">
        <v>1611</v>
      </c>
      <c r="E763" s="65" t="s">
        <v>1612</v>
      </c>
      <c r="F763" s="66">
        <v>14787</v>
      </c>
      <c r="G763" s="67">
        <v>1199</v>
      </c>
      <c r="H763" s="68">
        <v>7163262151</v>
      </c>
      <c r="I763" s="69" t="s">
        <v>1738</v>
      </c>
      <c r="J763" s="70" t="s">
        <v>1733</v>
      </c>
      <c r="K763" s="71" t="s">
        <v>1732</v>
      </c>
      <c r="L763" s="72">
        <v>888</v>
      </c>
      <c r="M763" s="73" t="s">
        <v>1733</v>
      </c>
      <c r="N763" s="74">
        <v>17.14285714</v>
      </c>
      <c r="O763" s="70" t="s">
        <v>1733</v>
      </c>
      <c r="P763" s="75"/>
      <c r="Q763" s="71" t="str">
        <f t="shared" si="123"/>
        <v>NO</v>
      </c>
      <c r="R763" s="76" t="s">
        <v>1732</v>
      </c>
      <c r="S763" s="77">
        <v>47436</v>
      </c>
      <c r="T763" s="78">
        <v>6771</v>
      </c>
      <c r="U763" s="78">
        <v>6451</v>
      </c>
      <c r="V763" s="79">
        <v>8658</v>
      </c>
      <c r="W763" s="64">
        <f t="shared" si="124"/>
        <v>1</v>
      </c>
      <c r="X763" s="65">
        <f t="shared" si="125"/>
        <v>0</v>
      </c>
      <c r="Y763" s="65">
        <f t="shared" si="126"/>
        <v>0</v>
      </c>
      <c r="Z763" s="80">
        <f t="shared" si="127"/>
        <v>0</v>
      </c>
      <c r="AA763" s="81" t="str">
        <f t="shared" si="128"/>
        <v>-</v>
      </c>
      <c r="AB763" s="64">
        <f t="shared" si="129"/>
        <v>1</v>
      </c>
      <c r="AC763" s="65">
        <f t="shared" si="130"/>
        <v>0</v>
      </c>
      <c r="AD763" s="80">
        <f t="shared" si="131"/>
        <v>0</v>
      </c>
      <c r="AE763" s="81" t="str">
        <f t="shared" si="132"/>
        <v>-</v>
      </c>
      <c r="AF763" s="64">
        <f t="shared" si="133"/>
        <v>0</v>
      </c>
      <c r="AG763" s="82" t="s">
        <v>1734</v>
      </c>
    </row>
    <row r="764" spans="1:33" ht="12.75">
      <c r="A764" s="62">
        <v>3631020</v>
      </c>
      <c r="B764" s="63">
        <v>580902020000</v>
      </c>
      <c r="C764" s="64" t="s">
        <v>1613</v>
      </c>
      <c r="D764" s="65" t="s">
        <v>1614</v>
      </c>
      <c r="E764" s="65" t="s">
        <v>1615</v>
      </c>
      <c r="F764" s="66">
        <v>11978</v>
      </c>
      <c r="G764" s="67">
        <v>2045</v>
      </c>
      <c r="H764" s="68">
        <v>6312883800</v>
      </c>
      <c r="I764" s="69" t="s">
        <v>1826</v>
      </c>
      <c r="J764" s="70" t="s">
        <v>1733</v>
      </c>
      <c r="K764" s="71" t="s">
        <v>1733</v>
      </c>
      <c r="L764" s="72">
        <v>1676</v>
      </c>
      <c r="M764" s="73" t="s">
        <v>1733</v>
      </c>
      <c r="N764" s="74">
        <v>7.467204844</v>
      </c>
      <c r="O764" s="70" t="s">
        <v>1733</v>
      </c>
      <c r="P764" s="75"/>
      <c r="Q764" s="71" t="str">
        <f t="shared" si="123"/>
        <v>NO</v>
      </c>
      <c r="R764" s="76" t="s">
        <v>1733</v>
      </c>
      <c r="S764" s="77">
        <v>46425</v>
      </c>
      <c r="T764" s="78">
        <v>2973</v>
      </c>
      <c r="U764" s="78">
        <v>6698</v>
      </c>
      <c r="V764" s="79">
        <v>1812</v>
      </c>
      <c r="W764" s="64">
        <f t="shared" si="124"/>
        <v>0</v>
      </c>
      <c r="X764" s="65">
        <f t="shared" si="125"/>
        <v>0</v>
      </c>
      <c r="Y764" s="65">
        <f t="shared" si="126"/>
        <v>0</v>
      </c>
      <c r="Z764" s="80">
        <f t="shared" si="127"/>
        <v>0</v>
      </c>
      <c r="AA764" s="81" t="str">
        <f t="shared" si="128"/>
        <v>-</v>
      </c>
      <c r="AB764" s="64">
        <f t="shared" si="129"/>
        <v>0</v>
      </c>
      <c r="AC764" s="65">
        <f t="shared" si="130"/>
        <v>0</v>
      </c>
      <c r="AD764" s="80">
        <f t="shared" si="131"/>
        <v>0</v>
      </c>
      <c r="AE764" s="81" t="str">
        <f t="shared" si="132"/>
        <v>-</v>
      </c>
      <c r="AF764" s="64">
        <f t="shared" si="133"/>
        <v>0</v>
      </c>
      <c r="AG764" s="82" t="s">
        <v>1734</v>
      </c>
    </row>
    <row r="765" spans="1:33" ht="12.75">
      <c r="A765" s="62">
        <v>3607320</v>
      </c>
      <c r="B765" s="63">
        <v>420701060000</v>
      </c>
      <c r="C765" s="64" t="s">
        <v>1616</v>
      </c>
      <c r="D765" s="65" t="s">
        <v>1617</v>
      </c>
      <c r="E765" s="65" t="s">
        <v>2062</v>
      </c>
      <c r="F765" s="66">
        <v>13219</v>
      </c>
      <c r="G765" s="67">
        <v>2297</v>
      </c>
      <c r="H765" s="68">
        <v>3154886322</v>
      </c>
      <c r="I765" s="69" t="s">
        <v>1954</v>
      </c>
      <c r="J765" s="70" t="s">
        <v>1733</v>
      </c>
      <c r="K765" s="71" t="s">
        <v>1733</v>
      </c>
      <c r="L765" s="72">
        <v>2010</v>
      </c>
      <c r="M765" s="73" t="s">
        <v>1733</v>
      </c>
      <c r="N765" s="74">
        <v>5.606573224</v>
      </c>
      <c r="O765" s="70" t="s">
        <v>1733</v>
      </c>
      <c r="P765" s="75"/>
      <c r="Q765" s="71" t="str">
        <f t="shared" si="123"/>
        <v>NO</v>
      </c>
      <c r="R765" s="76" t="s">
        <v>1733</v>
      </c>
      <c r="S765" s="77">
        <v>47933</v>
      </c>
      <c r="T765" s="78">
        <v>4098</v>
      </c>
      <c r="U765" s="78">
        <v>8998</v>
      </c>
      <c r="V765" s="79">
        <v>2543</v>
      </c>
      <c r="W765" s="64">
        <f t="shared" si="124"/>
        <v>0</v>
      </c>
      <c r="X765" s="65">
        <f t="shared" si="125"/>
        <v>0</v>
      </c>
      <c r="Y765" s="65">
        <f t="shared" si="126"/>
        <v>0</v>
      </c>
      <c r="Z765" s="80">
        <f t="shared" si="127"/>
        <v>0</v>
      </c>
      <c r="AA765" s="81" t="str">
        <f t="shared" si="128"/>
        <v>-</v>
      </c>
      <c r="AB765" s="64">
        <f t="shared" si="129"/>
        <v>0</v>
      </c>
      <c r="AC765" s="65">
        <f t="shared" si="130"/>
        <v>0</v>
      </c>
      <c r="AD765" s="80">
        <f t="shared" si="131"/>
        <v>0</v>
      </c>
      <c r="AE765" s="81" t="str">
        <f t="shared" si="132"/>
        <v>-</v>
      </c>
      <c r="AF765" s="64">
        <f t="shared" si="133"/>
        <v>0</v>
      </c>
      <c r="AG765" s="82" t="s">
        <v>1734</v>
      </c>
    </row>
    <row r="766" spans="1:33" ht="12.75">
      <c r="A766" s="62">
        <v>3631050</v>
      </c>
      <c r="B766" s="63">
        <v>412801040000</v>
      </c>
      <c r="C766" s="64" t="s">
        <v>1618</v>
      </c>
      <c r="D766" s="65" t="s">
        <v>1619</v>
      </c>
      <c r="E766" s="65" t="s">
        <v>1620</v>
      </c>
      <c r="F766" s="66">
        <v>13490</v>
      </c>
      <c r="G766" s="67">
        <v>430</v>
      </c>
      <c r="H766" s="68">
        <v>3155572601</v>
      </c>
      <c r="I766" s="69" t="s">
        <v>1807</v>
      </c>
      <c r="J766" s="70" t="s">
        <v>1732</v>
      </c>
      <c r="K766" s="71" t="s">
        <v>1733</v>
      </c>
      <c r="L766" s="72">
        <v>1115</v>
      </c>
      <c r="M766" s="73" t="s">
        <v>1733</v>
      </c>
      <c r="N766" s="74">
        <v>4.662004662</v>
      </c>
      <c r="O766" s="70" t="s">
        <v>1733</v>
      </c>
      <c r="P766" s="75"/>
      <c r="Q766" s="71" t="str">
        <f t="shared" si="123"/>
        <v>NO</v>
      </c>
      <c r="R766" s="76" t="s">
        <v>1732</v>
      </c>
      <c r="S766" s="77">
        <v>40500</v>
      </c>
      <c r="T766" s="78">
        <v>2302</v>
      </c>
      <c r="U766" s="78">
        <v>4828</v>
      </c>
      <c r="V766" s="79">
        <v>1321</v>
      </c>
      <c r="W766" s="64">
        <f t="shared" si="124"/>
        <v>1</v>
      </c>
      <c r="X766" s="65">
        <f t="shared" si="125"/>
        <v>0</v>
      </c>
      <c r="Y766" s="65">
        <f t="shared" si="126"/>
        <v>0</v>
      </c>
      <c r="Z766" s="80">
        <f t="shared" si="127"/>
        <v>0</v>
      </c>
      <c r="AA766" s="81" t="str">
        <f t="shared" si="128"/>
        <v>-</v>
      </c>
      <c r="AB766" s="64">
        <f t="shared" si="129"/>
        <v>1</v>
      </c>
      <c r="AC766" s="65">
        <f t="shared" si="130"/>
        <v>0</v>
      </c>
      <c r="AD766" s="80">
        <f t="shared" si="131"/>
        <v>0</v>
      </c>
      <c r="AE766" s="81" t="str">
        <f t="shared" si="132"/>
        <v>-</v>
      </c>
      <c r="AF766" s="64">
        <f t="shared" si="133"/>
        <v>0</v>
      </c>
      <c r="AG766" s="82" t="s">
        <v>1734</v>
      </c>
    </row>
    <row r="767" spans="1:33" ht="12.75">
      <c r="A767" s="62">
        <v>3631080</v>
      </c>
      <c r="B767" s="63">
        <v>151601040000</v>
      </c>
      <c r="C767" s="64" t="s">
        <v>1621</v>
      </c>
      <c r="D767" s="65" t="s">
        <v>1622</v>
      </c>
      <c r="E767" s="65" t="s">
        <v>1623</v>
      </c>
      <c r="F767" s="66">
        <v>12993</v>
      </c>
      <c r="G767" s="67">
        <v>408</v>
      </c>
      <c r="H767" s="68">
        <v>5189628244</v>
      </c>
      <c r="I767" s="69" t="s">
        <v>1731</v>
      </c>
      <c r="J767" s="70" t="s">
        <v>1732</v>
      </c>
      <c r="K767" s="71" t="s">
        <v>1732</v>
      </c>
      <c r="L767" s="72">
        <v>226</v>
      </c>
      <c r="M767" s="73" t="s">
        <v>1733</v>
      </c>
      <c r="N767" s="74">
        <v>10.041841</v>
      </c>
      <c r="O767" s="70" t="s">
        <v>1733</v>
      </c>
      <c r="P767" s="75"/>
      <c r="Q767" s="71" t="str">
        <f t="shared" si="123"/>
        <v>NO</v>
      </c>
      <c r="R767" s="76" t="s">
        <v>1732</v>
      </c>
      <c r="S767" s="77">
        <v>17692</v>
      </c>
      <c r="T767" s="78">
        <v>1909</v>
      </c>
      <c r="U767" s="78">
        <v>1869</v>
      </c>
      <c r="V767" s="79">
        <v>2233</v>
      </c>
      <c r="W767" s="64">
        <f t="shared" si="124"/>
        <v>1</v>
      </c>
      <c r="X767" s="65">
        <f t="shared" si="125"/>
        <v>1</v>
      </c>
      <c r="Y767" s="65">
        <f t="shared" si="126"/>
        <v>0</v>
      </c>
      <c r="Z767" s="80">
        <f t="shared" si="127"/>
        <v>0</v>
      </c>
      <c r="AA767" s="81" t="str">
        <f t="shared" si="128"/>
        <v>SRSA</v>
      </c>
      <c r="AB767" s="64">
        <f t="shared" si="129"/>
        <v>1</v>
      </c>
      <c r="AC767" s="65">
        <f t="shared" si="130"/>
        <v>0</v>
      </c>
      <c r="AD767" s="80">
        <f t="shared" si="131"/>
        <v>0</v>
      </c>
      <c r="AE767" s="81" t="str">
        <f t="shared" si="132"/>
        <v>-</v>
      </c>
      <c r="AF767" s="64">
        <f t="shared" si="133"/>
        <v>0</v>
      </c>
      <c r="AG767" s="82" t="s">
        <v>1734</v>
      </c>
    </row>
    <row r="768" spans="1:33" ht="12.75">
      <c r="A768" s="62">
        <v>3631170</v>
      </c>
      <c r="B768" s="63">
        <v>262001040000</v>
      </c>
      <c r="C768" s="64" t="s">
        <v>1624</v>
      </c>
      <c r="D768" s="65" t="s">
        <v>1625</v>
      </c>
      <c r="E768" s="65" t="s">
        <v>1626</v>
      </c>
      <c r="F768" s="66">
        <v>14546</v>
      </c>
      <c r="G768" s="67">
        <v>1299</v>
      </c>
      <c r="H768" s="68">
        <v>5858896246</v>
      </c>
      <c r="I768" s="69" t="s">
        <v>1864</v>
      </c>
      <c r="J768" s="70" t="s">
        <v>1733</v>
      </c>
      <c r="K768" s="71" t="s">
        <v>1733</v>
      </c>
      <c r="L768" s="72">
        <v>867</v>
      </c>
      <c r="M768" s="73" t="s">
        <v>1733</v>
      </c>
      <c r="N768" s="74">
        <v>4.419889503</v>
      </c>
      <c r="O768" s="70" t="s">
        <v>1733</v>
      </c>
      <c r="P768" s="75"/>
      <c r="Q768" s="71" t="str">
        <f t="shared" si="123"/>
        <v>NO</v>
      </c>
      <c r="R768" s="76" t="s">
        <v>1733</v>
      </c>
      <c r="S768" s="77">
        <v>29434</v>
      </c>
      <c r="T768" s="78">
        <v>2788</v>
      </c>
      <c r="U768" s="78">
        <v>5129</v>
      </c>
      <c r="V768" s="79">
        <v>1239</v>
      </c>
      <c r="W768" s="64">
        <f t="shared" si="124"/>
        <v>0</v>
      </c>
      <c r="X768" s="65">
        <f t="shared" si="125"/>
        <v>0</v>
      </c>
      <c r="Y768" s="65">
        <f t="shared" si="126"/>
        <v>0</v>
      </c>
      <c r="Z768" s="80">
        <f t="shared" si="127"/>
        <v>0</v>
      </c>
      <c r="AA768" s="81" t="str">
        <f t="shared" si="128"/>
        <v>-</v>
      </c>
      <c r="AB768" s="64">
        <f t="shared" si="129"/>
        <v>0</v>
      </c>
      <c r="AC768" s="65">
        <f t="shared" si="130"/>
        <v>0</v>
      </c>
      <c r="AD768" s="80">
        <f t="shared" si="131"/>
        <v>0</v>
      </c>
      <c r="AE768" s="81" t="str">
        <f t="shared" si="132"/>
        <v>-</v>
      </c>
      <c r="AF768" s="64">
        <f t="shared" si="133"/>
        <v>0</v>
      </c>
      <c r="AG768" s="82" t="s">
        <v>1734</v>
      </c>
    </row>
    <row r="769" spans="1:33" ht="12.75">
      <c r="A769" s="62">
        <v>3631200</v>
      </c>
      <c r="B769" s="63">
        <v>170301020000</v>
      </c>
      <c r="C769" s="64" t="s">
        <v>1627</v>
      </c>
      <c r="D769" s="65" t="s">
        <v>1628</v>
      </c>
      <c r="E769" s="65" t="s">
        <v>1629</v>
      </c>
      <c r="F769" s="66">
        <v>12032</v>
      </c>
      <c r="G769" s="67">
        <v>325</v>
      </c>
      <c r="H769" s="68">
        <v>5188352171</v>
      </c>
      <c r="I769" s="69" t="s">
        <v>1731</v>
      </c>
      <c r="J769" s="70" t="s">
        <v>1732</v>
      </c>
      <c r="K769" s="71" t="s">
        <v>1732</v>
      </c>
      <c r="L769" s="72">
        <v>153</v>
      </c>
      <c r="M769" s="73" t="s">
        <v>1733</v>
      </c>
      <c r="N769" s="74">
        <v>13.65461847</v>
      </c>
      <c r="O769" s="70" t="s">
        <v>1733</v>
      </c>
      <c r="P769" s="75"/>
      <c r="Q769" s="71" t="str">
        <f t="shared" si="123"/>
        <v>NO</v>
      </c>
      <c r="R769" s="76" t="s">
        <v>1732</v>
      </c>
      <c r="S769" s="77">
        <v>11111</v>
      </c>
      <c r="T769" s="78">
        <v>1417</v>
      </c>
      <c r="U769" s="78">
        <v>1279</v>
      </c>
      <c r="V769" s="79">
        <v>1570</v>
      </c>
      <c r="W769" s="64">
        <f t="shared" si="124"/>
        <v>1</v>
      </c>
      <c r="X769" s="65">
        <f t="shared" si="125"/>
        <v>1</v>
      </c>
      <c r="Y769" s="65">
        <f t="shared" si="126"/>
        <v>0</v>
      </c>
      <c r="Z769" s="80">
        <f t="shared" si="127"/>
        <v>0</v>
      </c>
      <c r="AA769" s="81" t="str">
        <f t="shared" si="128"/>
        <v>SRSA</v>
      </c>
      <c r="AB769" s="64">
        <f t="shared" si="129"/>
        <v>1</v>
      </c>
      <c r="AC769" s="65">
        <f t="shared" si="130"/>
        <v>0</v>
      </c>
      <c r="AD769" s="80">
        <f t="shared" si="131"/>
        <v>0</v>
      </c>
      <c r="AE769" s="81" t="str">
        <f t="shared" si="132"/>
        <v>-</v>
      </c>
      <c r="AF769" s="64">
        <f t="shared" si="133"/>
        <v>0</v>
      </c>
      <c r="AG769" s="82" t="s">
        <v>1734</v>
      </c>
    </row>
    <row r="770" spans="1:33" ht="12.75">
      <c r="A770" s="62">
        <v>3631260</v>
      </c>
      <c r="B770" s="63">
        <v>662200010000</v>
      </c>
      <c r="C770" s="64" t="s">
        <v>1630</v>
      </c>
      <c r="D770" s="65" t="s">
        <v>1631</v>
      </c>
      <c r="E770" s="65" t="s">
        <v>1632</v>
      </c>
      <c r="F770" s="66">
        <v>10605</v>
      </c>
      <c r="G770" s="67">
        <v>4299</v>
      </c>
      <c r="H770" s="68">
        <v>9144222019</v>
      </c>
      <c r="I770" s="69" t="s">
        <v>1840</v>
      </c>
      <c r="J770" s="70" t="s">
        <v>1733</v>
      </c>
      <c r="K770" s="71" t="s">
        <v>1733</v>
      </c>
      <c r="L770" s="72">
        <v>6269</v>
      </c>
      <c r="M770" s="73" t="s">
        <v>1733</v>
      </c>
      <c r="N770" s="74">
        <v>10.29725323</v>
      </c>
      <c r="O770" s="70" t="s">
        <v>1733</v>
      </c>
      <c r="P770" s="75"/>
      <c r="Q770" s="71" t="str">
        <f t="shared" si="123"/>
        <v>NO</v>
      </c>
      <c r="R770" s="76" t="s">
        <v>1733</v>
      </c>
      <c r="S770" s="77">
        <v>276267</v>
      </c>
      <c r="T770" s="78">
        <v>30376</v>
      </c>
      <c r="U770" s="78">
        <v>45180</v>
      </c>
      <c r="V770" s="79">
        <v>13441</v>
      </c>
      <c r="W770" s="64">
        <f t="shared" si="124"/>
        <v>0</v>
      </c>
      <c r="X770" s="65">
        <f t="shared" si="125"/>
        <v>0</v>
      </c>
      <c r="Y770" s="65">
        <f t="shared" si="126"/>
        <v>0</v>
      </c>
      <c r="Z770" s="80">
        <f t="shared" si="127"/>
        <v>0</v>
      </c>
      <c r="AA770" s="81" t="str">
        <f t="shared" si="128"/>
        <v>-</v>
      </c>
      <c r="AB770" s="64">
        <f t="shared" si="129"/>
        <v>0</v>
      </c>
      <c r="AC770" s="65">
        <f t="shared" si="130"/>
        <v>0</v>
      </c>
      <c r="AD770" s="80">
        <f t="shared" si="131"/>
        <v>0</v>
      </c>
      <c r="AE770" s="81" t="str">
        <f t="shared" si="132"/>
        <v>-</v>
      </c>
      <c r="AF770" s="64">
        <f t="shared" si="133"/>
        <v>0</v>
      </c>
      <c r="AG770" s="82" t="s">
        <v>1734</v>
      </c>
    </row>
    <row r="771" spans="1:33" ht="12.75">
      <c r="A771" s="62">
        <v>3631290</v>
      </c>
      <c r="B771" s="63">
        <v>641701060000</v>
      </c>
      <c r="C771" s="64" t="s">
        <v>1633</v>
      </c>
      <c r="D771" s="65" t="s">
        <v>1634</v>
      </c>
      <c r="E771" s="65" t="s">
        <v>1635</v>
      </c>
      <c r="F771" s="66">
        <v>12887</v>
      </c>
      <c r="G771" s="67">
        <v>3633</v>
      </c>
      <c r="H771" s="68">
        <v>5184991772</v>
      </c>
      <c r="I771" s="69" t="s">
        <v>1807</v>
      </c>
      <c r="J771" s="70" t="s">
        <v>1732</v>
      </c>
      <c r="K771" s="71" t="s">
        <v>1733</v>
      </c>
      <c r="L771" s="72">
        <v>836</v>
      </c>
      <c r="M771" s="73" t="s">
        <v>1733</v>
      </c>
      <c r="N771" s="74">
        <v>16.55405405</v>
      </c>
      <c r="O771" s="70" t="s">
        <v>1733</v>
      </c>
      <c r="P771" s="75"/>
      <c r="Q771" s="71" t="str">
        <f t="shared" si="123"/>
        <v>NO</v>
      </c>
      <c r="R771" s="76" t="s">
        <v>1732</v>
      </c>
      <c r="S771" s="77">
        <v>62333</v>
      </c>
      <c r="T771" s="78">
        <v>8413</v>
      </c>
      <c r="U771" s="78">
        <v>7177</v>
      </c>
      <c r="V771" s="79">
        <v>8071</v>
      </c>
      <c r="W771" s="64">
        <f t="shared" si="124"/>
        <v>1</v>
      </c>
      <c r="X771" s="65">
        <f t="shared" si="125"/>
        <v>0</v>
      </c>
      <c r="Y771" s="65">
        <f t="shared" si="126"/>
        <v>0</v>
      </c>
      <c r="Z771" s="80">
        <f t="shared" si="127"/>
        <v>0</v>
      </c>
      <c r="AA771" s="81" t="str">
        <f t="shared" si="128"/>
        <v>-</v>
      </c>
      <c r="AB771" s="64">
        <f t="shared" si="129"/>
        <v>1</v>
      </c>
      <c r="AC771" s="65">
        <f t="shared" si="130"/>
        <v>0</v>
      </c>
      <c r="AD771" s="80">
        <f t="shared" si="131"/>
        <v>0</v>
      </c>
      <c r="AE771" s="81" t="str">
        <f t="shared" si="132"/>
        <v>-</v>
      </c>
      <c r="AF771" s="64">
        <f t="shared" si="133"/>
        <v>0</v>
      </c>
      <c r="AG771" s="82" t="s">
        <v>1734</v>
      </c>
    </row>
    <row r="772" spans="1:33" ht="12.75">
      <c r="A772" s="62">
        <v>3631320</v>
      </c>
      <c r="B772" s="63">
        <v>412902060000</v>
      </c>
      <c r="C772" s="64" t="s">
        <v>1636</v>
      </c>
      <c r="D772" s="65" t="s">
        <v>1637</v>
      </c>
      <c r="E772" s="65" t="s">
        <v>1638</v>
      </c>
      <c r="F772" s="66">
        <v>13495</v>
      </c>
      <c r="G772" s="67">
        <v>304</v>
      </c>
      <c r="H772" s="68">
        <v>3152663303</v>
      </c>
      <c r="I772" s="69" t="s">
        <v>1864</v>
      </c>
      <c r="J772" s="70" t="s">
        <v>1733</v>
      </c>
      <c r="K772" s="71" t="s">
        <v>1733</v>
      </c>
      <c r="L772" s="72">
        <v>3556</v>
      </c>
      <c r="M772" s="73" t="s">
        <v>1733</v>
      </c>
      <c r="N772" s="74">
        <v>9.97915581</v>
      </c>
      <c r="O772" s="70" t="s">
        <v>1733</v>
      </c>
      <c r="P772" s="75"/>
      <c r="Q772" s="71" t="str">
        <f t="shared" si="123"/>
        <v>NO</v>
      </c>
      <c r="R772" s="76" t="s">
        <v>1733</v>
      </c>
      <c r="S772" s="77">
        <v>132510</v>
      </c>
      <c r="T772" s="78">
        <v>14201</v>
      </c>
      <c r="U772" s="78">
        <v>19059</v>
      </c>
      <c r="V772" s="79">
        <v>5984</v>
      </c>
      <c r="W772" s="64">
        <f t="shared" si="124"/>
        <v>0</v>
      </c>
      <c r="X772" s="65">
        <f t="shared" si="125"/>
        <v>0</v>
      </c>
      <c r="Y772" s="65">
        <f t="shared" si="126"/>
        <v>0</v>
      </c>
      <c r="Z772" s="80">
        <f t="shared" si="127"/>
        <v>0</v>
      </c>
      <c r="AA772" s="81" t="str">
        <f t="shared" si="128"/>
        <v>-</v>
      </c>
      <c r="AB772" s="64">
        <f t="shared" si="129"/>
        <v>0</v>
      </c>
      <c r="AC772" s="65">
        <f t="shared" si="130"/>
        <v>0</v>
      </c>
      <c r="AD772" s="80">
        <f t="shared" si="131"/>
        <v>0</v>
      </c>
      <c r="AE772" s="81" t="str">
        <f t="shared" si="132"/>
        <v>-</v>
      </c>
      <c r="AF772" s="64">
        <f t="shared" si="133"/>
        <v>0</v>
      </c>
      <c r="AG772" s="82" t="s">
        <v>1734</v>
      </c>
    </row>
    <row r="773" spans="1:33" ht="12.75">
      <c r="A773" s="62">
        <v>3631350</v>
      </c>
      <c r="B773" s="63">
        <v>22101040000</v>
      </c>
      <c r="C773" s="64" t="s">
        <v>1639</v>
      </c>
      <c r="D773" s="65" t="s">
        <v>1640</v>
      </c>
      <c r="E773" s="65" t="s">
        <v>1641</v>
      </c>
      <c r="F773" s="66">
        <v>14897</v>
      </c>
      <c r="G773" s="67">
        <v>9706</v>
      </c>
      <c r="H773" s="68">
        <v>6073563301</v>
      </c>
      <c r="I773" s="69" t="s">
        <v>1731</v>
      </c>
      <c r="J773" s="70" t="s">
        <v>1732</v>
      </c>
      <c r="K773" s="71" t="s">
        <v>1732</v>
      </c>
      <c r="L773" s="72">
        <v>300</v>
      </c>
      <c r="M773" s="73" t="s">
        <v>1733</v>
      </c>
      <c r="N773" s="74">
        <v>15.27777778</v>
      </c>
      <c r="O773" s="70" t="s">
        <v>1733</v>
      </c>
      <c r="P773" s="75"/>
      <c r="Q773" s="71" t="str">
        <f aca="true" t="shared" si="134" ref="Q773:Q789">IF(AND(ISNUMBER(P773),P773&gt;=20),"YES","NO")</f>
        <v>NO</v>
      </c>
      <c r="R773" s="76" t="s">
        <v>1732</v>
      </c>
      <c r="S773" s="77">
        <v>14898</v>
      </c>
      <c r="T773" s="78">
        <v>1659</v>
      </c>
      <c r="U773" s="78">
        <v>1799</v>
      </c>
      <c r="V773" s="79">
        <v>2758</v>
      </c>
      <c r="W773" s="64">
        <f aca="true" t="shared" si="135" ref="W773:W789">IF(OR(J773="YES",K773="YES"),1,0)</f>
        <v>1</v>
      </c>
      <c r="X773" s="65">
        <f aca="true" t="shared" si="136" ref="X773:X789">IF(OR(AND(ISNUMBER(L773),AND(L773&gt;0,L773&lt;600)),AND(ISNUMBER(L773),AND(L773&gt;0,M773="YES"))),1,0)</f>
        <v>1</v>
      </c>
      <c r="Y773" s="65">
        <f aca="true" t="shared" si="137" ref="Y773:Y789">IF(AND(OR(J773="YES",K773="YES"),(W773=0)),"Trouble",0)</f>
        <v>0</v>
      </c>
      <c r="Z773" s="80">
        <f aca="true" t="shared" si="138" ref="Z773:Z789">IF(AND(OR(AND(ISNUMBER(L773),AND(L773&gt;0,L773&lt;600)),AND(ISNUMBER(L773),AND(L773&gt;0,M773="YES"))),(X773=0)),"Trouble",0)</f>
        <v>0</v>
      </c>
      <c r="AA773" s="81" t="str">
        <f aca="true" t="shared" si="139" ref="AA773:AA789">IF(AND(W773=1,X773=1),"SRSA","-")</f>
        <v>SRSA</v>
      </c>
      <c r="AB773" s="64">
        <f aca="true" t="shared" si="140" ref="AB773:AB789">IF(R773="YES",1,0)</f>
        <v>1</v>
      </c>
      <c r="AC773" s="65">
        <f aca="true" t="shared" si="141" ref="AC773:AC789">IF(OR(AND(ISNUMBER(P773),P773&gt;=20),(AND(ISNUMBER(P773)=FALSE,AND(ISNUMBER(N773),N773&gt;=20)))),1,0)</f>
        <v>0</v>
      </c>
      <c r="AD773" s="80">
        <f aca="true" t="shared" si="142" ref="AD773:AD789">IF(AND(AB773=1,AC773=1),"Initial",0)</f>
        <v>0</v>
      </c>
      <c r="AE773" s="81" t="str">
        <f aca="true" t="shared" si="143" ref="AE773:AE789">IF(AND(AND(AD773="Initial",AF773=0),AND(ISNUMBER(L773),L773&gt;0)),"RLIS","-")</f>
        <v>-</v>
      </c>
      <c r="AF773" s="64">
        <f aca="true" t="shared" si="144" ref="AF773:AF789">IF(AND(AA773="SRSA",AD773="Initial"),"SRSA",0)</f>
        <v>0</v>
      </c>
      <c r="AG773" s="82" t="s">
        <v>1734</v>
      </c>
    </row>
    <row r="774" spans="1:33" ht="12.75">
      <c r="A774" s="62">
        <v>3631380</v>
      </c>
      <c r="B774" s="63">
        <v>31401060000</v>
      </c>
      <c r="C774" s="64" t="s">
        <v>1642</v>
      </c>
      <c r="D774" s="65" t="s">
        <v>1643</v>
      </c>
      <c r="E774" s="65" t="s">
        <v>1644</v>
      </c>
      <c r="F774" s="66">
        <v>13862</v>
      </c>
      <c r="G774" s="67">
        <v>249</v>
      </c>
      <c r="H774" s="68">
        <v>6076928202</v>
      </c>
      <c r="I774" s="69" t="s">
        <v>1807</v>
      </c>
      <c r="J774" s="70" t="s">
        <v>1732</v>
      </c>
      <c r="K774" s="71" t="s">
        <v>1733</v>
      </c>
      <c r="L774" s="72">
        <v>1869</v>
      </c>
      <c r="M774" s="73" t="s">
        <v>1733</v>
      </c>
      <c r="N774" s="74">
        <v>16.47755303</v>
      </c>
      <c r="O774" s="70" t="s">
        <v>1733</v>
      </c>
      <c r="P774" s="75"/>
      <c r="Q774" s="71" t="str">
        <f t="shared" si="134"/>
        <v>NO</v>
      </c>
      <c r="R774" s="76" t="s">
        <v>1732</v>
      </c>
      <c r="S774" s="77">
        <v>115279</v>
      </c>
      <c r="T774" s="78">
        <v>14001</v>
      </c>
      <c r="U774" s="78">
        <v>13359</v>
      </c>
      <c r="V774" s="79">
        <v>17677</v>
      </c>
      <c r="W774" s="64">
        <f t="shared" si="135"/>
        <v>1</v>
      </c>
      <c r="X774" s="65">
        <f t="shared" si="136"/>
        <v>0</v>
      </c>
      <c r="Y774" s="65">
        <f t="shared" si="137"/>
        <v>0</v>
      </c>
      <c r="Z774" s="80">
        <f t="shared" si="138"/>
        <v>0</v>
      </c>
      <c r="AA774" s="81" t="str">
        <f t="shared" si="139"/>
        <v>-</v>
      </c>
      <c r="AB774" s="64">
        <f t="shared" si="140"/>
        <v>1</v>
      </c>
      <c r="AC774" s="65">
        <f t="shared" si="141"/>
        <v>0</v>
      </c>
      <c r="AD774" s="80">
        <f t="shared" si="142"/>
        <v>0</v>
      </c>
      <c r="AE774" s="81" t="str">
        <f t="shared" si="143"/>
        <v>-</v>
      </c>
      <c r="AF774" s="64">
        <f t="shared" si="144"/>
        <v>0</v>
      </c>
      <c r="AG774" s="82" t="s">
        <v>1734</v>
      </c>
    </row>
    <row r="775" spans="1:33" ht="12.75">
      <c r="A775" s="62">
        <v>3618690</v>
      </c>
      <c r="B775" s="63">
        <v>580232030000</v>
      </c>
      <c r="C775" s="64" t="s">
        <v>1645</v>
      </c>
      <c r="D775" s="65" t="s">
        <v>1646</v>
      </c>
      <c r="E775" s="65" t="s">
        <v>1647</v>
      </c>
      <c r="F775" s="66">
        <v>11951</v>
      </c>
      <c r="G775" s="67">
        <v>1099</v>
      </c>
      <c r="H775" s="68">
        <v>6318741201</v>
      </c>
      <c r="I775" s="69" t="s">
        <v>1826</v>
      </c>
      <c r="J775" s="70" t="s">
        <v>1733</v>
      </c>
      <c r="K775" s="71" t="s">
        <v>1733</v>
      </c>
      <c r="L775" s="72">
        <v>9676</v>
      </c>
      <c r="M775" s="73" t="s">
        <v>1733</v>
      </c>
      <c r="N775" s="74">
        <v>16.21289469</v>
      </c>
      <c r="O775" s="70" t="s">
        <v>1733</v>
      </c>
      <c r="P775" s="75"/>
      <c r="Q775" s="71" t="str">
        <f t="shared" si="134"/>
        <v>NO</v>
      </c>
      <c r="R775" s="76" t="s">
        <v>1733</v>
      </c>
      <c r="S775" s="77">
        <v>579464</v>
      </c>
      <c r="T775" s="78">
        <v>79427</v>
      </c>
      <c r="U775" s="78">
        <v>71315</v>
      </c>
      <c r="V775" s="79">
        <v>22064</v>
      </c>
      <c r="W775" s="64">
        <f t="shared" si="135"/>
        <v>0</v>
      </c>
      <c r="X775" s="65">
        <f t="shared" si="136"/>
        <v>0</v>
      </c>
      <c r="Y775" s="65">
        <f t="shared" si="137"/>
        <v>0</v>
      </c>
      <c r="Z775" s="80">
        <f t="shared" si="138"/>
        <v>0</v>
      </c>
      <c r="AA775" s="81" t="str">
        <f t="shared" si="139"/>
        <v>-</v>
      </c>
      <c r="AB775" s="64">
        <f t="shared" si="140"/>
        <v>0</v>
      </c>
      <c r="AC775" s="65">
        <f t="shared" si="141"/>
        <v>0</v>
      </c>
      <c r="AD775" s="80">
        <f t="shared" si="142"/>
        <v>0</v>
      </c>
      <c r="AE775" s="81" t="str">
        <f t="shared" si="143"/>
        <v>-</v>
      </c>
      <c r="AF775" s="64">
        <f t="shared" si="144"/>
        <v>0</v>
      </c>
      <c r="AG775" s="82" t="s">
        <v>1734</v>
      </c>
    </row>
    <row r="776" spans="1:33" ht="12.75">
      <c r="A776" s="62">
        <v>3631440</v>
      </c>
      <c r="B776" s="63">
        <v>651402040000</v>
      </c>
      <c r="C776" s="64" t="s">
        <v>1648</v>
      </c>
      <c r="D776" s="65" t="s">
        <v>1649</v>
      </c>
      <c r="E776" s="65" t="s">
        <v>1650</v>
      </c>
      <c r="F776" s="66">
        <v>14589</v>
      </c>
      <c r="G776" s="67">
        <v>900</v>
      </c>
      <c r="H776" s="68">
        <v>3155899661</v>
      </c>
      <c r="I776" s="69" t="s">
        <v>119</v>
      </c>
      <c r="J776" s="70" t="s">
        <v>1732</v>
      </c>
      <c r="K776" s="71" t="s">
        <v>1733</v>
      </c>
      <c r="L776" s="72">
        <v>1326</v>
      </c>
      <c r="M776" s="73" t="s">
        <v>1733</v>
      </c>
      <c r="N776" s="74">
        <v>6.46359584</v>
      </c>
      <c r="O776" s="70" t="s">
        <v>1733</v>
      </c>
      <c r="P776" s="75"/>
      <c r="Q776" s="71" t="str">
        <f t="shared" si="134"/>
        <v>NO</v>
      </c>
      <c r="R776" s="76" t="s">
        <v>1732</v>
      </c>
      <c r="S776" s="77">
        <v>34682</v>
      </c>
      <c r="T776" s="78">
        <v>3148</v>
      </c>
      <c r="U776" s="78">
        <v>5839</v>
      </c>
      <c r="V776" s="79">
        <v>1641</v>
      </c>
      <c r="W776" s="64">
        <f t="shared" si="135"/>
        <v>1</v>
      </c>
      <c r="X776" s="65">
        <f t="shared" si="136"/>
        <v>0</v>
      </c>
      <c r="Y776" s="65">
        <f t="shared" si="137"/>
        <v>0</v>
      </c>
      <c r="Z776" s="80">
        <f t="shared" si="138"/>
        <v>0</v>
      </c>
      <c r="AA776" s="81" t="str">
        <f t="shared" si="139"/>
        <v>-</v>
      </c>
      <c r="AB776" s="64">
        <f t="shared" si="140"/>
        <v>1</v>
      </c>
      <c r="AC776" s="65">
        <f t="shared" si="141"/>
        <v>0</v>
      </c>
      <c r="AD776" s="80">
        <f t="shared" si="142"/>
        <v>0</v>
      </c>
      <c r="AE776" s="81" t="str">
        <f t="shared" si="143"/>
        <v>-</v>
      </c>
      <c r="AF776" s="64">
        <f t="shared" si="144"/>
        <v>0</v>
      </c>
      <c r="AG776" s="82" t="s">
        <v>1734</v>
      </c>
    </row>
    <row r="777" spans="1:33" ht="12.75">
      <c r="A777" s="62">
        <v>3631470</v>
      </c>
      <c r="B777" s="63">
        <v>140203060000</v>
      </c>
      <c r="C777" s="64" t="s">
        <v>1651</v>
      </c>
      <c r="D777" s="65" t="s">
        <v>1652</v>
      </c>
      <c r="E777" s="65" t="s">
        <v>1653</v>
      </c>
      <c r="F777" s="66">
        <v>14051</v>
      </c>
      <c r="G777" s="67">
        <v>5000</v>
      </c>
      <c r="H777" s="68">
        <v>7166268005</v>
      </c>
      <c r="I777" s="69" t="s">
        <v>1947</v>
      </c>
      <c r="J777" s="70" t="s">
        <v>1733</v>
      </c>
      <c r="K777" s="71" t="s">
        <v>1733</v>
      </c>
      <c r="L777" s="72">
        <v>10389</v>
      </c>
      <c r="M777" s="73" t="s">
        <v>1733</v>
      </c>
      <c r="N777" s="74">
        <v>3.868012554</v>
      </c>
      <c r="O777" s="70" t="s">
        <v>1733</v>
      </c>
      <c r="P777" s="75"/>
      <c r="Q777" s="71" t="str">
        <f t="shared" si="134"/>
        <v>NO</v>
      </c>
      <c r="R777" s="76" t="s">
        <v>1733</v>
      </c>
      <c r="S777" s="77">
        <v>302232</v>
      </c>
      <c r="T777" s="78">
        <v>12184</v>
      </c>
      <c r="U777" s="78">
        <v>45159</v>
      </c>
      <c r="V777" s="79">
        <v>12318</v>
      </c>
      <c r="W777" s="64">
        <f t="shared" si="135"/>
        <v>0</v>
      </c>
      <c r="X777" s="65">
        <f t="shared" si="136"/>
        <v>0</v>
      </c>
      <c r="Y777" s="65">
        <f t="shared" si="137"/>
        <v>0</v>
      </c>
      <c r="Z777" s="80">
        <f t="shared" si="138"/>
        <v>0</v>
      </c>
      <c r="AA777" s="81" t="str">
        <f t="shared" si="139"/>
        <v>-</v>
      </c>
      <c r="AB777" s="64">
        <f t="shared" si="140"/>
        <v>0</v>
      </c>
      <c r="AC777" s="65">
        <f t="shared" si="141"/>
        <v>0</v>
      </c>
      <c r="AD777" s="80">
        <f t="shared" si="142"/>
        <v>0</v>
      </c>
      <c r="AE777" s="81" t="str">
        <f t="shared" si="143"/>
        <v>-</v>
      </c>
      <c r="AF777" s="64">
        <f t="shared" si="144"/>
        <v>0</v>
      </c>
      <c r="AG777" s="82" t="s">
        <v>1734</v>
      </c>
    </row>
    <row r="778" spans="1:33" ht="12.75">
      <c r="A778" s="62">
        <v>3631500</v>
      </c>
      <c r="B778" s="63">
        <v>151701040000</v>
      </c>
      <c r="C778" s="64" t="s">
        <v>1654</v>
      </c>
      <c r="D778" s="65" t="s">
        <v>1655</v>
      </c>
      <c r="E778" s="65" t="s">
        <v>1656</v>
      </c>
      <c r="F778" s="66">
        <v>12996</v>
      </c>
      <c r="G778" s="67">
        <v>180</v>
      </c>
      <c r="H778" s="68">
        <v>5189634456</v>
      </c>
      <c r="I778" s="69" t="s">
        <v>1731</v>
      </c>
      <c r="J778" s="70" t="s">
        <v>1732</v>
      </c>
      <c r="K778" s="71" t="s">
        <v>1732</v>
      </c>
      <c r="L778" s="72">
        <v>363</v>
      </c>
      <c r="M778" s="73" t="s">
        <v>1733</v>
      </c>
      <c r="N778" s="74">
        <v>8.375634518</v>
      </c>
      <c r="O778" s="70" t="s">
        <v>1733</v>
      </c>
      <c r="P778" s="75"/>
      <c r="Q778" s="71" t="str">
        <f t="shared" si="134"/>
        <v>NO</v>
      </c>
      <c r="R778" s="76" t="s">
        <v>1732</v>
      </c>
      <c r="S778" s="77">
        <v>15080</v>
      </c>
      <c r="T778" s="78">
        <v>1377</v>
      </c>
      <c r="U778" s="78">
        <v>1796</v>
      </c>
      <c r="V778" s="79">
        <v>3130</v>
      </c>
      <c r="W778" s="64">
        <f t="shared" si="135"/>
        <v>1</v>
      </c>
      <c r="X778" s="65">
        <f t="shared" si="136"/>
        <v>1</v>
      </c>
      <c r="Y778" s="65">
        <f t="shared" si="137"/>
        <v>0</v>
      </c>
      <c r="Z778" s="80">
        <f t="shared" si="138"/>
        <v>0</v>
      </c>
      <c r="AA778" s="81" t="str">
        <f t="shared" si="139"/>
        <v>SRSA</v>
      </c>
      <c r="AB778" s="64">
        <f t="shared" si="140"/>
        <v>1</v>
      </c>
      <c r="AC778" s="65">
        <f t="shared" si="141"/>
        <v>0</v>
      </c>
      <c r="AD778" s="80">
        <f t="shared" si="142"/>
        <v>0</v>
      </c>
      <c r="AE778" s="81" t="str">
        <f t="shared" si="143"/>
        <v>-</v>
      </c>
      <c r="AF778" s="64">
        <f t="shared" si="144"/>
        <v>0</v>
      </c>
      <c r="AG778" s="82" t="s">
        <v>1734</v>
      </c>
    </row>
    <row r="779" spans="1:33" ht="12.75">
      <c r="A779" s="62">
        <v>3631560</v>
      </c>
      <c r="B779" s="63">
        <v>401501060000</v>
      </c>
      <c r="C779" s="64" t="s">
        <v>1657</v>
      </c>
      <c r="D779" s="65" t="s">
        <v>1658</v>
      </c>
      <c r="E779" s="65" t="s">
        <v>1659</v>
      </c>
      <c r="F779" s="66">
        <v>14172</v>
      </c>
      <c r="G779" s="67">
        <v>9799</v>
      </c>
      <c r="H779" s="68">
        <v>7167519341</v>
      </c>
      <c r="I779" s="69" t="s">
        <v>1807</v>
      </c>
      <c r="J779" s="70" t="s">
        <v>1732</v>
      </c>
      <c r="K779" s="71" t="s">
        <v>1733</v>
      </c>
      <c r="L779" s="72">
        <v>1437</v>
      </c>
      <c r="M779" s="73" t="s">
        <v>1733</v>
      </c>
      <c r="N779" s="74">
        <v>5.321944809</v>
      </c>
      <c r="O779" s="70" t="s">
        <v>1733</v>
      </c>
      <c r="P779" s="75"/>
      <c r="Q779" s="71" t="str">
        <f t="shared" si="134"/>
        <v>NO</v>
      </c>
      <c r="R779" s="76" t="s">
        <v>1732</v>
      </c>
      <c r="S779" s="77">
        <v>79148</v>
      </c>
      <c r="T779" s="78">
        <v>7147</v>
      </c>
      <c r="U779" s="78">
        <v>8740</v>
      </c>
      <c r="V779" s="79">
        <v>12727</v>
      </c>
      <c r="W779" s="64">
        <f t="shared" si="135"/>
        <v>1</v>
      </c>
      <c r="X779" s="65">
        <f t="shared" si="136"/>
        <v>0</v>
      </c>
      <c r="Y779" s="65">
        <f t="shared" si="137"/>
        <v>0</v>
      </c>
      <c r="Z779" s="80">
        <f t="shared" si="138"/>
        <v>0</v>
      </c>
      <c r="AA779" s="81" t="str">
        <f t="shared" si="139"/>
        <v>-</v>
      </c>
      <c r="AB779" s="64">
        <f t="shared" si="140"/>
        <v>1</v>
      </c>
      <c r="AC779" s="65">
        <f t="shared" si="141"/>
        <v>0</v>
      </c>
      <c r="AD779" s="80">
        <f t="shared" si="142"/>
        <v>0</v>
      </c>
      <c r="AE779" s="81" t="str">
        <f t="shared" si="143"/>
        <v>-</v>
      </c>
      <c r="AF779" s="64">
        <f t="shared" si="144"/>
        <v>0</v>
      </c>
      <c r="AG779" s="82" t="s">
        <v>1734</v>
      </c>
    </row>
    <row r="780" spans="1:33" ht="12.75">
      <c r="A780" s="62">
        <v>3631590</v>
      </c>
      <c r="B780" s="63">
        <v>191401040000</v>
      </c>
      <c r="C780" s="64" t="s">
        <v>1660</v>
      </c>
      <c r="D780" s="65" t="s">
        <v>1661</v>
      </c>
      <c r="E780" s="65" t="s">
        <v>1662</v>
      </c>
      <c r="F780" s="66">
        <v>12496</v>
      </c>
      <c r="G780" s="67">
        <v>429</v>
      </c>
      <c r="H780" s="68">
        <v>5187343403</v>
      </c>
      <c r="I780" s="69" t="s">
        <v>1731</v>
      </c>
      <c r="J780" s="70" t="s">
        <v>1732</v>
      </c>
      <c r="K780" s="71" t="s">
        <v>1732</v>
      </c>
      <c r="L780" s="72">
        <v>488</v>
      </c>
      <c r="M780" s="73" t="s">
        <v>1733</v>
      </c>
      <c r="N780" s="74">
        <v>13.53251318</v>
      </c>
      <c r="O780" s="70" t="s">
        <v>1733</v>
      </c>
      <c r="P780" s="75"/>
      <c r="Q780" s="71" t="str">
        <f t="shared" si="134"/>
        <v>NO</v>
      </c>
      <c r="R780" s="76" t="s">
        <v>1732</v>
      </c>
      <c r="S780" s="77">
        <v>32101</v>
      </c>
      <c r="T780" s="78">
        <v>4058</v>
      </c>
      <c r="U780" s="78">
        <v>3751</v>
      </c>
      <c r="V780" s="79">
        <v>4730</v>
      </c>
      <c r="W780" s="64">
        <f t="shared" si="135"/>
        <v>1</v>
      </c>
      <c r="X780" s="65">
        <f t="shared" si="136"/>
        <v>1</v>
      </c>
      <c r="Y780" s="65">
        <f t="shared" si="137"/>
        <v>0</v>
      </c>
      <c r="Z780" s="80">
        <f t="shared" si="138"/>
        <v>0</v>
      </c>
      <c r="AA780" s="81" t="str">
        <f t="shared" si="139"/>
        <v>SRSA</v>
      </c>
      <c r="AB780" s="64">
        <f t="shared" si="140"/>
        <v>1</v>
      </c>
      <c r="AC780" s="65">
        <f t="shared" si="141"/>
        <v>0</v>
      </c>
      <c r="AD780" s="80">
        <f t="shared" si="142"/>
        <v>0</v>
      </c>
      <c r="AE780" s="81" t="str">
        <f t="shared" si="143"/>
        <v>-</v>
      </c>
      <c r="AF780" s="64">
        <f t="shared" si="144"/>
        <v>0</v>
      </c>
      <c r="AG780" s="82" t="s">
        <v>1734</v>
      </c>
    </row>
    <row r="781" spans="1:33" ht="12.75">
      <c r="A781" s="62">
        <v>3602730</v>
      </c>
      <c r="B781" s="63">
        <v>31701060000</v>
      </c>
      <c r="C781" s="64" t="s">
        <v>1663</v>
      </c>
      <c r="D781" s="65" t="s">
        <v>567</v>
      </c>
      <c r="E781" s="65" t="s">
        <v>1664</v>
      </c>
      <c r="F781" s="66">
        <v>13865</v>
      </c>
      <c r="G781" s="67">
        <v>4134</v>
      </c>
      <c r="H781" s="68">
        <v>6076558216</v>
      </c>
      <c r="I781" s="69" t="s">
        <v>1864</v>
      </c>
      <c r="J781" s="70" t="s">
        <v>1733</v>
      </c>
      <c r="K781" s="71" t="s">
        <v>1733</v>
      </c>
      <c r="L781" s="72">
        <v>1975</v>
      </c>
      <c r="M781" s="73" t="s">
        <v>1733</v>
      </c>
      <c r="N781" s="74">
        <v>10.43478261</v>
      </c>
      <c r="O781" s="70" t="s">
        <v>1733</v>
      </c>
      <c r="P781" s="75"/>
      <c r="Q781" s="71" t="str">
        <f t="shared" si="134"/>
        <v>NO</v>
      </c>
      <c r="R781" s="76" t="s">
        <v>1733</v>
      </c>
      <c r="S781" s="77">
        <v>91517</v>
      </c>
      <c r="T781" s="78">
        <v>8850</v>
      </c>
      <c r="U781" s="78">
        <v>11124</v>
      </c>
      <c r="V781" s="79">
        <v>18114</v>
      </c>
      <c r="W781" s="64">
        <f t="shared" si="135"/>
        <v>0</v>
      </c>
      <c r="X781" s="65">
        <f t="shared" si="136"/>
        <v>0</v>
      </c>
      <c r="Y781" s="65">
        <f t="shared" si="137"/>
        <v>0</v>
      </c>
      <c r="Z781" s="80">
        <f t="shared" si="138"/>
        <v>0</v>
      </c>
      <c r="AA781" s="81" t="str">
        <f t="shared" si="139"/>
        <v>-</v>
      </c>
      <c r="AB781" s="64">
        <f t="shared" si="140"/>
        <v>0</v>
      </c>
      <c r="AC781" s="65">
        <f t="shared" si="141"/>
        <v>0</v>
      </c>
      <c r="AD781" s="80">
        <f t="shared" si="142"/>
        <v>0</v>
      </c>
      <c r="AE781" s="81" t="str">
        <f t="shared" si="143"/>
        <v>-</v>
      </c>
      <c r="AF781" s="64">
        <f t="shared" si="144"/>
        <v>0</v>
      </c>
      <c r="AG781" s="82" t="s">
        <v>1734</v>
      </c>
    </row>
    <row r="782" spans="1:33" ht="12.75">
      <c r="A782" s="62">
        <v>3631740</v>
      </c>
      <c r="B782" s="63">
        <v>472506040000</v>
      </c>
      <c r="C782" s="64" t="s">
        <v>1665</v>
      </c>
      <c r="D782" s="65" t="s">
        <v>1666</v>
      </c>
      <c r="E782" s="65" t="s">
        <v>1667</v>
      </c>
      <c r="F782" s="66">
        <v>12197</v>
      </c>
      <c r="G782" s="67" t="s">
        <v>1748</v>
      </c>
      <c r="H782" s="68">
        <v>6073978785</v>
      </c>
      <c r="I782" s="69" t="s">
        <v>1731</v>
      </c>
      <c r="J782" s="70" t="s">
        <v>1732</v>
      </c>
      <c r="K782" s="71" t="s">
        <v>1732</v>
      </c>
      <c r="L782" s="72">
        <v>443</v>
      </c>
      <c r="M782" s="73" t="s">
        <v>1733</v>
      </c>
      <c r="N782" s="74">
        <v>14.06593407</v>
      </c>
      <c r="O782" s="70" t="s">
        <v>1733</v>
      </c>
      <c r="P782" s="75"/>
      <c r="Q782" s="71" t="str">
        <f t="shared" si="134"/>
        <v>NO</v>
      </c>
      <c r="R782" s="76" t="s">
        <v>1732</v>
      </c>
      <c r="S782" s="77">
        <v>25070</v>
      </c>
      <c r="T782" s="78">
        <v>3258</v>
      </c>
      <c r="U782" s="78">
        <v>3003</v>
      </c>
      <c r="V782" s="79">
        <v>4252</v>
      </c>
      <c r="W782" s="64">
        <f t="shared" si="135"/>
        <v>1</v>
      </c>
      <c r="X782" s="65">
        <f t="shared" si="136"/>
        <v>1</v>
      </c>
      <c r="Y782" s="65">
        <f t="shared" si="137"/>
        <v>0</v>
      </c>
      <c r="Z782" s="80">
        <f t="shared" si="138"/>
        <v>0</v>
      </c>
      <c r="AA782" s="81" t="str">
        <f t="shared" si="139"/>
        <v>SRSA</v>
      </c>
      <c r="AB782" s="64">
        <f t="shared" si="140"/>
        <v>1</v>
      </c>
      <c r="AC782" s="65">
        <f t="shared" si="141"/>
        <v>0</v>
      </c>
      <c r="AD782" s="80">
        <f t="shared" si="142"/>
        <v>0</v>
      </c>
      <c r="AE782" s="81" t="str">
        <f t="shared" si="143"/>
        <v>-</v>
      </c>
      <c r="AF782" s="64">
        <f t="shared" si="144"/>
        <v>0</v>
      </c>
      <c r="AG782" s="82" t="s">
        <v>1734</v>
      </c>
    </row>
    <row r="783" spans="1:33" ht="12.75">
      <c r="A783" s="62">
        <v>3631800</v>
      </c>
      <c r="B783" s="63">
        <v>580109020000</v>
      </c>
      <c r="C783" s="64" t="s">
        <v>1668</v>
      </c>
      <c r="D783" s="65" t="s">
        <v>1669</v>
      </c>
      <c r="E783" s="65" t="s">
        <v>1670</v>
      </c>
      <c r="F783" s="66">
        <v>11798</v>
      </c>
      <c r="G783" s="67">
        <v>3997</v>
      </c>
      <c r="H783" s="68">
        <v>6314911013</v>
      </c>
      <c r="I783" s="69" t="s">
        <v>1826</v>
      </c>
      <c r="J783" s="70" t="s">
        <v>1733</v>
      </c>
      <c r="K783" s="71" t="s">
        <v>1733</v>
      </c>
      <c r="L783" s="72">
        <v>2233</v>
      </c>
      <c r="M783" s="73" t="s">
        <v>1733</v>
      </c>
      <c r="N783" s="74">
        <v>17.33333333</v>
      </c>
      <c r="O783" s="70" t="s">
        <v>1733</v>
      </c>
      <c r="P783" s="75"/>
      <c r="Q783" s="71" t="str">
        <f t="shared" si="134"/>
        <v>NO</v>
      </c>
      <c r="R783" s="76" t="s">
        <v>1733</v>
      </c>
      <c r="S783" s="77">
        <v>186795</v>
      </c>
      <c r="T783" s="78">
        <v>31732</v>
      </c>
      <c r="U783" s="78">
        <v>24334</v>
      </c>
      <c r="V783" s="79">
        <v>5892</v>
      </c>
      <c r="W783" s="64">
        <f t="shared" si="135"/>
        <v>0</v>
      </c>
      <c r="X783" s="65">
        <f t="shared" si="136"/>
        <v>0</v>
      </c>
      <c r="Y783" s="65">
        <f t="shared" si="137"/>
        <v>0</v>
      </c>
      <c r="Z783" s="80">
        <f t="shared" si="138"/>
        <v>0</v>
      </c>
      <c r="AA783" s="81" t="str">
        <f t="shared" si="139"/>
        <v>-</v>
      </c>
      <c r="AB783" s="64">
        <f t="shared" si="140"/>
        <v>0</v>
      </c>
      <c r="AC783" s="65">
        <f t="shared" si="141"/>
        <v>0</v>
      </c>
      <c r="AD783" s="80">
        <f t="shared" si="142"/>
        <v>0</v>
      </c>
      <c r="AE783" s="81" t="str">
        <f t="shared" si="143"/>
        <v>-</v>
      </c>
      <c r="AF783" s="64">
        <f t="shared" si="144"/>
        <v>0</v>
      </c>
      <c r="AG783" s="82" t="s">
        <v>1734</v>
      </c>
    </row>
    <row r="784" spans="1:33" ht="12.75">
      <c r="A784" s="62">
        <v>3631830</v>
      </c>
      <c r="B784" s="63">
        <v>490804020000</v>
      </c>
      <c r="C784" s="64" t="s">
        <v>1671</v>
      </c>
      <c r="D784" s="65" t="s">
        <v>1672</v>
      </c>
      <c r="E784" s="65" t="s">
        <v>1673</v>
      </c>
      <c r="F784" s="66">
        <v>12198</v>
      </c>
      <c r="G784" s="67">
        <v>345</v>
      </c>
      <c r="H784" s="68">
        <v>5182834679</v>
      </c>
      <c r="I784" s="69" t="s">
        <v>2145</v>
      </c>
      <c r="J784" s="70" t="s">
        <v>1733</v>
      </c>
      <c r="K784" s="71" t="s">
        <v>1733</v>
      </c>
      <c r="L784" s="72">
        <v>384</v>
      </c>
      <c r="M784" s="73" t="s">
        <v>1733</v>
      </c>
      <c r="N784" s="74">
        <v>3.281519862</v>
      </c>
      <c r="O784" s="70" t="s">
        <v>1733</v>
      </c>
      <c r="P784" s="75"/>
      <c r="Q784" s="71" t="str">
        <f t="shared" si="134"/>
        <v>NO</v>
      </c>
      <c r="R784" s="76" t="s">
        <v>1733</v>
      </c>
      <c r="S784" s="77">
        <v>17193</v>
      </c>
      <c r="T784" s="78">
        <v>2044</v>
      </c>
      <c r="U784" s="78">
        <v>2983</v>
      </c>
      <c r="V784" s="79">
        <v>577</v>
      </c>
      <c r="W784" s="64">
        <f t="shared" si="135"/>
        <v>0</v>
      </c>
      <c r="X784" s="65">
        <f t="shared" si="136"/>
        <v>1</v>
      </c>
      <c r="Y784" s="65">
        <f t="shared" si="137"/>
        <v>0</v>
      </c>
      <c r="Z784" s="80">
        <f t="shared" si="138"/>
        <v>0</v>
      </c>
      <c r="AA784" s="81" t="str">
        <f t="shared" si="139"/>
        <v>-</v>
      </c>
      <c r="AB784" s="64">
        <f t="shared" si="140"/>
        <v>0</v>
      </c>
      <c r="AC784" s="65">
        <f t="shared" si="141"/>
        <v>0</v>
      </c>
      <c r="AD784" s="80">
        <f t="shared" si="142"/>
        <v>0</v>
      </c>
      <c r="AE784" s="81" t="str">
        <f t="shared" si="143"/>
        <v>-</v>
      </c>
      <c r="AF784" s="64">
        <f t="shared" si="144"/>
        <v>0</v>
      </c>
      <c r="AG784" s="82" t="s">
        <v>1734</v>
      </c>
    </row>
    <row r="785" spans="1:33" ht="12.75">
      <c r="A785" s="62">
        <v>3631860</v>
      </c>
      <c r="B785" s="63">
        <v>671002040000</v>
      </c>
      <c r="C785" s="64" t="s">
        <v>1674</v>
      </c>
      <c r="D785" s="65" t="s">
        <v>1675</v>
      </c>
      <c r="E785" s="65" t="s">
        <v>1676</v>
      </c>
      <c r="F785" s="66">
        <v>14591</v>
      </c>
      <c r="G785" s="67">
        <v>244</v>
      </c>
      <c r="H785" s="68">
        <v>5854956222</v>
      </c>
      <c r="I785" s="69" t="s">
        <v>1731</v>
      </c>
      <c r="J785" s="70" t="s">
        <v>1732</v>
      </c>
      <c r="K785" s="71" t="s">
        <v>1732</v>
      </c>
      <c r="L785" s="72">
        <v>195</v>
      </c>
      <c r="M785" s="73" t="s">
        <v>1733</v>
      </c>
      <c r="N785" s="74">
        <v>3.125</v>
      </c>
      <c r="O785" s="70" t="s">
        <v>1733</v>
      </c>
      <c r="P785" s="75"/>
      <c r="Q785" s="71" t="str">
        <f t="shared" si="134"/>
        <v>NO</v>
      </c>
      <c r="R785" s="76" t="s">
        <v>1732</v>
      </c>
      <c r="S785" s="77">
        <v>16235</v>
      </c>
      <c r="T785" s="78">
        <v>1860</v>
      </c>
      <c r="U785" s="78">
        <v>1683</v>
      </c>
      <c r="V785" s="79">
        <v>1673</v>
      </c>
      <c r="W785" s="64">
        <f t="shared" si="135"/>
        <v>1</v>
      </c>
      <c r="X785" s="65">
        <f t="shared" si="136"/>
        <v>1</v>
      </c>
      <c r="Y785" s="65">
        <f t="shared" si="137"/>
        <v>0</v>
      </c>
      <c r="Z785" s="80">
        <f t="shared" si="138"/>
        <v>0</v>
      </c>
      <c r="AA785" s="81" t="str">
        <f t="shared" si="139"/>
        <v>SRSA</v>
      </c>
      <c r="AB785" s="64">
        <f t="shared" si="140"/>
        <v>1</v>
      </c>
      <c r="AC785" s="65">
        <f t="shared" si="141"/>
        <v>0</v>
      </c>
      <c r="AD785" s="80">
        <f t="shared" si="142"/>
        <v>0</v>
      </c>
      <c r="AE785" s="81" t="str">
        <f t="shared" si="143"/>
        <v>-</v>
      </c>
      <c r="AF785" s="64">
        <f t="shared" si="144"/>
        <v>0</v>
      </c>
      <c r="AG785" s="82" t="s">
        <v>1734</v>
      </c>
    </row>
    <row r="786" spans="1:33" ht="12.75">
      <c r="A786" s="62">
        <v>3631920</v>
      </c>
      <c r="B786" s="63">
        <v>662300010000</v>
      </c>
      <c r="C786" s="64" t="s">
        <v>1677</v>
      </c>
      <c r="D786" s="65" t="s">
        <v>1678</v>
      </c>
      <c r="E786" s="65" t="s">
        <v>1679</v>
      </c>
      <c r="F786" s="66">
        <v>10701</v>
      </c>
      <c r="G786" s="67">
        <v>2756</v>
      </c>
      <c r="H786" s="68">
        <v>9143768100</v>
      </c>
      <c r="I786" s="69" t="s">
        <v>1947</v>
      </c>
      <c r="J786" s="70" t="s">
        <v>1733</v>
      </c>
      <c r="K786" s="71" t="s">
        <v>1733</v>
      </c>
      <c r="L786" s="72">
        <v>21772</v>
      </c>
      <c r="M786" s="73" t="s">
        <v>1733</v>
      </c>
      <c r="N786" s="74">
        <v>20.85819586</v>
      </c>
      <c r="O786" s="70" t="s">
        <v>1732</v>
      </c>
      <c r="P786" s="75"/>
      <c r="Q786" s="71" t="str">
        <f t="shared" si="134"/>
        <v>NO</v>
      </c>
      <c r="R786" s="76" t="s">
        <v>1733</v>
      </c>
      <c r="S786" s="77">
        <v>2379091</v>
      </c>
      <c r="T786" s="78">
        <v>358106</v>
      </c>
      <c r="U786" s="78">
        <v>288405</v>
      </c>
      <c r="V786" s="79">
        <v>158820</v>
      </c>
      <c r="W786" s="64">
        <f t="shared" si="135"/>
        <v>0</v>
      </c>
      <c r="X786" s="65">
        <f t="shared" si="136"/>
        <v>0</v>
      </c>
      <c r="Y786" s="65">
        <f t="shared" si="137"/>
        <v>0</v>
      </c>
      <c r="Z786" s="80">
        <f t="shared" si="138"/>
        <v>0</v>
      </c>
      <c r="AA786" s="81" t="str">
        <f t="shared" si="139"/>
        <v>-</v>
      </c>
      <c r="AB786" s="64">
        <f t="shared" si="140"/>
        <v>0</v>
      </c>
      <c r="AC786" s="65">
        <f t="shared" si="141"/>
        <v>1</v>
      </c>
      <c r="AD786" s="80">
        <f t="shared" si="142"/>
        <v>0</v>
      </c>
      <c r="AE786" s="81" t="str">
        <f t="shared" si="143"/>
        <v>-</v>
      </c>
      <c r="AF786" s="64">
        <f t="shared" si="144"/>
        <v>0</v>
      </c>
      <c r="AG786" s="82" t="s">
        <v>1734</v>
      </c>
    </row>
    <row r="787" spans="1:33" ht="12.75">
      <c r="A787" s="62">
        <v>3631950</v>
      </c>
      <c r="B787" s="63">
        <v>241701040000</v>
      </c>
      <c r="C787" s="64" t="s">
        <v>1680</v>
      </c>
      <c r="D787" s="65" t="s">
        <v>1681</v>
      </c>
      <c r="E787" s="65" t="s">
        <v>1682</v>
      </c>
      <c r="F787" s="66">
        <v>14539</v>
      </c>
      <c r="G787" s="67">
        <v>102</v>
      </c>
      <c r="H787" s="68">
        <v>5852431730</v>
      </c>
      <c r="I787" s="69" t="s">
        <v>1807</v>
      </c>
      <c r="J787" s="70" t="s">
        <v>1732</v>
      </c>
      <c r="K787" s="71" t="s">
        <v>1733</v>
      </c>
      <c r="L787" s="72">
        <v>927</v>
      </c>
      <c r="M787" s="73" t="s">
        <v>1733</v>
      </c>
      <c r="N787" s="74">
        <v>3.329752954</v>
      </c>
      <c r="O787" s="70" t="s">
        <v>1733</v>
      </c>
      <c r="P787" s="75"/>
      <c r="Q787" s="71" t="str">
        <f t="shared" si="134"/>
        <v>NO</v>
      </c>
      <c r="R787" s="76" t="s">
        <v>1732</v>
      </c>
      <c r="S787" s="77">
        <v>41501</v>
      </c>
      <c r="T787" s="78">
        <v>3924</v>
      </c>
      <c r="U787" s="78">
        <v>5175</v>
      </c>
      <c r="V787" s="79">
        <v>7835</v>
      </c>
      <c r="W787" s="64">
        <f t="shared" si="135"/>
        <v>1</v>
      </c>
      <c r="X787" s="65">
        <f t="shared" si="136"/>
        <v>0</v>
      </c>
      <c r="Y787" s="65">
        <f t="shared" si="137"/>
        <v>0</v>
      </c>
      <c r="Z787" s="80">
        <f t="shared" si="138"/>
        <v>0</v>
      </c>
      <c r="AA787" s="81" t="str">
        <f t="shared" si="139"/>
        <v>-</v>
      </c>
      <c r="AB787" s="64">
        <f t="shared" si="140"/>
        <v>1</v>
      </c>
      <c r="AC787" s="65">
        <f t="shared" si="141"/>
        <v>0</v>
      </c>
      <c r="AD787" s="80">
        <f t="shared" si="142"/>
        <v>0</v>
      </c>
      <c r="AE787" s="81" t="str">
        <f t="shared" si="143"/>
        <v>-</v>
      </c>
      <c r="AF787" s="64">
        <f t="shared" si="144"/>
        <v>0</v>
      </c>
      <c r="AG787" s="82" t="s">
        <v>1734</v>
      </c>
    </row>
    <row r="788" spans="1:33" ht="12.75">
      <c r="A788" s="62">
        <v>3608970</v>
      </c>
      <c r="B788" s="63">
        <v>43501060000</v>
      </c>
      <c r="C788" s="64" t="s">
        <v>1683</v>
      </c>
      <c r="D788" s="65" t="s">
        <v>1684</v>
      </c>
      <c r="E788" s="65" t="s">
        <v>1685</v>
      </c>
      <c r="F788" s="66">
        <v>14173</v>
      </c>
      <c r="G788" s="67">
        <v>579</v>
      </c>
      <c r="H788" s="68">
        <v>7164929304</v>
      </c>
      <c r="I788" s="69" t="s">
        <v>1731</v>
      </c>
      <c r="J788" s="70" t="s">
        <v>1732</v>
      </c>
      <c r="K788" s="71" t="s">
        <v>1732</v>
      </c>
      <c r="L788" s="72">
        <v>2750</v>
      </c>
      <c r="M788" s="73" t="s">
        <v>1733</v>
      </c>
      <c r="N788" s="74">
        <v>10.88066369</v>
      </c>
      <c r="O788" s="70" t="s">
        <v>1733</v>
      </c>
      <c r="P788" s="75"/>
      <c r="Q788" s="71" t="str">
        <f t="shared" si="134"/>
        <v>NO</v>
      </c>
      <c r="R788" s="76" t="s">
        <v>1732</v>
      </c>
      <c r="S788" s="77">
        <v>149647</v>
      </c>
      <c r="T788" s="78">
        <v>14312</v>
      </c>
      <c r="U788" s="78">
        <v>17129</v>
      </c>
      <c r="V788" s="79">
        <v>26497</v>
      </c>
      <c r="W788" s="64">
        <f t="shared" si="135"/>
        <v>1</v>
      </c>
      <c r="X788" s="65">
        <f t="shared" si="136"/>
        <v>0</v>
      </c>
      <c r="Y788" s="65">
        <f t="shared" si="137"/>
        <v>0</v>
      </c>
      <c r="Z788" s="80">
        <f t="shared" si="138"/>
        <v>0</v>
      </c>
      <c r="AA788" s="81" t="str">
        <f t="shared" si="139"/>
        <v>-</v>
      </c>
      <c r="AB788" s="64">
        <f t="shared" si="140"/>
        <v>1</v>
      </c>
      <c r="AC788" s="65">
        <f t="shared" si="141"/>
        <v>0</v>
      </c>
      <c r="AD788" s="80">
        <f t="shared" si="142"/>
        <v>0</v>
      </c>
      <c r="AE788" s="81" t="str">
        <f t="shared" si="143"/>
        <v>-</v>
      </c>
      <c r="AF788" s="64">
        <f t="shared" si="144"/>
        <v>0</v>
      </c>
      <c r="AG788" s="82" t="s">
        <v>1734</v>
      </c>
    </row>
    <row r="789" spans="1:33" ht="12.75">
      <c r="A789" s="62">
        <v>3631980</v>
      </c>
      <c r="B789" s="63">
        <v>662402060000</v>
      </c>
      <c r="C789" s="64" t="s">
        <v>1686</v>
      </c>
      <c r="D789" s="65" t="s">
        <v>1687</v>
      </c>
      <c r="E789" s="65" t="s">
        <v>2080</v>
      </c>
      <c r="F789" s="66">
        <v>10598</v>
      </c>
      <c r="G789" s="67">
        <v>4104</v>
      </c>
      <c r="H789" s="68">
        <v>9142438001</v>
      </c>
      <c r="I789" s="69" t="s">
        <v>19</v>
      </c>
      <c r="J789" s="70" t="s">
        <v>1733</v>
      </c>
      <c r="K789" s="71" t="s">
        <v>1733</v>
      </c>
      <c r="L789" s="72">
        <v>3959</v>
      </c>
      <c r="M789" s="73" t="s">
        <v>1733</v>
      </c>
      <c r="N789" s="74">
        <v>3.747276688</v>
      </c>
      <c r="O789" s="70" t="s">
        <v>1733</v>
      </c>
      <c r="P789" s="75"/>
      <c r="Q789" s="71" t="str">
        <f t="shared" si="134"/>
        <v>NO</v>
      </c>
      <c r="R789" s="76" t="s">
        <v>1733</v>
      </c>
      <c r="S789" s="77">
        <v>144183</v>
      </c>
      <c r="T789" s="78">
        <v>10420</v>
      </c>
      <c r="U789" s="78">
        <v>20017</v>
      </c>
      <c r="V789" s="79">
        <v>4614</v>
      </c>
      <c r="W789" s="64">
        <f t="shared" si="135"/>
        <v>0</v>
      </c>
      <c r="X789" s="65">
        <f t="shared" si="136"/>
        <v>0</v>
      </c>
      <c r="Y789" s="65">
        <f t="shared" si="137"/>
        <v>0</v>
      </c>
      <c r="Z789" s="80">
        <f t="shared" si="138"/>
        <v>0</v>
      </c>
      <c r="AA789" s="81" t="str">
        <f t="shared" si="139"/>
        <v>-</v>
      </c>
      <c r="AB789" s="64">
        <f t="shared" si="140"/>
        <v>0</v>
      </c>
      <c r="AC789" s="65">
        <f t="shared" si="141"/>
        <v>0</v>
      </c>
      <c r="AD789" s="80">
        <f t="shared" si="142"/>
        <v>0</v>
      </c>
      <c r="AE789" s="81" t="str">
        <f t="shared" si="143"/>
        <v>-</v>
      </c>
      <c r="AF789" s="64">
        <f t="shared" si="144"/>
        <v>0</v>
      </c>
      <c r="AG789" s="82" t="s">
        <v>1734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Rural Low-Income Schools Eligibility Spreadsheet  (MS Excel)</dc:title>
  <dc:subject/>
  <dc:creator>robert.hitchcock</dc:creator>
  <cp:keywords/>
  <dc:description/>
  <cp:lastModifiedBy>alan.smigielski</cp:lastModifiedBy>
  <dcterms:created xsi:type="dcterms:W3CDTF">2005-07-25T18:05:03Z</dcterms:created>
  <dcterms:modified xsi:type="dcterms:W3CDTF">2005-07-27T13:25:53Z</dcterms:modified>
  <cp:category/>
  <cp:version/>
  <cp:contentType/>
  <cp:contentStatus/>
</cp:coreProperties>
</file>