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<sst xmlns="http://schemas.openxmlformats.org/spreadsheetml/2006/main" count="451" uniqueCount="255">
  <si>
    <t>Level 1: Most Basic, Broadest Categories</t>
  </si>
  <si>
    <t>Category</t>
  </si>
  <si>
    <t>1990 Codes</t>
  </si>
  <si>
    <t>90PRO</t>
  </si>
  <si>
    <t>2000 Codes</t>
  </si>
  <si>
    <t>2KCON</t>
  </si>
  <si>
    <t>2KFIN</t>
  </si>
  <si>
    <t>2KENT</t>
  </si>
  <si>
    <t>2KEDU</t>
  </si>
  <si>
    <t>Percent</t>
  </si>
  <si>
    <t>To</t>
  </si>
  <si>
    <t>100% To</t>
  </si>
  <si>
    <t>Direction: Changes from 1990 Categories to 2000 Categories (1990-2000)</t>
  </si>
  <si>
    <t>TOTAL</t>
  </si>
  <si>
    <t>Business operations specialists</t>
  </si>
  <si>
    <t>Financial specialists</t>
  </si>
  <si>
    <t>Computer &amp; mathematical occs</t>
  </si>
  <si>
    <t>Architects, surveyors, cartographers, &amp; engineers</t>
  </si>
  <si>
    <t>Drafters, engineering &amp; mapping technicians</t>
  </si>
  <si>
    <t>Life, physical, &amp; social science occs</t>
  </si>
  <si>
    <t>Community &amp; social services occs</t>
  </si>
  <si>
    <t>Legal occs</t>
  </si>
  <si>
    <t>Education, training, &amp; library occs</t>
  </si>
  <si>
    <t>Health diagnosing &amp; treating practitioners &amp; technical occs</t>
  </si>
  <si>
    <t>Health technologists &amp; technicians</t>
  </si>
  <si>
    <t>Healthcare support occs</t>
  </si>
  <si>
    <t>Food preparation &amp; serving related occs</t>
  </si>
  <si>
    <t>Building &amp; grounds cleaning &amp; maintenance occs</t>
  </si>
  <si>
    <t>Personal care &amp; service occs</t>
  </si>
  <si>
    <t>Sales &amp; related occs</t>
  </si>
  <si>
    <t>Office &amp; administrative support occs</t>
  </si>
  <si>
    <t>Firefighting, prevention &amp; law enforcement workers, incl. supervisors</t>
  </si>
  <si>
    <t>Farming, fishing, &amp; forestry occs</t>
  </si>
  <si>
    <t>Construction trades workers</t>
  </si>
  <si>
    <t>Extraction workers</t>
  </si>
  <si>
    <t>Installation, maintenance, &amp; repair occs</t>
  </si>
  <si>
    <t>Production occs</t>
  </si>
  <si>
    <t>Supervisors, transportation &amp; material moving workers</t>
  </si>
  <si>
    <t>Motor vehicle operators</t>
  </si>
  <si>
    <t>Material moving workers</t>
  </si>
  <si>
    <t>Rail, water, &amp; other transportation occs</t>
  </si>
  <si>
    <t>Management occs, exc. farmers &amp; farm managers</t>
  </si>
  <si>
    <t>Farmers &amp; farm managers</t>
  </si>
  <si>
    <t>Arts, entertainment, sports, &amp; media occs</t>
  </si>
  <si>
    <t>Supervisors, construction &amp; extraction workers</t>
  </si>
  <si>
    <t>Management, professional, &amp; related occs</t>
  </si>
  <si>
    <t>Service occs</t>
  </si>
  <si>
    <t>Sales &amp; office occs</t>
  </si>
  <si>
    <t>Construction, extraction, &amp; maintenance occs</t>
  </si>
  <si>
    <t>Production, transportation, &amp; material moving occs</t>
  </si>
  <si>
    <t>2KMGR</t>
  </si>
  <si>
    <t>2KFRM</t>
  </si>
  <si>
    <t>2KBUS</t>
  </si>
  <si>
    <t>2KENG</t>
  </si>
  <si>
    <t>2KETC</t>
  </si>
  <si>
    <t>2KSCI</t>
  </si>
  <si>
    <t>2KSOC</t>
  </si>
  <si>
    <t>2KCPT</t>
  </si>
  <si>
    <t>2KLEG</t>
  </si>
  <si>
    <t>2KHDT</t>
  </si>
  <si>
    <t>2KHTC</t>
  </si>
  <si>
    <t>2KHSP</t>
  </si>
  <si>
    <t>2KFPD</t>
  </si>
  <si>
    <t>2KEAT</t>
  </si>
  <si>
    <t>2KBGM</t>
  </si>
  <si>
    <t>2KPER</t>
  </si>
  <si>
    <t>2KSAL</t>
  </si>
  <si>
    <t>2KOFF</t>
  </si>
  <si>
    <t>2KFFF</t>
  </si>
  <si>
    <t>2KSCE</t>
  </si>
  <si>
    <t>2KEXT</t>
  </si>
  <si>
    <t>2KIMR</t>
  </si>
  <si>
    <t>2KPRD</t>
  </si>
  <si>
    <t>2KSTM</t>
  </si>
  <si>
    <t>2KAIR</t>
  </si>
  <si>
    <t>2KMVO</t>
  </si>
  <si>
    <t>2KRWT</t>
  </si>
  <si>
    <t>2KMMV</t>
  </si>
  <si>
    <t>001-016,022-043</t>
  </si>
  <si>
    <t>020,021</t>
  </si>
  <si>
    <t>050-073</t>
  </si>
  <si>
    <t>080-095</t>
  </si>
  <si>
    <t>100-124</t>
  </si>
  <si>
    <t>130-153</t>
  </si>
  <si>
    <t>154-156</t>
  </si>
  <si>
    <t>160-196</t>
  </si>
  <si>
    <t>200-206</t>
  </si>
  <si>
    <t>210-215</t>
  </si>
  <si>
    <t>220-255</t>
  </si>
  <si>
    <t>260-296</t>
  </si>
  <si>
    <t>300-326,354</t>
  </si>
  <si>
    <t>330-353</t>
  </si>
  <si>
    <t>360-365</t>
  </si>
  <si>
    <t>370-372,374-386</t>
  </si>
  <si>
    <t>373,390-395</t>
  </si>
  <si>
    <t>400-416</t>
  </si>
  <si>
    <t>420-425</t>
  </si>
  <si>
    <t>430-465</t>
  </si>
  <si>
    <t>470-496</t>
  </si>
  <si>
    <t>500-593</t>
  </si>
  <si>
    <t>600-613</t>
  </si>
  <si>
    <t>620</t>
  </si>
  <si>
    <t>621-676</t>
  </si>
  <si>
    <t>680-694</t>
  </si>
  <si>
    <t>700-762</t>
  </si>
  <si>
    <t>770-896</t>
  </si>
  <si>
    <t>900</t>
  </si>
  <si>
    <t>Air transportation workers</t>
  </si>
  <si>
    <t>903-904</t>
  </si>
  <si>
    <t>911-915</t>
  </si>
  <si>
    <t>920-942</t>
  </si>
  <si>
    <t>950-975</t>
  </si>
  <si>
    <t>2KMPR</t>
  </si>
  <si>
    <t>2KSVC</t>
  </si>
  <si>
    <t>2KSLO</t>
  </si>
  <si>
    <t>2KCEM</t>
  </si>
  <si>
    <t>2KPTM</t>
  </si>
  <si>
    <t>001-354</t>
  </si>
  <si>
    <t>360-465</t>
  </si>
  <si>
    <t>470-593</t>
  </si>
  <si>
    <t>620-762</t>
  </si>
  <si>
    <t>770-975</t>
  </si>
  <si>
    <t>Executive, administrative, &amp; managerial occs</t>
  </si>
  <si>
    <t>Professional specialty occs</t>
  </si>
  <si>
    <t>Sales occs</t>
  </si>
  <si>
    <t>Administrative support occs, incl. clerical</t>
  </si>
  <si>
    <t>Technicians &amp; related support occs</t>
  </si>
  <si>
    <t>Protective service occs</t>
  </si>
  <si>
    <t>Service occs, exc. protective &amp; household</t>
  </si>
  <si>
    <t>Farming, forestry, &amp; fishing occs</t>
  </si>
  <si>
    <t>Precision production, craft, &amp; repair occs</t>
  </si>
  <si>
    <t>Machine operators, assemblers, &amp; inspectors</t>
  </si>
  <si>
    <t>Transportation &amp; material moving occs</t>
  </si>
  <si>
    <t>Handlers, equipment cleaners, helpers, &amp; laborers</t>
  </si>
  <si>
    <t>Private household occs</t>
  </si>
  <si>
    <t>90EAM</t>
  </si>
  <si>
    <t>90TEC</t>
  </si>
  <si>
    <t>90SAL</t>
  </si>
  <si>
    <t>90CLR</t>
  </si>
  <si>
    <t>90PHH</t>
  </si>
  <si>
    <t>90PRS</t>
  </si>
  <si>
    <t>90SVC</t>
  </si>
  <si>
    <t>90FFF</t>
  </si>
  <si>
    <t>90PCR</t>
  </si>
  <si>
    <t>90OPS</t>
  </si>
  <si>
    <t>90TMM</t>
  </si>
  <si>
    <t>90LAB</t>
  </si>
  <si>
    <t>003-037</t>
  </si>
  <si>
    <t>043-199</t>
  </si>
  <si>
    <t>203-235</t>
  </si>
  <si>
    <t>243-285</t>
  </si>
  <si>
    <t>303-389</t>
  </si>
  <si>
    <t>403-407</t>
  </si>
  <si>
    <t>413-427</t>
  </si>
  <si>
    <t>433-469</t>
  </si>
  <si>
    <t>473-499</t>
  </si>
  <si>
    <t>503-699</t>
  </si>
  <si>
    <t>703-799</t>
  </si>
  <si>
    <t>803-859</t>
  </si>
  <si>
    <t>864-889</t>
  </si>
  <si>
    <t>Number Employed</t>
  </si>
  <si>
    <t>2KOPT</t>
  </si>
  <si>
    <t>Other protective service workers, incl. supervisors</t>
  </si>
  <si>
    <r>
      <t xml:space="preserve">Note: all data in this table </t>
    </r>
    <r>
      <rPr>
        <b/>
        <sz val="10"/>
        <rFont val="Arial"/>
        <family val="2"/>
      </rPr>
      <t xml:space="preserve">add up to the </t>
    </r>
    <r>
      <rPr>
        <b/>
        <u val="single"/>
        <sz val="10"/>
        <rFont val="Arial"/>
        <family val="2"/>
      </rPr>
      <t>1990</t>
    </r>
    <r>
      <rPr>
        <b/>
        <sz val="10"/>
        <rFont val="Arial"/>
        <family val="2"/>
      </rPr>
      <t xml:space="preserve"> totals</t>
    </r>
  </si>
  <si>
    <t>Label</t>
  </si>
  <si>
    <t>Percent Change, 1990-2000</t>
  </si>
  <si>
    <t>Number Employed, 1990 Census</t>
  </si>
  <si>
    <t>Number Employed, Census 2000</t>
  </si>
  <si>
    <t>1990-2000 Census Tabulation Crosswalk Template: Occupation</t>
  </si>
  <si>
    <t>Area:</t>
  </si>
  <si>
    <t>P078. OCCUPATION - Universe: Employed persons 16 years and over</t>
  </si>
  <si>
    <t>Employed persons 16 years and over</t>
  </si>
  <si>
    <t xml:space="preserve">  Professional specialty occupations (043-202)</t>
  </si>
  <si>
    <t xml:space="preserve">  Technicians and related support occupations (203-242)</t>
  </si>
  <si>
    <t xml:space="preserve">  Sales occupations (243-302)</t>
  </si>
  <si>
    <t xml:space="preserve"> Service occupations (403-472): </t>
  </si>
  <si>
    <t xml:space="preserve">  Private household occupations (403-412)</t>
  </si>
  <si>
    <t xml:space="preserve">  Protective service occupations (413-432)</t>
  </si>
  <si>
    <t xml:space="preserve"> Farming, forestry, and fishing occupations (473-502) </t>
  </si>
  <si>
    <t xml:space="preserve"> Precision production, craft, and repair occupations (503-702) </t>
  </si>
  <si>
    <t xml:space="preserve"> Operators, fabricators, and laborers (703-902): </t>
  </si>
  <si>
    <t xml:space="preserve">  Machine operators, assemblers, and inspectors (703-802)</t>
  </si>
  <si>
    <t xml:space="preserve">  Transportation and material moving occupations (803-863)</t>
  </si>
  <si>
    <t xml:space="preserve">P50. SEX BY OCCUPATION FOR THE EMPLOYED CIVILIAN POPULATION 16 YEARS AND OVER </t>
  </si>
  <si>
    <t xml:space="preserve">  Male:</t>
  </si>
  <si>
    <t xml:space="preserve">  Female:</t>
  </si>
  <si>
    <t xml:space="preserve"> Total: </t>
  </si>
  <si>
    <t>Civilian Employed Population 16 and Over:</t>
  </si>
  <si>
    <t xml:space="preserve">   Management, professional, and related occupations:</t>
  </si>
  <si>
    <t xml:space="preserve">    Management, business, and financial operations occupations:</t>
  </si>
  <si>
    <t xml:space="preserve">      Farmers and farm managers</t>
  </si>
  <si>
    <t xml:space="preserve">      Business and financial operations occupations:</t>
  </si>
  <si>
    <t xml:space="preserve">       Business operations specialists</t>
  </si>
  <si>
    <t xml:space="preserve">       Financial specialists</t>
  </si>
  <si>
    <t xml:space="preserve">    Professional and related occupations:</t>
  </si>
  <si>
    <t xml:space="preserve">      Computer and mathematical occupations</t>
  </si>
  <si>
    <t xml:space="preserve">      Architecture and engineering occupations:</t>
  </si>
  <si>
    <t xml:space="preserve">       Architects, surveyors, cartographers, and engineers</t>
  </si>
  <si>
    <t xml:space="preserve">       Drafters, engineering, and mapping technicians</t>
  </si>
  <si>
    <t xml:space="preserve">      Life, physical, and social science occupations</t>
  </si>
  <si>
    <t xml:space="preserve">      Community and social services occupations</t>
  </si>
  <si>
    <t xml:space="preserve">      Legal occupations</t>
  </si>
  <si>
    <t xml:space="preserve">      Education, training, and library occupations</t>
  </si>
  <si>
    <t xml:space="preserve">      Arts, design, entertainment, sports, and media occupations</t>
  </si>
  <si>
    <t xml:space="preserve">      Healthcare practitioners and technical occupations:</t>
  </si>
  <si>
    <t xml:space="preserve">       Health technologists and technicians</t>
  </si>
  <si>
    <t xml:space="preserve">   Service occupations:</t>
  </si>
  <si>
    <t xml:space="preserve">    Healthcare support occupations</t>
  </si>
  <si>
    <t xml:space="preserve">    Protective service occupations:</t>
  </si>
  <si>
    <t xml:space="preserve">      Other protective service workers, including supervisors</t>
  </si>
  <si>
    <t xml:space="preserve">    Food preparation and serving related occupations</t>
  </si>
  <si>
    <t xml:space="preserve">    Building and grounds cleaning and maintenance occupations</t>
  </si>
  <si>
    <t xml:space="preserve">    Personal care and service occupations</t>
  </si>
  <si>
    <t xml:space="preserve">   Sales and office occupations:</t>
  </si>
  <si>
    <t xml:space="preserve">    Sales and related occupations</t>
  </si>
  <si>
    <t xml:space="preserve">    Office and administrative support occupations</t>
  </si>
  <si>
    <t xml:space="preserve">   Farming, fishing, and forestry occupations</t>
  </si>
  <si>
    <t xml:space="preserve">   Construction, extraction, and maintenance occupations:</t>
  </si>
  <si>
    <t xml:space="preserve">    Construction and extraction occupations:</t>
  </si>
  <si>
    <t xml:space="preserve">      Supervisors, construction and extraction workers</t>
  </si>
  <si>
    <t xml:space="preserve">      Construction trades workers</t>
  </si>
  <si>
    <t xml:space="preserve">      Extraction workers</t>
  </si>
  <si>
    <t xml:space="preserve">    Installation, maintenance, and repair occupations</t>
  </si>
  <si>
    <t xml:space="preserve">   Production, transportation, and material moving occupations:</t>
  </si>
  <si>
    <t xml:space="preserve">    Production occupations</t>
  </si>
  <si>
    <t xml:space="preserve">    Transportation and material moving occupations:</t>
  </si>
  <si>
    <t xml:space="preserve">      Supervisors, transportation and material moving workers</t>
  </si>
  <si>
    <t xml:space="preserve">      Aircraft and traffic control occupations</t>
  </si>
  <si>
    <t xml:space="preserve">      Motor vehicle operators</t>
  </si>
  <si>
    <t xml:space="preserve">      Rail, water and other transportation occupations</t>
  </si>
  <si>
    <t xml:space="preserve">      Material moving workers</t>
  </si>
  <si>
    <t>Total</t>
  </si>
  <si>
    <t>Note: 1990 STF-3 provides data for Total Employed only.</t>
  </si>
  <si>
    <t>Section 3: 1990 STF-3 Occupation Categories (13) and Conversion Factors (Percents)</t>
  </si>
  <si>
    <t xml:space="preserve">Section 4: Conversion to 2000 SF-3 Categories (33) </t>
  </si>
  <si>
    <t xml:space="preserve">Section 5: Conversion to 2000 "Quick" Table &amp; Profile Categories (6) </t>
  </si>
  <si>
    <t>Section 6: Comparison of 1990 to 2000, Using Census 2000 Occupational Category Definitions</t>
  </si>
  <si>
    <t>SF-3 / Demographic Profile Category (Profile categories in bold)</t>
  </si>
  <si>
    <t xml:space="preserve">      Fire fighting, prevention, and law enforcement workers, incl. supervisors</t>
  </si>
  <si>
    <t xml:space="preserve"> Technical, sales, and administrative support occs (203-402): </t>
  </si>
  <si>
    <t xml:space="preserve">  Administrative support occupations, incl. clerical (303-402)</t>
  </si>
  <si>
    <t xml:space="preserve">      Management occupations, except farmers &amp; farm managers</t>
  </si>
  <si>
    <t xml:space="preserve">  Executive, administrative, &amp; managerial occs (000-042)</t>
  </si>
  <si>
    <t xml:space="preserve">  Service occupations, exc. protective &amp; household (433-472)</t>
  </si>
  <si>
    <t xml:space="preserve">  Handlers, equipment cleaners, helpers, &amp; laborers (864-902)</t>
  </si>
  <si>
    <t xml:space="preserve">       Health diagnosing and treating practitioners &amp; technical occs</t>
  </si>
  <si>
    <t>Service occupations:</t>
  </si>
  <si>
    <t>Sales and office occupations:</t>
  </si>
  <si>
    <t>Farming, fishing, and forestry occupations</t>
  </si>
  <si>
    <t>Construction, extraction, and maintenance occupations:</t>
  </si>
  <si>
    <t>Production, transportation, and material moving occupations:</t>
  </si>
  <si>
    <t>Section 2: Copy the Following Data From the Census 2000 SF-3 Detailed Tables:</t>
  </si>
  <si>
    <t>Section 1: Copy the Following Data From the 1990 Census STF-3 Detailed Tables:</t>
  </si>
  <si>
    <t xml:space="preserve"> Managerial and professional specialty occupations (000-202): </t>
  </si>
  <si>
    <t>Note: 2000 SF-3 provides data for employed by sex; copy data using instructions provided into the Male/Female columns; this table will compute the Total column.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</si>
</sst>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vertical="top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 quotePrefix="1">
      <alignment vertical="top" wrapText="1"/>
    </xf>
    <xf numFmtId="0" fontId="0" fillId="0" borderId="0" xfId="0" applyAlignment="1" quotePrefix="1">
      <alignment vertical="top" wrapText="1"/>
    </xf>
    <xf numFmtId="0" fontId="1" fillId="0" borderId="0" xfId="0" applyFont="1" applyFill="1" applyAlignment="1">
      <alignment horizontal="right" wrapText="1"/>
    </xf>
    <xf numFmtId="3" fontId="0" fillId="0" borderId="0" xfId="0" applyNumberFormat="1" applyAlignment="1">
      <alignment vertical="top"/>
    </xf>
    <xf numFmtId="3" fontId="0" fillId="0" borderId="0" xfId="0" applyNumberFormat="1" applyAlignment="1" quotePrefix="1">
      <alignment vertical="top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0" fontId="1" fillId="0" borderId="0" xfId="0" applyFont="1" applyFill="1" applyAlignment="1">
      <alignment wrapText="1"/>
    </xf>
    <xf numFmtId="3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1" width="52.140625" style="32" customWidth="1"/>
    <col min="3" max="3" width="12.28125" style="0" customWidth="1"/>
    <col min="4" max="4" width="13.421875" style="0" customWidth="1"/>
    <col min="5" max="5" width="9.28125" style="0" customWidth="1"/>
    <col min="6" max="6" width="8.28125" style="0" customWidth="1"/>
    <col min="7" max="7" width="2.57421875" style="7" customWidth="1"/>
    <col min="8" max="8" width="56.140625" style="32" customWidth="1"/>
    <col min="9" max="9" width="11.28125" style="0" customWidth="1"/>
    <col min="10" max="10" width="14.8515625" style="0" customWidth="1"/>
    <col min="11" max="11" width="12.57421875" style="0" customWidth="1"/>
    <col min="13" max="13" width="40.421875" style="0" customWidth="1"/>
    <col min="15" max="15" width="14.7109375" style="0" customWidth="1"/>
    <col min="16" max="16" width="12.57421875" style="0" customWidth="1"/>
  </cols>
  <sheetData>
    <row r="1" ht="12.75">
      <c r="A1" s="22" t="s">
        <v>168</v>
      </c>
    </row>
    <row r="2" spans="1:7" ht="12.75">
      <c r="A2" s="22" t="s">
        <v>169</v>
      </c>
      <c r="G2" s="4"/>
    </row>
    <row r="3" spans="1:7" ht="12.75">
      <c r="A3" s="22" t="s">
        <v>0</v>
      </c>
      <c r="G3" s="4"/>
    </row>
    <row r="4" spans="1:16" ht="12.75">
      <c r="A4" s="29" t="s">
        <v>12</v>
      </c>
      <c r="B4" s="7"/>
      <c r="C4" s="7"/>
      <c r="D4" s="7"/>
      <c r="E4" s="7"/>
      <c r="F4" s="7"/>
      <c r="G4" s="4"/>
      <c r="H4" s="29"/>
      <c r="I4" s="7"/>
      <c r="J4" s="7"/>
      <c r="K4" s="7"/>
      <c r="L4" s="7"/>
      <c r="M4" s="6"/>
      <c r="N4" s="7"/>
      <c r="O4" s="7"/>
      <c r="P4" s="7"/>
    </row>
    <row r="5" spans="1:16" ht="12.75">
      <c r="A5" s="30"/>
      <c r="B5" s="7"/>
      <c r="C5" s="7"/>
      <c r="D5" s="7"/>
      <c r="E5" s="7"/>
      <c r="F5" s="7"/>
      <c r="G5" s="4"/>
      <c r="H5" s="29"/>
      <c r="I5" s="7"/>
      <c r="J5" s="7"/>
      <c r="K5" s="7"/>
      <c r="L5" s="7"/>
      <c r="M5" s="6"/>
      <c r="N5" s="7"/>
      <c r="O5" s="7"/>
      <c r="P5" s="7"/>
    </row>
    <row r="6" spans="1:16" ht="12.75">
      <c r="A6" s="31" t="s">
        <v>252</v>
      </c>
      <c r="B6" s="4"/>
      <c r="C6" s="4"/>
      <c r="D6" s="4"/>
      <c r="E6" s="4"/>
      <c r="F6" s="4"/>
      <c r="G6" s="4"/>
      <c r="H6" s="31" t="s">
        <v>251</v>
      </c>
      <c r="I6" s="4"/>
      <c r="J6" s="4"/>
      <c r="K6" s="4"/>
      <c r="L6" s="4"/>
      <c r="M6" s="6"/>
      <c r="N6" s="7"/>
      <c r="O6" s="7"/>
      <c r="P6" s="7"/>
    </row>
    <row r="7" spans="1:16" ht="12.75">
      <c r="A7" s="22" t="s">
        <v>170</v>
      </c>
      <c r="B7" s="7"/>
      <c r="C7" s="7"/>
      <c r="D7" s="7"/>
      <c r="E7" s="7"/>
      <c r="F7" s="7"/>
      <c r="G7" s="4"/>
      <c r="H7" s="22" t="s">
        <v>183</v>
      </c>
      <c r="L7" s="7"/>
      <c r="M7" s="6"/>
      <c r="N7" s="7"/>
      <c r="O7" s="7"/>
      <c r="P7" s="7"/>
    </row>
    <row r="8" spans="1:16" ht="38.25">
      <c r="A8" s="22" t="s">
        <v>232</v>
      </c>
      <c r="B8" s="7"/>
      <c r="C8" s="7"/>
      <c r="D8" s="7"/>
      <c r="E8" s="7"/>
      <c r="F8" s="7"/>
      <c r="G8" s="4"/>
      <c r="H8" s="23" t="s">
        <v>254</v>
      </c>
      <c r="L8" s="7"/>
      <c r="M8" s="6"/>
      <c r="N8" s="7"/>
      <c r="O8" s="7"/>
      <c r="P8" s="7"/>
    </row>
    <row r="9" spans="1:16" ht="12.75">
      <c r="A9" s="22"/>
      <c r="B9" s="7"/>
      <c r="C9" s="7"/>
      <c r="D9" s="7"/>
      <c r="E9" s="7"/>
      <c r="F9" s="7"/>
      <c r="G9" s="4"/>
      <c r="H9" s="22"/>
      <c r="L9" s="7"/>
      <c r="M9" s="6"/>
      <c r="N9" s="7"/>
      <c r="O9" s="7"/>
      <c r="P9" s="7"/>
    </row>
    <row r="10" spans="2:16" ht="12.75">
      <c r="B10" s="7"/>
      <c r="C10" s="7"/>
      <c r="D10" s="21" t="s">
        <v>231</v>
      </c>
      <c r="E10" s="7"/>
      <c r="F10" s="7"/>
      <c r="G10" s="4"/>
      <c r="I10" s="28" t="s">
        <v>184</v>
      </c>
      <c r="J10" s="28" t="s">
        <v>185</v>
      </c>
      <c r="K10" s="28" t="s">
        <v>186</v>
      </c>
      <c r="L10" s="7"/>
      <c r="M10" s="6"/>
      <c r="N10" s="7"/>
      <c r="O10" s="7"/>
      <c r="P10" s="7"/>
    </row>
    <row r="11" spans="1:16" ht="12.75">
      <c r="A11" s="32" t="s">
        <v>171</v>
      </c>
      <c r="B11" s="7"/>
      <c r="C11" s="7"/>
      <c r="D11" s="26">
        <f>SUM(D12:D28)</f>
        <v>0</v>
      </c>
      <c r="E11" s="7"/>
      <c r="F11" s="7"/>
      <c r="G11" s="4"/>
      <c r="H11" s="32" t="s">
        <v>187</v>
      </c>
      <c r="I11" s="34"/>
      <c r="J11" s="34"/>
      <c r="K11" s="13">
        <f>SUM(I11:J11)</f>
        <v>0</v>
      </c>
      <c r="L11" s="7"/>
      <c r="M11" s="6"/>
      <c r="N11" s="7"/>
      <c r="O11" s="7"/>
      <c r="P11" s="7"/>
    </row>
    <row r="12" spans="1:16" ht="12.75">
      <c r="A12" s="1" t="s">
        <v>253</v>
      </c>
      <c r="B12" s="7"/>
      <c r="C12" s="7"/>
      <c r="D12" s="33"/>
      <c r="E12" s="7"/>
      <c r="F12" s="7"/>
      <c r="G12" s="4"/>
      <c r="H12" s="1" t="s">
        <v>188</v>
      </c>
      <c r="I12" s="34"/>
      <c r="J12" s="34"/>
      <c r="K12" s="13">
        <f>SUM(I12:J12)</f>
        <v>0</v>
      </c>
      <c r="L12" s="7"/>
      <c r="M12" s="6"/>
      <c r="N12" s="7"/>
      <c r="O12" s="7"/>
      <c r="P12" s="7"/>
    </row>
    <row r="13" spans="1:16" ht="12.75">
      <c r="A13" s="1" t="s">
        <v>242</v>
      </c>
      <c r="B13" s="7"/>
      <c r="C13" s="7"/>
      <c r="D13" s="33"/>
      <c r="E13" s="7"/>
      <c r="F13" s="7"/>
      <c r="G13" s="4"/>
      <c r="H13" s="1" t="s">
        <v>189</v>
      </c>
      <c r="I13" s="34"/>
      <c r="J13" s="34"/>
      <c r="K13" s="13">
        <f aca="true" t="shared" si="0" ref="K13:K57">SUM(I13:J13)</f>
        <v>0</v>
      </c>
      <c r="L13" s="7"/>
      <c r="M13" s="6"/>
      <c r="N13" s="7"/>
      <c r="O13" s="7"/>
      <c r="P13" s="7"/>
    </row>
    <row r="14" spans="1:16" ht="12.75">
      <c r="A14" s="1" t="s">
        <v>172</v>
      </c>
      <c r="B14" s="7"/>
      <c r="C14" s="7"/>
      <c r="D14" s="33"/>
      <c r="E14" s="7"/>
      <c r="F14" s="7"/>
      <c r="G14" s="4"/>
      <c r="H14" s="1" t="s">
        <v>241</v>
      </c>
      <c r="I14" s="34"/>
      <c r="J14" s="34"/>
      <c r="K14" s="13">
        <f t="shared" si="0"/>
        <v>0</v>
      </c>
      <c r="L14" s="7"/>
      <c r="M14" s="6"/>
      <c r="N14" s="7"/>
      <c r="O14" s="7"/>
      <c r="P14" s="7"/>
    </row>
    <row r="15" spans="1:16" ht="12.75">
      <c r="A15" s="1" t="s">
        <v>239</v>
      </c>
      <c r="B15" s="7"/>
      <c r="C15" s="7"/>
      <c r="D15" s="33"/>
      <c r="E15" s="7"/>
      <c r="F15" s="7"/>
      <c r="G15" s="4"/>
      <c r="H15" s="1" t="s">
        <v>190</v>
      </c>
      <c r="I15" s="34"/>
      <c r="J15" s="34"/>
      <c r="K15" s="13">
        <f t="shared" si="0"/>
        <v>0</v>
      </c>
      <c r="L15" s="7"/>
      <c r="M15" s="6"/>
      <c r="N15" s="7"/>
      <c r="O15" s="7"/>
      <c r="P15" s="7"/>
    </row>
    <row r="16" spans="1:16" ht="12.75">
      <c r="A16" s="1" t="s">
        <v>173</v>
      </c>
      <c r="B16" s="7"/>
      <c r="C16" s="7"/>
      <c r="D16" s="33"/>
      <c r="E16" s="7"/>
      <c r="F16" s="7"/>
      <c r="G16" s="4"/>
      <c r="H16" s="1" t="s">
        <v>191</v>
      </c>
      <c r="I16" s="34"/>
      <c r="J16" s="34"/>
      <c r="K16" s="13">
        <f t="shared" si="0"/>
        <v>0</v>
      </c>
      <c r="L16" s="7"/>
      <c r="M16" s="6"/>
      <c r="N16" s="7"/>
      <c r="O16" s="7"/>
      <c r="P16" s="7"/>
    </row>
    <row r="17" spans="1:16" ht="12.75">
      <c r="A17" s="1" t="s">
        <v>174</v>
      </c>
      <c r="B17" s="7"/>
      <c r="C17" s="7"/>
      <c r="D17" s="33"/>
      <c r="E17" s="7"/>
      <c r="F17" s="7"/>
      <c r="G17" s="4"/>
      <c r="H17" s="1" t="s">
        <v>192</v>
      </c>
      <c r="I17" s="34"/>
      <c r="J17" s="34"/>
      <c r="K17" s="13">
        <f t="shared" si="0"/>
        <v>0</v>
      </c>
      <c r="L17" s="7"/>
      <c r="M17" s="6"/>
      <c r="N17" s="7"/>
      <c r="O17" s="7"/>
      <c r="P17" s="7"/>
    </row>
    <row r="18" spans="1:16" ht="12.75">
      <c r="A18" s="1" t="s">
        <v>240</v>
      </c>
      <c r="B18" s="7"/>
      <c r="C18" s="7"/>
      <c r="D18" s="33"/>
      <c r="E18" s="7"/>
      <c r="F18" s="7"/>
      <c r="G18" s="4"/>
      <c r="H18" s="1" t="s">
        <v>193</v>
      </c>
      <c r="I18" s="34"/>
      <c r="J18" s="34"/>
      <c r="K18" s="13">
        <f t="shared" si="0"/>
        <v>0</v>
      </c>
      <c r="L18" s="7"/>
      <c r="M18" s="6"/>
      <c r="N18" s="7"/>
      <c r="O18" s="7"/>
      <c r="P18" s="7"/>
    </row>
    <row r="19" spans="1:16" ht="12.75">
      <c r="A19" s="1" t="s">
        <v>175</v>
      </c>
      <c r="B19" s="7"/>
      <c r="C19" s="7"/>
      <c r="D19" s="33"/>
      <c r="E19" s="7"/>
      <c r="F19" s="7"/>
      <c r="G19" s="4"/>
      <c r="H19" s="1" t="s">
        <v>194</v>
      </c>
      <c r="I19" s="34"/>
      <c r="J19" s="34"/>
      <c r="K19" s="13">
        <f t="shared" si="0"/>
        <v>0</v>
      </c>
      <c r="L19" s="7"/>
      <c r="M19" s="6"/>
      <c r="N19" s="7"/>
      <c r="O19" s="7"/>
      <c r="P19" s="7"/>
    </row>
    <row r="20" spans="1:16" ht="12.75">
      <c r="A20" s="1" t="s">
        <v>176</v>
      </c>
      <c r="B20" s="7"/>
      <c r="C20" s="7"/>
      <c r="D20" s="33"/>
      <c r="E20" s="7"/>
      <c r="F20" s="7"/>
      <c r="G20" s="4"/>
      <c r="H20" s="1" t="s">
        <v>195</v>
      </c>
      <c r="I20" s="34"/>
      <c r="J20" s="34"/>
      <c r="K20" s="13">
        <f t="shared" si="0"/>
        <v>0</v>
      </c>
      <c r="L20" s="7"/>
      <c r="M20" s="6"/>
      <c r="N20" s="7"/>
      <c r="O20" s="7"/>
      <c r="P20" s="7"/>
    </row>
    <row r="21" spans="1:16" ht="12.75">
      <c r="A21" s="1" t="s">
        <v>177</v>
      </c>
      <c r="B21" s="7"/>
      <c r="C21" s="7"/>
      <c r="D21" s="33"/>
      <c r="E21" s="7"/>
      <c r="F21" s="7"/>
      <c r="G21" s="4"/>
      <c r="H21" s="1" t="s">
        <v>196</v>
      </c>
      <c r="I21" s="34"/>
      <c r="J21" s="34"/>
      <c r="K21" s="13">
        <f t="shared" si="0"/>
        <v>0</v>
      </c>
      <c r="L21" s="7"/>
      <c r="M21" s="6"/>
      <c r="N21" s="7"/>
      <c r="O21" s="7"/>
      <c r="P21" s="7"/>
    </row>
    <row r="22" spans="1:16" ht="12.75">
      <c r="A22" s="1" t="s">
        <v>243</v>
      </c>
      <c r="B22" s="7"/>
      <c r="C22" s="7"/>
      <c r="D22" s="33"/>
      <c r="E22" s="7"/>
      <c r="F22" s="7"/>
      <c r="G22" s="4"/>
      <c r="H22" s="1" t="s">
        <v>197</v>
      </c>
      <c r="I22" s="34"/>
      <c r="J22" s="34"/>
      <c r="K22" s="13">
        <f t="shared" si="0"/>
        <v>0</v>
      </c>
      <c r="L22" s="7"/>
      <c r="M22" s="6"/>
      <c r="N22" s="7"/>
      <c r="O22" s="7"/>
      <c r="P22" s="7"/>
    </row>
    <row r="23" spans="1:16" ht="12.75">
      <c r="A23" s="1" t="s">
        <v>178</v>
      </c>
      <c r="B23" s="7"/>
      <c r="C23" s="7"/>
      <c r="D23" s="33"/>
      <c r="E23" s="7"/>
      <c r="F23" s="7"/>
      <c r="G23" s="4"/>
      <c r="H23" s="1" t="s">
        <v>198</v>
      </c>
      <c r="I23" s="34"/>
      <c r="J23" s="34"/>
      <c r="K23" s="13">
        <f t="shared" si="0"/>
        <v>0</v>
      </c>
      <c r="L23" s="7"/>
      <c r="M23" s="6"/>
      <c r="N23" s="7"/>
      <c r="O23" s="7"/>
      <c r="P23" s="7"/>
    </row>
    <row r="24" spans="1:16" ht="12.75">
      <c r="A24" s="1" t="s">
        <v>179</v>
      </c>
      <c r="B24" s="7"/>
      <c r="C24" s="7"/>
      <c r="D24" s="33"/>
      <c r="E24" s="7"/>
      <c r="F24" s="7"/>
      <c r="G24" s="4"/>
      <c r="H24" s="1" t="s">
        <v>199</v>
      </c>
      <c r="I24" s="34"/>
      <c r="J24" s="34"/>
      <c r="K24" s="13">
        <f t="shared" si="0"/>
        <v>0</v>
      </c>
      <c r="L24" s="7"/>
      <c r="M24" s="6"/>
      <c r="N24" s="7"/>
      <c r="O24" s="7"/>
      <c r="P24" s="7"/>
    </row>
    <row r="25" spans="1:16" ht="12.75">
      <c r="A25" s="1" t="s">
        <v>180</v>
      </c>
      <c r="B25" s="7"/>
      <c r="C25" s="7"/>
      <c r="D25" s="33"/>
      <c r="E25" s="7"/>
      <c r="F25" s="7"/>
      <c r="G25" s="4"/>
      <c r="H25" s="1" t="s">
        <v>200</v>
      </c>
      <c r="I25" s="34"/>
      <c r="J25" s="34"/>
      <c r="K25" s="13">
        <f t="shared" si="0"/>
        <v>0</v>
      </c>
      <c r="L25" s="7"/>
      <c r="M25" s="6"/>
      <c r="N25" s="7"/>
      <c r="O25" s="7"/>
      <c r="P25" s="7"/>
    </row>
    <row r="26" spans="1:16" ht="12.75">
      <c r="A26" s="1" t="s">
        <v>181</v>
      </c>
      <c r="B26" s="7"/>
      <c r="C26" s="7"/>
      <c r="D26" s="33"/>
      <c r="E26" s="7"/>
      <c r="F26" s="7"/>
      <c r="G26" s="4"/>
      <c r="H26" s="1" t="s">
        <v>201</v>
      </c>
      <c r="I26" s="34"/>
      <c r="J26" s="34"/>
      <c r="K26" s="13">
        <f t="shared" si="0"/>
        <v>0</v>
      </c>
      <c r="L26" s="7"/>
      <c r="M26" s="6"/>
      <c r="N26" s="7"/>
      <c r="O26" s="7"/>
      <c r="P26" s="7"/>
    </row>
    <row r="27" spans="1:16" ht="12.75">
      <c r="A27" s="1" t="s">
        <v>182</v>
      </c>
      <c r="B27" s="7"/>
      <c r="C27" s="7"/>
      <c r="D27" s="33"/>
      <c r="E27" s="7"/>
      <c r="F27" s="7"/>
      <c r="G27" s="4"/>
      <c r="H27" s="1" t="s">
        <v>202</v>
      </c>
      <c r="I27" s="34"/>
      <c r="J27" s="34"/>
      <c r="K27" s="13">
        <f t="shared" si="0"/>
        <v>0</v>
      </c>
      <c r="L27" s="7"/>
      <c r="M27" s="6"/>
      <c r="N27" s="7"/>
      <c r="O27" s="7"/>
      <c r="P27" s="7"/>
    </row>
    <row r="28" spans="1:16" ht="12.75">
      <c r="A28" s="1" t="s">
        <v>244</v>
      </c>
      <c r="B28" s="7"/>
      <c r="C28" s="7"/>
      <c r="D28" s="33"/>
      <c r="E28" s="7"/>
      <c r="F28" s="7"/>
      <c r="G28" s="4"/>
      <c r="H28" s="1" t="s">
        <v>203</v>
      </c>
      <c r="I28" s="34"/>
      <c r="J28" s="34"/>
      <c r="K28" s="13">
        <f t="shared" si="0"/>
        <v>0</v>
      </c>
      <c r="L28" s="7"/>
      <c r="M28" s="6"/>
      <c r="N28" s="7"/>
      <c r="O28" s="7"/>
      <c r="P28" s="7"/>
    </row>
    <row r="29" spans="1:16" ht="12.75">
      <c r="A29" s="30"/>
      <c r="B29" s="7"/>
      <c r="C29" s="7"/>
      <c r="D29" s="7"/>
      <c r="E29" s="7"/>
      <c r="F29" s="7"/>
      <c r="G29" s="4"/>
      <c r="H29" s="1" t="s">
        <v>204</v>
      </c>
      <c r="I29" s="34"/>
      <c r="J29" s="34"/>
      <c r="K29" s="13">
        <f t="shared" si="0"/>
        <v>0</v>
      </c>
      <c r="L29" s="7"/>
      <c r="M29" s="6"/>
      <c r="N29" s="7"/>
      <c r="O29" s="7"/>
      <c r="P29" s="7"/>
    </row>
    <row r="30" spans="1:16" ht="12.75">
      <c r="A30" s="30"/>
      <c r="B30" s="7"/>
      <c r="C30" s="7"/>
      <c r="D30" s="7"/>
      <c r="E30" s="7"/>
      <c r="F30" s="7"/>
      <c r="G30" s="4"/>
      <c r="H30" s="1" t="s">
        <v>245</v>
      </c>
      <c r="I30" s="34"/>
      <c r="J30" s="34"/>
      <c r="K30" s="13">
        <f t="shared" si="0"/>
        <v>0</v>
      </c>
      <c r="L30" s="7"/>
      <c r="M30" s="6"/>
      <c r="N30" s="7"/>
      <c r="O30" s="7"/>
      <c r="P30" s="7"/>
    </row>
    <row r="31" spans="1:16" ht="12.75">
      <c r="A31" s="30"/>
      <c r="B31" s="7"/>
      <c r="C31" s="7"/>
      <c r="D31" s="7"/>
      <c r="E31" s="7"/>
      <c r="F31" s="7"/>
      <c r="G31" s="4"/>
      <c r="H31" s="1" t="s">
        <v>205</v>
      </c>
      <c r="I31" s="34"/>
      <c r="J31" s="34"/>
      <c r="K31" s="13">
        <f t="shared" si="0"/>
        <v>0</v>
      </c>
      <c r="L31" s="7"/>
      <c r="M31" s="6"/>
      <c r="N31" s="7"/>
      <c r="O31" s="7"/>
      <c r="P31" s="7"/>
    </row>
    <row r="32" spans="1:16" ht="12.75">
      <c r="A32" s="30"/>
      <c r="B32" s="7"/>
      <c r="C32" s="7"/>
      <c r="D32" s="7"/>
      <c r="E32" s="7"/>
      <c r="F32" s="7"/>
      <c r="G32" s="4"/>
      <c r="H32" s="1" t="s">
        <v>206</v>
      </c>
      <c r="I32" s="34"/>
      <c r="J32" s="34"/>
      <c r="K32" s="13">
        <f t="shared" si="0"/>
        <v>0</v>
      </c>
      <c r="L32" s="7"/>
      <c r="M32" s="6"/>
      <c r="N32" s="7"/>
      <c r="O32" s="7"/>
      <c r="P32" s="7"/>
    </row>
    <row r="33" spans="1:16" ht="12.75">
      <c r="A33" s="30"/>
      <c r="B33" s="7"/>
      <c r="C33" s="7"/>
      <c r="D33" s="7"/>
      <c r="E33" s="7"/>
      <c r="F33" s="7"/>
      <c r="G33" s="4"/>
      <c r="H33" s="1" t="s">
        <v>207</v>
      </c>
      <c r="I33" s="34"/>
      <c r="J33" s="34"/>
      <c r="K33" s="13">
        <f t="shared" si="0"/>
        <v>0</v>
      </c>
      <c r="L33" s="7"/>
      <c r="M33" s="6"/>
      <c r="N33" s="7"/>
      <c r="O33" s="7"/>
      <c r="P33" s="7"/>
    </row>
    <row r="34" spans="1:16" ht="12.75">
      <c r="A34" s="30"/>
      <c r="B34" s="7"/>
      <c r="C34" s="7"/>
      <c r="D34" s="7"/>
      <c r="E34" s="7"/>
      <c r="F34" s="7"/>
      <c r="G34" s="4"/>
      <c r="H34" s="1" t="s">
        <v>208</v>
      </c>
      <c r="I34" s="34"/>
      <c r="J34" s="34"/>
      <c r="K34" s="13">
        <f t="shared" si="0"/>
        <v>0</v>
      </c>
      <c r="L34" s="7"/>
      <c r="M34" s="6"/>
      <c r="N34" s="7"/>
      <c r="O34" s="7"/>
      <c r="P34" s="7"/>
    </row>
    <row r="35" spans="1:16" ht="12.75">
      <c r="A35" s="30"/>
      <c r="B35" s="7"/>
      <c r="C35" s="7"/>
      <c r="D35" s="7"/>
      <c r="E35" s="7"/>
      <c r="F35" s="7"/>
      <c r="G35" s="4"/>
      <c r="H35" s="1" t="s">
        <v>238</v>
      </c>
      <c r="I35" s="34"/>
      <c r="J35" s="34"/>
      <c r="K35" s="13">
        <f t="shared" si="0"/>
        <v>0</v>
      </c>
      <c r="L35" s="7"/>
      <c r="M35" s="6"/>
      <c r="N35" s="7"/>
      <c r="O35" s="7"/>
      <c r="P35" s="7"/>
    </row>
    <row r="36" spans="1:16" ht="12.75">
      <c r="A36" s="30"/>
      <c r="B36" s="7"/>
      <c r="C36" s="7"/>
      <c r="D36" s="7"/>
      <c r="E36" s="7"/>
      <c r="F36" s="7"/>
      <c r="G36" s="4"/>
      <c r="H36" s="1" t="s">
        <v>209</v>
      </c>
      <c r="I36" s="34"/>
      <c r="J36" s="34"/>
      <c r="K36" s="13">
        <f t="shared" si="0"/>
        <v>0</v>
      </c>
      <c r="L36" s="7"/>
      <c r="M36" s="6"/>
      <c r="N36" s="7"/>
      <c r="O36" s="7"/>
      <c r="P36" s="7"/>
    </row>
    <row r="37" spans="1:16" ht="12.75">
      <c r="A37" s="30"/>
      <c r="B37" s="7"/>
      <c r="C37" s="7"/>
      <c r="D37" s="7"/>
      <c r="E37" s="7"/>
      <c r="F37" s="7"/>
      <c r="G37" s="4"/>
      <c r="H37" s="1" t="s">
        <v>210</v>
      </c>
      <c r="I37" s="34"/>
      <c r="J37" s="34"/>
      <c r="K37" s="13">
        <f t="shared" si="0"/>
        <v>0</v>
      </c>
      <c r="L37" s="7"/>
      <c r="M37" s="6"/>
      <c r="N37" s="7"/>
      <c r="O37" s="7"/>
      <c r="P37" s="7"/>
    </row>
    <row r="38" spans="1:16" ht="12.75">
      <c r="A38" s="30"/>
      <c r="B38" s="7"/>
      <c r="C38" s="7"/>
      <c r="D38" s="7"/>
      <c r="E38" s="7"/>
      <c r="F38" s="7"/>
      <c r="G38" s="4"/>
      <c r="H38" s="1" t="s">
        <v>211</v>
      </c>
      <c r="I38" s="34"/>
      <c r="J38" s="34"/>
      <c r="K38" s="13">
        <f t="shared" si="0"/>
        <v>0</v>
      </c>
      <c r="L38" s="7"/>
      <c r="M38" s="6"/>
      <c r="N38" s="7"/>
      <c r="O38" s="7"/>
      <c r="P38" s="7"/>
    </row>
    <row r="39" spans="1:16" ht="12.75">
      <c r="A39" s="30"/>
      <c r="B39" s="7"/>
      <c r="C39" s="7"/>
      <c r="D39" s="7"/>
      <c r="E39" s="7"/>
      <c r="F39" s="7"/>
      <c r="G39" s="4"/>
      <c r="H39" s="1" t="s">
        <v>212</v>
      </c>
      <c r="I39" s="34"/>
      <c r="J39" s="34"/>
      <c r="K39" s="13">
        <f t="shared" si="0"/>
        <v>0</v>
      </c>
      <c r="L39" s="7"/>
      <c r="M39" s="6"/>
      <c r="N39" s="7"/>
      <c r="O39" s="7"/>
      <c r="P39" s="7"/>
    </row>
    <row r="40" spans="1:16" ht="12.75">
      <c r="A40" s="30"/>
      <c r="B40" s="7"/>
      <c r="C40" s="7"/>
      <c r="D40" s="7"/>
      <c r="E40" s="7"/>
      <c r="F40" s="7"/>
      <c r="G40" s="4"/>
      <c r="H40" s="1" t="s">
        <v>213</v>
      </c>
      <c r="I40" s="34"/>
      <c r="J40" s="34"/>
      <c r="K40" s="13">
        <f t="shared" si="0"/>
        <v>0</v>
      </c>
      <c r="L40" s="7"/>
      <c r="M40" s="6"/>
      <c r="N40" s="7"/>
      <c r="O40" s="7"/>
      <c r="P40" s="7"/>
    </row>
    <row r="41" spans="1:16" ht="12.75">
      <c r="A41" s="30"/>
      <c r="B41" s="7"/>
      <c r="C41" s="7"/>
      <c r="D41" s="7"/>
      <c r="E41" s="7"/>
      <c r="F41" s="7"/>
      <c r="G41" s="4"/>
      <c r="H41" s="1" t="s">
        <v>214</v>
      </c>
      <c r="I41" s="34"/>
      <c r="J41" s="34"/>
      <c r="K41" s="13">
        <f t="shared" si="0"/>
        <v>0</v>
      </c>
      <c r="L41" s="7"/>
      <c r="M41" s="6"/>
      <c r="N41" s="7"/>
      <c r="O41" s="7"/>
      <c r="P41" s="7"/>
    </row>
    <row r="42" spans="1:16" ht="12.75">
      <c r="A42" s="30"/>
      <c r="B42" s="7"/>
      <c r="C42" s="7"/>
      <c r="D42" s="7"/>
      <c r="E42" s="7"/>
      <c r="F42" s="7"/>
      <c r="G42" s="4"/>
      <c r="H42" s="1" t="s">
        <v>215</v>
      </c>
      <c r="I42" s="34"/>
      <c r="J42" s="34"/>
      <c r="K42" s="13">
        <f t="shared" si="0"/>
        <v>0</v>
      </c>
      <c r="L42" s="7"/>
      <c r="M42" s="6"/>
      <c r="N42" s="7"/>
      <c r="O42" s="7"/>
      <c r="P42" s="7"/>
    </row>
    <row r="43" spans="1:16" ht="12.75">
      <c r="A43" s="30"/>
      <c r="B43" s="7"/>
      <c r="C43" s="7"/>
      <c r="D43" s="7"/>
      <c r="E43" s="7"/>
      <c r="F43" s="7"/>
      <c r="G43" s="4"/>
      <c r="H43" s="1" t="s">
        <v>216</v>
      </c>
      <c r="I43" s="34"/>
      <c r="J43" s="34"/>
      <c r="K43" s="13">
        <f t="shared" si="0"/>
        <v>0</v>
      </c>
      <c r="L43" s="7"/>
      <c r="M43" s="6"/>
      <c r="N43" s="7"/>
      <c r="O43" s="7"/>
      <c r="P43" s="7"/>
    </row>
    <row r="44" spans="1:16" ht="12.75">
      <c r="A44" s="30"/>
      <c r="B44" s="7"/>
      <c r="C44" s="7"/>
      <c r="D44" s="7"/>
      <c r="E44" s="7"/>
      <c r="F44" s="7"/>
      <c r="G44" s="4"/>
      <c r="H44" s="1" t="s">
        <v>217</v>
      </c>
      <c r="I44" s="34"/>
      <c r="J44" s="34"/>
      <c r="K44" s="13">
        <f t="shared" si="0"/>
        <v>0</v>
      </c>
      <c r="L44" s="7"/>
      <c r="M44" s="6"/>
      <c r="N44" s="7"/>
      <c r="O44" s="7"/>
      <c r="P44" s="7"/>
    </row>
    <row r="45" spans="1:16" ht="12.75">
      <c r="A45" s="30"/>
      <c r="B45" s="7"/>
      <c r="C45" s="7"/>
      <c r="D45" s="7"/>
      <c r="E45" s="7"/>
      <c r="F45" s="7"/>
      <c r="G45" s="4"/>
      <c r="H45" s="1" t="s">
        <v>218</v>
      </c>
      <c r="I45" s="34"/>
      <c r="J45" s="34"/>
      <c r="K45" s="13">
        <f t="shared" si="0"/>
        <v>0</v>
      </c>
      <c r="L45" s="7"/>
      <c r="M45" s="6"/>
      <c r="N45" s="7"/>
      <c r="O45" s="7"/>
      <c r="P45" s="7"/>
    </row>
    <row r="46" spans="1:16" ht="12.75">
      <c r="A46" s="30"/>
      <c r="B46" s="7"/>
      <c r="C46" s="7"/>
      <c r="D46" s="7"/>
      <c r="E46" s="7"/>
      <c r="F46" s="7"/>
      <c r="G46" s="4"/>
      <c r="H46" s="1" t="s">
        <v>219</v>
      </c>
      <c r="I46" s="34"/>
      <c r="J46" s="35"/>
      <c r="K46" s="13">
        <f t="shared" si="0"/>
        <v>0</v>
      </c>
      <c r="L46" s="7"/>
      <c r="M46" s="6"/>
      <c r="N46" s="7"/>
      <c r="O46" s="7"/>
      <c r="P46" s="7"/>
    </row>
    <row r="47" spans="1:16" ht="12.75">
      <c r="A47" s="30"/>
      <c r="B47" s="7"/>
      <c r="C47" s="7"/>
      <c r="D47" s="7"/>
      <c r="E47" s="7"/>
      <c r="F47" s="7"/>
      <c r="G47" s="4"/>
      <c r="H47" s="1" t="s">
        <v>220</v>
      </c>
      <c r="I47" s="34"/>
      <c r="J47" s="34"/>
      <c r="K47" s="13">
        <f t="shared" si="0"/>
        <v>0</v>
      </c>
      <c r="L47" s="7"/>
      <c r="M47" s="6"/>
      <c r="N47" s="7"/>
      <c r="O47" s="7"/>
      <c r="P47" s="7"/>
    </row>
    <row r="48" spans="1:16" ht="12.75">
      <c r="A48" s="30"/>
      <c r="B48" s="7"/>
      <c r="C48" s="7"/>
      <c r="D48" s="7"/>
      <c r="E48" s="7"/>
      <c r="F48" s="7"/>
      <c r="G48" s="4"/>
      <c r="H48" s="1" t="s">
        <v>221</v>
      </c>
      <c r="I48" s="35"/>
      <c r="J48" s="35"/>
      <c r="K48" s="13">
        <f t="shared" si="0"/>
        <v>0</v>
      </c>
      <c r="L48" s="7"/>
      <c r="M48" s="6"/>
      <c r="N48" s="7"/>
      <c r="O48" s="7"/>
      <c r="P48" s="7"/>
    </row>
    <row r="49" spans="1:16" ht="12.75">
      <c r="A49" s="30"/>
      <c r="B49" s="7"/>
      <c r="C49" s="7"/>
      <c r="D49" s="7"/>
      <c r="E49" s="7"/>
      <c r="F49" s="7"/>
      <c r="G49" s="4"/>
      <c r="H49" s="1" t="s">
        <v>222</v>
      </c>
      <c r="I49" s="34"/>
      <c r="J49" s="34"/>
      <c r="K49" s="13">
        <f t="shared" si="0"/>
        <v>0</v>
      </c>
      <c r="L49" s="7"/>
      <c r="M49" s="6"/>
      <c r="N49" s="7"/>
      <c r="O49" s="7"/>
      <c r="P49" s="7"/>
    </row>
    <row r="50" spans="1:16" ht="12.75">
      <c r="A50" s="30"/>
      <c r="B50" s="7"/>
      <c r="C50" s="7"/>
      <c r="D50" s="7"/>
      <c r="E50" s="7"/>
      <c r="F50" s="7"/>
      <c r="G50" s="4"/>
      <c r="H50" s="1" t="s">
        <v>223</v>
      </c>
      <c r="I50" s="34"/>
      <c r="J50" s="34"/>
      <c r="K50" s="13">
        <f t="shared" si="0"/>
        <v>0</v>
      </c>
      <c r="L50" s="7"/>
      <c r="M50" s="6"/>
      <c r="N50" s="7"/>
      <c r="O50" s="7"/>
      <c r="P50" s="7"/>
    </row>
    <row r="51" spans="1:16" ht="12.75">
      <c r="A51" s="30"/>
      <c r="B51" s="7"/>
      <c r="C51" s="7"/>
      <c r="D51" s="7"/>
      <c r="E51" s="7"/>
      <c r="F51" s="7"/>
      <c r="G51" s="4"/>
      <c r="H51" s="1" t="s">
        <v>224</v>
      </c>
      <c r="I51" s="34"/>
      <c r="J51" s="34"/>
      <c r="K51" s="13">
        <f t="shared" si="0"/>
        <v>0</v>
      </c>
      <c r="L51" s="7"/>
      <c r="M51" s="6"/>
      <c r="N51" s="7"/>
      <c r="O51" s="7"/>
      <c r="P51" s="7"/>
    </row>
    <row r="52" spans="1:16" ht="12.75">
      <c r="A52" s="30"/>
      <c r="B52" s="7"/>
      <c r="C52" s="7"/>
      <c r="D52" s="7"/>
      <c r="E52" s="7"/>
      <c r="F52" s="7"/>
      <c r="G52" s="4"/>
      <c r="H52" s="1" t="s">
        <v>225</v>
      </c>
      <c r="I52" s="34"/>
      <c r="J52" s="34"/>
      <c r="K52" s="13">
        <f t="shared" si="0"/>
        <v>0</v>
      </c>
      <c r="L52" s="7"/>
      <c r="M52" s="6"/>
      <c r="N52" s="7"/>
      <c r="O52" s="7"/>
      <c r="P52" s="7"/>
    </row>
    <row r="53" spans="1:16" ht="12.75">
      <c r="A53" s="30"/>
      <c r="B53" s="7"/>
      <c r="C53" s="7"/>
      <c r="D53" s="7"/>
      <c r="E53" s="7"/>
      <c r="F53" s="7"/>
      <c r="G53" s="4"/>
      <c r="H53" s="1" t="s">
        <v>226</v>
      </c>
      <c r="I53" s="34"/>
      <c r="J53" s="35"/>
      <c r="K53" s="13">
        <f t="shared" si="0"/>
        <v>0</v>
      </c>
      <c r="L53" s="7"/>
      <c r="M53" s="6"/>
      <c r="N53" s="7"/>
      <c r="O53" s="7"/>
      <c r="P53" s="7"/>
    </row>
    <row r="54" spans="1:16" ht="12.75">
      <c r="A54" s="30"/>
      <c r="B54" s="7"/>
      <c r="C54" s="7"/>
      <c r="D54" s="7"/>
      <c r="E54" s="7"/>
      <c r="F54" s="7"/>
      <c r="G54" s="4"/>
      <c r="H54" s="1" t="s">
        <v>227</v>
      </c>
      <c r="I54" s="34"/>
      <c r="J54" s="35"/>
      <c r="K54" s="13">
        <f t="shared" si="0"/>
        <v>0</v>
      </c>
      <c r="L54" s="7"/>
      <c r="M54" s="6"/>
      <c r="N54" s="7"/>
      <c r="O54" s="7"/>
      <c r="P54" s="7"/>
    </row>
    <row r="55" spans="1:16" ht="12.75">
      <c r="A55" s="30"/>
      <c r="B55" s="7"/>
      <c r="C55" s="7"/>
      <c r="D55" s="7"/>
      <c r="E55" s="7"/>
      <c r="F55" s="7"/>
      <c r="G55" s="4"/>
      <c r="H55" s="1" t="s">
        <v>228</v>
      </c>
      <c r="I55" s="34"/>
      <c r="J55" s="34"/>
      <c r="K55" s="13">
        <f t="shared" si="0"/>
        <v>0</v>
      </c>
      <c r="L55" s="7"/>
      <c r="M55" s="6"/>
      <c r="N55" s="7"/>
      <c r="O55" s="7"/>
      <c r="P55" s="7"/>
    </row>
    <row r="56" spans="1:16" ht="12.75">
      <c r="A56" s="30"/>
      <c r="B56" s="7"/>
      <c r="C56" s="7"/>
      <c r="D56" s="7"/>
      <c r="E56" s="7"/>
      <c r="F56" s="7"/>
      <c r="G56" s="4"/>
      <c r="H56" s="1" t="s">
        <v>229</v>
      </c>
      <c r="I56" s="34"/>
      <c r="J56" s="35"/>
      <c r="K56" s="13">
        <f t="shared" si="0"/>
        <v>0</v>
      </c>
      <c r="L56" s="7"/>
      <c r="M56" s="6"/>
      <c r="N56" s="7"/>
      <c r="O56" s="7"/>
      <c r="P56" s="7"/>
    </row>
    <row r="57" spans="1:16" ht="12.75">
      <c r="A57" s="30"/>
      <c r="B57" s="7"/>
      <c r="C57" s="7"/>
      <c r="D57" s="7"/>
      <c r="E57" s="7"/>
      <c r="F57" s="7"/>
      <c r="G57" s="4"/>
      <c r="H57" s="1" t="s">
        <v>230</v>
      </c>
      <c r="I57" s="34"/>
      <c r="J57" s="34"/>
      <c r="K57" s="13">
        <f t="shared" si="0"/>
        <v>0</v>
      </c>
      <c r="L57" s="7"/>
      <c r="M57" s="6"/>
      <c r="N57" s="7"/>
      <c r="O57" s="7"/>
      <c r="P57" s="7"/>
    </row>
    <row r="58" spans="1:16" ht="12.75">
      <c r="A58" s="30"/>
      <c r="B58" s="7"/>
      <c r="C58" s="7"/>
      <c r="D58" s="7"/>
      <c r="E58" s="7"/>
      <c r="F58" s="7"/>
      <c r="G58" s="4"/>
      <c r="H58" s="29"/>
      <c r="I58" s="7"/>
      <c r="J58" s="7"/>
      <c r="K58" s="7"/>
      <c r="L58" s="7"/>
      <c r="M58" s="6"/>
      <c r="N58" s="7"/>
      <c r="O58" s="7"/>
      <c r="P58" s="7"/>
    </row>
    <row r="59" spans="1:12" ht="12.75">
      <c r="A59" s="31" t="s">
        <v>233</v>
      </c>
      <c r="B59" s="4"/>
      <c r="C59" s="4"/>
      <c r="D59" s="4"/>
      <c r="E59" s="4"/>
      <c r="F59" s="4"/>
      <c r="G59" s="4"/>
      <c r="H59" s="31" t="s">
        <v>234</v>
      </c>
      <c r="I59" s="4"/>
      <c r="J59" s="4"/>
      <c r="K59" s="4"/>
      <c r="L59" s="4"/>
    </row>
    <row r="60" spans="1:12" ht="12.75">
      <c r="A60" s="29"/>
      <c r="B60" s="7"/>
      <c r="C60" s="7"/>
      <c r="D60" s="7"/>
      <c r="E60" s="7"/>
      <c r="F60" s="7"/>
      <c r="G60" s="4"/>
      <c r="H60" s="29" t="s">
        <v>163</v>
      </c>
      <c r="I60" s="7"/>
      <c r="J60" s="7"/>
      <c r="K60" s="7"/>
      <c r="L60" s="7"/>
    </row>
    <row r="61" spans="1:12" ht="12.75">
      <c r="A61" s="29"/>
      <c r="B61" s="7"/>
      <c r="C61" s="7"/>
      <c r="D61" s="7"/>
      <c r="E61" s="7"/>
      <c r="F61" s="7"/>
      <c r="G61" s="4"/>
      <c r="H61" s="29"/>
      <c r="I61" s="7"/>
      <c r="J61" s="7"/>
      <c r="K61" s="7"/>
      <c r="L61" s="7"/>
    </row>
    <row r="62" spans="1:12" ht="25.5">
      <c r="A62" s="29" t="s">
        <v>1</v>
      </c>
      <c r="B62" s="6" t="s">
        <v>164</v>
      </c>
      <c r="C62" s="6" t="s">
        <v>2</v>
      </c>
      <c r="D62" s="10" t="s">
        <v>160</v>
      </c>
      <c r="E62" s="6" t="s">
        <v>9</v>
      </c>
      <c r="F62" s="6" t="s">
        <v>10</v>
      </c>
      <c r="G62" s="4"/>
      <c r="H62" s="29" t="s">
        <v>1</v>
      </c>
      <c r="I62" s="6" t="s">
        <v>164</v>
      </c>
      <c r="J62" s="6" t="s">
        <v>4</v>
      </c>
      <c r="K62" s="10" t="s">
        <v>160</v>
      </c>
      <c r="L62" s="6" t="s">
        <v>11</v>
      </c>
    </row>
    <row r="63" spans="1:12" ht="12.75">
      <c r="A63" s="1" t="s">
        <v>122</v>
      </c>
      <c r="B63" s="2" t="s">
        <v>135</v>
      </c>
      <c r="C63" s="2" t="s">
        <v>147</v>
      </c>
      <c r="D63" s="11">
        <f>D13</f>
        <v>0</v>
      </c>
      <c r="E63" s="15">
        <v>59.95469797893942</v>
      </c>
      <c r="F63" s="1" t="s">
        <v>50</v>
      </c>
      <c r="G63" s="5"/>
      <c r="H63" s="1" t="s">
        <v>41</v>
      </c>
      <c r="I63" s="1" t="s">
        <v>50</v>
      </c>
      <c r="J63" s="2" t="s">
        <v>78</v>
      </c>
      <c r="K63" s="11">
        <f>0.01*((D63*E63)+(D81*E81))</f>
        <v>0</v>
      </c>
      <c r="L63" s="1" t="s">
        <v>112</v>
      </c>
    </row>
    <row r="64" spans="1:16" ht="12.75">
      <c r="A64" s="1"/>
      <c r="B64" s="2"/>
      <c r="C64" s="2"/>
      <c r="D64" s="11"/>
      <c r="E64" s="15">
        <v>12.997038435273279</v>
      </c>
      <c r="F64" s="1" t="s">
        <v>52</v>
      </c>
      <c r="G64" s="5"/>
      <c r="H64" s="32" t="s">
        <v>42</v>
      </c>
      <c r="I64" s="1" t="s">
        <v>51</v>
      </c>
      <c r="J64" s="8" t="s">
        <v>79</v>
      </c>
      <c r="K64" s="11">
        <f>0.01*(D134*E134)</f>
        <v>0</v>
      </c>
      <c r="L64" s="1" t="s">
        <v>112</v>
      </c>
      <c r="M64" s="2"/>
      <c r="N64" s="1"/>
      <c r="O64" s="1"/>
      <c r="P64" s="11"/>
    </row>
    <row r="65" spans="1:16" ht="12.75">
      <c r="A65" s="1"/>
      <c r="B65" s="2"/>
      <c r="C65" s="9"/>
      <c r="D65" s="12"/>
      <c r="E65" s="15">
        <v>15.5208080545535</v>
      </c>
      <c r="F65" s="1" t="s">
        <v>6</v>
      </c>
      <c r="G65" s="5"/>
      <c r="H65" s="1" t="s">
        <v>14</v>
      </c>
      <c r="I65" s="1" t="s">
        <v>52</v>
      </c>
      <c r="J65" s="2" t="s">
        <v>80</v>
      </c>
      <c r="K65" s="12">
        <f>0.01*((D63*E64)+(D81*E82)+(D112*E112)+(D140*E140))</f>
        <v>0</v>
      </c>
      <c r="L65" s="1" t="s">
        <v>112</v>
      </c>
      <c r="M65" s="2"/>
      <c r="N65" s="1"/>
      <c r="O65" s="3"/>
      <c r="P65" s="11"/>
    </row>
    <row r="66" spans="1:16" ht="12.75">
      <c r="A66" s="1"/>
      <c r="B66" s="2"/>
      <c r="C66" s="2"/>
      <c r="D66" s="11"/>
      <c r="E66" s="15">
        <v>0.18776268843828306</v>
      </c>
      <c r="F66" s="1" t="s">
        <v>57</v>
      </c>
      <c r="G66" s="5"/>
      <c r="H66" s="1" t="s">
        <v>15</v>
      </c>
      <c r="I66" s="1" t="s">
        <v>6</v>
      </c>
      <c r="J66" s="2" t="s">
        <v>81</v>
      </c>
      <c r="K66" s="11">
        <f>0.01*((D63*E65)+(D108*E108))</f>
        <v>0</v>
      </c>
      <c r="L66" s="1" t="s">
        <v>112</v>
      </c>
      <c r="M66" s="2"/>
      <c r="N66" s="1"/>
      <c r="O66" s="1"/>
      <c r="P66" s="11"/>
    </row>
    <row r="67" spans="1:16" ht="12.75">
      <c r="A67" s="1"/>
      <c r="B67" s="2"/>
      <c r="C67" s="2"/>
      <c r="D67" s="11"/>
      <c r="E67" s="15">
        <v>0.015487054060726218</v>
      </c>
      <c r="F67" s="1" t="s">
        <v>55</v>
      </c>
      <c r="G67" s="5"/>
      <c r="H67" s="1"/>
      <c r="I67" s="1"/>
      <c r="J67" s="2"/>
      <c r="K67" s="11"/>
      <c r="L67" s="1"/>
      <c r="M67" s="2"/>
      <c r="N67" s="1"/>
      <c r="O67" s="1"/>
      <c r="P67" s="11"/>
    </row>
    <row r="68" spans="1:16" ht="12.75">
      <c r="A68" s="1"/>
      <c r="B68" s="2"/>
      <c r="C68" s="2"/>
      <c r="D68" s="11"/>
      <c r="E68" s="15">
        <v>0.07304483639993059</v>
      </c>
      <c r="F68" s="1" t="s">
        <v>58</v>
      </c>
      <c r="G68" s="5"/>
      <c r="H68" s="1"/>
      <c r="I68" s="1"/>
      <c r="J68" s="2"/>
      <c r="K68" s="11"/>
      <c r="L68" s="1"/>
      <c r="M68" s="2"/>
      <c r="N68" s="1"/>
      <c r="O68" s="1"/>
      <c r="P68" s="11"/>
    </row>
    <row r="69" spans="1:16" ht="12.75">
      <c r="A69" s="1"/>
      <c r="B69" s="2"/>
      <c r="C69" s="2"/>
      <c r="D69" s="11"/>
      <c r="E69" s="15">
        <v>2.3976432545361543</v>
      </c>
      <c r="F69" s="1" t="s">
        <v>66</v>
      </c>
      <c r="G69" s="5"/>
      <c r="H69" s="1"/>
      <c r="I69" s="1"/>
      <c r="J69" s="2"/>
      <c r="K69" s="11"/>
      <c r="L69" s="1"/>
      <c r="M69" s="2"/>
      <c r="N69" s="1"/>
      <c r="O69" s="1"/>
      <c r="P69" s="11"/>
    </row>
    <row r="70" spans="1:16" ht="12.75">
      <c r="A70" s="1"/>
      <c r="B70" s="2"/>
      <c r="C70" s="2"/>
      <c r="D70" s="11"/>
      <c r="E70" s="15">
        <v>5.5848846483500445</v>
      </c>
      <c r="F70" s="1" t="s">
        <v>67</v>
      </c>
      <c r="G70" s="5"/>
      <c r="H70" s="1"/>
      <c r="I70" s="1"/>
      <c r="J70" s="2"/>
      <c r="K70" s="11"/>
      <c r="L70" s="1"/>
      <c r="M70" s="2"/>
      <c r="N70" s="1"/>
      <c r="O70" s="1"/>
      <c r="P70" s="11"/>
    </row>
    <row r="71" spans="1:16" ht="12.75">
      <c r="A71" s="1"/>
      <c r="B71" s="2"/>
      <c r="C71" s="2"/>
      <c r="D71" s="11"/>
      <c r="E71" s="15">
        <v>0.32601725440253987</v>
      </c>
      <c r="F71" s="1" t="s">
        <v>62</v>
      </c>
      <c r="G71" s="5"/>
      <c r="H71" s="1"/>
      <c r="I71" s="1"/>
      <c r="J71" s="2"/>
      <c r="K71" s="11"/>
      <c r="L71" s="1"/>
      <c r="M71" s="2"/>
      <c r="N71" s="1"/>
      <c r="O71" s="1"/>
      <c r="P71" s="11"/>
    </row>
    <row r="72" spans="1:16" ht="12.75">
      <c r="A72" s="1"/>
      <c r="B72" s="2"/>
      <c r="C72" s="2"/>
      <c r="D72" s="11"/>
      <c r="E72" s="15">
        <v>0.12779645015619442</v>
      </c>
      <c r="F72" s="1" t="s">
        <v>161</v>
      </c>
      <c r="G72" s="5"/>
      <c r="H72" s="1"/>
      <c r="I72" s="1"/>
      <c r="J72" s="2"/>
      <c r="K72" s="11"/>
      <c r="L72" s="1"/>
      <c r="M72" s="2"/>
      <c r="N72" s="1"/>
      <c r="O72" s="1"/>
      <c r="P72" s="11"/>
    </row>
    <row r="73" spans="1:16" ht="12.75">
      <c r="A73" s="1"/>
      <c r="B73" s="2"/>
      <c r="C73" s="2"/>
      <c r="D73" s="11"/>
      <c r="E73" s="15">
        <v>1.079267514501243</v>
      </c>
      <c r="F73" s="1" t="s">
        <v>63</v>
      </c>
      <c r="G73" s="5"/>
      <c r="H73" s="1"/>
      <c r="I73" s="1"/>
      <c r="J73" s="2"/>
      <c r="K73" s="11"/>
      <c r="L73" s="1"/>
      <c r="M73" s="2"/>
      <c r="N73" s="1"/>
      <c r="O73" s="1"/>
      <c r="P73" s="11"/>
    </row>
    <row r="74" spans="1:16" ht="12.75">
      <c r="A74" s="1"/>
      <c r="B74" s="2"/>
      <c r="C74" s="2"/>
      <c r="D74" s="11"/>
      <c r="E74" s="15">
        <v>0.12143697300779312</v>
      </c>
      <c r="F74" s="1" t="s">
        <v>65</v>
      </c>
      <c r="G74" s="5"/>
      <c r="H74" s="1"/>
      <c r="I74" s="1"/>
      <c r="J74" s="2"/>
      <c r="K74" s="11"/>
      <c r="L74" s="1"/>
      <c r="M74" s="2"/>
      <c r="N74" s="1"/>
      <c r="O74" s="1"/>
      <c r="P74" s="11"/>
    </row>
    <row r="75" spans="1:16" ht="12.75">
      <c r="A75" s="1"/>
      <c r="B75" s="2"/>
      <c r="C75" s="2"/>
      <c r="D75" s="11"/>
      <c r="E75" s="15">
        <v>0.12704866472825846</v>
      </c>
      <c r="F75" s="1" t="s">
        <v>68</v>
      </c>
      <c r="G75" s="5"/>
      <c r="H75" s="1"/>
      <c r="I75" s="1"/>
      <c r="J75" s="2"/>
      <c r="K75" s="11"/>
      <c r="L75" s="1"/>
      <c r="M75" s="2"/>
      <c r="N75" s="1"/>
      <c r="O75" s="1"/>
      <c r="P75" s="11"/>
    </row>
    <row r="76" spans="1:16" ht="12.75">
      <c r="A76" s="1"/>
      <c r="B76" s="2"/>
      <c r="C76" s="2"/>
      <c r="D76" s="11"/>
      <c r="E76" s="15">
        <v>0.4397243972412363</v>
      </c>
      <c r="F76" s="1" t="s">
        <v>5</v>
      </c>
      <c r="G76" s="5"/>
      <c r="H76" s="1"/>
      <c r="I76" s="1"/>
      <c r="J76" s="2"/>
      <c r="K76" s="11"/>
      <c r="L76" s="1"/>
      <c r="M76" s="2"/>
      <c r="N76" s="1"/>
      <c r="O76" s="1"/>
      <c r="P76" s="11"/>
    </row>
    <row r="77" spans="1:16" ht="12.75">
      <c r="A77" s="1"/>
      <c r="B77" s="2"/>
      <c r="C77" s="2"/>
      <c r="D77" s="11"/>
      <c r="E77" s="15">
        <v>0.46294356424951494</v>
      </c>
      <c r="F77" s="1" t="s">
        <v>71</v>
      </c>
      <c r="G77" s="5"/>
      <c r="H77" s="1"/>
      <c r="I77" s="1"/>
      <c r="J77" s="2"/>
      <c r="K77" s="11"/>
      <c r="L77" s="1"/>
      <c r="M77" s="2"/>
      <c r="N77" s="1"/>
      <c r="O77" s="1"/>
      <c r="P77" s="11"/>
    </row>
    <row r="78" spans="1:16" ht="12.75">
      <c r="A78" s="1"/>
      <c r="B78" s="2"/>
      <c r="C78" s="2"/>
      <c r="D78" s="11"/>
      <c r="E78" s="15">
        <v>0.020254223018518095</v>
      </c>
      <c r="F78" s="1" t="s">
        <v>72</v>
      </c>
      <c r="G78" s="5"/>
      <c r="H78" s="1"/>
      <c r="I78" s="1"/>
      <c r="J78" s="2"/>
      <c r="K78" s="11"/>
      <c r="L78" s="1"/>
      <c r="M78" s="2"/>
      <c r="N78" s="1"/>
      <c r="O78" s="1"/>
      <c r="P78" s="11"/>
    </row>
    <row r="79" spans="1:16" ht="12.75">
      <c r="A79" s="1"/>
      <c r="B79" s="2"/>
      <c r="C79" s="2"/>
      <c r="D79" s="11"/>
      <c r="E79" s="15">
        <v>0.38854191999512855</v>
      </c>
      <c r="F79" s="1" t="s">
        <v>73</v>
      </c>
      <c r="G79" s="5"/>
      <c r="H79" s="1"/>
      <c r="I79" s="1"/>
      <c r="J79" s="2"/>
      <c r="K79" s="11"/>
      <c r="L79" s="1"/>
      <c r="M79" s="2"/>
      <c r="N79" s="1"/>
      <c r="O79" s="1"/>
      <c r="P79" s="11"/>
    </row>
    <row r="80" spans="1:16" ht="12.75">
      <c r="A80" s="1"/>
      <c r="B80" s="2"/>
      <c r="C80" s="2"/>
      <c r="D80" s="11"/>
      <c r="E80" s="15">
        <v>0.17560208814825048</v>
      </c>
      <c r="F80" s="1" t="s">
        <v>76</v>
      </c>
      <c r="G80" s="5"/>
      <c r="H80" s="1"/>
      <c r="I80" s="1"/>
      <c r="J80" s="2"/>
      <c r="K80" s="11"/>
      <c r="L80" s="1"/>
      <c r="M80" s="2"/>
      <c r="N80" s="1"/>
      <c r="O80" s="1"/>
      <c r="P80" s="11"/>
    </row>
    <row r="81" spans="1:16" ht="12.75">
      <c r="A81" s="1" t="s">
        <v>123</v>
      </c>
      <c r="B81" s="2" t="s">
        <v>3</v>
      </c>
      <c r="C81" s="2" t="s">
        <v>148</v>
      </c>
      <c r="D81" s="11">
        <f>D14</f>
        <v>0</v>
      </c>
      <c r="E81" s="16">
        <v>0.2797420446500494</v>
      </c>
      <c r="F81" s="1" t="s">
        <v>50</v>
      </c>
      <c r="G81" s="5"/>
      <c r="H81" s="32" t="s">
        <v>16</v>
      </c>
      <c r="I81" s="1" t="s">
        <v>57</v>
      </c>
      <c r="J81" s="2" t="s">
        <v>82</v>
      </c>
      <c r="K81" s="11">
        <f>0.01*((D63*E66)+(D81*E83)+(D95*E95))</f>
        <v>0</v>
      </c>
      <c r="L81" s="1" t="s">
        <v>112</v>
      </c>
      <c r="M81" s="2"/>
      <c r="N81" s="1"/>
      <c r="O81" s="1"/>
      <c r="P81" s="11"/>
    </row>
    <row r="82" spans="1:16" ht="12.75">
      <c r="A82" s="1"/>
      <c r="B82" s="2"/>
      <c r="C82" s="2"/>
      <c r="D82" s="11"/>
      <c r="E82" s="17">
        <v>0.16258258726487515</v>
      </c>
      <c r="F82" s="1" t="s">
        <v>52</v>
      </c>
      <c r="G82" s="5"/>
      <c r="H82" s="1" t="s">
        <v>17</v>
      </c>
      <c r="I82" s="1" t="s">
        <v>53</v>
      </c>
      <c r="J82" s="2" t="s">
        <v>83</v>
      </c>
      <c r="K82" s="11">
        <f>0.01*((D81*E84)+(D95*E96))</f>
        <v>0</v>
      </c>
      <c r="L82" s="1" t="s">
        <v>112</v>
      </c>
      <c r="M82" s="2"/>
      <c r="N82" s="1"/>
      <c r="O82" s="1"/>
      <c r="P82" s="11"/>
    </row>
    <row r="83" spans="1:16" ht="12.75">
      <c r="A83" s="1"/>
      <c r="B83" s="2"/>
      <c r="C83" s="2"/>
      <c r="D83" s="11"/>
      <c r="E83" s="16">
        <v>4.9998428949472205</v>
      </c>
      <c r="F83" s="1" t="s">
        <v>57</v>
      </c>
      <c r="G83" s="5"/>
      <c r="H83" s="1"/>
      <c r="I83" s="1"/>
      <c r="J83" s="2"/>
      <c r="K83" s="11"/>
      <c r="L83" s="1"/>
      <c r="M83" s="2"/>
      <c r="N83" s="1"/>
      <c r="O83" s="1"/>
      <c r="P83" s="11"/>
    </row>
    <row r="84" spans="1:16" ht="12.75">
      <c r="A84" s="1"/>
      <c r="B84" s="2"/>
      <c r="C84" s="2"/>
      <c r="D84" s="11"/>
      <c r="E84" s="16">
        <v>10.680426880103607</v>
      </c>
      <c r="F84" s="1" t="s">
        <v>53</v>
      </c>
      <c r="G84" s="5"/>
      <c r="H84" s="1"/>
      <c r="I84" s="1"/>
      <c r="J84" s="2"/>
      <c r="K84" s="11"/>
      <c r="L84" s="1"/>
      <c r="M84" s="2"/>
      <c r="N84" s="1"/>
      <c r="O84" s="1"/>
      <c r="P84" s="11"/>
    </row>
    <row r="85" spans="1:16" ht="12.75">
      <c r="A85" s="1"/>
      <c r="B85" s="2"/>
      <c r="C85" s="2"/>
      <c r="D85" s="11"/>
      <c r="E85" s="16">
        <v>4.568413631491251</v>
      </c>
      <c r="F85" s="1" t="s">
        <v>55</v>
      </c>
      <c r="G85" s="5"/>
      <c r="H85" s="1"/>
      <c r="I85" s="1"/>
      <c r="J85" s="2"/>
      <c r="K85" s="11"/>
      <c r="L85" s="1"/>
      <c r="M85" s="2"/>
      <c r="N85" s="1"/>
      <c r="O85" s="1"/>
      <c r="P85" s="11"/>
    </row>
    <row r="86" spans="1:16" ht="12.75">
      <c r="A86" s="1"/>
      <c r="B86" s="2"/>
      <c r="C86" s="2"/>
      <c r="D86" s="11"/>
      <c r="E86" s="16">
        <v>8.149681413350386</v>
      </c>
      <c r="F86" s="1" t="s">
        <v>56</v>
      </c>
      <c r="G86" s="5"/>
      <c r="H86" s="1"/>
      <c r="I86" s="1"/>
      <c r="J86" s="2"/>
      <c r="K86" s="11"/>
      <c r="L86" s="1"/>
      <c r="M86" s="2"/>
      <c r="N86" s="1"/>
      <c r="O86" s="1"/>
      <c r="P86" s="11"/>
    </row>
    <row r="87" spans="1:16" ht="12.75">
      <c r="A87" s="1"/>
      <c r="B87" s="2"/>
      <c r="C87" s="2"/>
      <c r="D87" s="11"/>
      <c r="E87" s="14">
        <v>4.682157666578086</v>
      </c>
      <c r="F87" s="1" t="s">
        <v>58</v>
      </c>
      <c r="G87" s="5"/>
      <c r="H87" s="1"/>
      <c r="I87" s="1"/>
      <c r="J87" s="2"/>
      <c r="K87" s="11"/>
      <c r="L87" s="1"/>
      <c r="M87" s="2"/>
      <c r="N87" s="1"/>
      <c r="O87" s="1"/>
      <c r="P87" s="11"/>
    </row>
    <row r="88" spans="1:16" ht="12.75">
      <c r="A88" s="1"/>
      <c r="B88" s="2"/>
      <c r="C88" s="2"/>
      <c r="D88" s="11"/>
      <c r="E88" s="16">
        <v>32.77823911403754</v>
      </c>
      <c r="F88" s="1" t="s">
        <v>8</v>
      </c>
      <c r="G88" s="5"/>
      <c r="H88" s="1"/>
      <c r="I88" s="1"/>
      <c r="J88" s="2"/>
      <c r="K88" s="11"/>
      <c r="L88" s="1"/>
      <c r="M88" s="2"/>
      <c r="N88" s="1"/>
      <c r="O88" s="1"/>
      <c r="P88" s="11"/>
    </row>
    <row r="89" spans="1:16" ht="12.75">
      <c r="A89" s="1"/>
      <c r="B89" s="2"/>
      <c r="C89" s="2"/>
      <c r="D89" s="11"/>
      <c r="E89" s="16">
        <v>12.551399618381915</v>
      </c>
      <c r="F89" s="1" t="s">
        <v>7</v>
      </c>
      <c r="G89" s="5"/>
      <c r="H89" s="1"/>
      <c r="I89" s="1"/>
      <c r="J89" s="2"/>
      <c r="K89" s="11"/>
      <c r="L89" s="1"/>
      <c r="M89" s="2"/>
      <c r="N89" s="1"/>
      <c r="O89" s="1"/>
      <c r="P89" s="11"/>
    </row>
    <row r="90" spans="1:16" ht="12.75">
      <c r="A90" s="1"/>
      <c r="B90" s="2"/>
      <c r="C90" s="2"/>
      <c r="D90" s="11"/>
      <c r="E90" s="16">
        <v>20.274616571382165</v>
      </c>
      <c r="F90" s="1" t="s">
        <v>59</v>
      </c>
      <c r="G90" s="5"/>
      <c r="H90" s="1"/>
      <c r="I90" s="1"/>
      <c r="J90" s="2"/>
      <c r="K90" s="11"/>
      <c r="L90" s="1"/>
      <c r="M90" s="2"/>
      <c r="N90" s="1"/>
      <c r="O90" s="1"/>
      <c r="P90" s="11"/>
    </row>
    <row r="91" spans="1:16" ht="12.75">
      <c r="A91" s="1"/>
      <c r="B91" s="2"/>
      <c r="C91" s="2"/>
      <c r="D91" s="11"/>
      <c r="E91" s="16">
        <v>0.08175363449867633</v>
      </c>
      <c r="F91" s="1" t="s">
        <v>60</v>
      </c>
      <c r="G91" s="5"/>
      <c r="H91" s="1"/>
      <c r="I91" s="1"/>
      <c r="J91" s="2"/>
      <c r="K91" s="11"/>
      <c r="L91" s="1"/>
      <c r="M91" s="2"/>
      <c r="N91" s="1"/>
      <c r="O91" s="1"/>
      <c r="P91" s="11"/>
    </row>
    <row r="92" spans="1:16" ht="12.75">
      <c r="A92" s="1"/>
      <c r="B92" s="2"/>
      <c r="C92" s="2"/>
      <c r="D92" s="11"/>
      <c r="E92" s="14">
        <v>0.019515463888246546</v>
      </c>
      <c r="F92" s="1" t="s">
        <v>67</v>
      </c>
      <c r="G92" s="5"/>
      <c r="H92" s="1"/>
      <c r="I92" s="1"/>
      <c r="J92" s="2"/>
      <c r="K92" s="11"/>
      <c r="L92" s="1"/>
      <c r="M92" s="2"/>
      <c r="N92" s="1"/>
      <c r="O92" s="1"/>
      <c r="P92" s="11"/>
    </row>
    <row r="93" spans="1:16" ht="12.75">
      <c r="A93" s="1"/>
      <c r="B93" s="2"/>
      <c r="C93" s="2"/>
      <c r="D93" s="11"/>
      <c r="E93" s="14">
        <v>0.7388452703343278</v>
      </c>
      <c r="F93" s="1" t="s">
        <v>65</v>
      </c>
      <c r="G93" s="5"/>
      <c r="H93" s="1"/>
      <c r="I93" s="1"/>
      <c r="J93" s="2"/>
      <c r="K93" s="11"/>
      <c r="L93" s="1"/>
      <c r="M93" s="2"/>
      <c r="N93" s="1"/>
      <c r="O93" s="1"/>
      <c r="P93" s="11"/>
    </row>
    <row r="94" spans="1:16" ht="12.75">
      <c r="A94" s="1"/>
      <c r="B94" s="2"/>
      <c r="C94" s="2"/>
      <c r="D94" s="11"/>
      <c r="E94" s="16">
        <v>0.03278320909166036</v>
      </c>
      <c r="F94" s="1" t="s">
        <v>71</v>
      </c>
      <c r="G94" s="5"/>
      <c r="H94" s="1"/>
      <c r="I94" s="1"/>
      <c r="J94" s="2"/>
      <c r="K94" s="11"/>
      <c r="L94" s="1"/>
      <c r="M94" s="2"/>
      <c r="N94" s="1"/>
      <c r="O94" s="1"/>
      <c r="P94" s="11"/>
    </row>
    <row r="95" spans="1:16" ht="12.75">
      <c r="A95" s="1" t="s">
        <v>126</v>
      </c>
      <c r="B95" s="2" t="s">
        <v>136</v>
      </c>
      <c r="C95" s="2" t="s">
        <v>149</v>
      </c>
      <c r="D95" s="11">
        <f>D16</f>
        <v>0</v>
      </c>
      <c r="E95" s="14">
        <v>15.105934984847547</v>
      </c>
      <c r="F95" s="1" t="s">
        <v>57</v>
      </c>
      <c r="G95" s="5"/>
      <c r="H95" s="32" t="s">
        <v>18</v>
      </c>
      <c r="I95" s="1" t="s">
        <v>54</v>
      </c>
      <c r="J95" s="2" t="s">
        <v>84</v>
      </c>
      <c r="K95" s="11">
        <f>0.01*((D95*E97)+(D161*E161))</f>
        <v>0</v>
      </c>
      <c r="L95" s="1" t="s">
        <v>112</v>
      </c>
      <c r="M95" s="2"/>
      <c r="N95" s="1"/>
      <c r="O95" s="1"/>
      <c r="P95" s="11"/>
    </row>
    <row r="96" spans="1:16" ht="12.75">
      <c r="A96" s="1"/>
      <c r="B96" s="2"/>
      <c r="C96" s="2"/>
      <c r="D96" s="11"/>
      <c r="E96" s="14">
        <v>0.2926714282139343</v>
      </c>
      <c r="F96" s="1" t="s">
        <v>53</v>
      </c>
      <c r="G96" s="5"/>
      <c r="H96" s="1" t="s">
        <v>19</v>
      </c>
      <c r="I96" s="1" t="s">
        <v>55</v>
      </c>
      <c r="J96" s="2" t="s">
        <v>85</v>
      </c>
      <c r="K96" s="11">
        <f>0.01*((D63*E67)+(D81*E85)+(D95*E98))</f>
        <v>0</v>
      </c>
      <c r="L96" s="1" t="s">
        <v>112</v>
      </c>
      <c r="M96" s="2"/>
      <c r="N96" s="1"/>
      <c r="O96" s="1"/>
      <c r="P96" s="11"/>
    </row>
    <row r="97" spans="1:16" ht="12.75">
      <c r="A97" s="1"/>
      <c r="B97" s="2"/>
      <c r="C97" s="2"/>
      <c r="D97" s="11"/>
      <c r="E97" s="14">
        <v>28.57033110503818</v>
      </c>
      <c r="F97" s="1" t="s">
        <v>54</v>
      </c>
      <c r="G97" s="5"/>
      <c r="H97" s="1" t="s">
        <v>20</v>
      </c>
      <c r="I97" s="1" t="s">
        <v>56</v>
      </c>
      <c r="J97" s="2" t="s">
        <v>86</v>
      </c>
      <c r="K97" s="11">
        <f>0.01*((D81*E86)+(D125*E125))</f>
        <v>0</v>
      </c>
      <c r="L97" s="1" t="s">
        <v>112</v>
      </c>
      <c r="M97" s="2"/>
      <c r="N97" s="1"/>
      <c r="O97" s="1"/>
      <c r="P97" s="11"/>
    </row>
    <row r="98" spans="1:16" ht="12.75">
      <c r="A98" s="1"/>
      <c r="B98" s="2"/>
      <c r="C98" s="2"/>
      <c r="D98" s="11"/>
      <c r="E98" s="14">
        <v>10.824178121536669</v>
      </c>
      <c r="F98" s="1" t="s">
        <v>55</v>
      </c>
      <c r="G98" s="5"/>
      <c r="H98" s="1" t="s">
        <v>21</v>
      </c>
      <c r="I98" s="1" t="s">
        <v>58</v>
      </c>
      <c r="J98" s="2" t="s">
        <v>87</v>
      </c>
      <c r="K98" s="11">
        <f>0.01*((D63*E68)+(D81*E87)+(D95*E99)+(D112*E113))</f>
        <v>0</v>
      </c>
      <c r="L98" s="1" t="s">
        <v>112</v>
      </c>
      <c r="M98" s="2"/>
      <c r="N98" s="1"/>
      <c r="O98" s="1"/>
      <c r="P98" s="11"/>
    </row>
    <row r="99" spans="1:16" ht="12.75">
      <c r="A99" s="1"/>
      <c r="B99" s="2"/>
      <c r="C99" s="2"/>
      <c r="D99" s="11"/>
      <c r="E99" s="14">
        <v>5.883929645932176</v>
      </c>
      <c r="F99" s="1" t="s">
        <v>58</v>
      </c>
      <c r="G99" s="5"/>
      <c r="H99" s="1" t="s">
        <v>22</v>
      </c>
      <c r="I99" s="1" t="s">
        <v>8</v>
      </c>
      <c r="J99" s="2" t="s">
        <v>88</v>
      </c>
      <c r="K99" s="11">
        <f>0.01*((D81*E88)+(D112*E114)+(D125*E126))</f>
        <v>0</v>
      </c>
      <c r="L99" s="1" t="s">
        <v>112</v>
      </c>
      <c r="M99" s="2"/>
      <c r="N99" s="1"/>
      <c r="O99" s="1"/>
      <c r="P99" s="11"/>
    </row>
    <row r="100" spans="1:16" ht="12.75">
      <c r="A100" s="1"/>
      <c r="B100" s="2"/>
      <c r="C100" s="2"/>
      <c r="D100" s="11"/>
      <c r="E100" s="14">
        <v>3.0106735308682784</v>
      </c>
      <c r="F100" s="1" t="s">
        <v>7</v>
      </c>
      <c r="G100" s="5"/>
      <c r="H100" s="1" t="s">
        <v>43</v>
      </c>
      <c r="I100" s="1" t="s">
        <v>7</v>
      </c>
      <c r="J100" s="2" t="s">
        <v>89</v>
      </c>
      <c r="K100" s="11">
        <f>0.01*((D81*E89)+(D95*E100)+(D140*E141))</f>
        <v>0</v>
      </c>
      <c r="L100" s="1" t="s">
        <v>112</v>
      </c>
      <c r="M100" s="2"/>
      <c r="N100" s="1"/>
      <c r="O100" s="1"/>
      <c r="P100" s="11"/>
    </row>
    <row r="101" spans="1:16" ht="12.75">
      <c r="A101" s="1"/>
      <c r="B101" s="2"/>
      <c r="C101" s="2"/>
      <c r="D101" s="11"/>
      <c r="E101" s="17">
        <v>0.5914293748487156</v>
      </c>
      <c r="F101" s="1" t="s">
        <v>59</v>
      </c>
      <c r="G101" s="5"/>
      <c r="H101" s="32" t="s">
        <v>23</v>
      </c>
      <c r="I101" s="1" t="s">
        <v>59</v>
      </c>
      <c r="J101" s="2" t="s">
        <v>90</v>
      </c>
      <c r="K101" s="11">
        <f>0.01*((D81*E90)+(D95*E101))</f>
        <v>0</v>
      </c>
      <c r="L101" s="1" t="s">
        <v>112</v>
      </c>
      <c r="M101" s="2"/>
      <c r="N101" s="1"/>
      <c r="O101" s="1"/>
      <c r="P101" s="11"/>
    </row>
    <row r="102" spans="1:16" ht="12.75">
      <c r="A102" s="1"/>
      <c r="B102" s="2"/>
      <c r="C102" s="2"/>
      <c r="D102" s="11"/>
      <c r="E102" s="15">
        <v>27.83370947591598</v>
      </c>
      <c r="F102" s="1" t="s">
        <v>60</v>
      </c>
      <c r="G102" s="5"/>
      <c r="H102" s="32" t="s">
        <v>24</v>
      </c>
      <c r="I102" s="1" t="s">
        <v>60</v>
      </c>
      <c r="J102" s="2" t="s">
        <v>91</v>
      </c>
      <c r="K102" s="11">
        <f>0.01*((D81*E91)+(D95*E102)+(D112*E115)+(D125*E127)+(D140*E142))</f>
        <v>0</v>
      </c>
      <c r="L102" s="1" t="s">
        <v>112</v>
      </c>
      <c r="M102" s="2"/>
      <c r="N102" s="1"/>
      <c r="O102" s="1"/>
      <c r="P102" s="11"/>
    </row>
    <row r="103" spans="1:16" ht="12.75">
      <c r="A103" s="1"/>
      <c r="B103" s="2"/>
      <c r="C103" s="2"/>
      <c r="D103" s="11"/>
      <c r="E103" s="15">
        <v>0.06105835443570646</v>
      </c>
      <c r="F103" s="1" t="s">
        <v>67</v>
      </c>
      <c r="G103" s="5"/>
      <c r="I103" s="1"/>
      <c r="J103" s="2"/>
      <c r="K103" s="11"/>
      <c r="L103" s="1"/>
      <c r="M103" s="2"/>
      <c r="N103" s="1"/>
      <c r="O103" s="1"/>
      <c r="P103" s="11"/>
    </row>
    <row r="104" spans="1:16" ht="12.75">
      <c r="A104" s="1"/>
      <c r="B104" s="2"/>
      <c r="C104" s="2"/>
      <c r="D104" s="11"/>
      <c r="E104" s="17">
        <v>4.147555551032445</v>
      </c>
      <c r="F104" s="1" t="s">
        <v>61</v>
      </c>
      <c r="G104" s="5"/>
      <c r="I104" s="1"/>
      <c r="J104" s="2"/>
      <c r="K104" s="11"/>
      <c r="L104" s="1"/>
      <c r="M104" s="2"/>
      <c r="N104" s="1"/>
      <c r="O104" s="1"/>
      <c r="P104" s="11"/>
    </row>
    <row r="105" spans="1:16" ht="12.75">
      <c r="A105" s="1"/>
      <c r="B105" s="2"/>
      <c r="C105" s="2"/>
      <c r="D105" s="11"/>
      <c r="E105" s="15">
        <v>0.016708054116852663</v>
      </c>
      <c r="F105" s="1" t="s">
        <v>68</v>
      </c>
      <c r="G105" s="5"/>
      <c r="I105" s="1"/>
      <c r="J105" s="2"/>
      <c r="K105" s="11"/>
      <c r="L105" s="1"/>
      <c r="M105" s="2"/>
      <c r="N105" s="1"/>
      <c r="O105" s="1"/>
      <c r="P105" s="11"/>
    </row>
    <row r="106" spans="1:16" ht="12.75">
      <c r="A106" s="1"/>
      <c r="B106" s="2"/>
      <c r="C106" s="2"/>
      <c r="D106" s="11"/>
      <c r="E106" s="15">
        <v>0.08364847764329189</v>
      </c>
      <c r="F106" s="1" t="s">
        <v>72</v>
      </c>
      <c r="G106" s="5"/>
      <c r="I106" s="1"/>
      <c r="J106" s="2"/>
      <c r="K106" s="11"/>
      <c r="L106" s="1"/>
      <c r="M106" s="2"/>
      <c r="N106" s="1"/>
      <c r="O106" s="1"/>
      <c r="P106" s="11"/>
    </row>
    <row r="107" spans="1:16" ht="12.75">
      <c r="A107" s="1"/>
      <c r="B107" s="2"/>
      <c r="C107" s="2"/>
      <c r="D107" s="11"/>
      <c r="E107" s="15">
        <v>3.578171895570232</v>
      </c>
      <c r="F107" s="1" t="s">
        <v>74</v>
      </c>
      <c r="G107" s="5"/>
      <c r="I107" s="1"/>
      <c r="J107" s="2"/>
      <c r="K107" s="11"/>
      <c r="L107" s="1"/>
      <c r="M107" s="2"/>
      <c r="N107" s="1"/>
      <c r="O107" s="1"/>
      <c r="P107" s="11"/>
    </row>
    <row r="108" spans="1:12" ht="12.75">
      <c r="A108" s="1" t="s">
        <v>124</v>
      </c>
      <c r="B108" s="2" t="s">
        <v>137</v>
      </c>
      <c r="C108" s="2" t="s">
        <v>150</v>
      </c>
      <c r="D108" s="11">
        <f>D17</f>
        <v>0</v>
      </c>
      <c r="E108" s="15">
        <v>0.47200725707021096</v>
      </c>
      <c r="F108" s="1" t="s">
        <v>6</v>
      </c>
      <c r="G108" s="5"/>
      <c r="H108" s="1" t="s">
        <v>29</v>
      </c>
      <c r="I108" s="1" t="s">
        <v>66</v>
      </c>
      <c r="J108" s="2" t="s">
        <v>98</v>
      </c>
      <c r="K108" s="11">
        <f>0.01*((D63*E69)+(D108*E109)+(D112*E116))</f>
        <v>0</v>
      </c>
      <c r="L108" s="1" t="s">
        <v>114</v>
      </c>
    </row>
    <row r="109" spans="1:12" ht="12.75">
      <c r="A109" s="1"/>
      <c r="B109" s="2"/>
      <c r="C109" s="2"/>
      <c r="D109" s="11"/>
      <c r="E109" s="15">
        <v>99.38187186716812</v>
      </c>
      <c r="F109" s="1" t="s">
        <v>66</v>
      </c>
      <c r="G109" s="5"/>
      <c r="H109" s="1"/>
      <c r="I109" s="1"/>
      <c r="J109" s="2"/>
      <c r="K109" s="11"/>
      <c r="L109" s="1"/>
    </row>
    <row r="110" spans="1:12" ht="12.75">
      <c r="A110" s="1"/>
      <c r="B110" s="2"/>
      <c r="C110" s="2"/>
      <c r="D110" s="11"/>
      <c r="E110" s="15">
        <v>0.03775169993739536</v>
      </c>
      <c r="F110" s="1" t="s">
        <v>67</v>
      </c>
      <c r="G110" s="5"/>
      <c r="H110" s="1"/>
      <c r="I110" s="1"/>
      <c r="J110" s="2"/>
      <c r="K110" s="11"/>
      <c r="L110" s="1"/>
    </row>
    <row r="111" spans="1:12" ht="12.75">
      <c r="A111" s="1"/>
      <c r="B111" s="2"/>
      <c r="C111" s="2"/>
      <c r="D111" s="11"/>
      <c r="E111" s="15">
        <v>0.10836917582429657</v>
      </c>
      <c r="F111" s="1" t="s">
        <v>75</v>
      </c>
      <c r="G111" s="5"/>
      <c r="H111" s="1"/>
      <c r="I111" s="1"/>
      <c r="J111" s="2"/>
      <c r="K111" s="11"/>
      <c r="L111" s="1"/>
    </row>
    <row r="112" spans="1:12" ht="12.75">
      <c r="A112" s="1" t="s">
        <v>125</v>
      </c>
      <c r="B112" s="2" t="s">
        <v>138</v>
      </c>
      <c r="C112" s="2" t="s">
        <v>151</v>
      </c>
      <c r="D112" s="11">
        <f>D18</f>
        <v>0</v>
      </c>
      <c r="E112" s="15">
        <v>1.54906350919426</v>
      </c>
      <c r="F112" s="1" t="s">
        <v>52</v>
      </c>
      <c r="G112" s="5"/>
      <c r="H112" s="1" t="s">
        <v>30</v>
      </c>
      <c r="I112" s="1" t="s">
        <v>67</v>
      </c>
      <c r="J112" s="2" t="s">
        <v>99</v>
      </c>
      <c r="K112" s="11">
        <f>0.01*((D63*E70)+(D81*E92)+(D95*E103)+(D108*E110)+(D112*E117)+(D161*E162))</f>
        <v>0</v>
      </c>
      <c r="L112" s="1" t="s">
        <v>114</v>
      </c>
    </row>
    <row r="113" spans="1:12" ht="12.75">
      <c r="A113" s="1"/>
      <c r="B113" s="2"/>
      <c r="C113" s="2"/>
      <c r="D113" s="11"/>
      <c r="E113" s="14">
        <v>0.17557569690631758</v>
      </c>
      <c r="F113" s="1" t="s">
        <v>58</v>
      </c>
      <c r="G113" s="5"/>
      <c r="H113" s="1"/>
      <c r="I113" s="1"/>
      <c r="J113" s="2"/>
      <c r="K113" s="11"/>
      <c r="L113" s="1"/>
    </row>
    <row r="114" spans="1:12" ht="12.75">
      <c r="A114" s="1"/>
      <c r="B114" s="2"/>
      <c r="C114" s="2"/>
      <c r="D114" s="11"/>
      <c r="E114" s="14">
        <v>1.5380737625436034</v>
      </c>
      <c r="F114" s="1" t="s">
        <v>8</v>
      </c>
      <c r="G114" s="5"/>
      <c r="H114" s="1"/>
      <c r="I114" s="1"/>
      <c r="J114" s="2"/>
      <c r="K114" s="11"/>
      <c r="L114" s="1"/>
    </row>
    <row r="115" spans="1:12" ht="12.75">
      <c r="A115" s="1"/>
      <c r="B115" s="2"/>
      <c r="C115" s="2"/>
      <c r="D115" s="11"/>
      <c r="E115" s="14">
        <v>0.035904291885204484</v>
      </c>
      <c r="F115" s="1" t="s">
        <v>60</v>
      </c>
      <c r="G115" s="5"/>
      <c r="H115" s="1"/>
      <c r="I115" s="1"/>
      <c r="J115" s="2"/>
      <c r="K115" s="11"/>
      <c r="L115" s="1"/>
    </row>
    <row r="116" spans="1:12" ht="12.75">
      <c r="A116" s="1"/>
      <c r="B116" s="2"/>
      <c r="C116" s="2"/>
      <c r="D116" s="11"/>
      <c r="E116" s="14">
        <v>0.6969478291629814</v>
      </c>
      <c r="F116" s="1" t="s">
        <v>66</v>
      </c>
      <c r="G116" s="5"/>
      <c r="H116" s="1"/>
      <c r="I116" s="1"/>
      <c r="J116" s="2"/>
      <c r="K116" s="11"/>
      <c r="L116" s="1"/>
    </row>
    <row r="117" spans="1:12" ht="12.75">
      <c r="A117" s="1"/>
      <c r="B117" s="2"/>
      <c r="C117" s="2"/>
      <c r="D117" s="11"/>
      <c r="E117" s="14">
        <v>95.86077826432805</v>
      </c>
      <c r="F117" s="1" t="s">
        <v>67</v>
      </c>
      <c r="G117" s="5"/>
      <c r="H117" s="1"/>
      <c r="I117" s="1"/>
      <c r="J117" s="2"/>
      <c r="K117" s="11"/>
      <c r="L117" s="1"/>
    </row>
    <row r="118" spans="1:12" ht="12.75">
      <c r="A118" s="1"/>
      <c r="B118" s="2"/>
      <c r="C118" s="2"/>
      <c r="D118" s="11"/>
      <c r="E118" s="14">
        <v>0.14365664597957936</v>
      </c>
      <c r="F118" s="1" t="s">
        <v>61</v>
      </c>
      <c r="G118" s="5"/>
      <c r="H118" s="1"/>
      <c r="I118" s="1"/>
      <c r="J118" s="2"/>
      <c r="K118" s="11"/>
      <c r="L118" s="1"/>
    </row>
    <row r="119" spans="1:12" ht="12.75">
      <c r="A119" s="1" t="s">
        <v>134</v>
      </c>
      <c r="B119" s="2" t="s">
        <v>139</v>
      </c>
      <c r="C119" s="2" t="s">
        <v>152</v>
      </c>
      <c r="D119" s="11">
        <f>D20</f>
        <v>0</v>
      </c>
      <c r="E119" s="14">
        <v>1.6335708383133716</v>
      </c>
      <c r="F119" s="1" t="s">
        <v>63</v>
      </c>
      <c r="G119" s="5"/>
      <c r="H119" s="1"/>
      <c r="I119" s="1"/>
      <c r="J119" s="2"/>
      <c r="K119" s="11"/>
      <c r="L119" s="1"/>
    </row>
    <row r="120" spans="1:12" ht="12.75">
      <c r="A120" s="1"/>
      <c r="B120" s="2"/>
      <c r="C120" s="2"/>
      <c r="D120" s="11"/>
      <c r="E120" s="14">
        <v>63.56505333437153</v>
      </c>
      <c r="F120" s="1" t="s">
        <v>64</v>
      </c>
      <c r="G120" s="5"/>
      <c r="H120" s="1"/>
      <c r="I120" s="1"/>
      <c r="J120" s="2"/>
      <c r="K120" s="11"/>
      <c r="L120" s="1"/>
    </row>
    <row r="121" spans="1:12" ht="12.75">
      <c r="A121" s="1"/>
      <c r="B121" s="2"/>
      <c r="C121" s="2"/>
      <c r="D121" s="11"/>
      <c r="E121" s="14">
        <v>34.50221885768477</v>
      </c>
      <c r="F121" s="1" t="s">
        <v>65</v>
      </c>
      <c r="G121" s="5"/>
      <c r="H121" s="1"/>
      <c r="I121" s="1"/>
      <c r="J121" s="2"/>
      <c r="K121" s="11"/>
      <c r="L121" s="1"/>
    </row>
    <row r="122" spans="1:12" ht="12.75">
      <c r="A122" s="1"/>
      <c r="B122" s="2"/>
      <c r="C122" s="2"/>
      <c r="D122" s="11"/>
      <c r="E122" s="14">
        <v>0.29915696963033633</v>
      </c>
      <c r="F122" s="1" t="s">
        <v>72</v>
      </c>
      <c r="G122" s="5"/>
      <c r="H122" s="1"/>
      <c r="I122" s="1"/>
      <c r="J122" s="2"/>
      <c r="K122" s="11"/>
      <c r="L122" s="1"/>
    </row>
    <row r="123" spans="1:12" ht="12.75">
      <c r="A123" s="1" t="s">
        <v>127</v>
      </c>
      <c r="B123" s="2" t="s">
        <v>140</v>
      </c>
      <c r="C123" s="2" t="s">
        <v>153</v>
      </c>
      <c r="D123" s="11">
        <f>D21</f>
        <v>0</v>
      </c>
      <c r="E123" s="15">
        <v>54.61933083245992</v>
      </c>
      <c r="F123" s="1" t="s">
        <v>62</v>
      </c>
      <c r="G123" s="5"/>
      <c r="H123" s="1" t="s">
        <v>31</v>
      </c>
      <c r="I123" s="1" t="s">
        <v>62</v>
      </c>
      <c r="J123" s="2" t="s">
        <v>93</v>
      </c>
      <c r="K123" s="11">
        <f>0.01*((D63*E71)+(D123*E123))</f>
        <v>0</v>
      </c>
      <c r="L123" s="1" t="s">
        <v>113</v>
      </c>
    </row>
    <row r="124" spans="1:12" ht="12.75">
      <c r="A124" s="1"/>
      <c r="B124" s="2"/>
      <c r="C124" s="2"/>
      <c r="D124" s="11"/>
      <c r="E124" s="15">
        <v>45.380669167540084</v>
      </c>
      <c r="F124" s="1" t="s">
        <v>161</v>
      </c>
      <c r="G124" s="5"/>
      <c r="H124" s="32" t="s">
        <v>162</v>
      </c>
      <c r="I124" s="1" t="s">
        <v>161</v>
      </c>
      <c r="J124" s="2" t="s">
        <v>94</v>
      </c>
      <c r="K124" s="11">
        <f>0.01*((D63*E72)+(D123*E124))</f>
        <v>0</v>
      </c>
      <c r="L124" s="1" t="s">
        <v>113</v>
      </c>
    </row>
    <row r="125" spans="1:12" ht="12.75">
      <c r="A125" s="1" t="s">
        <v>128</v>
      </c>
      <c r="B125" s="2" t="s">
        <v>141</v>
      </c>
      <c r="C125" s="2" t="s">
        <v>154</v>
      </c>
      <c r="D125" s="11">
        <f>D22</f>
        <v>0</v>
      </c>
      <c r="E125" s="17">
        <v>0.259665587651406</v>
      </c>
      <c r="F125" s="1" t="s">
        <v>56</v>
      </c>
      <c r="G125" s="5"/>
      <c r="H125" s="1" t="s">
        <v>26</v>
      </c>
      <c r="I125" s="1" t="s">
        <v>63</v>
      </c>
      <c r="J125" s="2" t="s">
        <v>95</v>
      </c>
      <c r="K125" s="11">
        <f>0.01*((D63*E73)+(D119*E119)+(D125*E128))</f>
        <v>0</v>
      </c>
      <c r="L125" s="1" t="s">
        <v>113</v>
      </c>
    </row>
    <row r="126" spans="2:12" ht="12.75">
      <c r="B126" s="2"/>
      <c r="C126" s="2"/>
      <c r="D126" s="11"/>
      <c r="E126" s="15">
        <v>0.40178382908795385</v>
      </c>
      <c r="F126" s="1" t="s">
        <v>8</v>
      </c>
      <c r="G126" s="5"/>
      <c r="H126" s="1" t="s">
        <v>25</v>
      </c>
      <c r="I126" s="1" t="s">
        <v>61</v>
      </c>
      <c r="J126" s="2" t="s">
        <v>92</v>
      </c>
      <c r="K126" s="11">
        <f>0.01*((D95*E104)+(D112*E118)+(D125*E129))</f>
        <v>0</v>
      </c>
      <c r="L126" s="1" t="s">
        <v>113</v>
      </c>
    </row>
    <row r="127" spans="1:12" ht="12.75">
      <c r="A127" s="1"/>
      <c r="B127" s="2"/>
      <c r="C127" s="2"/>
      <c r="D127" s="11"/>
      <c r="E127" s="15">
        <v>0.08638828581871567</v>
      </c>
      <c r="F127" s="1" t="s">
        <v>60</v>
      </c>
      <c r="G127" s="5"/>
      <c r="H127" s="1" t="s">
        <v>27</v>
      </c>
      <c r="I127" s="1" t="s">
        <v>64</v>
      </c>
      <c r="J127" s="2" t="s">
        <v>96</v>
      </c>
      <c r="K127" s="11">
        <f>0.01*((D119*E120)+(D125*E130)+(D134*E135)+(D161*E163))</f>
        <v>0</v>
      </c>
      <c r="L127" s="1" t="s">
        <v>113</v>
      </c>
    </row>
    <row r="128" spans="1:12" ht="12.75">
      <c r="A128" s="1"/>
      <c r="B128" s="2"/>
      <c r="C128" s="2"/>
      <c r="D128" s="11"/>
      <c r="E128" s="14">
        <v>41.80433956786129</v>
      </c>
      <c r="F128" s="1" t="s">
        <v>63</v>
      </c>
      <c r="G128" s="5"/>
      <c r="H128" s="1" t="s">
        <v>28</v>
      </c>
      <c r="I128" s="1" t="s">
        <v>65</v>
      </c>
      <c r="J128" s="2" t="s">
        <v>97</v>
      </c>
      <c r="K128" s="12">
        <f>0.01*((D63*E74)+(D81*E93)+(D119*E121)+(D125*E131)+(D134*E136)+(D150*E150))</f>
        <v>0</v>
      </c>
      <c r="L128" s="1" t="s">
        <v>113</v>
      </c>
    </row>
    <row r="129" spans="1:12" ht="12.75">
      <c r="A129" s="1"/>
      <c r="B129" s="2"/>
      <c r="C129" s="2"/>
      <c r="D129" s="11"/>
      <c r="E129" s="14">
        <v>15.206296597755776</v>
      </c>
      <c r="F129" s="1" t="s">
        <v>61</v>
      </c>
      <c r="G129" s="5"/>
      <c r="H129" s="1"/>
      <c r="I129" s="1"/>
      <c r="J129" s="2"/>
      <c r="K129" s="12"/>
      <c r="L129" s="1"/>
    </row>
    <row r="130" spans="1:12" ht="12.75">
      <c r="A130" s="1"/>
      <c r="B130" s="2"/>
      <c r="C130" s="2"/>
      <c r="D130" s="11"/>
      <c r="E130" s="14">
        <v>24.916817686670232</v>
      </c>
      <c r="F130" s="1" t="s">
        <v>64</v>
      </c>
      <c r="G130" s="5"/>
      <c r="H130" s="1"/>
      <c r="I130" s="1"/>
      <c r="J130" s="2"/>
      <c r="K130" s="12"/>
      <c r="L130" s="1"/>
    </row>
    <row r="131" spans="1:12" ht="12.75">
      <c r="A131" s="1"/>
      <c r="B131" s="2"/>
      <c r="C131" s="2"/>
      <c r="D131" s="11"/>
      <c r="E131" s="14">
        <v>17.185041841884598</v>
      </c>
      <c r="F131" s="1" t="s">
        <v>65</v>
      </c>
      <c r="G131" s="5"/>
      <c r="H131" s="1"/>
      <c r="I131" s="1"/>
      <c r="J131" s="2"/>
      <c r="K131" s="12"/>
      <c r="L131" s="1"/>
    </row>
    <row r="132" spans="1:12" ht="12.75">
      <c r="A132" s="1"/>
      <c r="B132" s="2"/>
      <c r="C132" s="2"/>
      <c r="D132" s="11"/>
      <c r="E132" s="14">
        <v>0.05768433805068375</v>
      </c>
      <c r="F132" s="1" t="s">
        <v>75</v>
      </c>
      <c r="G132" s="5"/>
      <c r="H132" s="1"/>
      <c r="I132" s="1"/>
      <c r="J132" s="2"/>
      <c r="K132" s="12"/>
      <c r="L132" s="1"/>
    </row>
    <row r="133" spans="1:12" ht="12.75">
      <c r="A133" s="1"/>
      <c r="B133" s="2"/>
      <c r="C133" s="2"/>
      <c r="D133" s="11"/>
      <c r="E133" s="14">
        <v>0.08198226521934548</v>
      </c>
      <c r="F133" s="1" t="s">
        <v>77</v>
      </c>
      <c r="G133" s="5"/>
      <c r="H133" s="1"/>
      <c r="I133" s="1"/>
      <c r="J133" s="2"/>
      <c r="K133" s="12"/>
      <c r="L133" s="1"/>
    </row>
    <row r="134" spans="1:12" ht="12.75">
      <c r="A134" s="1" t="s">
        <v>129</v>
      </c>
      <c r="B134" s="2" t="s">
        <v>142</v>
      </c>
      <c r="C134" s="2" t="s">
        <v>155</v>
      </c>
      <c r="D134" s="11">
        <f>D23</f>
        <v>0</v>
      </c>
      <c r="E134" s="14">
        <v>34.99671567248437</v>
      </c>
      <c r="F134" s="1" t="s">
        <v>51</v>
      </c>
      <c r="G134" s="5"/>
      <c r="H134" s="1" t="s">
        <v>32</v>
      </c>
      <c r="I134" s="1" t="s">
        <v>68</v>
      </c>
      <c r="J134" s="2" t="s">
        <v>100</v>
      </c>
      <c r="K134" s="11">
        <f>0.01*((D63*E75)+(D95*E105)+(D134*E137))</f>
        <v>0</v>
      </c>
      <c r="L134" s="1" t="s">
        <v>68</v>
      </c>
    </row>
    <row r="135" spans="1:12" ht="12.75">
      <c r="A135" s="1"/>
      <c r="B135" s="2"/>
      <c r="C135" s="2"/>
      <c r="D135" s="11"/>
      <c r="E135" s="14">
        <v>25.32064223367027</v>
      </c>
      <c r="F135" s="1" t="s">
        <v>64</v>
      </c>
      <c r="G135" s="5"/>
      <c r="H135" s="1"/>
      <c r="I135" s="1"/>
      <c r="J135" s="2"/>
      <c r="K135" s="11"/>
      <c r="L135" s="1"/>
    </row>
    <row r="136" spans="1:12" ht="12.75">
      <c r="A136" s="1"/>
      <c r="B136" s="2"/>
      <c r="C136" s="2"/>
      <c r="D136" s="11"/>
      <c r="E136" s="14">
        <v>3.452217833802141</v>
      </c>
      <c r="F136" s="1" t="s">
        <v>65</v>
      </c>
      <c r="G136" s="5"/>
      <c r="H136" s="1"/>
      <c r="I136" s="1"/>
      <c r="J136" s="2"/>
      <c r="K136" s="11"/>
      <c r="L136" s="1"/>
    </row>
    <row r="137" spans="1:12" ht="12.75">
      <c r="A137" s="1"/>
      <c r="B137" s="2"/>
      <c r="C137" s="2"/>
      <c r="D137" s="11"/>
      <c r="E137" s="14">
        <v>36.14868029753406</v>
      </c>
      <c r="F137" s="1" t="s">
        <v>68</v>
      </c>
      <c r="G137" s="5"/>
      <c r="H137" s="1"/>
      <c r="I137" s="1"/>
      <c r="J137" s="2"/>
      <c r="K137" s="11"/>
      <c r="L137" s="1"/>
    </row>
    <row r="138" spans="1:12" ht="12.75">
      <c r="A138" s="1"/>
      <c r="B138" s="2"/>
      <c r="C138" s="2"/>
      <c r="D138" s="11"/>
      <c r="E138" s="14">
        <v>0.05086448261815325</v>
      </c>
      <c r="F138" s="1" t="s">
        <v>76</v>
      </c>
      <c r="G138" s="5"/>
      <c r="H138" s="1"/>
      <c r="I138" s="1"/>
      <c r="J138" s="2"/>
      <c r="K138" s="11"/>
      <c r="L138" s="1"/>
    </row>
    <row r="139" spans="1:12" ht="12.75">
      <c r="A139" s="1"/>
      <c r="B139" s="2"/>
      <c r="C139" s="2"/>
      <c r="D139" s="11"/>
      <c r="E139" s="14">
        <v>0.03087947989100915</v>
      </c>
      <c r="F139" s="1" t="s">
        <v>77</v>
      </c>
      <c r="G139" s="5"/>
      <c r="H139" s="1"/>
      <c r="I139" s="1"/>
      <c r="J139" s="2"/>
      <c r="K139" s="11"/>
      <c r="L139" s="1"/>
    </row>
    <row r="140" spans="1:12" ht="12.75">
      <c r="A140" s="1" t="s">
        <v>130</v>
      </c>
      <c r="B140" s="2" t="s">
        <v>143</v>
      </c>
      <c r="C140" s="2" t="s">
        <v>156</v>
      </c>
      <c r="D140" s="11">
        <f>D24</f>
        <v>0</v>
      </c>
      <c r="E140" s="15">
        <v>0.003504550248158633</v>
      </c>
      <c r="F140" s="1" t="s">
        <v>52</v>
      </c>
      <c r="G140" s="5"/>
      <c r="H140" s="1" t="s">
        <v>44</v>
      </c>
      <c r="I140" s="1" t="s">
        <v>69</v>
      </c>
      <c r="J140" s="9" t="s">
        <v>101</v>
      </c>
      <c r="K140" s="11">
        <f>0.01*(D140*E143)</f>
        <v>0</v>
      </c>
      <c r="L140" s="1" t="s">
        <v>115</v>
      </c>
    </row>
    <row r="141" spans="1:12" ht="12.75">
      <c r="A141" s="1"/>
      <c r="B141" s="2"/>
      <c r="C141" s="2"/>
      <c r="D141" s="11"/>
      <c r="E141" s="15">
        <v>0.12991329378142627</v>
      </c>
      <c r="F141" s="1" t="s">
        <v>7</v>
      </c>
      <c r="G141" s="5"/>
      <c r="H141" s="1" t="s">
        <v>33</v>
      </c>
      <c r="I141" s="1" t="s">
        <v>5</v>
      </c>
      <c r="J141" s="2" t="s">
        <v>102</v>
      </c>
      <c r="K141" s="11">
        <f>0.01*((D63*E76)+(D140*E144)+(D154*E154)+(D161*E164))</f>
        <v>0</v>
      </c>
      <c r="L141" s="1" t="s">
        <v>115</v>
      </c>
    </row>
    <row r="142" spans="1:12" ht="12.75">
      <c r="A142" s="1"/>
      <c r="B142" s="2"/>
      <c r="C142" s="2"/>
      <c r="D142" s="11"/>
      <c r="E142" s="15">
        <v>0.3673340135389012</v>
      </c>
      <c r="F142" s="1" t="s">
        <v>60</v>
      </c>
      <c r="G142" s="5"/>
      <c r="H142" s="1" t="s">
        <v>34</v>
      </c>
      <c r="I142" s="1" t="s">
        <v>70</v>
      </c>
      <c r="J142" s="2" t="s">
        <v>103</v>
      </c>
      <c r="K142" s="11">
        <f>0.01*((D140*E145)+(D154*E155)+(D161*E165))</f>
        <v>0</v>
      </c>
      <c r="L142" s="1" t="s">
        <v>115</v>
      </c>
    </row>
    <row r="143" spans="1:12" ht="12.75">
      <c r="A143" s="1"/>
      <c r="B143" s="2"/>
      <c r="C143" s="2"/>
      <c r="D143" s="11"/>
      <c r="E143" s="15">
        <v>6.302915319350269</v>
      </c>
      <c r="F143" s="1" t="s">
        <v>69</v>
      </c>
      <c r="G143" s="5"/>
      <c r="H143" s="1" t="s">
        <v>35</v>
      </c>
      <c r="I143" s="1" t="s">
        <v>71</v>
      </c>
      <c r="J143" s="2" t="s">
        <v>104</v>
      </c>
      <c r="K143" s="11">
        <f>0.01*((D63*E77)+(D81*E94)+(D140*E146)+(D150*E151)+(D154*E156)+(D161*E166))</f>
        <v>0</v>
      </c>
      <c r="L143" s="1" t="s">
        <v>115</v>
      </c>
    </row>
    <row r="144" spans="1:12" ht="12.75">
      <c r="A144" s="1"/>
      <c r="B144" s="2"/>
      <c r="C144" s="2"/>
      <c r="D144" s="11"/>
      <c r="E144" s="15">
        <v>32.08493248301681</v>
      </c>
      <c r="F144" s="1" t="s">
        <v>5</v>
      </c>
      <c r="G144" s="5"/>
      <c r="H144" s="1"/>
      <c r="I144" s="1"/>
      <c r="J144" s="2"/>
      <c r="K144" s="11"/>
      <c r="L144" s="1"/>
    </row>
    <row r="145" spans="1:12" ht="12.75">
      <c r="A145" s="1"/>
      <c r="B145" s="2"/>
      <c r="C145" s="2"/>
      <c r="D145" s="11"/>
      <c r="E145" s="15">
        <v>1.1690577494601355</v>
      </c>
      <c r="F145" s="1" t="s">
        <v>70</v>
      </c>
      <c r="G145" s="5"/>
      <c r="H145" s="1"/>
      <c r="I145" s="1"/>
      <c r="J145" s="2"/>
      <c r="K145" s="11"/>
      <c r="L145" s="1"/>
    </row>
    <row r="146" spans="1:12" ht="12.75">
      <c r="A146" s="1"/>
      <c r="B146" s="2"/>
      <c r="C146" s="2"/>
      <c r="D146" s="11"/>
      <c r="E146" s="15">
        <v>31.118419856030066</v>
      </c>
      <c r="F146" s="1" t="s">
        <v>71</v>
      </c>
      <c r="G146" s="5"/>
      <c r="H146" s="1"/>
      <c r="I146" s="1"/>
      <c r="J146" s="2"/>
      <c r="K146" s="11"/>
      <c r="L146" s="1"/>
    </row>
    <row r="147" spans="1:12" ht="12.75">
      <c r="A147" s="1"/>
      <c r="B147" s="2"/>
      <c r="C147" s="2"/>
      <c r="D147" s="11"/>
      <c r="E147" s="15">
        <v>28.348783078448836</v>
      </c>
      <c r="F147" s="1" t="s">
        <v>72</v>
      </c>
      <c r="G147" s="5"/>
      <c r="H147" s="1"/>
      <c r="I147" s="1"/>
      <c r="J147" s="2"/>
      <c r="K147" s="11"/>
      <c r="L147" s="1"/>
    </row>
    <row r="148" spans="1:12" ht="12.75">
      <c r="A148" s="1"/>
      <c r="B148" s="2"/>
      <c r="C148" s="2"/>
      <c r="D148" s="11"/>
      <c r="E148" s="15">
        <v>0.2953037003132424</v>
      </c>
      <c r="F148" s="1" t="s">
        <v>76</v>
      </c>
      <c r="G148" s="5"/>
      <c r="H148" s="1"/>
      <c r="I148" s="1"/>
      <c r="J148" s="2"/>
      <c r="K148" s="11"/>
      <c r="L148" s="1"/>
    </row>
    <row r="149" spans="1:12" ht="12.75">
      <c r="A149" s="1"/>
      <c r="B149" s="2"/>
      <c r="C149" s="2"/>
      <c r="D149" s="11"/>
      <c r="E149" s="15">
        <v>0.17983595581215567</v>
      </c>
      <c r="F149" s="1" t="s">
        <v>77</v>
      </c>
      <c r="G149" s="5"/>
      <c r="H149" s="1"/>
      <c r="I149" s="1"/>
      <c r="J149" s="2"/>
      <c r="K149" s="11"/>
      <c r="L149" s="1"/>
    </row>
    <row r="150" spans="1:12" ht="12.75">
      <c r="A150" s="1" t="s">
        <v>131</v>
      </c>
      <c r="B150" s="2" t="s">
        <v>144</v>
      </c>
      <c r="C150" s="2" t="s">
        <v>157</v>
      </c>
      <c r="D150" s="11">
        <f>D26</f>
        <v>0</v>
      </c>
      <c r="E150" s="15">
        <v>0.11993509585543588</v>
      </c>
      <c r="F150" s="1" t="s">
        <v>65</v>
      </c>
      <c r="G150" s="5"/>
      <c r="H150" s="1" t="s">
        <v>36</v>
      </c>
      <c r="I150" s="1" t="s">
        <v>72</v>
      </c>
      <c r="J150" s="2" t="s">
        <v>105</v>
      </c>
      <c r="K150" s="11">
        <f>0.01*((D63*E78)+(D95*E106)+(D119*E122)+(D140*E147)+(D150*E152)+(D161*E167))</f>
        <v>0</v>
      </c>
      <c r="L150" s="1" t="s">
        <v>116</v>
      </c>
    </row>
    <row r="151" spans="1:16" ht="12.75">
      <c r="A151" s="1"/>
      <c r="B151" s="2"/>
      <c r="C151" s="2"/>
      <c r="D151" s="11"/>
      <c r="E151" s="15">
        <v>0.14021789471948012</v>
      </c>
      <c r="F151" s="1" t="s">
        <v>71</v>
      </c>
      <c r="G151" s="5"/>
      <c r="H151" s="1"/>
      <c r="I151" s="1"/>
      <c r="J151" s="2"/>
      <c r="K151" s="11"/>
      <c r="L151" s="1"/>
      <c r="M151" s="2"/>
      <c r="N151" s="1"/>
      <c r="O151" s="1"/>
      <c r="P151" s="11"/>
    </row>
    <row r="152" spans="1:16" ht="12.75">
      <c r="A152" s="1"/>
      <c r="B152" s="2"/>
      <c r="C152" s="2"/>
      <c r="D152" s="11"/>
      <c r="E152" s="15">
        <v>99.12779851217887</v>
      </c>
      <c r="F152" s="1" t="s">
        <v>72</v>
      </c>
      <c r="G152" s="5"/>
      <c r="H152" s="1"/>
      <c r="I152" s="1"/>
      <c r="J152" s="2"/>
      <c r="K152" s="11"/>
      <c r="L152" s="1"/>
      <c r="M152" s="2"/>
      <c r="N152" s="1"/>
      <c r="O152" s="1"/>
      <c r="P152" s="11"/>
    </row>
    <row r="153" spans="1:16" ht="12.75">
      <c r="A153" s="1"/>
      <c r="B153" s="2"/>
      <c r="C153" s="2"/>
      <c r="D153" s="11"/>
      <c r="E153" s="15">
        <v>0.6120484972461999</v>
      </c>
      <c r="F153" s="1" t="s">
        <v>77</v>
      </c>
      <c r="G153" s="5"/>
      <c r="H153" s="1"/>
      <c r="I153" s="1"/>
      <c r="J153" s="2"/>
      <c r="K153" s="11"/>
      <c r="L153" s="1"/>
      <c r="M153" s="2"/>
      <c r="N153" s="1"/>
      <c r="O153" s="1"/>
      <c r="P153" s="11"/>
    </row>
    <row r="154" spans="1:16" ht="12.75">
      <c r="A154" s="1" t="s">
        <v>132</v>
      </c>
      <c r="B154" s="2" t="s">
        <v>145</v>
      </c>
      <c r="C154" s="2" t="s">
        <v>158</v>
      </c>
      <c r="D154" s="11">
        <f>D27</f>
        <v>0</v>
      </c>
      <c r="E154" s="15">
        <v>6.376502442497685</v>
      </c>
      <c r="F154" s="1" t="s">
        <v>5</v>
      </c>
      <c r="G154" s="5"/>
      <c r="H154" s="1" t="s">
        <v>37</v>
      </c>
      <c r="I154" s="1" t="s">
        <v>73</v>
      </c>
      <c r="J154" s="9" t="s">
        <v>106</v>
      </c>
      <c r="K154" s="11">
        <f>0.01*((D63*E79)+(D154*E157)+(D161*E168))</f>
        <v>0</v>
      </c>
      <c r="L154" s="1" t="s">
        <v>116</v>
      </c>
      <c r="M154" s="2"/>
      <c r="N154" s="1"/>
      <c r="O154" s="1"/>
      <c r="P154" s="11"/>
    </row>
    <row r="155" spans="1:16" ht="12.75">
      <c r="A155" s="1"/>
      <c r="B155" s="2"/>
      <c r="C155" s="2"/>
      <c r="D155" s="11"/>
      <c r="E155" s="15">
        <v>0.11914089738289271</v>
      </c>
      <c r="F155" s="1" t="s">
        <v>70</v>
      </c>
      <c r="G155" s="5"/>
      <c r="H155" s="1" t="s">
        <v>107</v>
      </c>
      <c r="I155" s="1" t="s">
        <v>74</v>
      </c>
      <c r="J155" s="2" t="s">
        <v>108</v>
      </c>
      <c r="K155" s="11">
        <f>0.01*(D95*E107)</f>
        <v>0</v>
      </c>
      <c r="L155" s="1" t="s">
        <v>116</v>
      </c>
      <c r="M155" s="2"/>
      <c r="N155" s="1"/>
      <c r="O155" s="1"/>
      <c r="P155" s="11"/>
    </row>
    <row r="156" spans="1:16" ht="12.75">
      <c r="A156" s="1"/>
      <c r="B156" s="2"/>
      <c r="C156" s="2"/>
      <c r="D156" s="11"/>
      <c r="E156" s="15">
        <v>0.3637807702616941</v>
      </c>
      <c r="F156" s="1" t="s">
        <v>71</v>
      </c>
      <c r="G156" s="5"/>
      <c r="H156" s="1" t="s">
        <v>38</v>
      </c>
      <c r="I156" s="1" t="s">
        <v>75</v>
      </c>
      <c r="J156" s="2" t="s">
        <v>109</v>
      </c>
      <c r="K156" s="11">
        <f>0.01*((D108*E111)+(D125*E132)+(D154*E158))</f>
        <v>0</v>
      </c>
      <c r="L156" s="1" t="s">
        <v>116</v>
      </c>
      <c r="M156" s="2"/>
      <c r="N156" s="1"/>
      <c r="O156" s="1"/>
      <c r="P156" s="11"/>
    </row>
    <row r="157" spans="1:16" ht="12.75">
      <c r="A157" s="1"/>
      <c r="B157" s="2"/>
      <c r="C157" s="2"/>
      <c r="D157" s="11"/>
      <c r="E157" s="15">
        <v>2.0426462264761502</v>
      </c>
      <c r="F157" s="1" t="s">
        <v>73</v>
      </c>
      <c r="G157" s="5"/>
      <c r="H157" s="1" t="s">
        <v>40</v>
      </c>
      <c r="I157" s="1" t="s">
        <v>76</v>
      </c>
      <c r="J157" s="2" t="s">
        <v>110</v>
      </c>
      <c r="K157" s="11">
        <f>0.01*((D63*E80)+(D134*E138)+(D140*E148)+(D154*E159)+(D161*E169))</f>
        <v>0</v>
      </c>
      <c r="L157" s="1" t="s">
        <v>116</v>
      </c>
      <c r="M157" s="2"/>
      <c r="N157" s="1"/>
      <c r="O157" s="1"/>
      <c r="P157" s="11"/>
    </row>
    <row r="158" spans="1:16" ht="12.75">
      <c r="A158" s="1"/>
      <c r="B158" s="2"/>
      <c r="C158" s="2"/>
      <c r="D158" s="11"/>
      <c r="E158" s="15">
        <v>72.41550776896209</v>
      </c>
      <c r="F158" s="1" t="s">
        <v>75</v>
      </c>
      <c r="G158" s="5"/>
      <c r="H158" s="1"/>
      <c r="I158" s="1"/>
      <c r="J158" s="2"/>
      <c r="K158" s="11"/>
      <c r="L158" s="1"/>
      <c r="M158" s="2"/>
      <c r="N158" s="1"/>
      <c r="O158" s="1"/>
      <c r="P158" s="11"/>
    </row>
    <row r="159" spans="1:16" ht="12.75">
      <c r="A159" s="1"/>
      <c r="B159" s="2"/>
      <c r="C159" s="2"/>
      <c r="D159" s="11"/>
      <c r="E159" s="15">
        <v>4.661055341721688</v>
      </c>
      <c r="F159" s="1" t="s">
        <v>76</v>
      </c>
      <c r="G159" s="5"/>
      <c r="H159" s="1"/>
      <c r="I159" s="1"/>
      <c r="J159" s="2"/>
      <c r="K159" s="11"/>
      <c r="L159" s="1"/>
      <c r="M159" s="2"/>
      <c r="N159" s="1"/>
      <c r="O159" s="1"/>
      <c r="P159" s="11"/>
    </row>
    <row r="160" spans="1:16" ht="12.75">
      <c r="A160" s="1"/>
      <c r="B160" s="2"/>
      <c r="C160" s="2"/>
      <c r="D160" s="11"/>
      <c r="E160" s="15">
        <v>14.021366552697812</v>
      </c>
      <c r="F160" s="1" t="s">
        <v>77</v>
      </c>
      <c r="G160" s="5"/>
      <c r="H160" s="1"/>
      <c r="I160" s="1"/>
      <c r="J160" s="2"/>
      <c r="K160" s="11"/>
      <c r="L160" s="1"/>
      <c r="M160" s="2"/>
      <c r="N160" s="1"/>
      <c r="O160" s="1"/>
      <c r="P160" s="11"/>
    </row>
    <row r="161" spans="1:16" ht="12.75">
      <c r="A161" s="1" t="s">
        <v>133</v>
      </c>
      <c r="B161" s="2" t="s">
        <v>146</v>
      </c>
      <c r="C161" s="2" t="s">
        <v>159</v>
      </c>
      <c r="D161" s="11">
        <f>D28</f>
        <v>0</v>
      </c>
      <c r="E161" s="15">
        <v>0.08918038741104851</v>
      </c>
      <c r="F161" s="1" t="s">
        <v>54</v>
      </c>
      <c r="G161" s="5"/>
      <c r="H161" s="1" t="s">
        <v>39</v>
      </c>
      <c r="I161" s="1" t="s">
        <v>77</v>
      </c>
      <c r="J161" s="2" t="s">
        <v>111</v>
      </c>
      <c r="K161" s="11">
        <f>0.01*((D125*E133)+(D134*E139)+(D140*E149)+(D150*E153)+(D154*E160)+(D161*E170))</f>
        <v>0</v>
      </c>
      <c r="L161" s="1" t="s">
        <v>116</v>
      </c>
      <c r="M161" s="2"/>
      <c r="N161" s="1"/>
      <c r="O161" s="1"/>
      <c r="P161" s="11"/>
    </row>
    <row r="162" spans="4:16" ht="12.75">
      <c r="D162" s="11"/>
      <c r="E162" s="15">
        <v>15.045280083089635</v>
      </c>
      <c r="F162" s="1" t="s">
        <v>67</v>
      </c>
      <c r="G162" s="5"/>
      <c r="K162" s="11"/>
      <c r="L162" s="1"/>
      <c r="M162" s="1"/>
      <c r="N162" s="1"/>
      <c r="O162" s="1"/>
      <c r="P162" s="11"/>
    </row>
    <row r="163" spans="4:16" ht="12.75">
      <c r="D163" s="11"/>
      <c r="E163" s="15">
        <v>0.08015926921951172</v>
      </c>
      <c r="F163" s="1" t="s">
        <v>64</v>
      </c>
      <c r="G163" s="5"/>
      <c r="K163" s="11"/>
      <c r="L163" s="1"/>
      <c r="M163" s="1"/>
      <c r="N163" s="1"/>
      <c r="O163" s="1"/>
      <c r="P163" s="11"/>
    </row>
    <row r="164" spans="4:16" ht="12.75">
      <c r="D164" s="11"/>
      <c r="E164" s="15">
        <v>24.443794370270787</v>
      </c>
      <c r="F164" s="1" t="s">
        <v>5</v>
      </c>
      <c r="G164" s="5"/>
      <c r="K164" s="11"/>
      <c r="L164" s="1"/>
      <c r="M164" s="1"/>
      <c r="N164" s="1"/>
      <c r="O164" s="1"/>
      <c r="P164" s="11"/>
    </row>
    <row r="165" spans="4:16" ht="12.75">
      <c r="D165" s="11"/>
      <c r="E165" s="15">
        <v>0.046411953491140336</v>
      </c>
      <c r="F165" s="1" t="s">
        <v>70</v>
      </c>
      <c r="G165" s="5"/>
      <c r="K165" s="11"/>
      <c r="L165" s="1"/>
      <c r="M165" s="1"/>
      <c r="N165" s="1"/>
      <c r="O165" s="1"/>
      <c r="P165" s="11"/>
    </row>
    <row r="166" spans="4:16" ht="12.75">
      <c r="D166" s="11"/>
      <c r="E166" s="15">
        <v>0.9761718186840879</v>
      </c>
      <c r="F166" s="1" t="s">
        <v>71</v>
      </c>
      <c r="G166" s="5"/>
      <c r="K166" s="11"/>
      <c r="L166" s="1"/>
      <c r="M166" s="1"/>
      <c r="N166" s="1"/>
      <c r="O166" s="1"/>
      <c r="P166" s="11"/>
    </row>
    <row r="167" spans="4:16" ht="12.75">
      <c r="D167" s="11"/>
      <c r="E167" s="15">
        <v>6.3058752827575</v>
      </c>
      <c r="F167" s="1" t="s">
        <v>72</v>
      </c>
      <c r="G167" s="5"/>
      <c r="K167" s="11"/>
      <c r="L167" s="1"/>
      <c r="M167" s="1"/>
      <c r="N167" s="1"/>
      <c r="O167" s="1"/>
      <c r="P167" s="11"/>
    </row>
    <row r="168" spans="4:16" ht="12.75">
      <c r="D168" s="11"/>
      <c r="E168" s="15">
        <v>0.29888306095322104</v>
      </c>
      <c r="F168" s="1" t="s">
        <v>73</v>
      </c>
      <c r="G168" s="5"/>
      <c r="K168" s="11"/>
      <c r="L168" s="1"/>
      <c r="M168" s="1"/>
      <c r="N168" s="1"/>
      <c r="O168" s="1"/>
      <c r="P168" s="11"/>
    </row>
    <row r="169" spans="4:16" ht="12.75">
      <c r="D169" s="11"/>
      <c r="E169" s="15">
        <v>5.209386933326739</v>
      </c>
      <c r="F169" s="1" t="s">
        <v>76</v>
      </c>
      <c r="G169" s="5"/>
      <c r="K169" s="11"/>
      <c r="L169" s="1"/>
      <c r="M169" s="1"/>
      <c r="N169" s="1"/>
      <c r="O169" s="1"/>
      <c r="P169" s="11"/>
    </row>
    <row r="170" spans="4:16" ht="12.75">
      <c r="D170" s="11"/>
      <c r="E170" s="15">
        <v>47.504856840796336</v>
      </c>
      <c r="F170" s="1" t="s">
        <v>77</v>
      </c>
      <c r="G170" s="5"/>
      <c r="K170" s="11"/>
      <c r="L170" s="1"/>
      <c r="M170" s="1"/>
      <c r="N170" s="1"/>
      <c r="O170" s="1"/>
      <c r="P170" s="11"/>
    </row>
    <row r="171" spans="4:16" ht="12.75">
      <c r="D171" s="11"/>
      <c r="E171" s="1"/>
      <c r="F171" s="1"/>
      <c r="G171" s="5"/>
      <c r="K171" s="11"/>
      <c r="L171" s="1"/>
      <c r="M171" s="1"/>
      <c r="N171" s="1"/>
      <c r="O171" s="1"/>
      <c r="P171" s="11"/>
    </row>
    <row r="172" spans="1:11" ht="12.75">
      <c r="A172" s="32" t="s">
        <v>13</v>
      </c>
      <c r="D172" s="13">
        <f>SUM(D63:D162)</f>
        <v>0</v>
      </c>
      <c r="G172" s="4"/>
      <c r="H172" s="32" t="s">
        <v>13</v>
      </c>
      <c r="K172" s="13">
        <f>SUM(K63:K170)</f>
        <v>0</v>
      </c>
    </row>
    <row r="173" spans="4:16" ht="12.75">
      <c r="D173" s="13"/>
      <c r="G173" s="4"/>
      <c r="K173" s="13"/>
      <c r="P173" s="13"/>
    </row>
    <row r="174" spans="1:12" ht="12.75">
      <c r="A174" s="31" t="s">
        <v>235</v>
      </c>
      <c r="B174" s="4"/>
      <c r="C174" s="4"/>
      <c r="D174" s="4"/>
      <c r="E174" s="4"/>
      <c r="F174" s="4"/>
      <c r="G174" s="4"/>
      <c r="H174" s="31" t="s">
        <v>236</v>
      </c>
      <c r="I174" s="4"/>
      <c r="J174" s="4"/>
      <c r="K174" s="4"/>
      <c r="L174" s="4"/>
    </row>
    <row r="175" spans="1:8" ht="12.75">
      <c r="A175" s="29" t="s">
        <v>163</v>
      </c>
      <c r="B175" s="7"/>
      <c r="C175" s="7"/>
      <c r="D175" s="7"/>
      <c r="G175" s="4"/>
      <c r="H175" s="22"/>
    </row>
    <row r="176" spans="1:12" ht="51">
      <c r="A176" s="29" t="s">
        <v>1</v>
      </c>
      <c r="B176" s="6" t="s">
        <v>164</v>
      </c>
      <c r="C176" s="6" t="s">
        <v>4</v>
      </c>
      <c r="D176" s="10" t="s">
        <v>160</v>
      </c>
      <c r="G176" s="4"/>
      <c r="H176" s="18" t="s">
        <v>237</v>
      </c>
      <c r="I176" s="6"/>
      <c r="J176" s="10" t="s">
        <v>166</v>
      </c>
      <c r="K176" s="10" t="s">
        <v>167</v>
      </c>
      <c r="L176" s="18" t="s">
        <v>165</v>
      </c>
    </row>
    <row r="177" spans="1:12" ht="12.75">
      <c r="A177" s="1" t="s">
        <v>45</v>
      </c>
      <c r="B177" s="1" t="s">
        <v>112</v>
      </c>
      <c r="C177" s="1" t="s">
        <v>117</v>
      </c>
      <c r="D177" s="11">
        <f>SUM(K63:K107)</f>
        <v>0</v>
      </c>
      <c r="G177" s="4"/>
      <c r="H177" s="27" t="s">
        <v>45</v>
      </c>
      <c r="I177" s="6"/>
      <c r="J177" s="24">
        <f>D177</f>
        <v>0</v>
      </c>
      <c r="K177" s="24">
        <f>K12</f>
        <v>0</v>
      </c>
      <c r="L177" s="20" t="e">
        <f>(K177-J177)/J177</f>
        <v>#DIV/0!</v>
      </c>
    </row>
    <row r="178" spans="7:12" ht="12.75">
      <c r="G178" s="4"/>
      <c r="H178" s="32" t="s">
        <v>189</v>
      </c>
      <c r="I178" s="6"/>
      <c r="J178" s="24">
        <f>SUM(J179:J181)</f>
        <v>0</v>
      </c>
      <c r="K178" s="24">
        <f aca="true" t="shared" si="1" ref="K178:K222">K13</f>
        <v>0</v>
      </c>
      <c r="L178" s="20" t="e">
        <f>(K178-J178)/J178</f>
        <v>#DIV/0!</v>
      </c>
    </row>
    <row r="179" spans="7:12" ht="12.75">
      <c r="G179" s="4"/>
      <c r="H179" s="1" t="s">
        <v>241</v>
      </c>
      <c r="I179" s="1"/>
      <c r="J179" s="19">
        <f>K63</f>
        <v>0</v>
      </c>
      <c r="K179" s="24">
        <f t="shared" si="1"/>
        <v>0</v>
      </c>
      <c r="L179" s="20" t="e">
        <f>(K179-J179)/J179</f>
        <v>#DIV/0!</v>
      </c>
    </row>
    <row r="180" spans="7:12" ht="12.75">
      <c r="G180" s="4"/>
      <c r="H180" s="1" t="s">
        <v>190</v>
      </c>
      <c r="I180" s="1"/>
      <c r="J180" s="19">
        <f>K64</f>
        <v>0</v>
      </c>
      <c r="K180" s="24">
        <f t="shared" si="1"/>
        <v>0</v>
      </c>
      <c r="L180" s="20" t="e">
        <f aca="true" t="shared" si="2" ref="L180:L217">(K180-J180)/J180</f>
        <v>#DIV/0!</v>
      </c>
    </row>
    <row r="181" spans="7:12" ht="12.75">
      <c r="G181" s="4"/>
      <c r="H181" s="1" t="s">
        <v>191</v>
      </c>
      <c r="I181" s="1"/>
      <c r="J181" s="19">
        <f>J182+J183</f>
        <v>0</v>
      </c>
      <c r="K181" s="24">
        <f t="shared" si="1"/>
        <v>0</v>
      </c>
      <c r="L181" s="20" t="e">
        <f t="shared" si="2"/>
        <v>#DIV/0!</v>
      </c>
    </row>
    <row r="182" spans="7:12" ht="12.75">
      <c r="G182" s="4"/>
      <c r="H182" s="1" t="s">
        <v>192</v>
      </c>
      <c r="I182" s="1"/>
      <c r="J182" s="19">
        <f>K65</f>
        <v>0</v>
      </c>
      <c r="K182" s="24">
        <f t="shared" si="1"/>
        <v>0</v>
      </c>
      <c r="L182" s="20" t="e">
        <f t="shared" si="2"/>
        <v>#DIV/0!</v>
      </c>
    </row>
    <row r="183" spans="7:12" ht="12.75">
      <c r="G183" s="4"/>
      <c r="H183" s="1" t="s">
        <v>193</v>
      </c>
      <c r="I183" s="1"/>
      <c r="J183" s="19">
        <f>K66</f>
        <v>0</v>
      </c>
      <c r="K183" s="24">
        <f t="shared" si="1"/>
        <v>0</v>
      </c>
      <c r="L183" s="20" t="e">
        <f t="shared" si="2"/>
        <v>#DIV/0!</v>
      </c>
    </row>
    <row r="184" spans="7:12" ht="12.75">
      <c r="G184" s="4"/>
      <c r="H184" s="1" t="s">
        <v>194</v>
      </c>
      <c r="I184" s="1"/>
      <c r="J184" s="19">
        <f>J185+J186+SUM(J189:J194)</f>
        <v>0</v>
      </c>
      <c r="K184" s="24">
        <f t="shared" si="1"/>
        <v>0</v>
      </c>
      <c r="L184" s="20" t="e">
        <f t="shared" si="2"/>
        <v>#DIV/0!</v>
      </c>
    </row>
    <row r="185" spans="7:12" ht="12.75">
      <c r="G185" s="4"/>
      <c r="H185" s="1" t="s">
        <v>195</v>
      </c>
      <c r="I185" s="1"/>
      <c r="J185" s="19">
        <f>K81</f>
        <v>0</v>
      </c>
      <c r="K185" s="24">
        <f t="shared" si="1"/>
        <v>0</v>
      </c>
      <c r="L185" s="20" t="e">
        <f t="shared" si="2"/>
        <v>#DIV/0!</v>
      </c>
    </row>
    <row r="186" spans="7:12" ht="12.75">
      <c r="G186" s="4"/>
      <c r="H186" s="1" t="s">
        <v>196</v>
      </c>
      <c r="I186" s="1"/>
      <c r="J186" s="19">
        <f>J187+J188</f>
        <v>0</v>
      </c>
      <c r="K186" s="24">
        <f t="shared" si="1"/>
        <v>0</v>
      </c>
      <c r="L186" s="20" t="e">
        <f t="shared" si="2"/>
        <v>#DIV/0!</v>
      </c>
    </row>
    <row r="187" spans="7:12" ht="12.75">
      <c r="G187" s="4"/>
      <c r="H187" s="1" t="s">
        <v>197</v>
      </c>
      <c r="I187" s="1"/>
      <c r="J187" s="19">
        <f>K82</f>
        <v>0</v>
      </c>
      <c r="K187" s="24">
        <f t="shared" si="1"/>
        <v>0</v>
      </c>
      <c r="L187" s="20" t="e">
        <f t="shared" si="2"/>
        <v>#DIV/0!</v>
      </c>
    </row>
    <row r="188" spans="7:12" ht="12.75">
      <c r="G188" s="4"/>
      <c r="H188" s="1" t="s">
        <v>198</v>
      </c>
      <c r="I188" s="1"/>
      <c r="J188" s="19">
        <f aca="true" t="shared" si="3" ref="J188:J193">K95</f>
        <v>0</v>
      </c>
      <c r="K188" s="24">
        <f t="shared" si="1"/>
        <v>0</v>
      </c>
      <c r="L188" s="20" t="e">
        <f t="shared" si="2"/>
        <v>#DIV/0!</v>
      </c>
    </row>
    <row r="189" spans="7:12" ht="12.75">
      <c r="G189" s="4"/>
      <c r="H189" s="1" t="s">
        <v>199</v>
      </c>
      <c r="I189" s="1"/>
      <c r="J189" s="19">
        <f t="shared" si="3"/>
        <v>0</v>
      </c>
      <c r="K189" s="24">
        <f t="shared" si="1"/>
        <v>0</v>
      </c>
      <c r="L189" s="20" t="e">
        <f t="shared" si="2"/>
        <v>#DIV/0!</v>
      </c>
    </row>
    <row r="190" spans="7:12" ht="12.75">
      <c r="G190" s="4"/>
      <c r="H190" s="1" t="s">
        <v>200</v>
      </c>
      <c r="I190" s="1"/>
      <c r="J190" s="19">
        <f t="shared" si="3"/>
        <v>0</v>
      </c>
      <c r="K190" s="24">
        <f t="shared" si="1"/>
        <v>0</v>
      </c>
      <c r="L190" s="20" t="e">
        <f t="shared" si="2"/>
        <v>#DIV/0!</v>
      </c>
    </row>
    <row r="191" spans="7:12" ht="12.75">
      <c r="G191" s="4"/>
      <c r="H191" s="1" t="s">
        <v>201</v>
      </c>
      <c r="I191" s="1"/>
      <c r="J191" s="19">
        <f t="shared" si="3"/>
        <v>0</v>
      </c>
      <c r="K191" s="24">
        <f t="shared" si="1"/>
        <v>0</v>
      </c>
      <c r="L191" s="20" t="e">
        <f t="shared" si="2"/>
        <v>#DIV/0!</v>
      </c>
    </row>
    <row r="192" spans="7:12" ht="12.75">
      <c r="G192" s="4"/>
      <c r="H192" s="1" t="s">
        <v>202</v>
      </c>
      <c r="I192" s="1"/>
      <c r="J192" s="19">
        <f t="shared" si="3"/>
        <v>0</v>
      </c>
      <c r="K192" s="24">
        <f t="shared" si="1"/>
        <v>0</v>
      </c>
      <c r="L192" s="20" t="e">
        <f t="shared" si="2"/>
        <v>#DIV/0!</v>
      </c>
    </row>
    <row r="193" spans="7:12" ht="12.75">
      <c r="G193" s="4"/>
      <c r="H193" s="1" t="s">
        <v>203</v>
      </c>
      <c r="I193" s="1"/>
      <c r="J193" s="19">
        <f t="shared" si="3"/>
        <v>0</v>
      </c>
      <c r="K193" s="24">
        <f t="shared" si="1"/>
        <v>0</v>
      </c>
      <c r="L193" s="20" t="e">
        <f t="shared" si="2"/>
        <v>#DIV/0!</v>
      </c>
    </row>
    <row r="194" spans="7:12" ht="12.75">
      <c r="G194" s="4"/>
      <c r="H194" s="1" t="s">
        <v>204</v>
      </c>
      <c r="I194" s="1"/>
      <c r="J194" s="19">
        <f>J195+J196</f>
        <v>0</v>
      </c>
      <c r="K194" s="24">
        <f t="shared" si="1"/>
        <v>0</v>
      </c>
      <c r="L194" s="20" t="e">
        <f t="shared" si="2"/>
        <v>#DIV/0!</v>
      </c>
    </row>
    <row r="195" spans="7:12" ht="12.75">
      <c r="G195" s="4"/>
      <c r="H195" s="1" t="s">
        <v>245</v>
      </c>
      <c r="I195" s="1"/>
      <c r="J195" s="19">
        <f>K101</f>
        <v>0</v>
      </c>
      <c r="K195" s="24">
        <f t="shared" si="1"/>
        <v>0</v>
      </c>
      <c r="L195" s="20" t="e">
        <f t="shared" si="2"/>
        <v>#DIV/0!</v>
      </c>
    </row>
    <row r="196" spans="7:12" ht="12.75">
      <c r="G196" s="4"/>
      <c r="H196" s="1" t="s">
        <v>205</v>
      </c>
      <c r="I196" s="1"/>
      <c r="J196" s="19">
        <f>K102</f>
        <v>0</v>
      </c>
      <c r="K196" s="24">
        <f t="shared" si="1"/>
        <v>0</v>
      </c>
      <c r="L196" s="20" t="e">
        <f t="shared" si="2"/>
        <v>#DIV/0!</v>
      </c>
    </row>
    <row r="197" spans="1:12" ht="12.75">
      <c r="A197" s="1" t="s">
        <v>46</v>
      </c>
      <c r="B197" s="1" t="s">
        <v>113</v>
      </c>
      <c r="C197" s="1" t="s">
        <v>118</v>
      </c>
      <c r="D197" s="11">
        <f>SUM(K123:K133)</f>
        <v>0</v>
      </c>
      <c r="G197" s="4"/>
      <c r="H197" s="27" t="s">
        <v>246</v>
      </c>
      <c r="I197" s="1"/>
      <c r="J197" s="19">
        <f>D197</f>
        <v>0</v>
      </c>
      <c r="K197" s="24">
        <f t="shared" si="1"/>
        <v>0</v>
      </c>
      <c r="L197" s="20" t="e">
        <f t="shared" si="2"/>
        <v>#DIV/0!</v>
      </c>
    </row>
    <row r="198" spans="1:12" ht="12.75">
      <c r="A198" s="1"/>
      <c r="B198" s="1"/>
      <c r="C198" s="1"/>
      <c r="D198" s="11"/>
      <c r="G198" s="4"/>
      <c r="H198" s="1" t="s">
        <v>207</v>
      </c>
      <c r="I198" s="1"/>
      <c r="J198" s="19">
        <f>K126</f>
        <v>0</v>
      </c>
      <c r="K198" s="24">
        <f t="shared" si="1"/>
        <v>0</v>
      </c>
      <c r="L198" s="20" t="e">
        <f>(K198-J198)/J198</f>
        <v>#DIV/0!</v>
      </c>
    </row>
    <row r="199" spans="1:12" ht="12.75">
      <c r="A199" s="1"/>
      <c r="B199" s="1"/>
      <c r="C199" s="1"/>
      <c r="D199" s="11"/>
      <c r="G199" s="4"/>
      <c r="H199" s="1" t="s">
        <v>208</v>
      </c>
      <c r="I199" s="1"/>
      <c r="J199" s="19">
        <f>J200+J201</f>
        <v>0</v>
      </c>
      <c r="K199" s="24">
        <f t="shared" si="1"/>
        <v>0</v>
      </c>
      <c r="L199" s="20" t="e">
        <f t="shared" si="2"/>
        <v>#DIV/0!</v>
      </c>
    </row>
    <row r="200" spans="1:12" ht="12.75">
      <c r="A200" s="1"/>
      <c r="B200" s="1"/>
      <c r="C200" s="1"/>
      <c r="D200" s="11"/>
      <c r="G200" s="4"/>
      <c r="H200" s="1" t="s">
        <v>238</v>
      </c>
      <c r="I200" s="1"/>
      <c r="J200" s="19">
        <f>K123</f>
        <v>0</v>
      </c>
      <c r="K200" s="24">
        <f t="shared" si="1"/>
        <v>0</v>
      </c>
      <c r="L200" s="20" t="e">
        <f t="shared" si="2"/>
        <v>#DIV/0!</v>
      </c>
    </row>
    <row r="201" spans="1:12" ht="12.75">
      <c r="A201" s="1"/>
      <c r="B201" s="1"/>
      <c r="C201" s="1"/>
      <c r="D201" s="11"/>
      <c r="G201" s="4"/>
      <c r="H201" s="1" t="s">
        <v>209</v>
      </c>
      <c r="I201" s="1"/>
      <c r="J201" s="19">
        <f>K124</f>
        <v>0</v>
      </c>
      <c r="K201" s="24">
        <f t="shared" si="1"/>
        <v>0</v>
      </c>
      <c r="L201" s="20" t="e">
        <f t="shared" si="2"/>
        <v>#DIV/0!</v>
      </c>
    </row>
    <row r="202" spans="1:12" ht="12.75">
      <c r="A202" s="1"/>
      <c r="B202" s="1"/>
      <c r="C202" s="1"/>
      <c r="D202" s="11"/>
      <c r="G202" s="4"/>
      <c r="H202" s="1" t="s">
        <v>210</v>
      </c>
      <c r="I202" s="1"/>
      <c r="J202" s="19">
        <f>K125</f>
        <v>0</v>
      </c>
      <c r="K202" s="24">
        <f t="shared" si="1"/>
        <v>0</v>
      </c>
      <c r="L202" s="20" t="e">
        <f t="shared" si="2"/>
        <v>#DIV/0!</v>
      </c>
    </row>
    <row r="203" spans="1:12" ht="12.75">
      <c r="A203" s="1"/>
      <c r="B203" s="1"/>
      <c r="C203" s="1"/>
      <c r="D203" s="11"/>
      <c r="G203" s="4"/>
      <c r="H203" s="1" t="s">
        <v>211</v>
      </c>
      <c r="I203" s="1"/>
      <c r="J203" s="19">
        <f>K127</f>
        <v>0</v>
      </c>
      <c r="K203" s="24">
        <f t="shared" si="1"/>
        <v>0</v>
      </c>
      <c r="L203" s="20" t="e">
        <f t="shared" si="2"/>
        <v>#DIV/0!</v>
      </c>
    </row>
    <row r="204" spans="1:12" ht="12.75">
      <c r="A204" s="1"/>
      <c r="B204" s="1"/>
      <c r="C204" s="1"/>
      <c r="D204" s="11"/>
      <c r="G204" s="4"/>
      <c r="H204" s="1" t="s">
        <v>212</v>
      </c>
      <c r="I204" s="1"/>
      <c r="J204" s="19">
        <f>K128</f>
        <v>0</v>
      </c>
      <c r="K204" s="24">
        <f t="shared" si="1"/>
        <v>0</v>
      </c>
      <c r="L204" s="20" t="e">
        <f t="shared" si="2"/>
        <v>#DIV/0!</v>
      </c>
    </row>
    <row r="205" spans="1:12" ht="12.75">
      <c r="A205" s="1" t="s">
        <v>47</v>
      </c>
      <c r="B205" s="1" t="s">
        <v>114</v>
      </c>
      <c r="C205" s="1" t="s">
        <v>119</v>
      </c>
      <c r="D205" s="11">
        <f>SUM(K108:K118)</f>
        <v>0</v>
      </c>
      <c r="G205" s="4"/>
      <c r="H205" s="27" t="s">
        <v>247</v>
      </c>
      <c r="I205" s="1"/>
      <c r="J205" s="19">
        <f>D205</f>
        <v>0</v>
      </c>
      <c r="K205" s="24">
        <f t="shared" si="1"/>
        <v>0</v>
      </c>
      <c r="L205" s="20" t="e">
        <f t="shared" si="2"/>
        <v>#DIV/0!</v>
      </c>
    </row>
    <row r="206" spans="1:12" ht="12.75">
      <c r="A206" s="1"/>
      <c r="B206" s="1"/>
      <c r="C206" s="1"/>
      <c r="D206" s="11"/>
      <c r="G206" s="4"/>
      <c r="H206" s="1" t="s">
        <v>214</v>
      </c>
      <c r="I206" s="1"/>
      <c r="J206" s="19">
        <f>K108</f>
        <v>0</v>
      </c>
      <c r="K206" s="24">
        <f t="shared" si="1"/>
        <v>0</v>
      </c>
      <c r="L206" s="20" t="e">
        <f t="shared" si="2"/>
        <v>#DIV/0!</v>
      </c>
    </row>
    <row r="207" spans="1:12" ht="12.75">
      <c r="A207" s="1"/>
      <c r="B207" s="1"/>
      <c r="C207" s="1"/>
      <c r="D207" s="11"/>
      <c r="G207" s="4"/>
      <c r="H207" s="1" t="s">
        <v>215</v>
      </c>
      <c r="I207" s="1"/>
      <c r="J207" s="19">
        <f>K112</f>
        <v>0</v>
      </c>
      <c r="K207" s="24">
        <f t="shared" si="1"/>
        <v>0</v>
      </c>
      <c r="L207" s="20" t="e">
        <f t="shared" si="2"/>
        <v>#DIV/0!</v>
      </c>
    </row>
    <row r="208" spans="1:12" ht="12.75">
      <c r="A208" s="1" t="s">
        <v>32</v>
      </c>
      <c r="B208" s="1" t="s">
        <v>68</v>
      </c>
      <c r="C208" s="2" t="s">
        <v>100</v>
      </c>
      <c r="D208" s="11">
        <f>K134</f>
        <v>0</v>
      </c>
      <c r="G208" s="4"/>
      <c r="H208" s="27" t="s">
        <v>248</v>
      </c>
      <c r="I208" s="1"/>
      <c r="J208" s="19">
        <f>D208</f>
        <v>0</v>
      </c>
      <c r="K208" s="24">
        <f t="shared" si="1"/>
        <v>0</v>
      </c>
      <c r="L208" s="20" t="e">
        <f t="shared" si="2"/>
        <v>#DIV/0!</v>
      </c>
    </row>
    <row r="209" spans="1:12" ht="12.75">
      <c r="A209" s="1" t="s">
        <v>48</v>
      </c>
      <c r="B209" s="1" t="s">
        <v>115</v>
      </c>
      <c r="C209" s="1" t="s">
        <v>120</v>
      </c>
      <c r="D209" s="11">
        <f>SUM(K140:K149)</f>
        <v>0</v>
      </c>
      <c r="G209" s="4"/>
      <c r="H209" s="27" t="s">
        <v>249</v>
      </c>
      <c r="I209" s="1"/>
      <c r="J209" s="19">
        <f>D209</f>
        <v>0</v>
      </c>
      <c r="K209" s="24">
        <f t="shared" si="1"/>
        <v>0</v>
      </c>
      <c r="L209" s="20" t="e">
        <f t="shared" si="2"/>
        <v>#DIV/0!</v>
      </c>
    </row>
    <row r="210" spans="1:12" ht="12.75">
      <c r="A210" s="1"/>
      <c r="B210" s="1"/>
      <c r="C210" s="1"/>
      <c r="D210" s="11"/>
      <c r="G210" s="4"/>
      <c r="H210" s="1" t="s">
        <v>218</v>
      </c>
      <c r="I210" s="1"/>
      <c r="J210" s="19">
        <f>SUM(J211:J213)</f>
        <v>0</v>
      </c>
      <c r="K210" s="24">
        <f t="shared" si="1"/>
        <v>0</v>
      </c>
      <c r="L210" s="20" t="e">
        <f t="shared" si="2"/>
        <v>#DIV/0!</v>
      </c>
    </row>
    <row r="211" spans="1:12" ht="12.75">
      <c r="A211" s="1"/>
      <c r="B211" s="1"/>
      <c r="C211" s="1"/>
      <c r="D211" s="11"/>
      <c r="G211" s="4"/>
      <c r="H211" s="1" t="s">
        <v>219</v>
      </c>
      <c r="I211" s="1"/>
      <c r="J211" s="8">
        <f>K140</f>
        <v>0</v>
      </c>
      <c r="K211" s="24">
        <f t="shared" si="1"/>
        <v>0</v>
      </c>
      <c r="L211" s="20" t="e">
        <f t="shared" si="2"/>
        <v>#DIV/0!</v>
      </c>
    </row>
    <row r="212" spans="1:12" ht="12.75">
      <c r="A212" s="1"/>
      <c r="B212" s="1"/>
      <c r="C212" s="1"/>
      <c r="D212" s="11"/>
      <c r="G212" s="4"/>
      <c r="H212" s="1" t="s">
        <v>220</v>
      </c>
      <c r="I212" s="1"/>
      <c r="J212" s="8">
        <f>K141</f>
        <v>0</v>
      </c>
      <c r="K212" s="24">
        <f t="shared" si="1"/>
        <v>0</v>
      </c>
      <c r="L212" s="20" t="e">
        <f t="shared" si="2"/>
        <v>#DIV/0!</v>
      </c>
    </row>
    <row r="213" spans="1:12" ht="12.75">
      <c r="A213" s="1"/>
      <c r="B213" s="1"/>
      <c r="C213" s="1"/>
      <c r="D213" s="11"/>
      <c r="G213" s="4"/>
      <c r="H213" s="1" t="s">
        <v>221</v>
      </c>
      <c r="I213" s="1"/>
      <c r="J213" s="8">
        <f>K142</f>
        <v>0</v>
      </c>
      <c r="K213" s="24">
        <f t="shared" si="1"/>
        <v>0</v>
      </c>
      <c r="L213" s="20" t="e">
        <f t="shared" si="2"/>
        <v>#DIV/0!</v>
      </c>
    </row>
    <row r="214" spans="1:12" ht="12.75">
      <c r="A214" s="1"/>
      <c r="B214" s="1"/>
      <c r="C214" s="1"/>
      <c r="D214" s="11"/>
      <c r="G214" s="4"/>
      <c r="H214" s="1" t="s">
        <v>222</v>
      </c>
      <c r="I214" s="1"/>
      <c r="J214" s="8">
        <f>K143</f>
        <v>0</v>
      </c>
      <c r="K214" s="24">
        <f t="shared" si="1"/>
        <v>0</v>
      </c>
      <c r="L214" s="20" t="e">
        <f t="shared" si="2"/>
        <v>#DIV/0!</v>
      </c>
    </row>
    <row r="215" spans="1:12" ht="12.75">
      <c r="A215" s="1" t="s">
        <v>49</v>
      </c>
      <c r="B215" s="1" t="s">
        <v>116</v>
      </c>
      <c r="C215" s="1" t="s">
        <v>121</v>
      </c>
      <c r="D215" s="11">
        <f>SUM(K150:K170)</f>
        <v>0</v>
      </c>
      <c r="G215" s="4"/>
      <c r="H215" s="27" t="s">
        <v>250</v>
      </c>
      <c r="I215" s="1"/>
      <c r="J215" s="8">
        <f>D215</f>
        <v>0</v>
      </c>
      <c r="K215" s="25">
        <f t="shared" si="1"/>
        <v>0</v>
      </c>
      <c r="L215" s="20" t="e">
        <f t="shared" si="2"/>
        <v>#DIV/0!</v>
      </c>
    </row>
    <row r="216" spans="1:12" ht="12.75">
      <c r="A216" s="1"/>
      <c r="B216" s="1"/>
      <c r="C216" s="1"/>
      <c r="D216" s="11"/>
      <c r="G216" s="4"/>
      <c r="H216" s="1" t="s">
        <v>224</v>
      </c>
      <c r="I216" s="1"/>
      <c r="J216" s="19">
        <f>K150</f>
        <v>0</v>
      </c>
      <c r="K216" s="24">
        <f t="shared" si="1"/>
        <v>0</v>
      </c>
      <c r="L216" s="20" t="e">
        <f t="shared" si="2"/>
        <v>#DIV/0!</v>
      </c>
    </row>
    <row r="217" spans="1:12" ht="12.75">
      <c r="A217" s="1"/>
      <c r="B217" s="1"/>
      <c r="C217" s="1"/>
      <c r="D217" s="11"/>
      <c r="G217" s="4"/>
      <c r="H217" s="1" t="s">
        <v>225</v>
      </c>
      <c r="I217" s="1"/>
      <c r="J217" s="19">
        <f>SUM(J218:J222)</f>
        <v>0</v>
      </c>
      <c r="K217" s="24">
        <f t="shared" si="1"/>
        <v>0</v>
      </c>
      <c r="L217" s="20" t="e">
        <f t="shared" si="2"/>
        <v>#DIV/0!</v>
      </c>
    </row>
    <row r="218" spans="1:12" ht="12.75">
      <c r="A218" s="1"/>
      <c r="B218" s="1"/>
      <c r="C218" s="1"/>
      <c r="D218" s="11"/>
      <c r="G218" s="4"/>
      <c r="H218" s="1" t="s">
        <v>226</v>
      </c>
      <c r="I218" s="1"/>
      <c r="J218" s="8">
        <f>K154</f>
        <v>0</v>
      </c>
      <c r="K218" s="24">
        <f t="shared" si="1"/>
        <v>0</v>
      </c>
      <c r="L218" s="20" t="e">
        <f aca="true" t="shared" si="4" ref="L218:L224">(K218-J218)/J218</f>
        <v>#DIV/0!</v>
      </c>
    </row>
    <row r="219" spans="1:12" ht="12.75">
      <c r="A219" s="1"/>
      <c r="B219" s="1"/>
      <c r="C219" s="1"/>
      <c r="D219" s="11"/>
      <c r="G219" s="4"/>
      <c r="H219" s="1" t="s">
        <v>227</v>
      </c>
      <c r="I219" s="1"/>
      <c r="J219" s="8">
        <f>K155</f>
        <v>0</v>
      </c>
      <c r="K219" s="24">
        <f t="shared" si="1"/>
        <v>0</v>
      </c>
      <c r="L219" s="20" t="e">
        <f t="shared" si="4"/>
        <v>#DIV/0!</v>
      </c>
    </row>
    <row r="220" spans="1:12" ht="12.75">
      <c r="A220" s="1"/>
      <c r="B220" s="1"/>
      <c r="C220" s="1"/>
      <c r="D220" s="11"/>
      <c r="G220" s="4"/>
      <c r="H220" s="1" t="s">
        <v>228</v>
      </c>
      <c r="I220" s="1"/>
      <c r="J220" s="8">
        <f>K156</f>
        <v>0</v>
      </c>
      <c r="K220" s="24">
        <f t="shared" si="1"/>
        <v>0</v>
      </c>
      <c r="L220" s="20" t="e">
        <f t="shared" si="4"/>
        <v>#DIV/0!</v>
      </c>
    </row>
    <row r="221" spans="1:12" ht="12.75">
      <c r="A221" s="1"/>
      <c r="B221" s="1"/>
      <c r="C221" s="1"/>
      <c r="D221" s="11"/>
      <c r="G221" s="4"/>
      <c r="H221" s="1" t="s">
        <v>229</v>
      </c>
      <c r="I221" s="1"/>
      <c r="J221" s="8">
        <f>K157</f>
        <v>0</v>
      </c>
      <c r="K221" s="24">
        <f t="shared" si="1"/>
        <v>0</v>
      </c>
      <c r="L221" s="20" t="e">
        <f t="shared" si="4"/>
        <v>#DIV/0!</v>
      </c>
    </row>
    <row r="222" spans="1:12" ht="12.75">
      <c r="A222" s="1"/>
      <c r="B222" s="1"/>
      <c r="C222" s="1"/>
      <c r="D222" s="11"/>
      <c r="G222" s="4"/>
      <c r="H222" s="1" t="s">
        <v>230</v>
      </c>
      <c r="I222" s="1"/>
      <c r="J222" s="19">
        <f>K161</f>
        <v>0</v>
      </c>
      <c r="K222" s="24">
        <f t="shared" si="1"/>
        <v>0</v>
      </c>
      <c r="L222" s="20" t="e">
        <f t="shared" si="4"/>
        <v>#DIV/0!</v>
      </c>
    </row>
    <row r="223" spans="7:12" ht="12.75">
      <c r="G223" s="4"/>
      <c r="L223" s="20"/>
    </row>
    <row r="224" spans="1:12" ht="12.75">
      <c r="A224" s="32" t="s">
        <v>13</v>
      </c>
      <c r="D224" s="13">
        <f>SUM(D177:D222)</f>
        <v>0</v>
      </c>
      <c r="G224" s="4"/>
      <c r="H224" s="32" t="s">
        <v>13</v>
      </c>
      <c r="J224" s="13">
        <f>SUM(J179:J223)-J181-J184-J186-J194-J197-J199-J205-J209-J210-J215-J217</f>
        <v>0</v>
      </c>
      <c r="K224" s="13">
        <f>SUM(K179:K223)-K181-K184-K186-K194-K197-K199-K205-K209-K210-K215-K217</f>
        <v>0</v>
      </c>
      <c r="L224" s="20" t="e">
        <f t="shared" si="4"/>
        <v>#DIV/0!</v>
      </c>
    </row>
    <row r="225" spans="1:4" ht="12.75">
      <c r="A225" s="1"/>
      <c r="B225" s="1"/>
      <c r="C225" s="2"/>
      <c r="D225" s="11"/>
    </row>
    <row r="226" spans="1:5" ht="12.75">
      <c r="A226" s="1"/>
      <c r="B226" s="1"/>
      <c r="C226" s="2"/>
      <c r="D226" s="11"/>
      <c r="E226" s="18"/>
    </row>
    <row r="227" spans="1:5" ht="12.75">
      <c r="A227" s="1"/>
      <c r="B227" s="1"/>
      <c r="C227" s="2"/>
      <c r="D227" s="11"/>
      <c r="E227" s="20"/>
    </row>
    <row r="228" spans="1:5" ht="12.75">
      <c r="A228" s="1"/>
      <c r="B228" s="1"/>
      <c r="C228" s="2"/>
      <c r="D228" s="11"/>
      <c r="E228" s="20"/>
    </row>
    <row r="229" ht="12.75">
      <c r="E229" s="20"/>
    </row>
    <row r="230" spans="1:5" ht="12.75">
      <c r="A230" s="1"/>
      <c r="B230" s="1"/>
      <c r="C230" s="1"/>
      <c r="D230" s="11"/>
      <c r="E230" s="20"/>
    </row>
    <row r="231" spans="1:5" ht="12.75">
      <c r="A231" s="1"/>
      <c r="B231" s="1"/>
      <c r="C231" s="1"/>
      <c r="D231" s="11"/>
      <c r="E231" s="20"/>
    </row>
    <row r="232" spans="1:5" ht="12.75">
      <c r="A232" s="1"/>
      <c r="B232" s="1"/>
      <c r="C232" s="1"/>
      <c r="D232" s="11"/>
      <c r="E232" s="20"/>
    </row>
    <row r="233" spans="1:5" ht="12.75">
      <c r="A233" s="1"/>
      <c r="B233" s="1"/>
      <c r="C233" s="1"/>
      <c r="D233" s="11"/>
      <c r="E233" s="20"/>
    </row>
    <row r="234" spans="1:5" ht="12.75">
      <c r="A234" s="1"/>
      <c r="B234" s="1"/>
      <c r="C234" s="1"/>
      <c r="D234" s="11"/>
      <c r="E234" s="20"/>
    </row>
    <row r="235" spans="1:4" ht="12.75">
      <c r="A235" s="1"/>
      <c r="B235" s="1"/>
      <c r="C235" s="1"/>
      <c r="D235" s="11"/>
    </row>
    <row r="236" spans="1:4" ht="12.75">
      <c r="A236" s="1"/>
      <c r="B236" s="1"/>
      <c r="C236" s="1"/>
      <c r="D236" s="11"/>
    </row>
    <row r="237" spans="1:4" ht="12.75">
      <c r="A237" s="1"/>
      <c r="B237" s="1"/>
      <c r="C237" s="1"/>
      <c r="D237" s="11"/>
    </row>
    <row r="238" spans="1:4" ht="12.75">
      <c r="A238" s="1"/>
      <c r="B238" s="1"/>
      <c r="C238" s="1"/>
      <c r="D238" s="11"/>
    </row>
  </sheetData>
  <sheetProtection sheet="1" objects="1" scenarios="1"/>
  <printOptions gridLines="1"/>
  <pageMargins left="0.2" right="0" top="1" bottom="0.6" header="0.5" footer="0.5"/>
  <pageSetup horizontalDpi="600" verticalDpi="600" orientation="landscape" scale="65" r:id="rId1"/>
  <headerFooter alignWithMargins="0">
    <oddHeader>&amp;CPreliminary Occupation Tabulation Crosswalk: SF-3 Detailed and "Quick Table" Profiles
Template for Converting 1990 Census Categories to Census 2000 Categories&amp;RFile: OccTabCross1Template.xls</oddHeader>
  </headerFooter>
  <rowBreaks count="2" manualBreakCount="2">
    <brk id="58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</dc:creator>
  <cp:keywords/>
  <dc:description/>
  <cp:lastModifiedBy>norma004</cp:lastModifiedBy>
  <cp:lastPrinted>2003-02-11T17:45:58Z</cp:lastPrinted>
  <dcterms:created xsi:type="dcterms:W3CDTF">2002-04-09T15:39:00Z</dcterms:created>
  <dcterms:modified xsi:type="dcterms:W3CDTF">2003-05-13T19:46:49Z</dcterms:modified>
  <cp:category/>
  <cp:version/>
  <cp:contentType/>
  <cp:contentStatus/>
</cp:coreProperties>
</file>