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0725" windowHeight="619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<sst xmlns="http://schemas.openxmlformats.org/spreadsheetml/2006/main" count="35" uniqueCount="28">
  <si>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EIA</t>
  </si>
  <si>
    <t>Total</t>
  </si>
  <si>
    <t>Data Source</t>
  </si>
  <si>
    <t>Data Sources:</t>
  </si>
  <si>
    <t>Notes:</t>
  </si>
  <si>
    <t>LD FFVs Produced</t>
  </si>
  <si>
    <t>% of LD Trucks:</t>
  </si>
  <si>
    <t>Model/  Fiscal Year</t>
  </si>
  <si>
    <t>2008*</t>
  </si>
  <si>
    <r>
      <t>Cumulative Total x10</t>
    </r>
    <r>
      <rPr>
        <b/>
        <vertAlign val="superscript"/>
        <sz val="10"/>
        <rFont val="Arial"/>
        <family val="2"/>
      </rPr>
      <t>6</t>
    </r>
  </si>
  <si>
    <t>(2) Extrapolated from R.L. Polk count of DMV registrations, with additions for non-registered government fleet vehicles. Federal and state fleet data available at www.eere.energy.gov/afdc/data/index.html</t>
  </si>
  <si>
    <t>EIA (1)</t>
  </si>
  <si>
    <t>Polk/Fed/State (2)</t>
  </si>
  <si>
    <t>Worksheet available at www.eere.energy.gov/afdc/data/index.html</t>
  </si>
  <si>
    <t>See "Data" tab for supporting data, sources, and notes</t>
  </si>
  <si>
    <t>NREL Projection (3)</t>
  </si>
  <si>
    <t>(3) NREL projection through August 2008, based on 22% annual growth in FFV production. This was the average annual growth from 1999-2007.</t>
  </si>
  <si>
    <t>(1) Energy Information Administration, Form EIA-886, "Annual Survey of Alternative Fuel Vehicle Suppliers and Users," as reported in "Alternatives to Traditional Transportation Fuels" 1998-2006 reports (Tables 14 or S1 depending on year of report).  Available at http://www.eia.doe.gov/cneaf/alternate/page/atftables/atf14-20_05.html.</t>
  </si>
  <si>
    <t>Light-Duty E85 FFVs in Use in US as of August 2008</t>
  </si>
  <si>
    <t>(6) Calculated using weighted average of car (18%) and LT (82%) survival rate.  Based on R.L. Polk FFV data of April 2006.</t>
  </si>
  <si>
    <t>Car Survival Rate (4)</t>
  </si>
  <si>
    <t>Light Truck Survival Rate (5)</t>
  </si>
  <si>
    <t>(4) Transportation Energy Data Book 2008, Table 3.10; assuming 2007 cars are 1 year old</t>
  </si>
  <si>
    <t>(5) Transportation Energy Data Book 2008, Table 3.11; assuming 2007 trucks are 1 year old</t>
  </si>
  <si>
    <t>As of August 2008, the stock of FFVs is increasing at a rate of 99,169 FFVs per month.  This number can be used for purpose of short-term updates.</t>
  </si>
  <si>
    <t>Net Annual Increase (6)</t>
  </si>
  <si>
    <t>Last updated 8/22/08</t>
  </si>
  <si>
    <t>Medium and Heavy-Duty E85 FFVs were negligible until 2006, when EIA reported 117,003 medium-duty FFVs.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</si>
</sst>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0.0000"/>
    <numFmt numFmtId="172" formatCode="0.0%"/>
    <numFmt numFmtId="173" formatCode="[$-409]dddd\,\ mmmm\ dd\,\ yyyy"/>
    <numFmt numFmtId="174" formatCode="[$-409]mmm\-yy;@"/>
    <numFmt numFmtId="175" formatCode="#,##0.000"/>
    <numFmt numFmtId="176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7.25"/>
      <name val="Arial"/>
      <family val="0"/>
    </font>
    <font>
      <sz val="14.5"/>
      <name val="Arial"/>
      <family val="0"/>
    </font>
    <font>
      <b/>
      <sz val="14.5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70" fontId="0" fillId="0" borderId="1" xfId="0" applyNumberFormat="1" applyFont="1" applyBorder="1" applyAlignment="1">
      <alignment horizontal="center" wrapText="1"/>
    </xf>
    <xf numFmtId="170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0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4" fontId="0" fillId="0" borderId="4" xfId="0" applyNumberFormat="1" applyBorder="1" applyAlignment="1">
      <alignment/>
    </xf>
    <xf numFmtId="4" fontId="4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Total U.S. Light-Duty E85 FFVs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475"/>
          <c:w val="0.9237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Data!$B$4:$B$14</c:f>
              <c:str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2008*</c:v>
                </c:pt>
              </c:strCache>
            </c:strRef>
          </c:cat>
          <c:val>
            <c:numRef>
              <c:f>Data!$H$4:$H$14</c:f>
              <c:numCache>
                <c:ptCount val="11"/>
                <c:pt idx="0">
                  <c:v>0.1714222686802919</c:v>
                </c:pt>
                <c:pt idx="1">
                  <c:v>0.5288721030395419</c:v>
                </c:pt>
                <c:pt idx="2">
                  <c:v>1.0571867683329859</c:v>
                </c:pt>
                <c:pt idx="3">
                  <c:v>1.5906443151159821</c:v>
                </c:pt>
                <c:pt idx="4">
                  <c:v>2.3842195038680325</c:v>
                </c:pt>
                <c:pt idx="5">
                  <c:v>3.2215761529731983</c:v>
                </c:pt>
                <c:pt idx="6">
                  <c:v>3.892370519975467</c:v>
                </c:pt>
                <c:pt idx="7">
                  <c:v>4.628063519975467</c:v>
                </c:pt>
                <c:pt idx="8">
                  <c:v>5.522459519975467</c:v>
                </c:pt>
                <c:pt idx="9">
                  <c:v>6.4965541866421335</c:v>
                </c:pt>
                <c:pt idx="10">
                  <c:v>7.289908186642133</c:v>
                </c:pt>
              </c:numCache>
            </c:numRef>
          </c:val>
        </c:ser>
        <c:gapWidth val="100"/>
        <c:axId val="8075937"/>
        <c:axId val="5574570"/>
      </c:barChart>
      <c:catAx>
        <c:axId val="807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570"/>
        <c:crosses val="autoZero"/>
        <c:auto val="1"/>
        <c:lblOffset val="100"/>
        <c:noMultiLvlLbl val="0"/>
      </c:catAx>
      <c:valAx>
        <c:axId val="5574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Million FFVs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075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afdc/data/#www.eere.energy.gov/afdc/data/" TargetMode="External" /><Relationship Id="rId2" Type="http://schemas.openxmlformats.org/officeDocument/2006/relationships/hyperlink" Target="http://www.eere.energy.gov/afdc/data/#www.eere.energy.gov/afdc/dat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</cdr:x>
      <cdr:y>0.91525</cdr:y>
    </cdr:from>
    <cdr:to>
      <cdr:x>0.98975</cdr:x>
      <cdr:y>0.9835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4524375" y="3267075"/>
          <a:ext cx="2095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www.eere.energy.gov/afdc/data/</a:t>
          </a:r>
        </a:p>
      </cdr:txBody>
    </cdr:sp>
  </cdr:relSizeAnchor>
  <cdr:relSizeAnchor xmlns:cdr="http://schemas.openxmlformats.org/drawingml/2006/chartDrawing">
    <cdr:from>
      <cdr:x>0.00725</cdr:x>
      <cdr:y>0.91525</cdr:y>
    </cdr:from>
    <cdr:to>
      <cdr:x>0.4405</cdr:x>
      <cdr:y>0.9835</cdr:y>
    </cdr:to>
    <cdr:sp>
      <cdr:nvSpPr>
        <cdr:cNvPr id="2" name="TextBox 2">
          <a:hlinkClick r:id="rId2"/>
        </cdr:cNvPr>
        <cdr:cNvSpPr txBox="1">
          <a:spLocks noChangeArrowheads="1"/>
        </cdr:cNvSpPr>
      </cdr:nvSpPr>
      <cdr:spPr>
        <a:xfrm>
          <a:off x="47625" y="3267075"/>
          <a:ext cx="2905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*2008 numbers estimated through August 31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12</xdr:col>
      <xdr:colOff>0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295275" y="171450"/>
        <a:ext cx="66960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5:B27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4.28125" style="0" customWidth="1"/>
  </cols>
  <sheetData>
    <row r="25" ht="12.75">
      <c r="B25" t="s">
        <v>13</v>
      </c>
    </row>
    <row r="26" ht="12.75">
      <c r="B26" t="s">
        <v>14</v>
      </c>
    </row>
    <row r="27" ht="12.75">
      <c r="B27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1">
      <selection activeCell="E30" sqref="E30"/>
    </sheetView>
  </sheetViews>
  <sheetFormatPr defaultColWidth="9.140625" defaultRowHeight="12.75"/>
  <cols>
    <col min="1" max="1" width="4.140625" style="0" customWidth="1"/>
    <col min="2" max="2" width="9.140625" style="6" customWidth="1"/>
    <col min="3" max="3" width="17.8515625" style="6" customWidth="1"/>
    <col min="4" max="4" width="12.8515625" style="0" customWidth="1"/>
    <col min="5" max="5" width="13.28125" style="0" customWidth="1"/>
    <col min="6" max="6" width="15.8515625" style="0" customWidth="1"/>
    <col min="7" max="7" width="14.00390625" style="0" customWidth="1"/>
    <col min="8" max="8" width="12.421875" style="0" customWidth="1"/>
  </cols>
  <sheetData>
    <row r="1" ht="13.5" thickBot="1"/>
    <row r="2" spans="2:8" ht="15.75" customHeight="1">
      <c r="B2" s="38" t="s">
        <v>18</v>
      </c>
      <c r="C2" s="39"/>
      <c r="D2" s="40"/>
      <c r="E2" s="40"/>
      <c r="F2" s="40"/>
      <c r="G2" s="40"/>
      <c r="H2" s="23"/>
    </row>
    <row r="3" spans="2:8" ht="38.25">
      <c r="B3" s="21" t="s">
        <v>7</v>
      </c>
      <c r="C3" s="4" t="s">
        <v>2</v>
      </c>
      <c r="D3" s="4" t="s">
        <v>5</v>
      </c>
      <c r="E3" s="4" t="s">
        <v>20</v>
      </c>
      <c r="F3" s="4" t="s">
        <v>21</v>
      </c>
      <c r="G3" s="4" t="s">
        <v>25</v>
      </c>
      <c r="H3" s="24" t="s">
        <v>9</v>
      </c>
    </row>
    <row r="4" spans="2:8" ht="12.75">
      <c r="B4" s="7">
        <v>1998</v>
      </c>
      <c r="C4" s="2" t="s">
        <v>11</v>
      </c>
      <c r="D4" s="1">
        <v>216165</v>
      </c>
      <c r="E4" s="9">
        <v>0.844</v>
      </c>
      <c r="F4" s="3">
        <v>0.782</v>
      </c>
      <c r="G4" s="1">
        <f>(((1-$D$24)*E4+$D$24*F4))*D4</f>
        <v>171422.2686802919</v>
      </c>
      <c r="H4" s="30">
        <f>G4/1000000</f>
        <v>0.1714222686802919</v>
      </c>
    </row>
    <row r="5" spans="2:8" ht="12.75">
      <c r="B5" s="7">
        <v>1999</v>
      </c>
      <c r="C5" s="2" t="s">
        <v>0</v>
      </c>
      <c r="D5" s="1">
        <v>426724</v>
      </c>
      <c r="E5" s="9">
        <v>0.887</v>
      </c>
      <c r="F5" s="3">
        <v>0.827</v>
      </c>
      <c r="G5" s="1">
        <f aca="true" t="shared" si="0" ref="G5:G14">(((1-$D$24)*E5+$D$24*F5))*D5</f>
        <v>357449.83435925003</v>
      </c>
      <c r="H5" s="30">
        <f>H4+G5/1000000</f>
        <v>0.5288721030395419</v>
      </c>
    </row>
    <row r="6" spans="2:8" ht="12.75">
      <c r="B6" s="7">
        <v>2000</v>
      </c>
      <c r="C6" s="2" t="s">
        <v>0</v>
      </c>
      <c r="D6" s="1">
        <v>600832</v>
      </c>
      <c r="E6" s="9">
        <v>0.927</v>
      </c>
      <c r="F6" s="3">
        <v>0.869</v>
      </c>
      <c r="G6" s="1">
        <f t="shared" si="0"/>
        <v>528314.665293444</v>
      </c>
      <c r="H6" s="30">
        <f aca="true" t="shared" si="1" ref="H6:H14">H5+G6/1000000</f>
        <v>1.0571867683329859</v>
      </c>
    </row>
    <row r="7" spans="2:8" ht="12.75">
      <c r="B7" s="7">
        <v>2001</v>
      </c>
      <c r="C7" s="2" t="s">
        <v>0</v>
      </c>
      <c r="D7" s="1">
        <v>581774</v>
      </c>
      <c r="E7" s="9">
        <v>0.963</v>
      </c>
      <c r="F7" s="3">
        <v>0.907</v>
      </c>
      <c r="G7" s="1">
        <f t="shared" si="0"/>
        <v>533457.5467829963</v>
      </c>
      <c r="H7" s="30">
        <f t="shared" si="1"/>
        <v>1.5906443151159821</v>
      </c>
    </row>
    <row r="8" spans="2:8" ht="12.75">
      <c r="B8" s="7">
        <v>2002</v>
      </c>
      <c r="C8" s="2" t="s">
        <v>0</v>
      </c>
      <c r="D8" s="1">
        <v>834976</v>
      </c>
      <c r="E8" s="9">
        <v>0.994</v>
      </c>
      <c r="F8" s="3">
        <v>0.941</v>
      </c>
      <c r="G8" s="1">
        <f t="shared" si="0"/>
        <v>793575.1887520506</v>
      </c>
      <c r="H8" s="30">
        <f t="shared" si="1"/>
        <v>2.3842195038680325</v>
      </c>
    </row>
    <row r="9" spans="2:8" ht="12.75">
      <c r="B9" s="7">
        <v>2003</v>
      </c>
      <c r="C9" s="2" t="s">
        <v>0</v>
      </c>
      <c r="D9" s="1">
        <v>859261</v>
      </c>
      <c r="E9" s="9">
        <v>1</v>
      </c>
      <c r="F9" s="3">
        <v>0.969</v>
      </c>
      <c r="G9" s="1">
        <f t="shared" si="0"/>
        <v>837356.6491051656</v>
      </c>
      <c r="H9" s="30">
        <f t="shared" si="1"/>
        <v>3.2215761529731983</v>
      </c>
    </row>
    <row r="10" spans="2:8" ht="12.75">
      <c r="B10" s="7">
        <v>2004</v>
      </c>
      <c r="C10" s="2" t="s">
        <v>0</v>
      </c>
      <c r="D10" s="1">
        <v>674678</v>
      </c>
      <c r="E10" s="9">
        <v>1</v>
      </c>
      <c r="F10" s="3">
        <v>0.993</v>
      </c>
      <c r="G10" s="1">
        <f t="shared" si="0"/>
        <v>670794.3670022686</v>
      </c>
      <c r="H10" s="30">
        <f t="shared" si="1"/>
        <v>3.892370519975467</v>
      </c>
    </row>
    <row r="11" spans="2:8" ht="12.75">
      <c r="B11" s="7">
        <v>2005</v>
      </c>
      <c r="C11" s="2" t="s">
        <v>0</v>
      </c>
      <c r="D11" s="1">
        <v>735693</v>
      </c>
      <c r="E11" s="9">
        <v>1</v>
      </c>
      <c r="F11" s="9">
        <v>1</v>
      </c>
      <c r="G11" s="1">
        <f t="shared" si="0"/>
        <v>735693</v>
      </c>
      <c r="H11" s="30">
        <f t="shared" si="1"/>
        <v>4.628063519975467</v>
      </c>
    </row>
    <row r="12" spans="2:8" ht="12.75">
      <c r="B12" s="7">
        <v>2006</v>
      </c>
      <c r="C12" s="2" t="s">
        <v>0</v>
      </c>
      <c r="D12" s="1">
        <v>894396</v>
      </c>
      <c r="E12" s="9">
        <v>1</v>
      </c>
      <c r="F12" s="9">
        <v>1</v>
      </c>
      <c r="G12" s="1">
        <f t="shared" si="0"/>
        <v>894396</v>
      </c>
      <c r="H12" s="30">
        <f t="shared" si="1"/>
        <v>5.522459519975467</v>
      </c>
    </row>
    <row r="13" spans="2:8" ht="12.75">
      <c r="B13" s="7">
        <v>2007</v>
      </c>
      <c r="C13" s="2" t="s">
        <v>12</v>
      </c>
      <c r="D13" s="1">
        <v>974094.6666666667</v>
      </c>
      <c r="E13" s="8">
        <v>1</v>
      </c>
      <c r="F13" s="8">
        <v>1</v>
      </c>
      <c r="G13" s="1">
        <f t="shared" si="0"/>
        <v>974094.6666666667</v>
      </c>
      <c r="H13" s="30">
        <f t="shared" si="1"/>
        <v>6.4965541866421335</v>
      </c>
    </row>
    <row r="14" spans="2:8" ht="13.5" thickBot="1">
      <c r="B14" s="22" t="s">
        <v>8</v>
      </c>
      <c r="C14" s="2" t="s">
        <v>15</v>
      </c>
      <c r="D14" s="32">
        <f>1190031*(8/12)</f>
        <v>793354</v>
      </c>
      <c r="E14" s="8">
        <v>1</v>
      </c>
      <c r="F14" s="8">
        <v>1</v>
      </c>
      <c r="G14" s="34">
        <f t="shared" si="0"/>
        <v>793354</v>
      </c>
      <c r="H14" s="31">
        <f t="shared" si="1"/>
        <v>7.289908186642133</v>
      </c>
    </row>
    <row r="15" spans="2:8" ht="14.25" thickBot="1" thickTop="1">
      <c r="B15" s="25" t="s">
        <v>1</v>
      </c>
      <c r="C15" s="26"/>
      <c r="D15" s="33">
        <f>SUM(D4:D14)</f>
        <v>7591947.666666667</v>
      </c>
      <c r="E15" s="27"/>
      <c r="F15" s="28"/>
      <c r="G15" s="35">
        <f>SUM(G4:G14)</f>
        <v>7289908.186642134</v>
      </c>
      <c r="H15" s="29"/>
    </row>
    <row r="16" spans="2:7" ht="12.75">
      <c r="B16" s="10"/>
      <c r="C16" s="10"/>
      <c r="D16" s="11"/>
      <c r="E16" s="12"/>
      <c r="F16" s="13"/>
      <c r="G16" s="14"/>
    </row>
    <row r="17" spans="2:7" ht="12.75">
      <c r="B17" s="15" t="s">
        <v>3</v>
      </c>
      <c r="C17" s="15"/>
      <c r="D17" s="16"/>
      <c r="E17" s="17"/>
      <c r="G17" s="16"/>
    </row>
    <row r="18" spans="2:7" ht="51.75" customHeight="1">
      <c r="B18" s="36" t="s">
        <v>17</v>
      </c>
      <c r="C18" s="36"/>
      <c r="D18" s="37"/>
      <c r="E18" s="37"/>
      <c r="F18" s="37"/>
      <c r="G18" s="37"/>
    </row>
    <row r="19" spans="2:7" ht="40.5" customHeight="1">
      <c r="B19" s="41" t="s">
        <v>10</v>
      </c>
      <c r="C19" s="37"/>
      <c r="D19" s="37"/>
      <c r="E19" s="37"/>
      <c r="F19" s="37"/>
      <c r="G19" s="37"/>
    </row>
    <row r="20" spans="2:7" ht="29.25" customHeight="1">
      <c r="B20" s="41" t="s">
        <v>16</v>
      </c>
      <c r="C20" s="37"/>
      <c r="D20" s="37"/>
      <c r="E20" s="37"/>
      <c r="F20" s="37"/>
      <c r="G20" s="37"/>
    </row>
    <row r="21" spans="2:7" ht="12.75">
      <c r="B21" s="36" t="s">
        <v>22</v>
      </c>
      <c r="C21" s="36"/>
      <c r="D21" s="37"/>
      <c r="E21" s="37"/>
      <c r="F21" s="37"/>
      <c r="G21" s="37"/>
    </row>
    <row r="22" spans="2:7" ht="12.75">
      <c r="B22" s="36" t="s">
        <v>23</v>
      </c>
      <c r="C22" s="36"/>
      <c r="D22" s="37"/>
      <c r="E22" s="37"/>
      <c r="F22" s="37"/>
      <c r="G22" s="37"/>
    </row>
    <row r="23" spans="2:7" ht="26.25" customHeight="1">
      <c r="B23" s="36" t="s">
        <v>19</v>
      </c>
      <c r="C23" s="36"/>
      <c r="D23" s="37"/>
      <c r="E23" s="37"/>
      <c r="F23" s="37"/>
      <c r="G23" s="37"/>
    </row>
    <row r="24" spans="2:4" ht="12.75" hidden="1">
      <c r="B24" s="20" t="s">
        <v>6</v>
      </c>
      <c r="D24" s="19">
        <v>0.822325189144503</v>
      </c>
    </row>
    <row r="25" spans="2:7" ht="12.75">
      <c r="B25" s="18" t="s">
        <v>4</v>
      </c>
      <c r="C25" s="18"/>
      <c r="D25" s="5"/>
      <c r="E25" s="5"/>
      <c r="F25" s="5"/>
      <c r="G25" s="5"/>
    </row>
    <row r="26" spans="2:7" ht="24.75" customHeight="1">
      <c r="B26" s="42" t="s">
        <v>24</v>
      </c>
      <c r="C26" s="37"/>
      <c r="D26" s="37"/>
      <c r="E26" s="37"/>
      <c r="F26" s="37"/>
      <c r="G26" s="37"/>
    </row>
    <row r="27" spans="2:7" ht="25.5" customHeight="1">
      <c r="B27" s="36" t="s">
        <v>27</v>
      </c>
      <c r="C27" s="36"/>
      <c r="D27" s="37"/>
      <c r="E27" s="37"/>
      <c r="F27" s="37"/>
      <c r="G27" s="37"/>
    </row>
  </sheetData>
  <mergeCells count="9">
    <mergeCell ref="B22:G22"/>
    <mergeCell ref="B23:G23"/>
    <mergeCell ref="B27:G27"/>
    <mergeCell ref="B2:G2"/>
    <mergeCell ref="B18:G18"/>
    <mergeCell ref="B21:G21"/>
    <mergeCell ref="B19:G19"/>
    <mergeCell ref="B26:G26"/>
    <mergeCell ref="B20:G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cjohnson</cp:lastModifiedBy>
  <cp:lastPrinted>2008-02-21T22:58:27Z</cp:lastPrinted>
  <dcterms:created xsi:type="dcterms:W3CDTF">2008-02-14T16:00:50Z</dcterms:created>
  <dcterms:modified xsi:type="dcterms:W3CDTF">2008-09-17T22:53:18Z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