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30" windowWidth="15480" windowHeight="11640" tabRatio="647" activeTab="0"/>
  </bookViews>
  <sheets>
    <sheet name="General Information" sheetId="1" r:id="rId1"/>
    <sheet name="March" sheetId="2" r:id="rId2"/>
    <sheet name="April" sheetId="3" r:id="rId3"/>
    <sheet name="May" sheetId="4" r:id="rId4"/>
    <sheet name="June" sheetId="5" r:id="rId5"/>
    <sheet name="July" sheetId="6" r:id="rId6"/>
    <sheet name="August" sheetId="7" r:id="rId7"/>
    <sheet name="September" sheetId="8" r:id="rId8"/>
    <sheet name="October" sheetId="9" r:id="rId9"/>
    <sheet name="GRAPH" sheetId="10" r:id="rId10"/>
    <sheet name="Sheet3" sheetId="11" r:id="rId11"/>
  </sheets>
  <definedNames>
    <definedName name="_xlnm.Print_Area" localSheetId="2">'April'!$A$1:$N$44</definedName>
    <definedName name="_xlnm.Print_Area" localSheetId="6">'August'!$A$1:$N$44</definedName>
    <definedName name="_xlnm.Print_Area" localSheetId="0">'General Information'!$A$1:$M$35</definedName>
    <definedName name="_xlnm.Print_Area" localSheetId="9">'GRAPH'!$A$1:$T$50</definedName>
    <definedName name="_xlnm.Print_Area" localSheetId="5">'July'!$A$1:$N$44</definedName>
    <definedName name="_xlnm.Print_Area" localSheetId="4">'June'!$A$1:$N$44</definedName>
    <definedName name="_xlnm.Print_Area" localSheetId="1">'March'!$A$1:$N$44</definedName>
    <definedName name="_xlnm.Print_Area" localSheetId="3">'May'!$A$1:$N$44</definedName>
    <definedName name="_xlnm.Print_Area" localSheetId="8">'October'!$A$1:$N$44</definedName>
    <definedName name="_xlnm.Print_Area" localSheetId="7">'September'!$A$1:$N$44</definedName>
  </definedNames>
  <calcPr fullCalcOnLoad="1"/>
</workbook>
</file>

<file path=xl/sharedStrings.xml><?xml version="1.0" encoding="utf-8"?>
<sst xmlns="http://schemas.openxmlformats.org/spreadsheetml/2006/main" count="1176" uniqueCount="42">
  <si>
    <t>Date</t>
  </si>
  <si>
    <t>Available Soil Water (inches)</t>
  </si>
  <si>
    <t>-</t>
  </si>
  <si>
    <t>Crop Water Use (inches)</t>
  </si>
  <si>
    <t>+</t>
  </si>
  <si>
    <t>Effective Rainfall (inches)</t>
  </si>
  <si>
    <t>Effective Irrigation (inches)</t>
  </si>
  <si>
    <t>=</t>
  </si>
  <si>
    <t>Comments</t>
  </si>
  <si>
    <t>Remaining Water (inches)</t>
  </si>
  <si>
    <t>Spreadsheet for accounting Daily Crop Water Use, Rainfall, and Available Soil Water</t>
  </si>
  <si>
    <t>Using the Checkbook Method for Irrigation Scheduling</t>
  </si>
  <si>
    <t>Client:</t>
  </si>
  <si>
    <t>Field ID:</t>
  </si>
  <si>
    <t xml:space="preserve">Month: </t>
  </si>
  <si>
    <t>March</t>
  </si>
  <si>
    <r>
      <t xml:space="preserve">Total Available Water Capacity </t>
    </r>
    <r>
      <rPr>
        <i/>
        <sz val="11"/>
        <color indexed="8"/>
        <rFont val="Arial"/>
        <family val="2"/>
      </rPr>
      <t>(in)</t>
    </r>
    <r>
      <rPr>
        <b/>
        <i/>
        <sz val="11"/>
        <color indexed="8"/>
        <rFont val="Arial"/>
        <family val="2"/>
      </rPr>
      <t>:</t>
    </r>
  </si>
  <si>
    <r>
      <t xml:space="preserve">Minimum Allowable Water </t>
    </r>
    <r>
      <rPr>
        <i/>
        <sz val="11"/>
        <color indexed="8"/>
        <rFont val="Arial"/>
        <family val="2"/>
      </rPr>
      <t>(in)</t>
    </r>
    <r>
      <rPr>
        <b/>
        <i/>
        <sz val="11"/>
        <color indexed="8"/>
        <rFont val="Arial"/>
        <family val="2"/>
      </rPr>
      <t>:</t>
    </r>
  </si>
  <si>
    <t>Select Year:</t>
  </si>
  <si>
    <t xml:space="preserve">Year: </t>
  </si>
  <si>
    <r>
      <t xml:space="preserve">Total Available Water Capacity </t>
    </r>
    <r>
      <rPr>
        <i/>
        <sz val="10"/>
        <color indexed="8"/>
        <rFont val="Arial"/>
        <family val="2"/>
      </rPr>
      <t>(in)</t>
    </r>
    <r>
      <rPr>
        <b/>
        <i/>
        <sz val="10"/>
        <color indexed="8"/>
        <rFont val="Arial"/>
        <family val="2"/>
      </rPr>
      <t>:</t>
    </r>
  </si>
  <si>
    <r>
      <t xml:space="preserve">Minimum Allowable Water </t>
    </r>
    <r>
      <rPr>
        <i/>
        <sz val="10"/>
        <color indexed="8"/>
        <rFont val="Arial"/>
        <family val="2"/>
      </rPr>
      <t>(in)</t>
    </r>
    <r>
      <rPr>
        <b/>
        <i/>
        <sz val="10"/>
        <color indexed="8"/>
        <rFont val="Arial"/>
        <family val="2"/>
      </rPr>
      <t>:</t>
    </r>
  </si>
  <si>
    <t>à</t>
  </si>
  <si>
    <t>Enter information for the specific field, crop, and year requested above.</t>
  </si>
  <si>
    <t>This workbook is designed to aid in "checkbook accounting" for daily water balance as an aid in irrigation water management.  Information is contained in monthly sheets (labeled below) with a separate sheet maintained for each month.  These sheets are designed for daily inputs and detailed records to provide maximum benefit to the user.  At the end of the irrigation season, the sheets can be printed to provide a detailed record of irrigation water management.</t>
  </si>
  <si>
    <t>Record keeping can begin on any day of the irrigation season (March - October) by entering the soil moisture level present on the beginning day.</t>
  </si>
  <si>
    <r>
      <t xml:space="preserve">As noted on the spreadsheet, </t>
    </r>
    <r>
      <rPr>
        <b/>
        <sz val="10"/>
        <rFont val="Arial"/>
        <family val="2"/>
      </rPr>
      <t>Available Soil Moisture</t>
    </r>
    <r>
      <rPr>
        <sz val="10"/>
        <rFont val="Arial"/>
        <family val="2"/>
      </rPr>
      <t xml:space="preserve"> values can be adjusted at any time to reflect actual measurements of soil moisture.</t>
    </r>
    <r>
      <rPr>
        <sz val="10"/>
        <rFont val="Arial"/>
        <family val="0"/>
      </rPr>
      <t xml:space="preserve"> </t>
    </r>
  </si>
  <si>
    <r>
      <t xml:space="preserve">Information is displayed in the </t>
    </r>
    <r>
      <rPr>
        <b/>
        <sz val="10"/>
        <rFont val="Arial"/>
        <family val="2"/>
      </rPr>
      <t>Comments</t>
    </r>
    <r>
      <rPr>
        <sz val="10"/>
        <rFont val="Arial"/>
        <family val="2"/>
      </rPr>
      <t xml:space="preserve"> column (1) if the water level exceeds the Total Available Capacity with the estimated water loss noted, and (2) if the water level is lower than the Minimum Allowable Water level.</t>
    </r>
  </si>
  <si>
    <t xml:space="preserve">The user can enter comments for any day to note unusual happenings, soil moisture information, crop observations, etc. </t>
  </si>
  <si>
    <t>INFORMATION for using the Checkbook Spreadsheet:</t>
  </si>
  <si>
    <t>October</t>
  </si>
  <si>
    <t>April</t>
  </si>
  <si>
    <t>May</t>
  </si>
  <si>
    <t>June</t>
  </si>
  <si>
    <t>July</t>
  </si>
  <si>
    <t>August</t>
  </si>
  <si>
    <t>All sheets in the are protected without password.</t>
  </si>
  <si>
    <t>% Depleted</t>
  </si>
  <si>
    <t xml:space="preserve">% Depleted </t>
  </si>
  <si>
    <t>Graph of Soil Moisture Levels</t>
  </si>
  <si>
    <t>The Total Available Moisture Capacity and Minimum Allowable Water can be adjusted monthly if needed to reflect changes in root zone and management allowed deficit that might occur throughout the irrigation season.</t>
  </si>
  <si>
    <r>
      <t>The Graph on the "Graph" sheet contains a trace of soil moisture level along with Total Available Moisture Capacity and Minimum Allowable Water.  Clicking on the "</t>
    </r>
    <r>
      <rPr>
        <i/>
        <sz val="10"/>
        <rFont val="Arial"/>
        <family val="2"/>
      </rPr>
      <t>Click to Adjust Scales for Maximum Resolution"</t>
    </r>
    <r>
      <rPr>
        <sz val="10"/>
        <rFont val="Arial"/>
        <family val="0"/>
      </rPr>
      <t xml:space="preserve"> tab scales the graph axes appropriately for the current date and moisture levels. </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</si>
</sst>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yy;@"/>
    <numFmt numFmtId="170" formatCode="m/d/yy;@"/>
    <numFmt numFmtId="171" formatCode="mmm\-yyyy"/>
    <numFmt numFmtId="172" formatCode="0.00&quot; inches&quot;"/>
    <numFmt numFmtId="173" formatCode="0.0&quot; inches&quot;"/>
    <numFmt numFmtId="174" formatCode="m/d;@"/>
  </numFmts>
  <fonts count="25">
    <font>
      <sz val="10"/>
      <name val="Arial"/>
      <family val="0"/>
    </font>
    <font>
      <b/>
      <sz val="10"/>
      <name val="Arial"/>
      <family val="2"/>
    </font>
    <font>
      <sz val="10"/>
      <color indexed="8"/>
      <name val="Arial"/>
      <family val="2"/>
    </font>
    <font>
      <b/>
      <sz val="10"/>
      <color indexed="8"/>
      <name val="Arial"/>
      <family val="2"/>
    </font>
    <font>
      <sz val="8"/>
      <name val="Arial"/>
      <family val="0"/>
    </font>
    <font>
      <sz val="9"/>
      <name val="Arial"/>
      <family val="2"/>
    </font>
    <font>
      <b/>
      <sz val="9"/>
      <name val="Arial"/>
      <family val="2"/>
    </font>
    <font>
      <b/>
      <i/>
      <sz val="11"/>
      <color indexed="8"/>
      <name val="Arial"/>
      <family val="2"/>
    </font>
    <font>
      <sz val="11"/>
      <color indexed="8"/>
      <name val="Arial"/>
      <family val="2"/>
    </font>
    <font>
      <i/>
      <sz val="11"/>
      <color indexed="8"/>
      <name val="Arial"/>
      <family val="2"/>
    </font>
    <font>
      <sz val="9"/>
      <color indexed="10"/>
      <name val="Arial"/>
      <family val="2"/>
    </font>
    <font>
      <sz val="8"/>
      <name val="Tahoma"/>
      <family val="2"/>
    </font>
    <font>
      <b/>
      <i/>
      <sz val="11"/>
      <name val="Arial"/>
      <family val="2"/>
    </font>
    <font>
      <b/>
      <i/>
      <sz val="10"/>
      <color indexed="8"/>
      <name val="Arial"/>
      <family val="2"/>
    </font>
    <font>
      <i/>
      <sz val="10"/>
      <color indexed="8"/>
      <name val="Arial"/>
      <family val="2"/>
    </font>
    <font>
      <sz val="10"/>
      <name val="Wingdings"/>
      <family val="0"/>
    </font>
    <font>
      <sz val="8"/>
      <name val="Comic Sans MS"/>
      <family val="4"/>
    </font>
    <font>
      <sz val="7"/>
      <name val="Comic Sans MS"/>
      <family val="4"/>
    </font>
    <font>
      <b/>
      <sz val="7"/>
      <name val="Comic Sans MS"/>
      <family val="4"/>
    </font>
    <font>
      <sz val="9"/>
      <color indexed="8"/>
      <name val="Arial"/>
      <family val="2"/>
    </font>
    <font>
      <b/>
      <sz val="18.25"/>
      <name val="Arial"/>
      <family val="0"/>
    </font>
    <font>
      <b/>
      <sz val="17.25"/>
      <name val="Arial"/>
      <family val="0"/>
    </font>
    <font>
      <sz val="17.25"/>
      <name val="Arial"/>
      <family val="0"/>
    </font>
    <font>
      <sz val="15.25"/>
      <name val="Arial"/>
      <family val="0"/>
    </font>
    <font>
      <i/>
      <sz val="10"/>
      <name val="Arial"/>
      <family val="2"/>
    </font>
  </fonts>
  <fills count="2">
    <fill>
      <patternFill/>
    </fill>
    <fill>
      <patternFill patternType="gray125"/>
    </fill>
  </fills>
  <borders count="28">
    <border>
      <left/>
      <right/>
      <top/>
      <bottom/>
      <diagonal/>
    </border>
    <border>
      <left style="hair"/>
      <right style="hair"/>
      <top style="hair"/>
      <bottom style="hair"/>
    </border>
    <border>
      <left style="hair"/>
      <right style="hair"/>
      <top style="hair"/>
      <bottom style="thin"/>
    </border>
    <border>
      <left style="hair"/>
      <right style="hair"/>
      <top style="double"/>
      <bottom style="hair"/>
    </border>
    <border>
      <left style="hair"/>
      <right>
        <color indexed="63"/>
      </right>
      <top style="thin"/>
      <bottom>
        <color indexed="63"/>
      </bottom>
    </border>
    <border>
      <left style="hair"/>
      <right>
        <color indexed="63"/>
      </right>
      <top style="hair"/>
      <bottom style="hair"/>
    </border>
    <border>
      <left style="hair"/>
      <right>
        <color indexed="63"/>
      </right>
      <top style="hair"/>
      <bottom style="thin"/>
    </border>
    <border>
      <left style="thin"/>
      <right style="hair"/>
      <top style="double"/>
      <bottom style="hair"/>
    </border>
    <border>
      <left style="thin"/>
      <right style="hair"/>
      <top style="hair"/>
      <bottom style="hair"/>
    </border>
    <border>
      <left style="thin"/>
      <right style="hair"/>
      <top style="hair"/>
      <bottom style="thin"/>
    </border>
    <border>
      <left style="hair"/>
      <right>
        <color indexed="63"/>
      </right>
      <top>
        <color indexed="63"/>
      </top>
      <bottom>
        <color indexed="63"/>
      </bottom>
    </border>
    <border>
      <left style="hair"/>
      <right>
        <color indexed="63"/>
      </right>
      <top style="double"/>
      <bottom style="hair"/>
    </border>
    <border>
      <left style="hair"/>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double"/>
      <bottom style="hair"/>
    </border>
    <border>
      <left>
        <color indexed="63"/>
      </left>
      <right style="thin"/>
      <top>
        <color indexed="63"/>
      </top>
      <bottom>
        <color indexed="63"/>
      </bottom>
    </border>
    <border>
      <left>
        <color indexed="63"/>
      </left>
      <right style="thin"/>
      <top style="hair"/>
      <bottom style="hair"/>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hair"/>
      <right style="hair"/>
      <top style="thin"/>
      <bottom style="hair"/>
    </border>
    <border>
      <left style="hair"/>
      <right style="hair"/>
      <top style="hair"/>
      <bottom>
        <color indexed="63"/>
      </bottom>
    </border>
    <border>
      <left>
        <color indexed="63"/>
      </left>
      <right style="thin"/>
      <top style="thin"/>
      <bottom>
        <color indexed="63"/>
      </bottom>
    </border>
    <border>
      <left>
        <color indexed="63"/>
      </left>
      <right style="thin"/>
      <top>
        <color indexed="63"/>
      </top>
      <bottom style="double"/>
    </border>
    <border>
      <left style="thin"/>
      <right style="hair"/>
      <top style="thin"/>
      <bottom style="hair"/>
    </border>
    <border>
      <left style="thin"/>
      <right style="hair"/>
      <top style="hair"/>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3" xfId="0" applyFont="1" applyBorder="1" applyAlignment="1">
      <alignment horizontal="center" vertical="center" wrapText="1"/>
    </xf>
    <xf numFmtId="0" fontId="1" fillId="0" borderId="0" xfId="0" applyFont="1" applyAlignment="1">
      <alignment/>
    </xf>
    <xf numFmtId="0" fontId="2"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1" fillId="0" borderId="0" xfId="0" applyFont="1" applyAlignment="1">
      <alignment horizontal="right"/>
    </xf>
    <xf numFmtId="0" fontId="8" fillId="0" borderId="0" xfId="0" applyFont="1" applyBorder="1" applyAlignment="1">
      <alignment horizontal="center"/>
    </xf>
    <xf numFmtId="0" fontId="7" fillId="0" borderId="0" xfId="0" applyFont="1" applyAlignment="1">
      <alignment horizontal="right"/>
    </xf>
    <xf numFmtId="0" fontId="2" fillId="0" borderId="4" xfId="0" applyFont="1" applyFill="1" applyBorder="1" applyAlignment="1">
      <alignment horizontal="center" wrapText="1"/>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0" fillId="0" borderId="0" xfId="0" applyAlignment="1" applyProtection="1">
      <alignment/>
      <protection locked="0"/>
    </xf>
    <xf numFmtId="174" fontId="5" fillId="0" borderId="7" xfId="0" applyNumberFormat="1" applyFont="1" applyBorder="1" applyAlignment="1">
      <alignment horizontal="center" vertical="center" wrapText="1"/>
    </xf>
    <xf numFmtId="174" fontId="5" fillId="0" borderId="8" xfId="0" applyNumberFormat="1" applyFont="1" applyBorder="1" applyAlignment="1">
      <alignment horizontal="center" vertical="center" wrapText="1"/>
    </xf>
    <xf numFmtId="174" fontId="5" fillId="0" borderId="9" xfId="0" applyNumberFormat="1" applyFont="1" applyBorder="1" applyAlignment="1">
      <alignment horizontal="center" vertical="center" wrapText="1"/>
    </xf>
    <xf numFmtId="0" fontId="1" fillId="0" borderId="0" xfId="0" applyFont="1" applyAlignment="1">
      <alignment horizontal="left"/>
    </xf>
    <xf numFmtId="0" fontId="0" fillId="0" borderId="0" xfId="0" applyBorder="1" applyAlignment="1">
      <alignment/>
    </xf>
    <xf numFmtId="0" fontId="10" fillId="0" borderId="0" xfId="0" applyFont="1" applyBorder="1" applyAlignment="1" quotePrefix="1">
      <alignment horizontal="left" vertical="center"/>
    </xf>
    <xf numFmtId="2" fontId="0" fillId="0" borderId="0" xfId="0" applyNumberFormat="1" applyAlignment="1">
      <alignment/>
    </xf>
    <xf numFmtId="0" fontId="8" fillId="0" borderId="0" xfId="0" applyNumberFormat="1" applyFont="1" applyBorder="1" applyAlignment="1">
      <alignment horizontal="left"/>
    </xf>
    <xf numFmtId="0" fontId="0" fillId="0" borderId="10" xfId="0" applyBorder="1" applyAlignment="1">
      <alignment horizontal="center" wrapText="1"/>
    </xf>
    <xf numFmtId="0" fontId="13" fillId="0" borderId="0" xfId="0" applyFont="1" applyAlignment="1">
      <alignment horizontal="right"/>
    </xf>
    <xf numFmtId="0" fontId="7" fillId="0" borderId="0" xfId="0" applyFont="1" applyBorder="1" applyAlignment="1">
      <alignment horizontal="center"/>
    </xf>
    <xf numFmtId="0" fontId="10" fillId="0" borderId="11" xfId="0" applyFont="1" applyBorder="1" applyAlignment="1">
      <alignment horizontal="left" vertical="center"/>
    </xf>
    <xf numFmtId="0" fontId="0" fillId="0" borderId="3" xfId="0" applyBorder="1" applyAlignment="1">
      <alignment/>
    </xf>
    <xf numFmtId="0" fontId="0" fillId="0" borderId="1" xfId="0" applyBorder="1" applyAlignment="1">
      <alignment/>
    </xf>
    <xf numFmtId="0" fontId="0" fillId="0" borderId="2" xfId="0" applyBorder="1" applyAlignment="1">
      <alignment/>
    </xf>
    <xf numFmtId="0" fontId="0" fillId="0" borderId="12" xfId="0" applyBorder="1" applyAlignment="1">
      <alignment horizontal="center" wrapText="1"/>
    </xf>
    <xf numFmtId="0" fontId="8" fillId="0" borderId="13" xfId="0" applyFont="1" applyBorder="1" applyAlignment="1">
      <alignment horizontal="left"/>
    </xf>
    <xf numFmtId="0" fontId="0" fillId="0" borderId="0" xfId="0" applyBorder="1" applyAlignment="1">
      <alignment horizontal="left"/>
    </xf>
    <xf numFmtId="0" fontId="5" fillId="0" borderId="3"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8" fillId="0" borderId="14"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19" fillId="0" borderId="16" xfId="0" applyFont="1" applyBorder="1" applyAlignment="1" applyProtection="1">
      <alignment horizontal="left" vertical="center"/>
      <protection locked="0"/>
    </xf>
    <xf numFmtId="0" fontId="2" fillId="0" borderId="17" xfId="0" applyFont="1" applyBorder="1" applyAlignment="1" applyProtection="1">
      <alignment/>
      <protection locked="0"/>
    </xf>
    <xf numFmtId="0" fontId="19" fillId="0" borderId="18" xfId="0" applyFont="1" applyBorder="1" applyAlignment="1" applyProtection="1">
      <alignment horizontal="left" vertical="center"/>
      <protection locked="0"/>
    </xf>
    <xf numFmtId="0" fontId="19" fillId="0" borderId="19" xfId="0" applyFont="1" applyBorder="1" applyAlignment="1" applyProtection="1">
      <alignment horizontal="left" vertical="center"/>
      <protection locked="0"/>
    </xf>
    <xf numFmtId="0" fontId="0" fillId="0" borderId="0" xfId="0" applyAlignment="1" applyProtection="1">
      <alignment/>
      <protection/>
    </xf>
    <xf numFmtId="0" fontId="7" fillId="0" borderId="0" xfId="0" applyFont="1" applyAlignment="1" applyProtection="1">
      <alignment horizontal="center"/>
      <protection/>
    </xf>
    <xf numFmtId="0" fontId="8" fillId="0" borderId="0" xfId="0" applyFont="1" applyAlignment="1" applyProtection="1">
      <alignment horizontal="center"/>
      <protection/>
    </xf>
    <xf numFmtId="0" fontId="8" fillId="0" borderId="0" xfId="0" applyFont="1" applyBorder="1" applyAlignment="1" applyProtection="1">
      <alignment horizontal="center"/>
      <protection/>
    </xf>
    <xf numFmtId="0" fontId="7" fillId="0" borderId="0" xfId="0" applyFont="1" applyAlignment="1" applyProtection="1">
      <alignment horizontal="right"/>
      <protection/>
    </xf>
    <xf numFmtId="0" fontId="2" fillId="0" borderId="0" xfId="0" applyFont="1" applyAlignment="1" applyProtection="1">
      <alignment horizontal="center"/>
      <protection/>
    </xf>
    <xf numFmtId="0" fontId="12" fillId="0" borderId="0" xfId="0" applyFont="1" applyAlignment="1" applyProtection="1">
      <alignment horizontal="right"/>
      <protection/>
    </xf>
    <xf numFmtId="0" fontId="2" fillId="0" borderId="14" xfId="0" applyFont="1" applyBorder="1" applyAlignment="1" applyProtection="1">
      <alignment horizontal="center"/>
      <protection locked="0"/>
    </xf>
    <xf numFmtId="14" fontId="0" fillId="0" borderId="0" xfId="0" applyNumberFormat="1" applyAlignment="1" applyProtection="1">
      <alignment/>
      <protection locked="0"/>
    </xf>
    <xf numFmtId="0" fontId="0" fillId="0" borderId="0" xfId="0" applyAlignment="1" applyProtection="1" quotePrefix="1">
      <alignment/>
      <protection locked="0"/>
    </xf>
    <xf numFmtId="170" fontId="0" fillId="0" borderId="0" xfId="0" applyNumberFormat="1" applyAlignment="1" applyProtection="1">
      <alignment/>
      <protection locked="0"/>
    </xf>
    <xf numFmtId="9" fontId="0" fillId="0" borderId="3" xfId="0" applyNumberFormat="1" applyBorder="1" applyAlignment="1">
      <alignment/>
    </xf>
    <xf numFmtId="9" fontId="0" fillId="0" borderId="1" xfId="0" applyNumberFormat="1" applyBorder="1" applyAlignment="1">
      <alignment/>
    </xf>
    <xf numFmtId="9" fontId="0" fillId="0" borderId="2" xfId="0" applyNumberFormat="1" applyBorder="1" applyAlignment="1">
      <alignment/>
    </xf>
    <xf numFmtId="174" fontId="0" fillId="0" borderId="0" xfId="0" applyNumberFormat="1" applyAlignment="1" quotePrefix="1">
      <alignment/>
    </xf>
    <xf numFmtId="0" fontId="0" fillId="0" borderId="0" xfId="0" applyAlignment="1" quotePrefix="1">
      <alignment/>
    </xf>
    <xf numFmtId="0" fontId="13" fillId="0" borderId="0" xfId="0" applyFont="1" applyBorder="1" applyAlignment="1">
      <alignment horizontal="right"/>
    </xf>
    <xf numFmtId="0" fontId="2" fillId="0" borderId="20" xfId="0" applyFont="1" applyFill="1" applyBorder="1" applyAlignment="1">
      <alignment horizontal="center" wrapText="1"/>
    </xf>
    <xf numFmtId="0" fontId="0" fillId="0" borderId="21" xfId="0" applyBorder="1" applyAlignment="1">
      <alignment horizontal="center" wrapText="1"/>
    </xf>
    <xf numFmtId="9" fontId="0" fillId="0" borderId="3" xfId="0" applyNumberFormat="1" applyBorder="1" applyAlignment="1">
      <alignment horizontal="center"/>
    </xf>
    <xf numFmtId="9" fontId="0" fillId="0" borderId="1" xfId="0" applyNumberFormat="1" applyBorder="1" applyAlignment="1">
      <alignment horizontal="center"/>
    </xf>
    <xf numFmtId="9" fontId="0" fillId="0" borderId="2" xfId="0" applyNumberFormat="1" applyBorder="1" applyAlignment="1">
      <alignment horizontal="center"/>
    </xf>
    <xf numFmtId="174" fontId="0" fillId="0" borderId="0" xfId="0" applyNumberFormat="1" applyAlignment="1">
      <alignment/>
    </xf>
    <xf numFmtId="0" fontId="8" fillId="0" borderId="0" xfId="0" applyFont="1" applyBorder="1" applyAlignment="1" applyProtection="1">
      <alignment horizontal="center"/>
      <protection locked="0"/>
    </xf>
    <xf numFmtId="0" fontId="2" fillId="0" borderId="0" xfId="0" applyFont="1" applyBorder="1" applyAlignment="1">
      <alignment horizontal="center"/>
    </xf>
    <xf numFmtId="0" fontId="2" fillId="0" borderId="0" xfId="0" applyFont="1" applyBorder="1" applyAlignment="1" applyProtection="1">
      <alignment horizontal="center"/>
      <protection locked="0"/>
    </xf>
    <xf numFmtId="0" fontId="15" fillId="0" borderId="0" xfId="0" applyFont="1" applyAlignment="1" applyProtection="1">
      <alignment horizontal="right" vertical="top"/>
      <protection/>
    </xf>
    <xf numFmtId="0" fontId="7" fillId="0" borderId="0" xfId="0" applyFont="1" applyAlignment="1" applyProtection="1">
      <alignment horizontal="center"/>
      <protection/>
    </xf>
    <xf numFmtId="0" fontId="8" fillId="0" borderId="0" xfId="0" applyFont="1" applyAlignment="1" applyProtection="1">
      <alignment horizontal="center"/>
      <protection/>
    </xf>
    <xf numFmtId="0" fontId="0" fillId="0" borderId="0" xfId="0" applyAlignment="1" applyProtection="1">
      <alignment/>
      <protection/>
    </xf>
    <xf numFmtId="0" fontId="0" fillId="0" borderId="0" xfId="0" applyAlignment="1" applyProtection="1">
      <alignment vertical="center" wrapText="1"/>
      <protection/>
    </xf>
    <xf numFmtId="0" fontId="0" fillId="0" borderId="0" xfId="0" applyAlignment="1" applyProtection="1">
      <alignment wrapText="1"/>
      <protection/>
    </xf>
    <xf numFmtId="0" fontId="8" fillId="0" borderId="14" xfId="0" applyFont="1" applyBorder="1" applyAlignment="1" applyProtection="1">
      <alignment horizontal="left"/>
      <protection locked="0"/>
    </xf>
    <xf numFmtId="0" fontId="0" fillId="0" borderId="14" xfId="0" applyBorder="1" applyAlignment="1" applyProtection="1">
      <alignment/>
      <protection locked="0"/>
    </xf>
    <xf numFmtId="0" fontId="7" fillId="0" borderId="0" xfId="0" applyFont="1" applyAlignment="1">
      <alignment horizontal="center"/>
    </xf>
    <xf numFmtId="0" fontId="8" fillId="0" borderId="0" xfId="0" applyFont="1" applyAlignment="1">
      <alignment horizontal="center"/>
    </xf>
    <xf numFmtId="0" fontId="3" fillId="0" borderId="22" xfId="0" applyFont="1" applyFill="1" applyBorder="1" applyAlignment="1">
      <alignment horizontal="center" wrapText="1"/>
    </xf>
    <xf numFmtId="0" fontId="3" fillId="0" borderId="23" xfId="0" applyFont="1" applyFill="1" applyBorder="1" applyAlignment="1">
      <alignment horizontal="center" wrapText="1"/>
    </xf>
    <xf numFmtId="0" fontId="2" fillId="0" borderId="22" xfId="0" applyFont="1" applyFill="1" applyBorder="1" applyAlignment="1">
      <alignment horizontal="center" wrapText="1"/>
    </xf>
    <xf numFmtId="0" fontId="2" fillId="0" borderId="23" xfId="0" applyFont="1" applyFill="1" applyBorder="1" applyAlignment="1">
      <alignment horizontal="center" wrapText="1"/>
    </xf>
    <xf numFmtId="0" fontId="8" fillId="0" borderId="14" xfId="0" applyNumberFormat="1" applyFont="1" applyBorder="1" applyAlignment="1">
      <alignment horizontal="left"/>
    </xf>
    <xf numFmtId="0" fontId="0" fillId="0" borderId="14" xfId="0" applyBorder="1" applyAlignment="1">
      <alignment horizontal="left"/>
    </xf>
    <xf numFmtId="0" fontId="2" fillId="0" borderId="24" xfId="0" applyFont="1" applyFill="1" applyBorder="1" applyAlignment="1">
      <alignment horizontal="center" wrapText="1"/>
    </xf>
    <xf numFmtId="0" fontId="2" fillId="0" borderId="25" xfId="0" applyFont="1" applyFill="1" applyBorder="1" applyAlignment="1">
      <alignment horizontal="center" wrapText="1"/>
    </xf>
    <xf numFmtId="0" fontId="2" fillId="0" borderId="26" xfId="0" applyFont="1" applyFill="1" applyBorder="1" applyAlignment="1">
      <alignment horizontal="center" wrapText="1"/>
    </xf>
    <xf numFmtId="0" fontId="2" fillId="0" borderId="27" xfId="0" applyFont="1" applyFill="1" applyBorder="1" applyAlignment="1">
      <alignment horizontal="center" wrapText="1"/>
    </xf>
    <xf numFmtId="0" fontId="0" fillId="0" borderId="23" xfId="0" applyBorder="1" applyAlignment="1">
      <alignment/>
    </xf>
    <xf numFmtId="0" fontId="8" fillId="0" borderId="14" xfId="0" applyFont="1" applyBorder="1" applyAlignment="1">
      <alignment horizontal="left"/>
    </xf>
    <xf numFmtId="0" fontId="0" fillId="0" borderId="23" xfId="0"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latin typeface="Arial"/>
                <a:ea typeface="Arial"/>
                <a:cs typeface="Arial"/>
              </a:rPr>
              <a:t>Soil Moisture Status</a:t>
            </a:r>
          </a:p>
        </c:rich>
      </c:tx>
      <c:layout>
        <c:manualLayout>
          <c:xMode val="factor"/>
          <c:yMode val="factor"/>
          <c:x val="0"/>
          <c:y val="-0.0205"/>
        </c:manualLayout>
      </c:layout>
      <c:spPr>
        <a:noFill/>
        <a:ln>
          <a:noFill/>
        </a:ln>
      </c:spPr>
    </c:title>
    <c:plotArea>
      <c:layout>
        <c:manualLayout>
          <c:xMode val="edge"/>
          <c:yMode val="edge"/>
          <c:x val="0.039"/>
          <c:y val="0.041"/>
          <c:w val="0.95175"/>
          <c:h val="0.87475"/>
        </c:manualLayout>
      </c:layout>
      <c:scatterChart>
        <c:scatterStyle val="line"/>
        <c:varyColors val="0"/>
        <c:ser>
          <c:idx val="0"/>
          <c:order val="0"/>
          <c:tx>
            <c:v>Soil Moisture</c:v>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GRAPH!$AF$7:$AF$251</c:f>
              <c:strCache/>
            </c:strRef>
          </c:xVal>
          <c:yVal>
            <c:numRef>
              <c:f>GRAPH!$AH$7:$AH$251</c:f>
              <c:numCache/>
            </c:numRef>
          </c:yVal>
          <c:smooth val="0"/>
        </c:ser>
        <c:ser>
          <c:idx val="1"/>
          <c:order val="1"/>
          <c:tx>
            <c:v>Total Available Water Capacity</c:v>
          </c:tx>
          <c:spPr>
            <a:ln w="25400">
              <a:solidFill>
                <a:srgbClr val="00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strRef>
              <c:f>GRAPH!$AF$7:$AF$251</c:f>
              <c:strCache/>
            </c:strRef>
          </c:xVal>
          <c:yVal>
            <c:numRef>
              <c:f>GRAPH!$AI$7:$AI$251</c:f>
              <c:numCache/>
            </c:numRef>
          </c:yVal>
          <c:smooth val="0"/>
        </c:ser>
        <c:ser>
          <c:idx val="2"/>
          <c:order val="2"/>
          <c:tx>
            <c:v>Minimum Allowable Water</c:v>
          </c:tx>
          <c:spPr>
            <a:ln w="254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strRef>
              <c:f>GRAPH!$AF$7:$AF$251</c:f>
              <c:strCache/>
            </c:strRef>
          </c:xVal>
          <c:yVal>
            <c:numRef>
              <c:f>GRAPH!$AJ$7:$AJ$251</c:f>
              <c:numCache/>
            </c:numRef>
          </c:yVal>
          <c:smooth val="0"/>
        </c:ser>
        <c:axId val="43349812"/>
        <c:axId val="54603989"/>
      </c:scatterChart>
      <c:valAx>
        <c:axId val="43349812"/>
        <c:scaling>
          <c:orientation val="minMax"/>
          <c:max val="0"/>
        </c:scaling>
        <c:axPos val="b"/>
        <c:title>
          <c:tx>
            <c:rich>
              <a:bodyPr vert="horz" rot="0" anchor="ctr"/>
              <a:lstStyle/>
              <a:p>
                <a:pPr algn="ctr">
                  <a:defRPr/>
                </a:pPr>
                <a:r>
                  <a:rPr lang="en-US" cap="none" sz="1725" b="1" i="0" u="none" baseline="0">
                    <a:latin typeface="Arial"/>
                    <a:ea typeface="Arial"/>
                    <a:cs typeface="Arial"/>
                  </a:rPr>
                  <a:t>Date</a:t>
                </a:r>
              </a:p>
            </c:rich>
          </c:tx>
          <c:layout>
            <c:manualLayout>
              <c:xMode val="factor"/>
              <c:yMode val="factor"/>
              <c:x val="0.0035"/>
              <c:y val="-0.00025"/>
            </c:manualLayout>
          </c:layout>
          <c:overlay val="0"/>
          <c:spPr>
            <a:noFill/>
            <a:ln>
              <a:noFill/>
            </a:ln>
          </c:spPr>
        </c:title>
        <c:majorGridlines/>
        <c:minorGridlines/>
        <c:delete val="0"/>
        <c:numFmt formatCode="m/d/yy;@" sourceLinked="0"/>
        <c:majorTickMark val="out"/>
        <c:minorTickMark val="none"/>
        <c:tickLblPos val="nextTo"/>
        <c:crossAx val="54603989"/>
        <c:crosses val="autoZero"/>
        <c:crossBetween val="midCat"/>
        <c:dispUnits/>
      </c:valAx>
      <c:valAx>
        <c:axId val="54603989"/>
        <c:scaling>
          <c:orientation val="minMax"/>
          <c:max val="7.4"/>
          <c:min val="0"/>
        </c:scaling>
        <c:axPos val="l"/>
        <c:title>
          <c:tx>
            <c:rich>
              <a:bodyPr vert="horz" rot="-5400000" anchor="ctr"/>
              <a:lstStyle/>
              <a:p>
                <a:pPr algn="ctr">
                  <a:defRPr/>
                </a:pPr>
                <a:r>
                  <a:rPr lang="en-US" cap="none" sz="1725" b="1" i="0" u="none" baseline="0">
                    <a:latin typeface="Arial"/>
                    <a:ea typeface="Arial"/>
                    <a:cs typeface="Arial"/>
                  </a:rPr>
                  <a:t>Soil Moisture in inches</a:t>
                </a:r>
              </a:p>
            </c:rich>
          </c:tx>
          <c:layout/>
          <c:overlay val="0"/>
          <c:spPr>
            <a:noFill/>
            <a:ln>
              <a:noFill/>
            </a:ln>
          </c:spPr>
        </c:title>
        <c:majorGridlines/>
        <c:delete val="0"/>
        <c:numFmt formatCode="General" sourceLinked="1"/>
        <c:majorTickMark val="out"/>
        <c:minorTickMark val="none"/>
        <c:tickLblPos val="nextTo"/>
        <c:crossAx val="43349812"/>
        <c:crosses val="autoZero"/>
        <c:crossBetween val="midCat"/>
        <c:dispUnits/>
      </c:valAx>
      <c:spPr>
        <a:solidFill>
          <a:srgbClr val="FFFFFF"/>
        </a:solidFill>
        <a:ln w="12700">
          <a:solidFill>
            <a:srgbClr val="808080"/>
          </a:solidFill>
        </a:ln>
      </c:spPr>
    </c:plotArea>
    <c:legend>
      <c:legendPos val="b"/>
      <c:layout>
        <c:manualLayout>
          <c:xMode val="edge"/>
          <c:yMode val="edge"/>
          <c:x val="0.1545"/>
          <c:y val="0.953"/>
        </c:manualLayout>
      </c:layout>
      <c:overlay val="0"/>
    </c:legend>
    <c:plotVisOnly val="1"/>
    <c:dispBlanksAs val="gap"/>
    <c:showDLblsOverMax val="0"/>
  </c:chart>
  <c:spPr>
    <a:solidFill>
      <a:srgbClr val="CCFFFF"/>
    </a:solidFill>
  </c:spPr>
  <c:txPr>
    <a:bodyPr vert="horz" rot="0"/>
    <a:lstStyle/>
    <a:p>
      <a:pPr>
        <a:defRPr lang="en-US" cap="none" sz="1525" b="0" i="0" u="none" baseline="0">
          <a:latin typeface="Arial"/>
          <a:ea typeface="Arial"/>
          <a:cs typeface="Arial"/>
        </a:defRPr>
      </a:pPr>
    </a:p>
  </c:txPr>
  <c:date1904 val="1"/>
</chartSpace>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619125</xdr:colOff>
      <xdr:row>3</xdr:row>
      <xdr:rowOff>0</xdr:rowOff>
    </xdr:from>
    <xdr:to>
      <xdr:col>13</xdr:col>
      <xdr:colOff>1428750</xdr:colOff>
      <xdr:row>5</xdr:row>
      <xdr:rowOff>9525</xdr:rowOff>
    </xdr:to>
    <xdr:sp>
      <xdr:nvSpPr>
        <xdr:cNvPr id="1" name="AutoShape 3"/>
        <xdr:cNvSpPr>
          <a:spLocks/>
        </xdr:cNvSpPr>
      </xdr:nvSpPr>
      <xdr:spPr>
        <a:xfrm>
          <a:off x="4257675" y="542925"/>
          <a:ext cx="2047875" cy="371475"/>
        </a:xfrm>
        <a:prstGeom prst="wedgeRoundRectCallout">
          <a:avLst>
            <a:gd name="adj1" fmla="val -123884"/>
            <a:gd name="adj2" fmla="val -115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9</xdr:col>
      <xdr:colOff>142875</xdr:colOff>
      <xdr:row>2</xdr:row>
      <xdr:rowOff>19050</xdr:rowOff>
    </xdr:from>
    <xdr:to>
      <xdr:col>13</xdr:col>
      <xdr:colOff>1809750</xdr:colOff>
      <xdr:row>7</xdr:row>
      <xdr:rowOff>76200</xdr:rowOff>
    </xdr:to>
    <xdr:sp>
      <xdr:nvSpPr>
        <xdr:cNvPr id="2" name="AutoShape 2"/>
        <xdr:cNvSpPr>
          <a:spLocks/>
        </xdr:cNvSpPr>
      </xdr:nvSpPr>
      <xdr:spPr>
        <a:xfrm>
          <a:off x="3781425" y="381000"/>
          <a:ext cx="2905125" cy="904875"/>
        </a:xfrm>
        <a:prstGeom prst="wedgeRoundRectCallout">
          <a:avLst>
            <a:gd name="adj1" fmla="val -60930"/>
            <a:gd name="adj2" fmla="val 48949"/>
          </a:avLst>
        </a:prstGeom>
        <a:solidFill>
          <a:srgbClr val="FFFFFF"/>
        </a:solidFill>
        <a:ln w="9525" cmpd="sng">
          <a:solidFill>
            <a:srgbClr val="000000"/>
          </a:solidFill>
          <a:headEnd type="none"/>
          <a:tailEnd type="none"/>
        </a:ln>
      </xdr:spPr>
      <xdr:txBody>
        <a:bodyPr vertOverflow="clip" wrap="square" lIns="18288" tIns="18288" rIns="18288" bIns="18288"/>
        <a:p>
          <a:pPr algn="l">
            <a:defRPr/>
          </a:pPr>
          <a:r>
            <a:rPr lang="en-US" cap="none" sz="800" b="0" i="0" u="none" baseline="0"/>
            <a:t>This information is entered in the "General Information" Sheet.  Values for Total Available Water Capacity and Minimum Allowable Water can be changed for each month to reflect changing conditions.</a:t>
          </a:r>
        </a:p>
      </xdr:txBody>
    </xdr:sp>
    <xdr:clientData fPrintsWithSheet="0"/>
  </xdr:twoCellAnchor>
  <xdr:twoCellAnchor>
    <xdr:from>
      <xdr:col>9</xdr:col>
      <xdr:colOff>9525</xdr:colOff>
      <xdr:row>8</xdr:row>
      <xdr:rowOff>95250</xdr:rowOff>
    </xdr:from>
    <xdr:to>
      <xdr:col>13</xdr:col>
      <xdr:colOff>1800225</xdr:colOff>
      <xdr:row>10</xdr:row>
      <xdr:rowOff>123825</xdr:rowOff>
    </xdr:to>
    <xdr:sp>
      <xdr:nvSpPr>
        <xdr:cNvPr id="3" name="AutoShape 7"/>
        <xdr:cNvSpPr>
          <a:spLocks/>
        </xdr:cNvSpPr>
      </xdr:nvSpPr>
      <xdr:spPr>
        <a:xfrm>
          <a:off x="3648075" y="1476375"/>
          <a:ext cx="3028950" cy="428625"/>
        </a:xfrm>
        <a:prstGeom prst="wedgeRoundRectCallout">
          <a:avLst>
            <a:gd name="adj1" fmla="val -131759"/>
            <a:gd name="adj2" fmla="val 45555"/>
          </a:avLst>
        </a:prstGeom>
        <a:solidFill>
          <a:srgbClr val="FFFFFF"/>
        </a:solidFill>
        <a:ln w="9525" cmpd="sng">
          <a:solidFill>
            <a:srgbClr val="000000"/>
          </a:solidFill>
          <a:headEnd type="none"/>
          <a:tailEnd type="none"/>
        </a:ln>
      </xdr:spPr>
      <xdr:txBody>
        <a:bodyPr vertOverflow="clip" wrap="square" lIns="9144" tIns="9144" rIns="9144" bIns="9144"/>
        <a:p>
          <a:pPr algn="l">
            <a:defRPr/>
          </a:pPr>
          <a:r>
            <a:rPr lang="en-US" cap="none" sz="700" b="0" i="0" u="none" baseline="0"/>
            <a:t>Enter </a:t>
          </a:r>
          <a:r>
            <a:rPr lang="en-US" cap="none" sz="700" b="1" i="0" u="none" baseline="0"/>
            <a:t>Available Soil Water</a:t>
          </a:r>
          <a:r>
            <a:rPr lang="en-US" cap="none" sz="700" b="0" i="0" u="none" baseline="0"/>
            <a:t> (Column B) on the start date and adjust when needed  to reflect actual soil moisture measurements.</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619125</xdr:colOff>
      <xdr:row>3</xdr:row>
      <xdr:rowOff>0</xdr:rowOff>
    </xdr:from>
    <xdr:to>
      <xdr:col>13</xdr:col>
      <xdr:colOff>1428750</xdr:colOff>
      <xdr:row>5</xdr:row>
      <xdr:rowOff>9525</xdr:rowOff>
    </xdr:to>
    <xdr:sp>
      <xdr:nvSpPr>
        <xdr:cNvPr id="1" name="AutoShape 1"/>
        <xdr:cNvSpPr>
          <a:spLocks/>
        </xdr:cNvSpPr>
      </xdr:nvSpPr>
      <xdr:spPr>
        <a:xfrm>
          <a:off x="4257675" y="542925"/>
          <a:ext cx="2047875" cy="371475"/>
        </a:xfrm>
        <a:prstGeom prst="wedgeRoundRectCallout">
          <a:avLst>
            <a:gd name="adj1" fmla="val -123884"/>
            <a:gd name="adj2" fmla="val -115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9</xdr:col>
      <xdr:colOff>142875</xdr:colOff>
      <xdr:row>2</xdr:row>
      <xdr:rowOff>19050</xdr:rowOff>
    </xdr:from>
    <xdr:to>
      <xdr:col>13</xdr:col>
      <xdr:colOff>1809750</xdr:colOff>
      <xdr:row>7</xdr:row>
      <xdr:rowOff>76200</xdr:rowOff>
    </xdr:to>
    <xdr:sp>
      <xdr:nvSpPr>
        <xdr:cNvPr id="2" name="AutoShape 2"/>
        <xdr:cNvSpPr>
          <a:spLocks/>
        </xdr:cNvSpPr>
      </xdr:nvSpPr>
      <xdr:spPr>
        <a:xfrm>
          <a:off x="3781425" y="381000"/>
          <a:ext cx="2905125" cy="904875"/>
        </a:xfrm>
        <a:prstGeom prst="wedgeRoundRectCallout">
          <a:avLst>
            <a:gd name="adj1" fmla="val -60930"/>
            <a:gd name="adj2" fmla="val 48949"/>
          </a:avLst>
        </a:prstGeom>
        <a:solidFill>
          <a:srgbClr val="FFFFFF"/>
        </a:solidFill>
        <a:ln w="9525" cmpd="sng">
          <a:solidFill>
            <a:srgbClr val="000000"/>
          </a:solidFill>
          <a:headEnd type="none"/>
          <a:tailEnd type="none"/>
        </a:ln>
      </xdr:spPr>
      <xdr:txBody>
        <a:bodyPr vertOverflow="clip" wrap="square" lIns="18288" tIns="18288" rIns="18288" bIns="18288"/>
        <a:p>
          <a:pPr algn="l">
            <a:defRPr/>
          </a:pPr>
          <a:r>
            <a:rPr lang="en-US" cap="none" sz="800" b="0" i="0" u="none" baseline="0"/>
            <a:t>This information is entered in the "General Information" Sheet.  Values for Total Available Water Capacity and Minimum Allowable Water can be changed for each month to reflect changing conditions.</a:t>
          </a:r>
        </a:p>
      </xdr:txBody>
    </xdr:sp>
    <xdr:clientData fPrintsWithSheet="0"/>
  </xdr:twoCellAnchor>
  <xdr:twoCellAnchor>
    <xdr:from>
      <xdr:col>9</xdr:col>
      <xdr:colOff>9525</xdr:colOff>
      <xdr:row>8</xdr:row>
      <xdr:rowOff>95250</xdr:rowOff>
    </xdr:from>
    <xdr:to>
      <xdr:col>13</xdr:col>
      <xdr:colOff>1800225</xdr:colOff>
      <xdr:row>10</xdr:row>
      <xdr:rowOff>123825</xdr:rowOff>
    </xdr:to>
    <xdr:sp>
      <xdr:nvSpPr>
        <xdr:cNvPr id="3" name="AutoShape 3"/>
        <xdr:cNvSpPr>
          <a:spLocks/>
        </xdr:cNvSpPr>
      </xdr:nvSpPr>
      <xdr:spPr>
        <a:xfrm>
          <a:off x="3648075" y="1476375"/>
          <a:ext cx="3028950" cy="428625"/>
        </a:xfrm>
        <a:prstGeom prst="wedgeRoundRectCallout">
          <a:avLst>
            <a:gd name="adj1" fmla="val -131134"/>
            <a:gd name="adj2" fmla="val 45555"/>
          </a:avLst>
        </a:prstGeom>
        <a:solidFill>
          <a:srgbClr val="FFFFFF"/>
        </a:solidFill>
        <a:ln w="9525" cmpd="sng">
          <a:solidFill>
            <a:srgbClr val="000000"/>
          </a:solidFill>
          <a:headEnd type="none"/>
          <a:tailEnd type="none"/>
        </a:ln>
      </xdr:spPr>
      <xdr:txBody>
        <a:bodyPr vertOverflow="clip" wrap="square" lIns="9144" tIns="9144" rIns="9144" bIns="9144"/>
        <a:p>
          <a:pPr algn="l">
            <a:defRPr/>
          </a:pPr>
          <a:r>
            <a:rPr lang="en-US" cap="none" sz="700" b="0" i="0" u="none" baseline="0"/>
            <a:t>Enter </a:t>
          </a:r>
          <a:r>
            <a:rPr lang="en-US" cap="none" sz="700" b="1" i="0" u="none" baseline="0"/>
            <a:t>Available Soil Water</a:t>
          </a:r>
          <a:r>
            <a:rPr lang="en-US" cap="none" sz="700" b="0" i="0" u="none" baseline="0"/>
            <a:t> (Column B) on the start date and adjust when needed  to reflect actual soil moisture measurements.</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619125</xdr:colOff>
      <xdr:row>3</xdr:row>
      <xdr:rowOff>0</xdr:rowOff>
    </xdr:from>
    <xdr:to>
      <xdr:col>13</xdr:col>
      <xdr:colOff>1428750</xdr:colOff>
      <xdr:row>5</xdr:row>
      <xdr:rowOff>9525</xdr:rowOff>
    </xdr:to>
    <xdr:sp>
      <xdr:nvSpPr>
        <xdr:cNvPr id="1" name="AutoShape 1"/>
        <xdr:cNvSpPr>
          <a:spLocks/>
        </xdr:cNvSpPr>
      </xdr:nvSpPr>
      <xdr:spPr>
        <a:xfrm>
          <a:off x="4257675" y="542925"/>
          <a:ext cx="2047875" cy="371475"/>
        </a:xfrm>
        <a:prstGeom prst="wedgeRoundRectCallout">
          <a:avLst>
            <a:gd name="adj1" fmla="val -123884"/>
            <a:gd name="adj2" fmla="val -115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9</xdr:col>
      <xdr:colOff>142875</xdr:colOff>
      <xdr:row>2</xdr:row>
      <xdr:rowOff>19050</xdr:rowOff>
    </xdr:from>
    <xdr:to>
      <xdr:col>13</xdr:col>
      <xdr:colOff>1809750</xdr:colOff>
      <xdr:row>7</xdr:row>
      <xdr:rowOff>76200</xdr:rowOff>
    </xdr:to>
    <xdr:sp>
      <xdr:nvSpPr>
        <xdr:cNvPr id="2" name="AutoShape 2"/>
        <xdr:cNvSpPr>
          <a:spLocks/>
        </xdr:cNvSpPr>
      </xdr:nvSpPr>
      <xdr:spPr>
        <a:xfrm>
          <a:off x="3781425" y="381000"/>
          <a:ext cx="2905125" cy="904875"/>
        </a:xfrm>
        <a:prstGeom prst="wedgeRoundRectCallout">
          <a:avLst>
            <a:gd name="adj1" fmla="val -60930"/>
            <a:gd name="adj2" fmla="val 48949"/>
          </a:avLst>
        </a:prstGeom>
        <a:solidFill>
          <a:srgbClr val="FFFFFF"/>
        </a:solidFill>
        <a:ln w="9525" cmpd="sng">
          <a:solidFill>
            <a:srgbClr val="000000"/>
          </a:solidFill>
          <a:headEnd type="none"/>
          <a:tailEnd type="none"/>
        </a:ln>
      </xdr:spPr>
      <xdr:txBody>
        <a:bodyPr vertOverflow="clip" wrap="square" lIns="18288" tIns="18288" rIns="18288" bIns="18288"/>
        <a:p>
          <a:pPr algn="l">
            <a:defRPr/>
          </a:pPr>
          <a:r>
            <a:rPr lang="en-US" cap="none" sz="800" b="0" i="0" u="none" baseline="0"/>
            <a:t>This information is entered in the "General Information" Sheet.  Values for Total Available Water Capacity and Minimum Allowable Water can be changed for each month to reflect changing conditions.</a:t>
          </a:r>
        </a:p>
      </xdr:txBody>
    </xdr:sp>
    <xdr:clientData fPrintsWithSheet="0"/>
  </xdr:twoCellAnchor>
  <xdr:twoCellAnchor>
    <xdr:from>
      <xdr:col>9</xdr:col>
      <xdr:colOff>9525</xdr:colOff>
      <xdr:row>8</xdr:row>
      <xdr:rowOff>95250</xdr:rowOff>
    </xdr:from>
    <xdr:to>
      <xdr:col>13</xdr:col>
      <xdr:colOff>1800225</xdr:colOff>
      <xdr:row>10</xdr:row>
      <xdr:rowOff>123825</xdr:rowOff>
    </xdr:to>
    <xdr:sp>
      <xdr:nvSpPr>
        <xdr:cNvPr id="3" name="AutoShape 3"/>
        <xdr:cNvSpPr>
          <a:spLocks/>
        </xdr:cNvSpPr>
      </xdr:nvSpPr>
      <xdr:spPr>
        <a:xfrm>
          <a:off x="3648075" y="1476375"/>
          <a:ext cx="3028950" cy="428625"/>
        </a:xfrm>
        <a:prstGeom prst="wedgeRoundRectCallout">
          <a:avLst>
            <a:gd name="adj1" fmla="val -141921"/>
            <a:gd name="adj2" fmla="val 41111"/>
          </a:avLst>
        </a:prstGeom>
        <a:solidFill>
          <a:srgbClr val="FFFFFF"/>
        </a:solidFill>
        <a:ln w="9525" cmpd="sng">
          <a:solidFill>
            <a:srgbClr val="000000"/>
          </a:solidFill>
          <a:headEnd type="none"/>
          <a:tailEnd type="none"/>
        </a:ln>
      </xdr:spPr>
      <xdr:txBody>
        <a:bodyPr vertOverflow="clip" wrap="square" lIns="9144" tIns="9144" rIns="9144" bIns="9144"/>
        <a:p>
          <a:pPr algn="l">
            <a:defRPr/>
          </a:pPr>
          <a:r>
            <a:rPr lang="en-US" cap="none" sz="700" b="0" i="0" u="none" baseline="0"/>
            <a:t>Enter </a:t>
          </a:r>
          <a:r>
            <a:rPr lang="en-US" cap="none" sz="700" b="1" i="0" u="none" baseline="0"/>
            <a:t>Available Soil Water</a:t>
          </a:r>
          <a:r>
            <a:rPr lang="en-US" cap="none" sz="700" b="0" i="0" u="none" baseline="0"/>
            <a:t> (Column B) on the start date and adjust when needed  to reflect actual soil moisture measurements.</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619125</xdr:colOff>
      <xdr:row>3</xdr:row>
      <xdr:rowOff>0</xdr:rowOff>
    </xdr:from>
    <xdr:to>
      <xdr:col>13</xdr:col>
      <xdr:colOff>1428750</xdr:colOff>
      <xdr:row>5</xdr:row>
      <xdr:rowOff>9525</xdr:rowOff>
    </xdr:to>
    <xdr:sp>
      <xdr:nvSpPr>
        <xdr:cNvPr id="1" name="AutoShape 1"/>
        <xdr:cNvSpPr>
          <a:spLocks/>
        </xdr:cNvSpPr>
      </xdr:nvSpPr>
      <xdr:spPr>
        <a:xfrm>
          <a:off x="4257675" y="542925"/>
          <a:ext cx="2047875" cy="371475"/>
        </a:xfrm>
        <a:prstGeom prst="wedgeRoundRectCallout">
          <a:avLst>
            <a:gd name="adj1" fmla="val -123884"/>
            <a:gd name="adj2" fmla="val -115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9</xdr:col>
      <xdr:colOff>142875</xdr:colOff>
      <xdr:row>2</xdr:row>
      <xdr:rowOff>19050</xdr:rowOff>
    </xdr:from>
    <xdr:to>
      <xdr:col>13</xdr:col>
      <xdr:colOff>1809750</xdr:colOff>
      <xdr:row>7</xdr:row>
      <xdr:rowOff>76200</xdr:rowOff>
    </xdr:to>
    <xdr:sp>
      <xdr:nvSpPr>
        <xdr:cNvPr id="2" name="AutoShape 2"/>
        <xdr:cNvSpPr>
          <a:spLocks/>
        </xdr:cNvSpPr>
      </xdr:nvSpPr>
      <xdr:spPr>
        <a:xfrm>
          <a:off x="3781425" y="381000"/>
          <a:ext cx="2905125" cy="904875"/>
        </a:xfrm>
        <a:prstGeom prst="wedgeRoundRectCallout">
          <a:avLst>
            <a:gd name="adj1" fmla="val -60930"/>
            <a:gd name="adj2" fmla="val 48949"/>
          </a:avLst>
        </a:prstGeom>
        <a:solidFill>
          <a:srgbClr val="FFFFFF"/>
        </a:solidFill>
        <a:ln w="9525" cmpd="sng">
          <a:solidFill>
            <a:srgbClr val="000000"/>
          </a:solidFill>
          <a:headEnd type="none"/>
          <a:tailEnd type="none"/>
        </a:ln>
      </xdr:spPr>
      <xdr:txBody>
        <a:bodyPr vertOverflow="clip" wrap="square" lIns="18288" tIns="18288" rIns="18288" bIns="18288"/>
        <a:p>
          <a:pPr algn="l">
            <a:defRPr/>
          </a:pPr>
          <a:r>
            <a:rPr lang="en-US" cap="none" sz="800" b="0" i="0" u="none" baseline="0"/>
            <a:t>This information is entered in the "General Information" Sheet.  Values for Total Available Water Capacity and Minimum Allowable Water can be changed for each month to reflect changing conditions.</a:t>
          </a:r>
        </a:p>
      </xdr:txBody>
    </xdr:sp>
    <xdr:clientData fPrintsWithSheet="0"/>
  </xdr:twoCellAnchor>
  <xdr:twoCellAnchor>
    <xdr:from>
      <xdr:col>9</xdr:col>
      <xdr:colOff>9525</xdr:colOff>
      <xdr:row>8</xdr:row>
      <xdr:rowOff>95250</xdr:rowOff>
    </xdr:from>
    <xdr:to>
      <xdr:col>13</xdr:col>
      <xdr:colOff>1800225</xdr:colOff>
      <xdr:row>10</xdr:row>
      <xdr:rowOff>123825</xdr:rowOff>
    </xdr:to>
    <xdr:sp>
      <xdr:nvSpPr>
        <xdr:cNvPr id="3" name="AutoShape 3"/>
        <xdr:cNvSpPr>
          <a:spLocks/>
        </xdr:cNvSpPr>
      </xdr:nvSpPr>
      <xdr:spPr>
        <a:xfrm>
          <a:off x="3648075" y="1476375"/>
          <a:ext cx="3028950" cy="428625"/>
        </a:xfrm>
        <a:prstGeom prst="wedgeRoundRectCallout">
          <a:avLst>
            <a:gd name="adj1" fmla="val -141921"/>
            <a:gd name="adj2" fmla="val 41111"/>
          </a:avLst>
        </a:prstGeom>
        <a:solidFill>
          <a:srgbClr val="FFFFFF"/>
        </a:solidFill>
        <a:ln w="9525" cmpd="sng">
          <a:solidFill>
            <a:srgbClr val="000000"/>
          </a:solidFill>
          <a:headEnd type="none"/>
          <a:tailEnd type="none"/>
        </a:ln>
      </xdr:spPr>
      <xdr:txBody>
        <a:bodyPr vertOverflow="clip" wrap="square" lIns="9144" tIns="9144" rIns="9144" bIns="9144"/>
        <a:p>
          <a:pPr algn="l">
            <a:defRPr/>
          </a:pPr>
          <a:r>
            <a:rPr lang="en-US" cap="none" sz="700" b="0" i="0" u="none" baseline="0"/>
            <a:t>Enter </a:t>
          </a:r>
          <a:r>
            <a:rPr lang="en-US" cap="none" sz="700" b="1" i="0" u="none" baseline="0"/>
            <a:t>Available Soil Water</a:t>
          </a:r>
          <a:r>
            <a:rPr lang="en-US" cap="none" sz="700" b="0" i="0" u="none" baseline="0"/>
            <a:t> (Column B) on the start date and adjust when needed  to reflect actual soil moisture measurements.</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619125</xdr:colOff>
      <xdr:row>3</xdr:row>
      <xdr:rowOff>0</xdr:rowOff>
    </xdr:from>
    <xdr:to>
      <xdr:col>13</xdr:col>
      <xdr:colOff>1428750</xdr:colOff>
      <xdr:row>5</xdr:row>
      <xdr:rowOff>9525</xdr:rowOff>
    </xdr:to>
    <xdr:sp>
      <xdr:nvSpPr>
        <xdr:cNvPr id="1" name="AutoShape 1"/>
        <xdr:cNvSpPr>
          <a:spLocks/>
        </xdr:cNvSpPr>
      </xdr:nvSpPr>
      <xdr:spPr>
        <a:xfrm>
          <a:off x="4257675" y="542925"/>
          <a:ext cx="2047875" cy="371475"/>
        </a:xfrm>
        <a:prstGeom prst="wedgeRoundRectCallout">
          <a:avLst>
            <a:gd name="adj1" fmla="val -123884"/>
            <a:gd name="adj2" fmla="val -115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9</xdr:col>
      <xdr:colOff>142875</xdr:colOff>
      <xdr:row>2</xdr:row>
      <xdr:rowOff>19050</xdr:rowOff>
    </xdr:from>
    <xdr:to>
      <xdr:col>13</xdr:col>
      <xdr:colOff>1809750</xdr:colOff>
      <xdr:row>7</xdr:row>
      <xdr:rowOff>76200</xdr:rowOff>
    </xdr:to>
    <xdr:sp>
      <xdr:nvSpPr>
        <xdr:cNvPr id="2" name="AutoShape 2"/>
        <xdr:cNvSpPr>
          <a:spLocks/>
        </xdr:cNvSpPr>
      </xdr:nvSpPr>
      <xdr:spPr>
        <a:xfrm>
          <a:off x="3781425" y="381000"/>
          <a:ext cx="2905125" cy="904875"/>
        </a:xfrm>
        <a:prstGeom prst="wedgeRoundRectCallout">
          <a:avLst>
            <a:gd name="adj1" fmla="val -60930"/>
            <a:gd name="adj2" fmla="val 48949"/>
          </a:avLst>
        </a:prstGeom>
        <a:solidFill>
          <a:srgbClr val="FFFFFF"/>
        </a:solidFill>
        <a:ln w="9525" cmpd="sng">
          <a:solidFill>
            <a:srgbClr val="000000"/>
          </a:solidFill>
          <a:headEnd type="none"/>
          <a:tailEnd type="none"/>
        </a:ln>
      </xdr:spPr>
      <xdr:txBody>
        <a:bodyPr vertOverflow="clip" wrap="square" lIns="18288" tIns="18288" rIns="18288" bIns="18288"/>
        <a:p>
          <a:pPr algn="l">
            <a:defRPr/>
          </a:pPr>
          <a:r>
            <a:rPr lang="en-US" cap="none" sz="800" b="0" i="0" u="none" baseline="0"/>
            <a:t>This information is entered in the "General Information" Sheet.  Values for Total Available Water Capacity and Minimum Allowable Water can be changed for each month to reflect changing conditions.</a:t>
          </a:r>
        </a:p>
      </xdr:txBody>
    </xdr:sp>
    <xdr:clientData fPrintsWithSheet="0"/>
  </xdr:twoCellAnchor>
  <xdr:twoCellAnchor>
    <xdr:from>
      <xdr:col>9</xdr:col>
      <xdr:colOff>9525</xdr:colOff>
      <xdr:row>8</xdr:row>
      <xdr:rowOff>95250</xdr:rowOff>
    </xdr:from>
    <xdr:to>
      <xdr:col>13</xdr:col>
      <xdr:colOff>1800225</xdr:colOff>
      <xdr:row>10</xdr:row>
      <xdr:rowOff>123825</xdr:rowOff>
    </xdr:to>
    <xdr:sp>
      <xdr:nvSpPr>
        <xdr:cNvPr id="3" name="AutoShape 3"/>
        <xdr:cNvSpPr>
          <a:spLocks/>
        </xdr:cNvSpPr>
      </xdr:nvSpPr>
      <xdr:spPr>
        <a:xfrm>
          <a:off x="3648075" y="1476375"/>
          <a:ext cx="3028950" cy="428625"/>
        </a:xfrm>
        <a:prstGeom prst="wedgeRoundRectCallout">
          <a:avLst>
            <a:gd name="adj1" fmla="val -132074"/>
            <a:gd name="adj2" fmla="val 52222"/>
          </a:avLst>
        </a:prstGeom>
        <a:solidFill>
          <a:srgbClr val="FFFFFF"/>
        </a:solidFill>
        <a:ln w="9525" cmpd="sng">
          <a:solidFill>
            <a:srgbClr val="000000"/>
          </a:solidFill>
          <a:headEnd type="none"/>
          <a:tailEnd type="none"/>
        </a:ln>
      </xdr:spPr>
      <xdr:txBody>
        <a:bodyPr vertOverflow="clip" wrap="square" lIns="9144" tIns="9144" rIns="9144" bIns="9144"/>
        <a:p>
          <a:pPr algn="l">
            <a:defRPr/>
          </a:pPr>
          <a:r>
            <a:rPr lang="en-US" cap="none" sz="700" b="0" i="0" u="none" baseline="0"/>
            <a:t>Enter </a:t>
          </a:r>
          <a:r>
            <a:rPr lang="en-US" cap="none" sz="700" b="1" i="0" u="none" baseline="0"/>
            <a:t>Available Soil Water</a:t>
          </a:r>
          <a:r>
            <a:rPr lang="en-US" cap="none" sz="700" b="0" i="0" u="none" baseline="0"/>
            <a:t> (Column B) on the start date and adjust when needed  to reflect actual soil moisture measurements.</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619125</xdr:colOff>
      <xdr:row>3</xdr:row>
      <xdr:rowOff>0</xdr:rowOff>
    </xdr:from>
    <xdr:to>
      <xdr:col>13</xdr:col>
      <xdr:colOff>1428750</xdr:colOff>
      <xdr:row>5</xdr:row>
      <xdr:rowOff>9525</xdr:rowOff>
    </xdr:to>
    <xdr:sp>
      <xdr:nvSpPr>
        <xdr:cNvPr id="1" name="AutoShape 1"/>
        <xdr:cNvSpPr>
          <a:spLocks/>
        </xdr:cNvSpPr>
      </xdr:nvSpPr>
      <xdr:spPr>
        <a:xfrm>
          <a:off x="4257675" y="542925"/>
          <a:ext cx="2047875" cy="371475"/>
        </a:xfrm>
        <a:prstGeom prst="wedgeRoundRectCallout">
          <a:avLst>
            <a:gd name="adj1" fmla="val -123884"/>
            <a:gd name="adj2" fmla="val -115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9</xdr:col>
      <xdr:colOff>142875</xdr:colOff>
      <xdr:row>2</xdr:row>
      <xdr:rowOff>19050</xdr:rowOff>
    </xdr:from>
    <xdr:to>
      <xdr:col>13</xdr:col>
      <xdr:colOff>1809750</xdr:colOff>
      <xdr:row>7</xdr:row>
      <xdr:rowOff>76200</xdr:rowOff>
    </xdr:to>
    <xdr:sp>
      <xdr:nvSpPr>
        <xdr:cNvPr id="2" name="AutoShape 2"/>
        <xdr:cNvSpPr>
          <a:spLocks/>
        </xdr:cNvSpPr>
      </xdr:nvSpPr>
      <xdr:spPr>
        <a:xfrm>
          <a:off x="3781425" y="381000"/>
          <a:ext cx="2905125" cy="904875"/>
        </a:xfrm>
        <a:prstGeom prst="wedgeRoundRectCallout">
          <a:avLst>
            <a:gd name="adj1" fmla="val -60930"/>
            <a:gd name="adj2" fmla="val 48949"/>
          </a:avLst>
        </a:prstGeom>
        <a:solidFill>
          <a:srgbClr val="FFFFFF"/>
        </a:solidFill>
        <a:ln w="9525" cmpd="sng">
          <a:solidFill>
            <a:srgbClr val="000000"/>
          </a:solidFill>
          <a:headEnd type="none"/>
          <a:tailEnd type="none"/>
        </a:ln>
      </xdr:spPr>
      <xdr:txBody>
        <a:bodyPr vertOverflow="clip" wrap="square" lIns="18288" tIns="18288" rIns="18288" bIns="18288"/>
        <a:p>
          <a:pPr algn="l">
            <a:defRPr/>
          </a:pPr>
          <a:r>
            <a:rPr lang="en-US" cap="none" sz="800" b="0" i="0" u="none" baseline="0"/>
            <a:t>This information is entered in the "General Information" Sheet.  Values for Total Available Water Capacity and Minimum Allowable Water can be changed for each month to reflect changing conditions.</a:t>
          </a:r>
        </a:p>
      </xdr:txBody>
    </xdr:sp>
    <xdr:clientData fPrintsWithSheet="0"/>
  </xdr:twoCellAnchor>
  <xdr:twoCellAnchor>
    <xdr:from>
      <xdr:col>9</xdr:col>
      <xdr:colOff>9525</xdr:colOff>
      <xdr:row>8</xdr:row>
      <xdr:rowOff>95250</xdr:rowOff>
    </xdr:from>
    <xdr:to>
      <xdr:col>13</xdr:col>
      <xdr:colOff>1800225</xdr:colOff>
      <xdr:row>10</xdr:row>
      <xdr:rowOff>123825</xdr:rowOff>
    </xdr:to>
    <xdr:sp>
      <xdr:nvSpPr>
        <xdr:cNvPr id="3" name="AutoShape 3"/>
        <xdr:cNvSpPr>
          <a:spLocks/>
        </xdr:cNvSpPr>
      </xdr:nvSpPr>
      <xdr:spPr>
        <a:xfrm>
          <a:off x="3648075" y="1476375"/>
          <a:ext cx="3028950" cy="428625"/>
        </a:xfrm>
        <a:prstGeom prst="wedgeRoundRectCallout">
          <a:avLst>
            <a:gd name="adj1" fmla="val -131759"/>
            <a:gd name="adj2" fmla="val 43333"/>
          </a:avLst>
        </a:prstGeom>
        <a:solidFill>
          <a:srgbClr val="FFFFFF"/>
        </a:solidFill>
        <a:ln w="9525" cmpd="sng">
          <a:solidFill>
            <a:srgbClr val="000000"/>
          </a:solidFill>
          <a:headEnd type="none"/>
          <a:tailEnd type="none"/>
        </a:ln>
      </xdr:spPr>
      <xdr:txBody>
        <a:bodyPr vertOverflow="clip" wrap="square" lIns="9144" tIns="9144" rIns="9144" bIns="9144"/>
        <a:p>
          <a:pPr algn="l">
            <a:defRPr/>
          </a:pPr>
          <a:r>
            <a:rPr lang="en-US" cap="none" sz="700" b="0" i="0" u="none" baseline="0"/>
            <a:t>Enter </a:t>
          </a:r>
          <a:r>
            <a:rPr lang="en-US" cap="none" sz="700" b="1" i="0" u="none" baseline="0"/>
            <a:t>Available Soil Water</a:t>
          </a:r>
          <a:r>
            <a:rPr lang="en-US" cap="none" sz="700" b="0" i="0" u="none" baseline="0"/>
            <a:t> (Column B) on the start date and adjust when needed  to reflect actual soil moisture measurements.</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619125</xdr:colOff>
      <xdr:row>3</xdr:row>
      <xdr:rowOff>0</xdr:rowOff>
    </xdr:from>
    <xdr:to>
      <xdr:col>13</xdr:col>
      <xdr:colOff>1428750</xdr:colOff>
      <xdr:row>5</xdr:row>
      <xdr:rowOff>9525</xdr:rowOff>
    </xdr:to>
    <xdr:sp>
      <xdr:nvSpPr>
        <xdr:cNvPr id="1" name="AutoShape 1"/>
        <xdr:cNvSpPr>
          <a:spLocks/>
        </xdr:cNvSpPr>
      </xdr:nvSpPr>
      <xdr:spPr>
        <a:xfrm>
          <a:off x="4257675" y="542925"/>
          <a:ext cx="2047875" cy="371475"/>
        </a:xfrm>
        <a:prstGeom prst="wedgeRoundRectCallout">
          <a:avLst>
            <a:gd name="adj1" fmla="val -123884"/>
            <a:gd name="adj2" fmla="val -115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9</xdr:col>
      <xdr:colOff>142875</xdr:colOff>
      <xdr:row>2</xdr:row>
      <xdr:rowOff>19050</xdr:rowOff>
    </xdr:from>
    <xdr:to>
      <xdr:col>13</xdr:col>
      <xdr:colOff>1809750</xdr:colOff>
      <xdr:row>7</xdr:row>
      <xdr:rowOff>76200</xdr:rowOff>
    </xdr:to>
    <xdr:sp>
      <xdr:nvSpPr>
        <xdr:cNvPr id="2" name="AutoShape 2"/>
        <xdr:cNvSpPr>
          <a:spLocks/>
        </xdr:cNvSpPr>
      </xdr:nvSpPr>
      <xdr:spPr>
        <a:xfrm>
          <a:off x="3781425" y="381000"/>
          <a:ext cx="2905125" cy="904875"/>
        </a:xfrm>
        <a:prstGeom prst="wedgeRoundRectCallout">
          <a:avLst>
            <a:gd name="adj1" fmla="val -60930"/>
            <a:gd name="adj2" fmla="val 48949"/>
          </a:avLst>
        </a:prstGeom>
        <a:solidFill>
          <a:srgbClr val="FFFFFF"/>
        </a:solidFill>
        <a:ln w="9525" cmpd="sng">
          <a:solidFill>
            <a:srgbClr val="000000"/>
          </a:solidFill>
          <a:headEnd type="none"/>
          <a:tailEnd type="none"/>
        </a:ln>
      </xdr:spPr>
      <xdr:txBody>
        <a:bodyPr vertOverflow="clip" wrap="square" lIns="18288" tIns="18288" rIns="18288" bIns="18288"/>
        <a:p>
          <a:pPr algn="l">
            <a:defRPr/>
          </a:pPr>
          <a:r>
            <a:rPr lang="en-US" cap="none" sz="800" b="0" i="0" u="none" baseline="0"/>
            <a:t>This information is entered in the "General Information" Sheet.  Values for Total Available Water Capacity and Minimum Allowable Water can be changed for each month to reflect changing conditions.</a:t>
          </a:r>
        </a:p>
      </xdr:txBody>
    </xdr:sp>
    <xdr:clientData fPrintsWithSheet="0"/>
  </xdr:twoCellAnchor>
  <xdr:twoCellAnchor>
    <xdr:from>
      <xdr:col>9</xdr:col>
      <xdr:colOff>9525</xdr:colOff>
      <xdr:row>8</xdr:row>
      <xdr:rowOff>95250</xdr:rowOff>
    </xdr:from>
    <xdr:to>
      <xdr:col>13</xdr:col>
      <xdr:colOff>1800225</xdr:colOff>
      <xdr:row>10</xdr:row>
      <xdr:rowOff>123825</xdr:rowOff>
    </xdr:to>
    <xdr:sp>
      <xdr:nvSpPr>
        <xdr:cNvPr id="3" name="AutoShape 3"/>
        <xdr:cNvSpPr>
          <a:spLocks/>
        </xdr:cNvSpPr>
      </xdr:nvSpPr>
      <xdr:spPr>
        <a:xfrm>
          <a:off x="3648075" y="1476375"/>
          <a:ext cx="3028950" cy="428625"/>
        </a:xfrm>
        <a:prstGeom prst="wedgeRoundRectCallout">
          <a:avLst>
            <a:gd name="adj1" fmla="val -129560"/>
            <a:gd name="adj2" fmla="val 54444"/>
          </a:avLst>
        </a:prstGeom>
        <a:solidFill>
          <a:srgbClr val="FFFFFF"/>
        </a:solidFill>
        <a:ln w="9525" cmpd="sng">
          <a:solidFill>
            <a:srgbClr val="000000"/>
          </a:solidFill>
          <a:headEnd type="none"/>
          <a:tailEnd type="none"/>
        </a:ln>
      </xdr:spPr>
      <xdr:txBody>
        <a:bodyPr vertOverflow="clip" wrap="square" lIns="9144" tIns="9144" rIns="9144" bIns="9144"/>
        <a:p>
          <a:pPr algn="l">
            <a:defRPr/>
          </a:pPr>
          <a:r>
            <a:rPr lang="en-US" cap="none" sz="700" b="0" i="0" u="none" baseline="0"/>
            <a:t>Enter </a:t>
          </a:r>
          <a:r>
            <a:rPr lang="en-US" cap="none" sz="700" b="1" i="0" u="none" baseline="0"/>
            <a:t>Available Soil Water</a:t>
          </a:r>
          <a:r>
            <a:rPr lang="en-US" cap="none" sz="700" b="0" i="0" u="none" baseline="0"/>
            <a:t> (Column B) on the start date and adjust when needed  to reflect actual soil moisture measurements.</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619125</xdr:colOff>
      <xdr:row>3</xdr:row>
      <xdr:rowOff>0</xdr:rowOff>
    </xdr:from>
    <xdr:to>
      <xdr:col>13</xdr:col>
      <xdr:colOff>1428750</xdr:colOff>
      <xdr:row>5</xdr:row>
      <xdr:rowOff>9525</xdr:rowOff>
    </xdr:to>
    <xdr:sp>
      <xdr:nvSpPr>
        <xdr:cNvPr id="1" name="AutoShape 1"/>
        <xdr:cNvSpPr>
          <a:spLocks/>
        </xdr:cNvSpPr>
      </xdr:nvSpPr>
      <xdr:spPr>
        <a:xfrm>
          <a:off x="4257675" y="542925"/>
          <a:ext cx="2047875" cy="371475"/>
        </a:xfrm>
        <a:prstGeom prst="wedgeRoundRectCallout">
          <a:avLst>
            <a:gd name="adj1" fmla="val -123884"/>
            <a:gd name="adj2" fmla="val -115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9</xdr:col>
      <xdr:colOff>142875</xdr:colOff>
      <xdr:row>2</xdr:row>
      <xdr:rowOff>19050</xdr:rowOff>
    </xdr:from>
    <xdr:to>
      <xdr:col>13</xdr:col>
      <xdr:colOff>1809750</xdr:colOff>
      <xdr:row>7</xdr:row>
      <xdr:rowOff>76200</xdr:rowOff>
    </xdr:to>
    <xdr:sp>
      <xdr:nvSpPr>
        <xdr:cNvPr id="2" name="AutoShape 2"/>
        <xdr:cNvSpPr>
          <a:spLocks/>
        </xdr:cNvSpPr>
      </xdr:nvSpPr>
      <xdr:spPr>
        <a:xfrm>
          <a:off x="3781425" y="381000"/>
          <a:ext cx="2905125" cy="904875"/>
        </a:xfrm>
        <a:prstGeom prst="wedgeRoundRectCallout">
          <a:avLst>
            <a:gd name="adj1" fmla="val -60930"/>
            <a:gd name="adj2" fmla="val 48949"/>
          </a:avLst>
        </a:prstGeom>
        <a:solidFill>
          <a:srgbClr val="FFFFFF"/>
        </a:solidFill>
        <a:ln w="9525" cmpd="sng">
          <a:solidFill>
            <a:srgbClr val="000000"/>
          </a:solidFill>
          <a:headEnd type="none"/>
          <a:tailEnd type="none"/>
        </a:ln>
      </xdr:spPr>
      <xdr:txBody>
        <a:bodyPr vertOverflow="clip" wrap="square" lIns="18288" tIns="18288" rIns="18288" bIns="18288"/>
        <a:p>
          <a:pPr algn="l">
            <a:defRPr/>
          </a:pPr>
          <a:r>
            <a:rPr lang="en-US" cap="none" sz="800" b="0" i="0" u="none" baseline="0"/>
            <a:t>This information is entered in the "General Information" Sheet.  Values for Total Available Water Capacity and Minimum Allowable Water can be changed for each month to reflect changing conditions.</a:t>
          </a:r>
        </a:p>
      </xdr:txBody>
    </xdr:sp>
    <xdr:clientData fPrintsWithSheet="0"/>
  </xdr:twoCellAnchor>
  <xdr:twoCellAnchor>
    <xdr:from>
      <xdr:col>9</xdr:col>
      <xdr:colOff>9525</xdr:colOff>
      <xdr:row>8</xdr:row>
      <xdr:rowOff>95250</xdr:rowOff>
    </xdr:from>
    <xdr:to>
      <xdr:col>13</xdr:col>
      <xdr:colOff>1800225</xdr:colOff>
      <xdr:row>10</xdr:row>
      <xdr:rowOff>123825</xdr:rowOff>
    </xdr:to>
    <xdr:sp>
      <xdr:nvSpPr>
        <xdr:cNvPr id="3" name="AutoShape 3"/>
        <xdr:cNvSpPr>
          <a:spLocks/>
        </xdr:cNvSpPr>
      </xdr:nvSpPr>
      <xdr:spPr>
        <a:xfrm>
          <a:off x="3648075" y="1476375"/>
          <a:ext cx="3028950" cy="428625"/>
        </a:xfrm>
        <a:prstGeom prst="wedgeRoundRectCallout">
          <a:avLst>
            <a:gd name="adj1" fmla="val -128300"/>
            <a:gd name="adj2" fmla="val 50000"/>
          </a:avLst>
        </a:prstGeom>
        <a:solidFill>
          <a:srgbClr val="FFFFFF"/>
        </a:solidFill>
        <a:ln w="9525" cmpd="sng">
          <a:solidFill>
            <a:srgbClr val="000000"/>
          </a:solidFill>
          <a:headEnd type="none"/>
          <a:tailEnd type="none"/>
        </a:ln>
      </xdr:spPr>
      <xdr:txBody>
        <a:bodyPr vertOverflow="clip" wrap="square" lIns="9144" tIns="9144" rIns="9144" bIns="9144"/>
        <a:p>
          <a:pPr algn="l">
            <a:defRPr/>
          </a:pPr>
          <a:r>
            <a:rPr lang="en-US" cap="none" sz="700" b="0" i="0" u="none" baseline="0"/>
            <a:t>Enter </a:t>
          </a:r>
          <a:r>
            <a:rPr lang="en-US" cap="none" sz="700" b="1" i="0" u="none" baseline="0"/>
            <a:t>Available Soil Water</a:t>
          </a:r>
          <a:r>
            <a:rPr lang="en-US" cap="none" sz="700" b="0" i="0" u="none" baseline="0"/>
            <a:t> (Column B) on the start date and adjust when needed  to reflect actual soil moisture measurements.</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609600</xdr:colOff>
      <xdr:row>1</xdr:row>
      <xdr:rowOff>38100</xdr:rowOff>
    </xdr:from>
    <xdr:to>
      <xdr:col>14</xdr:col>
      <xdr:colOff>581025</xdr:colOff>
      <xdr:row>6</xdr:row>
      <xdr:rowOff>66675</xdr:rowOff>
    </xdr:to>
    <xdr:pic>
      <xdr:nvPicPr>
        <xdr:cNvPr id="1" name="GraphSize"/>
        <xdr:cNvPicPr preferRelativeResize="1">
          <a:picLocks noChangeAspect="1"/>
        </xdr:cNvPicPr>
      </xdr:nvPicPr>
      <xdr:blipFill>
        <a:blip r:embed="rId1"/>
        <a:stretch>
          <a:fillRect/>
        </a:stretch>
      </xdr:blipFill>
      <xdr:spPr>
        <a:xfrm>
          <a:off x="4248150" y="219075"/>
          <a:ext cx="3133725" cy="876300"/>
        </a:xfrm>
        <a:prstGeom prst="rect">
          <a:avLst/>
        </a:prstGeom>
        <a:solidFill>
          <a:srgbClr val="FFFFFF"/>
        </a:solidFill>
        <a:ln w="1" cmpd="sng">
          <a:noFill/>
        </a:ln>
      </xdr:spPr>
    </xdr:pic>
    <xdr:clientData fPrintsWithSheet="0"/>
  </xdr:twoCellAnchor>
  <xdr:twoCellAnchor>
    <xdr:from>
      <xdr:col>0</xdr:col>
      <xdr:colOff>95250</xdr:colOff>
      <xdr:row>7</xdr:row>
      <xdr:rowOff>47625</xdr:rowOff>
    </xdr:from>
    <xdr:to>
      <xdr:col>19</xdr:col>
      <xdr:colOff>571500</xdr:colOff>
      <xdr:row>49</xdr:row>
      <xdr:rowOff>152400</xdr:rowOff>
    </xdr:to>
    <xdr:graphicFrame>
      <xdr:nvGraphicFramePr>
        <xdr:cNvPr id="2" name="Chart 5"/>
        <xdr:cNvGraphicFramePr/>
      </xdr:nvGraphicFramePr>
      <xdr:xfrm>
        <a:off x="95250" y="1247775"/>
        <a:ext cx="10325100" cy="69818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D35"/>
  <sheetViews>
    <sheetView showGridLines="0" tabSelected="1" workbookViewId="0" topLeftCell="A1">
      <selection activeCell="B5" sqref="B5:F5"/>
    </sheetView>
  </sheetViews>
  <sheetFormatPr defaultColWidth="9.140625" defaultRowHeight="12.75"/>
  <cols>
    <col min="3" max="3" width="1.57421875" style="0" customWidth="1"/>
    <col min="5" max="5" width="1.57421875" style="0" customWidth="1"/>
    <col min="7" max="7" width="1.57421875" style="0" customWidth="1"/>
    <col min="12" max="12" width="6.8515625" style="0" customWidth="1"/>
    <col min="27" max="30" width="9.140625" style="17" customWidth="1"/>
  </cols>
  <sheetData>
    <row r="1" spans="1:30" ht="12.75">
      <c r="A1" s="45"/>
      <c r="B1" s="45"/>
      <c r="C1" s="45"/>
      <c r="D1" s="45"/>
      <c r="E1" s="45"/>
      <c r="F1" s="45"/>
      <c r="G1" s="45"/>
      <c r="H1" s="45"/>
      <c r="I1" s="45"/>
      <c r="J1" s="45"/>
      <c r="K1" s="45"/>
      <c r="L1" s="45"/>
      <c r="M1" s="45"/>
      <c r="N1" s="45"/>
      <c r="O1" s="45"/>
      <c r="P1" s="45"/>
      <c r="Q1" s="45"/>
      <c r="AA1" s="17">
        <v>2007</v>
      </c>
      <c r="AB1" s="53">
        <v>39142</v>
      </c>
      <c r="AD1" s="54">
        <f ca="1">INDIRECT("ab"&amp;TEXT(C13,0))</f>
        <v>39142</v>
      </c>
    </row>
    <row r="2" spans="1:30" ht="14.25">
      <c r="A2" s="72" t="s">
        <v>10</v>
      </c>
      <c r="B2" s="73"/>
      <c r="C2" s="73"/>
      <c r="D2" s="73"/>
      <c r="E2" s="73"/>
      <c r="F2" s="73"/>
      <c r="G2" s="73"/>
      <c r="H2" s="73"/>
      <c r="I2" s="73"/>
      <c r="J2" s="73"/>
      <c r="K2" s="73"/>
      <c r="L2" s="74"/>
      <c r="M2" s="74"/>
      <c r="N2" s="45"/>
      <c r="O2" s="45"/>
      <c r="P2" s="45"/>
      <c r="Q2" s="45"/>
      <c r="AA2" s="17">
        <v>2008</v>
      </c>
      <c r="AB2" s="53">
        <v>39508</v>
      </c>
      <c r="AD2" s="54">
        <f ca="1">INDIRECT("aa"&amp;TEXT(C13,0))</f>
        <v>2007</v>
      </c>
    </row>
    <row r="3" spans="1:28" ht="14.25">
      <c r="A3" s="72" t="s">
        <v>11</v>
      </c>
      <c r="B3" s="73"/>
      <c r="C3" s="73"/>
      <c r="D3" s="73"/>
      <c r="E3" s="73"/>
      <c r="F3" s="73"/>
      <c r="G3" s="73"/>
      <c r="H3" s="73"/>
      <c r="I3" s="73"/>
      <c r="J3" s="73"/>
      <c r="K3" s="73"/>
      <c r="L3" s="74"/>
      <c r="M3" s="74"/>
      <c r="N3" s="45"/>
      <c r="O3" s="45"/>
      <c r="P3" s="45"/>
      <c r="Q3" s="45"/>
      <c r="AA3" s="17">
        <v>2009</v>
      </c>
      <c r="AB3" s="53">
        <v>39873</v>
      </c>
    </row>
    <row r="4" spans="1:30" ht="14.25">
      <c r="A4" s="46"/>
      <c r="B4" s="47"/>
      <c r="C4" s="47"/>
      <c r="D4" s="47"/>
      <c r="E4" s="47"/>
      <c r="F4" s="47"/>
      <c r="G4" s="47"/>
      <c r="H4" s="47"/>
      <c r="I4" s="47"/>
      <c r="J4" s="47"/>
      <c r="K4" s="47"/>
      <c r="L4" s="45"/>
      <c r="M4" s="45"/>
      <c r="N4" s="45"/>
      <c r="O4" s="45"/>
      <c r="P4" s="45"/>
      <c r="Q4" s="45"/>
      <c r="AA4" s="17">
        <v>2010</v>
      </c>
      <c r="AB4" s="53">
        <v>40238</v>
      </c>
      <c r="AD4" s="55">
        <f>AD1</f>
        <v>39142</v>
      </c>
    </row>
    <row r="5" spans="1:28" ht="14.25">
      <c r="A5" s="46" t="s">
        <v>12</v>
      </c>
      <c r="B5" s="77"/>
      <c r="C5" s="77"/>
      <c r="D5" s="77"/>
      <c r="E5" s="77"/>
      <c r="F5" s="77"/>
      <c r="G5" s="47"/>
      <c r="H5" s="45"/>
      <c r="I5" s="45"/>
      <c r="J5" s="45"/>
      <c r="K5" s="45"/>
      <c r="L5" s="45"/>
      <c r="M5" s="45"/>
      <c r="N5" s="45"/>
      <c r="O5" s="45"/>
      <c r="P5" s="45"/>
      <c r="Q5" s="45"/>
      <c r="AA5" s="17">
        <v>2011</v>
      </c>
      <c r="AB5" s="53">
        <v>40603</v>
      </c>
    </row>
    <row r="6" spans="1:28" ht="14.25">
      <c r="A6" s="46"/>
      <c r="B6" s="48"/>
      <c r="C6" s="48"/>
      <c r="D6" s="48"/>
      <c r="E6" s="48"/>
      <c r="F6" s="48"/>
      <c r="G6" s="45"/>
      <c r="H6" s="45"/>
      <c r="I6" s="45"/>
      <c r="J6" s="45"/>
      <c r="K6" s="45"/>
      <c r="L6" s="45"/>
      <c r="M6" s="45"/>
      <c r="N6" s="45"/>
      <c r="O6" s="45"/>
      <c r="P6" s="45"/>
      <c r="Q6" s="45"/>
      <c r="AA6" s="17">
        <v>2012</v>
      </c>
      <c r="AB6" s="53">
        <v>40969</v>
      </c>
    </row>
    <row r="7" spans="1:28" ht="14.25">
      <c r="A7" s="46" t="s">
        <v>13</v>
      </c>
      <c r="B7" s="77"/>
      <c r="C7" s="77"/>
      <c r="D7" s="77"/>
      <c r="E7" s="78"/>
      <c r="F7" s="78"/>
      <c r="G7" s="45"/>
      <c r="H7" s="45"/>
      <c r="I7" s="45"/>
      <c r="J7" s="45"/>
      <c r="K7" s="45"/>
      <c r="L7" s="45"/>
      <c r="M7" s="45"/>
      <c r="N7" s="45"/>
      <c r="O7" s="45"/>
      <c r="P7" s="45"/>
      <c r="Q7" s="45"/>
      <c r="AA7" s="17">
        <v>2013</v>
      </c>
      <c r="AB7" s="53">
        <v>41334</v>
      </c>
    </row>
    <row r="8" spans="1:28" ht="12.75">
      <c r="A8" s="45"/>
      <c r="B8" s="45"/>
      <c r="C8" s="45"/>
      <c r="D8" s="45"/>
      <c r="E8" s="45"/>
      <c r="F8" s="45"/>
      <c r="G8" s="45"/>
      <c r="H8" s="45"/>
      <c r="I8" s="45"/>
      <c r="J8" s="45"/>
      <c r="K8" s="45"/>
      <c r="L8" s="45"/>
      <c r="M8" s="45"/>
      <c r="N8" s="45"/>
      <c r="O8" s="45"/>
      <c r="P8" s="45"/>
      <c r="Q8" s="45"/>
      <c r="AA8" s="17">
        <v>2014</v>
      </c>
      <c r="AB8" s="53">
        <v>41699</v>
      </c>
    </row>
    <row r="9" spans="1:28" ht="14.25">
      <c r="A9" s="47"/>
      <c r="B9" s="45"/>
      <c r="C9" s="45"/>
      <c r="D9" s="45"/>
      <c r="E9" s="45"/>
      <c r="F9" s="48"/>
      <c r="G9" s="49" t="s">
        <v>16</v>
      </c>
      <c r="H9" s="39"/>
      <c r="I9" s="45"/>
      <c r="J9" s="45"/>
      <c r="K9" s="45"/>
      <c r="L9" s="45"/>
      <c r="M9" s="45"/>
      <c r="N9" s="45"/>
      <c r="O9" s="45"/>
      <c r="P9" s="45"/>
      <c r="Q9" s="45"/>
      <c r="AA9" s="17">
        <v>2015</v>
      </c>
      <c r="AB9" s="53">
        <v>42064</v>
      </c>
    </row>
    <row r="10" spans="1:28" ht="12.75">
      <c r="A10" s="45"/>
      <c r="B10" s="45"/>
      <c r="C10" s="45"/>
      <c r="D10" s="45"/>
      <c r="E10" s="45"/>
      <c r="F10" s="45"/>
      <c r="G10" s="45"/>
      <c r="H10" s="45"/>
      <c r="I10" s="45"/>
      <c r="J10" s="45"/>
      <c r="K10" s="45"/>
      <c r="L10" s="45"/>
      <c r="M10" s="45"/>
      <c r="N10" s="45"/>
      <c r="O10" s="45"/>
      <c r="P10" s="45"/>
      <c r="Q10" s="45"/>
      <c r="AA10" s="17">
        <v>2016</v>
      </c>
      <c r="AB10" s="53">
        <v>42430</v>
      </c>
    </row>
    <row r="11" spans="1:28" ht="14.25">
      <c r="A11" s="50"/>
      <c r="B11" s="45"/>
      <c r="C11" s="45"/>
      <c r="D11" s="45"/>
      <c r="E11" s="45"/>
      <c r="F11" s="50"/>
      <c r="G11" s="49" t="s">
        <v>17</v>
      </c>
      <c r="H11" s="52"/>
      <c r="I11" s="45"/>
      <c r="J11" s="45"/>
      <c r="K11" s="45"/>
      <c r="L11" s="45"/>
      <c r="M11" s="45"/>
      <c r="N11" s="45"/>
      <c r="O11" s="45"/>
      <c r="P11" s="45"/>
      <c r="Q11" s="45"/>
      <c r="AA11" s="17">
        <v>2017</v>
      </c>
      <c r="AB11" s="53">
        <v>42795</v>
      </c>
    </row>
    <row r="12" spans="1:17" ht="12.75">
      <c r="A12" s="45"/>
      <c r="B12" s="45"/>
      <c r="C12" s="45"/>
      <c r="D12" s="45"/>
      <c r="E12" s="45"/>
      <c r="F12" s="45"/>
      <c r="G12" s="45"/>
      <c r="H12" s="45"/>
      <c r="I12" s="45"/>
      <c r="J12" s="45"/>
      <c r="K12" s="45"/>
      <c r="L12" s="45"/>
      <c r="M12" s="45"/>
      <c r="N12" s="45"/>
      <c r="O12" s="45"/>
      <c r="P12" s="45"/>
      <c r="Q12" s="45"/>
    </row>
    <row r="13" spans="1:17" ht="14.25">
      <c r="A13" s="45"/>
      <c r="B13" s="51" t="s">
        <v>18</v>
      </c>
      <c r="C13" s="17">
        <v>1</v>
      </c>
      <c r="D13" s="45"/>
      <c r="E13" s="45"/>
      <c r="F13" s="45"/>
      <c r="G13" s="45"/>
      <c r="H13" s="45"/>
      <c r="I13" s="45"/>
      <c r="J13" s="45"/>
      <c r="K13" s="45"/>
      <c r="L13" s="45"/>
      <c r="M13" s="45"/>
      <c r="N13" s="45"/>
      <c r="O13" s="45"/>
      <c r="P13" s="45"/>
      <c r="Q13" s="45"/>
    </row>
    <row r="14" spans="1:17" ht="12.75">
      <c r="A14" s="45"/>
      <c r="B14" s="45"/>
      <c r="C14" s="45"/>
      <c r="D14" s="45"/>
      <c r="E14" s="45"/>
      <c r="F14" s="45"/>
      <c r="G14" s="45"/>
      <c r="H14" s="45"/>
      <c r="I14" s="45"/>
      <c r="J14" s="45"/>
      <c r="K14" s="45"/>
      <c r="L14" s="45"/>
      <c r="M14" s="45"/>
      <c r="N14" s="45"/>
      <c r="O14" s="45"/>
      <c r="P14" s="45"/>
      <c r="Q14" s="45"/>
    </row>
    <row r="15" spans="1:17" ht="91.5" customHeight="1">
      <c r="A15" s="45"/>
      <c r="B15" s="75" t="s">
        <v>24</v>
      </c>
      <c r="C15" s="75"/>
      <c r="D15" s="75"/>
      <c r="E15" s="75"/>
      <c r="F15" s="75"/>
      <c r="G15" s="75"/>
      <c r="H15" s="75"/>
      <c r="I15" s="75"/>
      <c r="J15" s="75"/>
      <c r="K15" s="75"/>
      <c r="L15" s="75"/>
      <c r="M15" s="45"/>
      <c r="N15" s="45"/>
      <c r="O15" s="45"/>
      <c r="P15" s="45"/>
      <c r="Q15" s="45"/>
    </row>
    <row r="16" spans="1:17" ht="19.5" customHeight="1">
      <c r="A16" s="45"/>
      <c r="B16" s="75" t="s">
        <v>36</v>
      </c>
      <c r="C16" s="75"/>
      <c r="D16" s="75"/>
      <c r="E16" s="75"/>
      <c r="F16" s="75"/>
      <c r="G16" s="75"/>
      <c r="H16" s="75"/>
      <c r="I16" s="75"/>
      <c r="J16" s="75"/>
      <c r="K16" s="75"/>
      <c r="L16" s="75"/>
      <c r="M16" s="45"/>
      <c r="N16" s="45"/>
      <c r="O16" s="45"/>
      <c r="P16" s="45"/>
      <c r="Q16" s="45"/>
    </row>
    <row r="17" spans="1:17" ht="12.75">
      <c r="A17" s="45"/>
      <c r="B17" s="45"/>
      <c r="C17" s="45"/>
      <c r="D17" s="45"/>
      <c r="E17" s="45"/>
      <c r="F17" s="45"/>
      <c r="G17" s="45"/>
      <c r="H17" s="45"/>
      <c r="I17" s="45"/>
      <c r="J17" s="45"/>
      <c r="K17" s="45"/>
      <c r="L17" s="45"/>
      <c r="M17" s="45"/>
      <c r="N17" s="45"/>
      <c r="O17" s="45"/>
      <c r="P17" s="45"/>
      <c r="Q17" s="45"/>
    </row>
    <row r="18" spans="1:17" ht="12.75">
      <c r="A18" s="45" t="s">
        <v>29</v>
      </c>
      <c r="B18" s="45"/>
      <c r="C18" s="45"/>
      <c r="D18" s="45"/>
      <c r="E18" s="45"/>
      <c r="F18" s="45"/>
      <c r="G18" s="45"/>
      <c r="H18" s="45"/>
      <c r="I18" s="45"/>
      <c r="J18" s="45"/>
      <c r="K18" s="45"/>
      <c r="L18" s="45"/>
      <c r="M18" s="45"/>
      <c r="N18" s="45"/>
      <c r="O18" s="45"/>
      <c r="P18" s="45"/>
      <c r="Q18" s="45"/>
    </row>
    <row r="19" spans="1:17" ht="15" customHeight="1">
      <c r="A19" s="71" t="s">
        <v>22</v>
      </c>
      <c r="B19" s="75" t="s">
        <v>23</v>
      </c>
      <c r="C19" s="75"/>
      <c r="D19" s="75"/>
      <c r="E19" s="75"/>
      <c r="F19" s="75"/>
      <c r="G19" s="75"/>
      <c r="H19" s="75"/>
      <c r="I19" s="75"/>
      <c r="J19" s="75"/>
      <c r="K19" s="75"/>
      <c r="L19" s="75"/>
      <c r="M19" s="45"/>
      <c r="N19" s="45"/>
      <c r="O19" s="45"/>
      <c r="P19" s="45"/>
      <c r="Q19" s="45"/>
    </row>
    <row r="20" spans="1:17" ht="30" customHeight="1">
      <c r="A20" s="71" t="s">
        <v>22</v>
      </c>
      <c r="B20" s="75" t="s">
        <v>25</v>
      </c>
      <c r="C20" s="75"/>
      <c r="D20" s="75"/>
      <c r="E20" s="75"/>
      <c r="F20" s="75"/>
      <c r="G20" s="75"/>
      <c r="H20" s="75"/>
      <c r="I20" s="75"/>
      <c r="J20" s="75"/>
      <c r="K20" s="75"/>
      <c r="L20" s="75"/>
      <c r="M20" s="45"/>
      <c r="N20" s="45"/>
      <c r="O20" s="45"/>
      <c r="P20" s="45"/>
      <c r="Q20" s="45"/>
    </row>
    <row r="21" spans="1:17" ht="45" customHeight="1">
      <c r="A21" s="71" t="s">
        <v>22</v>
      </c>
      <c r="B21" s="75" t="s">
        <v>40</v>
      </c>
      <c r="C21" s="75"/>
      <c r="D21" s="75"/>
      <c r="E21" s="75"/>
      <c r="F21" s="75"/>
      <c r="G21" s="75"/>
      <c r="H21" s="75"/>
      <c r="I21" s="75"/>
      <c r="J21" s="75"/>
      <c r="K21" s="75"/>
      <c r="L21" s="75"/>
      <c r="M21" s="45"/>
      <c r="N21" s="45"/>
      <c r="O21" s="45"/>
      <c r="P21" s="45"/>
      <c r="Q21" s="45"/>
    </row>
    <row r="22" spans="1:17" ht="26.25" customHeight="1">
      <c r="A22" s="71" t="s">
        <v>22</v>
      </c>
      <c r="B22" s="75" t="s">
        <v>26</v>
      </c>
      <c r="C22" s="75"/>
      <c r="D22" s="75"/>
      <c r="E22" s="75"/>
      <c r="F22" s="75"/>
      <c r="G22" s="75"/>
      <c r="H22" s="75"/>
      <c r="I22" s="75"/>
      <c r="J22" s="75"/>
      <c r="K22" s="75"/>
      <c r="L22" s="75"/>
      <c r="M22" s="45"/>
      <c r="N22" s="45"/>
      <c r="O22" s="45"/>
      <c r="P22" s="45"/>
      <c r="Q22" s="45"/>
    </row>
    <row r="23" spans="1:17" ht="45" customHeight="1">
      <c r="A23" s="71" t="s">
        <v>22</v>
      </c>
      <c r="B23" s="75" t="s">
        <v>27</v>
      </c>
      <c r="C23" s="75"/>
      <c r="D23" s="75"/>
      <c r="E23" s="75"/>
      <c r="F23" s="75"/>
      <c r="G23" s="75"/>
      <c r="H23" s="75"/>
      <c r="I23" s="75"/>
      <c r="J23" s="75"/>
      <c r="K23" s="75"/>
      <c r="L23" s="75"/>
      <c r="M23" s="45"/>
      <c r="N23" s="45"/>
      <c r="O23" s="45"/>
      <c r="P23" s="45"/>
      <c r="Q23" s="45"/>
    </row>
    <row r="24" spans="1:17" ht="30" customHeight="1">
      <c r="A24" s="71" t="s">
        <v>22</v>
      </c>
      <c r="B24" s="75" t="s">
        <v>28</v>
      </c>
      <c r="C24" s="75"/>
      <c r="D24" s="75"/>
      <c r="E24" s="75"/>
      <c r="F24" s="75"/>
      <c r="G24" s="75"/>
      <c r="H24" s="75"/>
      <c r="I24" s="75"/>
      <c r="J24" s="75"/>
      <c r="K24" s="75"/>
      <c r="L24" s="75"/>
      <c r="M24" s="45"/>
      <c r="N24" s="45"/>
      <c r="O24" s="45"/>
      <c r="P24" s="45"/>
      <c r="Q24" s="45"/>
    </row>
    <row r="25" spans="1:17" ht="51" customHeight="1">
      <c r="A25" s="71" t="s">
        <v>22</v>
      </c>
      <c r="B25" s="76" t="s">
        <v>41</v>
      </c>
      <c r="C25" s="76"/>
      <c r="D25" s="76"/>
      <c r="E25" s="76"/>
      <c r="F25" s="76"/>
      <c r="G25" s="76"/>
      <c r="H25" s="76"/>
      <c r="I25" s="76"/>
      <c r="J25" s="76"/>
      <c r="K25" s="76"/>
      <c r="L25" s="76"/>
      <c r="M25" s="45"/>
      <c r="N25" s="45"/>
      <c r="O25" s="45"/>
      <c r="P25" s="45"/>
      <c r="Q25" s="45"/>
    </row>
    <row r="26" spans="1:17" ht="12.75">
      <c r="A26" s="45"/>
      <c r="B26" s="45"/>
      <c r="C26" s="45"/>
      <c r="D26" s="45"/>
      <c r="E26" s="45"/>
      <c r="F26" s="45"/>
      <c r="G26" s="45"/>
      <c r="H26" s="45"/>
      <c r="I26" s="45"/>
      <c r="J26" s="45"/>
      <c r="K26" s="45"/>
      <c r="L26" s="45"/>
      <c r="M26" s="45"/>
      <c r="N26" s="45"/>
      <c r="O26" s="45"/>
      <c r="P26" s="45"/>
      <c r="Q26" s="45"/>
    </row>
    <row r="27" spans="1:17" ht="12.75">
      <c r="A27" s="45"/>
      <c r="B27" s="45"/>
      <c r="C27" s="45"/>
      <c r="D27" s="45"/>
      <c r="E27" s="45"/>
      <c r="F27" s="45"/>
      <c r="G27" s="45"/>
      <c r="H27" s="45"/>
      <c r="I27" s="45"/>
      <c r="J27" s="45"/>
      <c r="K27" s="45"/>
      <c r="L27" s="45"/>
      <c r="M27" s="45"/>
      <c r="N27" s="45"/>
      <c r="O27" s="45"/>
      <c r="P27" s="45"/>
      <c r="Q27" s="45"/>
    </row>
    <row r="28" spans="1:17" ht="12.75">
      <c r="A28" s="45"/>
      <c r="B28" s="45"/>
      <c r="C28" s="45"/>
      <c r="D28" s="45"/>
      <c r="E28" s="45"/>
      <c r="F28" s="45"/>
      <c r="G28" s="45"/>
      <c r="H28" s="45"/>
      <c r="I28" s="45"/>
      <c r="J28" s="45"/>
      <c r="K28" s="45"/>
      <c r="L28" s="45"/>
      <c r="M28" s="45"/>
      <c r="N28" s="45"/>
      <c r="O28" s="45"/>
      <c r="P28" s="45"/>
      <c r="Q28" s="45"/>
    </row>
    <row r="29" spans="1:17" ht="12.75">
      <c r="A29" s="45"/>
      <c r="B29" s="45"/>
      <c r="C29" s="45"/>
      <c r="D29" s="45"/>
      <c r="E29" s="45"/>
      <c r="F29" s="45"/>
      <c r="G29" s="45"/>
      <c r="H29" s="45"/>
      <c r="I29" s="45"/>
      <c r="J29" s="45"/>
      <c r="K29" s="45"/>
      <c r="L29" s="45"/>
      <c r="M29" s="45"/>
      <c r="N29" s="45"/>
      <c r="O29" s="45"/>
      <c r="P29" s="45"/>
      <c r="Q29" s="45"/>
    </row>
    <row r="30" spans="1:17" ht="12.75">
      <c r="A30" s="45"/>
      <c r="B30" s="45"/>
      <c r="C30" s="45"/>
      <c r="D30" s="45"/>
      <c r="E30" s="45"/>
      <c r="F30" s="45"/>
      <c r="G30" s="45"/>
      <c r="H30" s="45"/>
      <c r="I30" s="45"/>
      <c r="J30" s="45"/>
      <c r="K30" s="45"/>
      <c r="L30" s="45"/>
      <c r="M30" s="45"/>
      <c r="N30" s="45"/>
      <c r="O30" s="45"/>
      <c r="P30" s="45"/>
      <c r="Q30" s="45"/>
    </row>
    <row r="31" spans="1:17" ht="12.75">
      <c r="A31" s="45"/>
      <c r="B31" s="45"/>
      <c r="C31" s="45"/>
      <c r="D31" s="45"/>
      <c r="E31" s="45"/>
      <c r="F31" s="45"/>
      <c r="G31" s="45"/>
      <c r="H31" s="45"/>
      <c r="I31" s="45"/>
      <c r="J31" s="45"/>
      <c r="K31" s="45"/>
      <c r="L31" s="45"/>
      <c r="M31" s="45"/>
      <c r="N31" s="45"/>
      <c r="O31" s="45"/>
      <c r="P31" s="45"/>
      <c r="Q31" s="45"/>
    </row>
    <row r="32" spans="1:17" ht="12.75">
      <c r="A32" s="45"/>
      <c r="B32" s="45"/>
      <c r="C32" s="45"/>
      <c r="D32" s="45"/>
      <c r="E32" s="45"/>
      <c r="F32" s="45"/>
      <c r="G32" s="45"/>
      <c r="H32" s="45"/>
      <c r="I32" s="45"/>
      <c r="J32" s="45"/>
      <c r="K32" s="45"/>
      <c r="L32" s="45"/>
      <c r="M32" s="45"/>
      <c r="N32" s="45"/>
      <c r="O32" s="45"/>
      <c r="P32" s="45"/>
      <c r="Q32" s="45"/>
    </row>
    <row r="33" spans="1:17" ht="12.75">
      <c r="A33" s="45"/>
      <c r="B33" s="45"/>
      <c r="C33" s="45"/>
      <c r="D33" s="45"/>
      <c r="E33" s="45"/>
      <c r="F33" s="45"/>
      <c r="G33" s="45"/>
      <c r="H33" s="45"/>
      <c r="I33" s="45"/>
      <c r="J33" s="45"/>
      <c r="K33" s="45"/>
      <c r="L33" s="45"/>
      <c r="M33" s="45"/>
      <c r="N33" s="45"/>
      <c r="O33" s="45"/>
      <c r="P33" s="45"/>
      <c r="Q33" s="45"/>
    </row>
    <row r="34" spans="1:17" ht="12.75">
      <c r="A34" s="45"/>
      <c r="B34" s="45"/>
      <c r="C34" s="45"/>
      <c r="D34" s="45"/>
      <c r="E34" s="45"/>
      <c r="F34" s="45"/>
      <c r="G34" s="45"/>
      <c r="H34" s="45"/>
      <c r="I34" s="45"/>
      <c r="J34" s="45"/>
      <c r="K34" s="45"/>
      <c r="L34" s="45"/>
      <c r="M34" s="45"/>
      <c r="N34" s="45"/>
      <c r="O34" s="45"/>
      <c r="P34" s="45"/>
      <c r="Q34" s="45"/>
    </row>
    <row r="35" spans="1:17" ht="12.75">
      <c r="A35" s="45"/>
      <c r="B35" s="45"/>
      <c r="C35" s="45"/>
      <c r="D35" s="45"/>
      <c r="E35" s="45"/>
      <c r="F35" s="45"/>
      <c r="G35" s="45"/>
      <c r="H35" s="45"/>
      <c r="I35" s="45"/>
      <c r="J35" s="45"/>
      <c r="K35" s="45"/>
      <c r="L35" s="45"/>
      <c r="M35" s="45"/>
      <c r="N35" s="45"/>
      <c r="O35" s="45"/>
      <c r="P35" s="45"/>
      <c r="Q35" s="45"/>
    </row>
  </sheetData>
  <sheetProtection sheet="1" objects="1" scenarios="1"/>
  <mergeCells count="13">
    <mergeCell ref="B25:L25"/>
    <mergeCell ref="B15:L15"/>
    <mergeCell ref="B5:F5"/>
    <mergeCell ref="B7:F7"/>
    <mergeCell ref="A2:M2"/>
    <mergeCell ref="A3:M3"/>
    <mergeCell ref="B23:L23"/>
    <mergeCell ref="B24:L24"/>
    <mergeCell ref="B21:L21"/>
    <mergeCell ref="B16:L16"/>
    <mergeCell ref="B19:L19"/>
    <mergeCell ref="B22:L22"/>
    <mergeCell ref="B20:L20"/>
  </mergeCells>
  <printOptions/>
  <pageMargins left="0.75" right="0.77" top="1" bottom="1" header="0.5" footer="0.5"/>
  <pageSetup fitToHeight="1" fitToWidth="1" horizontalDpi="600" verticalDpi="600" orientation="portrait" scale="96" r:id="rId2"/>
  <legacyDrawing r:id="rId1"/>
</worksheet>
</file>

<file path=xl/worksheets/sheet10.xml><?xml version="1.0" encoding="utf-8"?>
<worksheet xmlns="http://schemas.openxmlformats.org/spreadsheetml/2006/main" xmlns:r="http://schemas.openxmlformats.org/officeDocument/2006/relationships">
  <sheetPr codeName="Sheet21">
    <tabColor indexed="62"/>
    <pageSetUpPr fitToPage="1"/>
  </sheetPr>
  <dimension ref="A1:AJ251"/>
  <sheetViews>
    <sheetView showGridLines="0" workbookViewId="0" topLeftCell="A1">
      <selection activeCell="B3" sqref="B3:F3"/>
    </sheetView>
  </sheetViews>
  <sheetFormatPr defaultColWidth="9.140625" defaultRowHeight="12.75"/>
  <cols>
    <col min="1" max="1" width="10.00390625" style="0" customWidth="1"/>
    <col min="3" max="3" width="1.57421875" style="0" bestFit="1" customWidth="1"/>
    <col min="5" max="5" width="2.140625" style="0" bestFit="1" customWidth="1"/>
    <col min="7" max="7" width="2.140625" style="0" bestFit="1" customWidth="1"/>
    <col min="9" max="9" width="2.140625" style="0" customWidth="1"/>
    <col min="10" max="10" width="9.57421875" style="0" customWidth="1"/>
    <col min="11" max="11" width="6.00390625" style="0" hidden="1" customWidth="1"/>
    <col min="12" max="12" width="8.28125" style="0" customWidth="1"/>
    <col min="13" max="13" width="0.71875" style="0" customWidth="1"/>
    <col min="14" max="14" width="28.8515625" style="0" customWidth="1"/>
  </cols>
  <sheetData>
    <row r="1" spans="1:14" ht="14.25">
      <c r="A1" s="79" t="s">
        <v>39</v>
      </c>
      <c r="B1" s="80"/>
      <c r="C1" s="80"/>
      <c r="D1" s="80"/>
      <c r="E1" s="80"/>
      <c r="F1" s="80"/>
      <c r="G1" s="80"/>
      <c r="H1" s="80"/>
      <c r="I1" s="80"/>
      <c r="J1" s="80"/>
      <c r="K1" s="80"/>
      <c r="L1" s="80"/>
      <c r="M1" s="80"/>
      <c r="N1" s="80"/>
    </row>
    <row r="2" spans="1:14" ht="14.25">
      <c r="A2" s="9"/>
      <c r="B2" s="10"/>
      <c r="C2" s="10"/>
      <c r="D2" s="10"/>
      <c r="E2" s="10"/>
      <c r="F2" s="10"/>
      <c r="G2" s="10"/>
      <c r="H2" s="10"/>
      <c r="I2" s="10"/>
      <c r="J2" s="10"/>
      <c r="K2" s="10"/>
      <c r="L2" s="10"/>
      <c r="M2" s="10"/>
      <c r="N2" s="10"/>
    </row>
    <row r="3" spans="1:7" ht="14.25">
      <c r="A3" s="9" t="s">
        <v>12</v>
      </c>
      <c r="B3" s="92">
        <f>IF('General Information'!B5:F5="","",'General Information'!B5:F5)</f>
      </c>
      <c r="C3" s="92"/>
      <c r="D3" s="92"/>
      <c r="E3" s="92"/>
      <c r="F3" s="92"/>
      <c r="G3" s="10"/>
    </row>
    <row r="4" spans="1:7" ht="14.25">
      <c r="A4" s="9"/>
      <c r="B4" s="34"/>
      <c r="C4" s="34"/>
      <c r="D4" s="34"/>
      <c r="E4" s="34"/>
      <c r="F4" s="34"/>
      <c r="G4" s="10"/>
    </row>
    <row r="5" spans="1:14" ht="14.25">
      <c r="A5" s="9" t="s">
        <v>13</v>
      </c>
      <c r="B5" s="85">
        <f>IF('General Information'!B7:F7="","",'General Information'!B7:F7)</f>
      </c>
      <c r="C5" s="85"/>
      <c r="D5" s="85"/>
      <c r="E5" s="86"/>
      <c r="F5" s="86"/>
      <c r="G5" s="10"/>
      <c r="H5" s="28"/>
      <c r="I5" s="25"/>
      <c r="J5" s="25"/>
      <c r="K5" s="25"/>
      <c r="L5" s="25"/>
      <c r="M5" s="25"/>
      <c r="N5" s="25"/>
    </row>
    <row r="6" spans="1:14" ht="9.75" customHeight="1">
      <c r="A6" s="9"/>
      <c r="B6" s="25"/>
      <c r="C6" s="25"/>
      <c r="D6" s="25"/>
      <c r="E6" s="35"/>
      <c r="F6" s="35"/>
      <c r="G6" s="10"/>
      <c r="H6" s="28"/>
      <c r="I6" s="25"/>
      <c r="J6" s="25"/>
      <c r="K6" s="25"/>
      <c r="L6" s="25"/>
      <c r="M6" s="25"/>
      <c r="N6" s="25"/>
    </row>
    <row r="7" spans="1:36" ht="13.5" customHeight="1">
      <c r="A7" s="11" t="s">
        <v>19</v>
      </c>
      <c r="B7" s="21">
        <f>'General Information'!AD2</f>
        <v>2007</v>
      </c>
      <c r="C7" s="12"/>
      <c r="D7" s="12"/>
      <c r="E7" s="22"/>
      <c r="F7" s="12"/>
      <c r="G7" s="61"/>
      <c r="H7" s="68"/>
      <c r="N7" s="22"/>
      <c r="AF7" s="67">
        <v>39142</v>
      </c>
      <c r="AG7" s="67">
        <f aca="true" t="shared" si="0" ref="AG7:AG70">IF(AH7="","",AF7)</f>
      </c>
      <c r="AH7">
        <f>March!J14</f>
      </c>
      <c r="AI7">
        <f>March!$H$8</f>
      </c>
      <c r="AJ7">
        <f>March!$H$9</f>
      </c>
    </row>
    <row r="8" spans="2:36" ht="13.5" customHeight="1">
      <c r="B8" s="22"/>
      <c r="C8" s="69"/>
      <c r="D8" s="69"/>
      <c r="E8" s="22"/>
      <c r="F8" s="69"/>
      <c r="G8" s="61"/>
      <c r="H8" s="70"/>
      <c r="I8" s="12"/>
      <c r="J8" s="13"/>
      <c r="K8" s="13"/>
      <c r="L8" s="13"/>
      <c r="M8" s="13"/>
      <c r="N8" s="12"/>
      <c r="AF8" s="67">
        <v>39143</v>
      </c>
      <c r="AG8" s="67">
        <f t="shared" si="0"/>
      </c>
      <c r="AH8">
        <f>March!J15</f>
      </c>
      <c r="AI8">
        <f>March!$H$8</f>
      </c>
      <c r="AJ8">
        <f>March!$H$9</f>
      </c>
    </row>
    <row r="9" spans="3:36" ht="18" customHeight="1">
      <c r="C9" s="8"/>
      <c r="D9" s="8"/>
      <c r="E9" s="8"/>
      <c r="N9" s="22"/>
      <c r="AF9" s="67">
        <v>39144</v>
      </c>
      <c r="AG9" s="67">
        <f t="shared" si="0"/>
      </c>
      <c r="AH9">
        <f>March!J16</f>
      </c>
      <c r="AI9">
        <f>March!$H$8</f>
      </c>
      <c r="AJ9">
        <f>March!$H$9</f>
      </c>
    </row>
    <row r="10" spans="32:36" ht="12.75">
      <c r="AF10" s="67">
        <v>39145</v>
      </c>
      <c r="AG10" s="67">
        <f t="shared" si="0"/>
      </c>
      <c r="AH10">
        <f>March!J17</f>
      </c>
      <c r="AI10">
        <f>March!$H$8</f>
      </c>
      <c r="AJ10">
        <f>March!$H$9</f>
      </c>
    </row>
    <row r="11" spans="32:36" ht="12.75">
      <c r="AF11" s="67">
        <v>39146</v>
      </c>
      <c r="AG11" s="67">
        <f t="shared" si="0"/>
      </c>
      <c r="AH11">
        <f>March!J18</f>
      </c>
      <c r="AI11">
        <f>March!$H$8</f>
      </c>
      <c r="AJ11">
        <f>March!$H$9</f>
      </c>
    </row>
    <row r="12" spans="32:36" ht="12.75">
      <c r="AF12" s="67">
        <v>39147</v>
      </c>
      <c r="AG12" s="67">
        <f t="shared" si="0"/>
      </c>
      <c r="AH12">
        <f>March!J19</f>
      </c>
      <c r="AI12">
        <f>March!$H$8</f>
      </c>
      <c r="AJ12">
        <f>March!$H$9</f>
      </c>
    </row>
    <row r="13" spans="32:36" ht="12.75">
      <c r="AF13" s="67">
        <v>39148</v>
      </c>
      <c r="AG13" s="67">
        <f t="shared" si="0"/>
      </c>
      <c r="AH13">
        <f>March!J20</f>
      </c>
      <c r="AI13">
        <f>March!$H$8</f>
      </c>
      <c r="AJ13">
        <f>March!$H$9</f>
      </c>
    </row>
    <row r="14" spans="2:36" ht="12.75">
      <c r="B14" s="59">
        <f>MIN(AG7:AG251)</f>
        <v>0</v>
      </c>
      <c r="D14">
        <v>0</v>
      </c>
      <c r="AF14" s="67">
        <v>39149</v>
      </c>
      <c r="AG14" s="67">
        <f t="shared" si="0"/>
      </c>
      <c r="AH14">
        <f>March!J21</f>
      </c>
      <c r="AI14">
        <f>March!$H$8</f>
      </c>
      <c r="AJ14">
        <f>March!$H$9</f>
      </c>
    </row>
    <row r="15" spans="2:36" ht="12.75">
      <c r="B15" s="59">
        <f>MAX(AG7:AG251)</f>
        <v>0</v>
      </c>
      <c r="D15" s="60">
        <f>MAX(AH7:AJ251)+0.2</f>
        <v>0.2</v>
      </c>
      <c r="AF15" s="67">
        <v>39150</v>
      </c>
      <c r="AG15" s="67">
        <f t="shared" si="0"/>
      </c>
      <c r="AH15">
        <f>March!J22</f>
      </c>
      <c r="AI15">
        <f>March!$H$8</f>
      </c>
      <c r="AJ15">
        <f>March!$H$9</f>
      </c>
    </row>
    <row r="16" spans="32:36" ht="12.75">
      <c r="AF16" s="67">
        <v>39151</v>
      </c>
      <c r="AG16" s="67">
        <f t="shared" si="0"/>
      </c>
      <c r="AH16">
        <f>March!J23</f>
      </c>
      <c r="AI16">
        <f>March!$H$8</f>
      </c>
      <c r="AJ16">
        <f>March!$H$9</f>
      </c>
    </row>
    <row r="17" spans="32:36" ht="12.75">
      <c r="AF17" s="67">
        <v>39152</v>
      </c>
      <c r="AG17" s="67">
        <f t="shared" si="0"/>
      </c>
      <c r="AH17">
        <f>March!J24</f>
      </c>
      <c r="AI17">
        <f>March!$H$8</f>
      </c>
      <c r="AJ17">
        <f>March!$H$9</f>
      </c>
    </row>
    <row r="18" spans="32:36" ht="12.75">
      <c r="AF18" s="67">
        <v>39153</v>
      </c>
      <c r="AG18" s="67">
        <f t="shared" si="0"/>
      </c>
      <c r="AH18">
        <f>March!J25</f>
      </c>
      <c r="AI18">
        <f>March!$H$8</f>
      </c>
      <c r="AJ18">
        <f>March!$H$9</f>
      </c>
    </row>
    <row r="19" spans="32:36" ht="12.75">
      <c r="AF19" s="67">
        <v>39154</v>
      </c>
      <c r="AG19" s="67">
        <f t="shared" si="0"/>
      </c>
      <c r="AH19">
        <f>March!J26</f>
      </c>
      <c r="AI19">
        <f>March!$H$8</f>
      </c>
      <c r="AJ19">
        <f>March!$H$9</f>
      </c>
    </row>
    <row r="20" spans="32:36" ht="12.75">
      <c r="AF20" s="67">
        <v>39155</v>
      </c>
      <c r="AG20" s="67">
        <f t="shared" si="0"/>
      </c>
      <c r="AH20">
        <f>March!J27</f>
      </c>
      <c r="AI20">
        <f>March!$H$8</f>
      </c>
      <c r="AJ20">
        <f>March!$H$9</f>
      </c>
    </row>
    <row r="21" spans="32:36" ht="12.75">
      <c r="AF21" s="67">
        <v>39156</v>
      </c>
      <c r="AG21" s="67">
        <f t="shared" si="0"/>
      </c>
      <c r="AH21">
        <f>March!J28</f>
      </c>
      <c r="AI21">
        <f>March!$H$8</f>
      </c>
      <c r="AJ21">
        <f>March!$H$9</f>
      </c>
    </row>
    <row r="22" spans="32:36" ht="12.75">
      <c r="AF22" s="67">
        <v>39157</v>
      </c>
      <c r="AG22" s="67">
        <f t="shared" si="0"/>
      </c>
      <c r="AH22">
        <f>March!J29</f>
      </c>
      <c r="AI22">
        <f>March!$H$8</f>
      </c>
      <c r="AJ22">
        <f>March!$H$9</f>
      </c>
    </row>
    <row r="23" spans="32:36" ht="12.75">
      <c r="AF23" s="67">
        <v>39158</v>
      </c>
      <c r="AG23" s="67">
        <f t="shared" si="0"/>
      </c>
      <c r="AH23">
        <f>March!J30</f>
      </c>
      <c r="AI23">
        <f>March!$H$8</f>
      </c>
      <c r="AJ23">
        <f>March!$H$9</f>
      </c>
    </row>
    <row r="24" spans="32:36" ht="12.75">
      <c r="AF24" s="67">
        <v>39159</v>
      </c>
      <c r="AG24" s="67">
        <f t="shared" si="0"/>
      </c>
      <c r="AH24">
        <f>March!J31</f>
      </c>
      <c r="AI24">
        <f>March!$H$8</f>
      </c>
      <c r="AJ24">
        <f>March!$H$9</f>
      </c>
    </row>
    <row r="25" spans="32:36" ht="12.75">
      <c r="AF25" s="67">
        <v>39160</v>
      </c>
      <c r="AG25" s="67">
        <f t="shared" si="0"/>
      </c>
      <c r="AH25">
        <f>March!J32</f>
      </c>
      <c r="AI25">
        <f>March!$H$8</f>
      </c>
      <c r="AJ25">
        <f>March!$H$9</f>
      </c>
    </row>
    <row r="26" spans="32:36" ht="12.75">
      <c r="AF26" s="67">
        <v>39161</v>
      </c>
      <c r="AG26" s="67">
        <f t="shared" si="0"/>
      </c>
      <c r="AH26">
        <f>March!J33</f>
      </c>
      <c r="AI26">
        <f>March!$H$8</f>
      </c>
      <c r="AJ26">
        <f>March!$H$9</f>
      </c>
    </row>
    <row r="27" spans="32:36" ht="12.75">
      <c r="AF27" s="67">
        <v>39162</v>
      </c>
      <c r="AG27" s="67">
        <f t="shared" si="0"/>
      </c>
      <c r="AH27">
        <f>March!J34</f>
      </c>
      <c r="AI27">
        <f>March!$H$8</f>
      </c>
      <c r="AJ27">
        <f>March!$H$9</f>
      </c>
    </row>
    <row r="28" spans="32:36" ht="12.75">
      <c r="AF28" s="67">
        <v>39163</v>
      </c>
      <c r="AG28" s="67">
        <f t="shared" si="0"/>
      </c>
      <c r="AH28">
        <f>March!J35</f>
      </c>
      <c r="AI28">
        <f>March!$H$8</f>
      </c>
      <c r="AJ28">
        <f>March!$H$9</f>
      </c>
    </row>
    <row r="29" spans="32:36" ht="12.75">
      <c r="AF29" s="67">
        <v>39164</v>
      </c>
      <c r="AG29" s="67">
        <f t="shared" si="0"/>
      </c>
      <c r="AH29">
        <f>March!J36</f>
      </c>
      <c r="AI29">
        <f>March!$H$8</f>
      </c>
      <c r="AJ29">
        <f>March!$H$9</f>
      </c>
    </row>
    <row r="30" spans="32:36" ht="12.75">
      <c r="AF30" s="67">
        <v>39165</v>
      </c>
      <c r="AG30" s="67">
        <f t="shared" si="0"/>
      </c>
      <c r="AH30">
        <f>March!J37</f>
      </c>
      <c r="AI30">
        <f>March!$H$8</f>
      </c>
      <c r="AJ30">
        <f>March!$H$9</f>
      </c>
    </row>
    <row r="31" spans="32:36" ht="12.75">
      <c r="AF31" s="67">
        <v>39166</v>
      </c>
      <c r="AG31" s="67">
        <f t="shared" si="0"/>
      </c>
      <c r="AH31">
        <f>March!J38</f>
      </c>
      <c r="AI31">
        <f>March!$H$8</f>
      </c>
      <c r="AJ31">
        <f>March!$H$9</f>
      </c>
    </row>
    <row r="32" spans="32:36" ht="12.75">
      <c r="AF32" s="67">
        <v>39167</v>
      </c>
      <c r="AG32" s="67">
        <f t="shared" si="0"/>
      </c>
      <c r="AH32">
        <f>March!J39</f>
      </c>
      <c r="AI32">
        <f>March!$H$8</f>
      </c>
      <c r="AJ32">
        <f>March!$H$9</f>
      </c>
    </row>
    <row r="33" spans="32:36" ht="12.75">
      <c r="AF33" s="67">
        <v>39168</v>
      </c>
      <c r="AG33" s="67">
        <f t="shared" si="0"/>
      </c>
      <c r="AH33">
        <f>March!J40</f>
      </c>
      <c r="AI33">
        <f>March!$H$8</f>
      </c>
      <c r="AJ33">
        <f>March!$H$9</f>
      </c>
    </row>
    <row r="34" spans="32:36" ht="12.75">
      <c r="AF34" s="67">
        <v>39169</v>
      </c>
      <c r="AG34" s="67">
        <f t="shared" si="0"/>
      </c>
      <c r="AH34">
        <f>March!J41</f>
      </c>
      <c r="AI34">
        <f>March!$H$8</f>
      </c>
      <c r="AJ34">
        <f>March!$H$9</f>
      </c>
    </row>
    <row r="35" spans="32:36" ht="12.75">
      <c r="AF35" s="67">
        <v>39170</v>
      </c>
      <c r="AG35" s="67">
        <f t="shared" si="0"/>
      </c>
      <c r="AH35">
        <f>March!J42</f>
      </c>
      <c r="AI35">
        <f>March!$H$8</f>
      </c>
      <c r="AJ35">
        <f>March!$H$9</f>
      </c>
    </row>
    <row r="36" spans="32:36" ht="12.75">
      <c r="AF36" s="67">
        <v>39171</v>
      </c>
      <c r="AG36" s="67">
        <f t="shared" si="0"/>
      </c>
      <c r="AH36">
        <f>March!J43</f>
      </c>
      <c r="AI36">
        <f>March!$H$8</f>
      </c>
      <c r="AJ36">
        <f>March!$H$9</f>
      </c>
    </row>
    <row r="37" spans="32:36" ht="12.75">
      <c r="AF37" s="67">
        <v>39172</v>
      </c>
      <c r="AG37" s="67">
        <f t="shared" si="0"/>
      </c>
      <c r="AH37">
        <f>March!J44</f>
      </c>
      <c r="AI37">
        <f>March!$H$8</f>
      </c>
      <c r="AJ37">
        <f>March!$H$9</f>
      </c>
    </row>
    <row r="38" spans="32:36" ht="12.75">
      <c r="AF38" s="67">
        <v>39173</v>
      </c>
      <c r="AG38" s="67">
        <f t="shared" si="0"/>
      </c>
      <c r="AH38">
        <f>April!J14</f>
      </c>
      <c r="AI38">
        <f>April!$H$8</f>
      </c>
      <c r="AJ38">
        <f>April!$H$9</f>
      </c>
    </row>
    <row r="39" spans="32:36" ht="12.75">
      <c r="AF39" s="67">
        <v>39174</v>
      </c>
      <c r="AG39" s="67">
        <f t="shared" si="0"/>
      </c>
      <c r="AH39">
        <f>April!J15</f>
      </c>
      <c r="AI39">
        <f>April!$H$8</f>
      </c>
      <c r="AJ39">
        <f>April!$H$9</f>
      </c>
    </row>
    <row r="40" spans="32:36" ht="12.75">
      <c r="AF40" s="67">
        <v>39175</v>
      </c>
      <c r="AG40" s="67">
        <f t="shared" si="0"/>
      </c>
      <c r="AH40">
        <f>April!J16</f>
      </c>
      <c r="AI40">
        <f>April!$H$8</f>
      </c>
      <c r="AJ40">
        <f>April!$H$9</f>
      </c>
    </row>
    <row r="41" spans="32:36" ht="12.75">
      <c r="AF41" s="67">
        <v>39176</v>
      </c>
      <c r="AG41" s="67">
        <f t="shared" si="0"/>
      </c>
      <c r="AH41">
        <f>April!J17</f>
      </c>
      <c r="AI41">
        <f>April!$H$8</f>
      </c>
      <c r="AJ41">
        <f>April!$H$9</f>
      </c>
    </row>
    <row r="42" spans="32:36" ht="12.75">
      <c r="AF42" s="67">
        <v>39177</v>
      </c>
      <c r="AG42" s="67">
        <f t="shared" si="0"/>
      </c>
      <c r="AH42">
        <f>April!J18</f>
      </c>
      <c r="AI42">
        <f>April!$H$8</f>
      </c>
      <c r="AJ42">
        <f>April!$H$9</f>
      </c>
    </row>
    <row r="43" spans="32:36" ht="12.75">
      <c r="AF43" s="67">
        <v>39178</v>
      </c>
      <c r="AG43" s="67">
        <f t="shared" si="0"/>
      </c>
      <c r="AH43">
        <f>April!J19</f>
      </c>
      <c r="AI43">
        <f>April!$H$8</f>
      </c>
      <c r="AJ43">
        <f>April!$H$9</f>
      </c>
    </row>
    <row r="44" spans="32:36" ht="12.75">
      <c r="AF44" s="67">
        <v>39179</v>
      </c>
      <c r="AG44" s="67">
        <f t="shared" si="0"/>
      </c>
      <c r="AH44">
        <f>April!J20</f>
      </c>
      <c r="AI44">
        <f>April!$H$8</f>
      </c>
      <c r="AJ44">
        <f>April!$H$9</f>
      </c>
    </row>
    <row r="45" spans="32:36" ht="12.75">
      <c r="AF45" s="67">
        <v>39180</v>
      </c>
      <c r="AG45" s="67">
        <f t="shared" si="0"/>
      </c>
      <c r="AH45">
        <f>April!J21</f>
      </c>
      <c r="AI45">
        <f>April!$H$8</f>
      </c>
      <c r="AJ45">
        <f>April!$H$9</f>
      </c>
    </row>
    <row r="46" spans="32:36" ht="12.75">
      <c r="AF46" s="67">
        <v>39181</v>
      </c>
      <c r="AG46" s="67">
        <f t="shared" si="0"/>
      </c>
      <c r="AH46">
        <f>April!J22</f>
      </c>
      <c r="AI46">
        <f>April!$H$8</f>
      </c>
      <c r="AJ46">
        <f>April!$H$9</f>
      </c>
    </row>
    <row r="47" spans="32:36" ht="12.75">
      <c r="AF47" s="67">
        <v>39182</v>
      </c>
      <c r="AG47" s="67">
        <f t="shared" si="0"/>
      </c>
      <c r="AH47">
        <f>April!J23</f>
      </c>
      <c r="AI47">
        <f>April!$H$8</f>
      </c>
      <c r="AJ47">
        <f>April!$H$9</f>
      </c>
    </row>
    <row r="48" spans="32:36" ht="12.75">
      <c r="AF48" s="67">
        <v>39183</v>
      </c>
      <c r="AG48" s="67">
        <f t="shared" si="0"/>
      </c>
      <c r="AH48">
        <f>April!J24</f>
      </c>
      <c r="AI48">
        <f>April!$H$8</f>
      </c>
      <c r="AJ48">
        <f>April!$H$9</f>
      </c>
    </row>
    <row r="49" spans="32:36" ht="12.75">
      <c r="AF49" s="67">
        <v>39184</v>
      </c>
      <c r="AG49" s="67">
        <f t="shared" si="0"/>
      </c>
      <c r="AH49">
        <f>April!J25</f>
      </c>
      <c r="AI49">
        <f>April!$H$8</f>
      </c>
      <c r="AJ49">
        <f>April!$H$9</f>
      </c>
    </row>
    <row r="50" spans="32:36" ht="12.75">
      <c r="AF50" s="67">
        <v>39185</v>
      </c>
      <c r="AG50" s="67">
        <f t="shared" si="0"/>
      </c>
      <c r="AH50">
        <f>April!J26</f>
      </c>
      <c r="AI50">
        <f>April!$H$8</f>
      </c>
      <c r="AJ50">
        <f>April!$H$9</f>
      </c>
    </row>
    <row r="51" spans="32:36" ht="12.75">
      <c r="AF51" s="67">
        <v>39186</v>
      </c>
      <c r="AG51" s="67">
        <f t="shared" si="0"/>
      </c>
      <c r="AH51">
        <f>April!J27</f>
      </c>
      <c r="AI51">
        <f>April!$H$8</f>
      </c>
      <c r="AJ51">
        <f>April!$H$9</f>
      </c>
    </row>
    <row r="52" spans="32:36" ht="12.75">
      <c r="AF52" s="67">
        <v>39187</v>
      </c>
      <c r="AG52" s="67">
        <f t="shared" si="0"/>
      </c>
      <c r="AH52">
        <f>April!J28</f>
      </c>
      <c r="AI52">
        <f>April!$H$8</f>
      </c>
      <c r="AJ52">
        <f>April!$H$9</f>
      </c>
    </row>
    <row r="53" spans="32:36" ht="12.75">
      <c r="AF53" s="67">
        <v>39188</v>
      </c>
      <c r="AG53" s="67">
        <f t="shared" si="0"/>
      </c>
      <c r="AH53">
        <f>April!J29</f>
      </c>
      <c r="AI53">
        <f>April!$H$8</f>
      </c>
      <c r="AJ53">
        <f>April!$H$9</f>
      </c>
    </row>
    <row r="54" spans="32:36" ht="12.75">
      <c r="AF54" s="67">
        <v>39189</v>
      </c>
      <c r="AG54" s="67">
        <f t="shared" si="0"/>
      </c>
      <c r="AH54">
        <f>April!J30</f>
      </c>
      <c r="AI54">
        <f>April!$H$8</f>
      </c>
      <c r="AJ54">
        <f>April!$H$9</f>
      </c>
    </row>
    <row r="55" spans="32:36" ht="12.75">
      <c r="AF55" s="67">
        <v>39190</v>
      </c>
      <c r="AG55" s="67">
        <f t="shared" si="0"/>
      </c>
      <c r="AH55">
        <f>April!J31</f>
      </c>
      <c r="AI55">
        <f>April!$H$8</f>
      </c>
      <c r="AJ55">
        <f>April!$H$9</f>
      </c>
    </row>
    <row r="56" spans="32:36" ht="12.75">
      <c r="AF56" s="67">
        <v>39191</v>
      </c>
      <c r="AG56" s="67">
        <f t="shared" si="0"/>
      </c>
      <c r="AH56">
        <f>April!J32</f>
      </c>
      <c r="AI56">
        <f>April!$H$8</f>
      </c>
      <c r="AJ56">
        <f>April!$H$9</f>
      </c>
    </row>
    <row r="57" spans="32:36" ht="12.75">
      <c r="AF57" s="67">
        <v>39192</v>
      </c>
      <c r="AG57" s="67">
        <f t="shared" si="0"/>
      </c>
      <c r="AH57">
        <f>April!J33</f>
      </c>
      <c r="AI57">
        <f>April!$H$8</f>
      </c>
      <c r="AJ57">
        <f>April!$H$9</f>
      </c>
    </row>
    <row r="58" spans="32:36" ht="12.75">
      <c r="AF58" s="67">
        <v>39193</v>
      </c>
      <c r="AG58" s="67">
        <f t="shared" si="0"/>
      </c>
      <c r="AH58">
        <f>April!J34</f>
      </c>
      <c r="AI58">
        <f>April!$H$8</f>
      </c>
      <c r="AJ58">
        <f>April!$H$9</f>
      </c>
    </row>
    <row r="59" spans="32:36" ht="12.75">
      <c r="AF59" s="67">
        <v>39194</v>
      </c>
      <c r="AG59" s="67">
        <f t="shared" si="0"/>
      </c>
      <c r="AH59">
        <f>April!J35</f>
      </c>
      <c r="AI59">
        <f>April!$H$8</f>
      </c>
      <c r="AJ59">
        <f>April!$H$9</f>
      </c>
    </row>
    <row r="60" spans="32:36" ht="12.75">
      <c r="AF60" s="67">
        <v>39195</v>
      </c>
      <c r="AG60" s="67">
        <f t="shared" si="0"/>
      </c>
      <c r="AH60">
        <f>April!J36</f>
      </c>
      <c r="AI60">
        <f>April!$H$8</f>
      </c>
      <c r="AJ60">
        <f>April!$H$9</f>
      </c>
    </row>
    <row r="61" spans="32:36" ht="12.75">
      <c r="AF61" s="67">
        <v>39196</v>
      </c>
      <c r="AG61" s="67">
        <f t="shared" si="0"/>
      </c>
      <c r="AH61">
        <f>April!J37</f>
      </c>
      <c r="AI61">
        <f>April!$H$8</f>
      </c>
      <c r="AJ61">
        <f>April!$H$9</f>
      </c>
    </row>
    <row r="62" spans="32:36" ht="12.75">
      <c r="AF62" s="67">
        <v>39197</v>
      </c>
      <c r="AG62" s="67">
        <f t="shared" si="0"/>
      </c>
      <c r="AH62">
        <f>April!J38</f>
      </c>
      <c r="AI62">
        <f>April!$H$8</f>
      </c>
      <c r="AJ62">
        <f>April!$H$9</f>
      </c>
    </row>
    <row r="63" spans="32:36" ht="12.75">
      <c r="AF63" s="67">
        <v>39198</v>
      </c>
      <c r="AG63" s="67">
        <f t="shared" si="0"/>
      </c>
      <c r="AH63">
        <f>April!J39</f>
      </c>
      <c r="AI63">
        <f>April!$H$8</f>
      </c>
      <c r="AJ63">
        <f>April!$H$9</f>
      </c>
    </row>
    <row r="64" spans="32:36" ht="12.75">
      <c r="AF64" s="67">
        <v>39199</v>
      </c>
      <c r="AG64" s="67">
        <f t="shared" si="0"/>
      </c>
      <c r="AH64">
        <f>April!J40</f>
      </c>
      <c r="AI64">
        <f>April!$H$8</f>
      </c>
      <c r="AJ64">
        <f>April!$H$9</f>
      </c>
    </row>
    <row r="65" spans="32:36" ht="12.75">
      <c r="AF65" s="67">
        <v>39200</v>
      </c>
      <c r="AG65" s="67">
        <f t="shared" si="0"/>
      </c>
      <c r="AH65">
        <f>April!J41</f>
      </c>
      <c r="AI65">
        <f>April!$H$8</f>
      </c>
      <c r="AJ65">
        <f>April!$H$9</f>
      </c>
    </row>
    <row r="66" spans="32:36" ht="12.75">
      <c r="AF66" s="67">
        <v>39201</v>
      </c>
      <c r="AG66" s="67">
        <f t="shared" si="0"/>
      </c>
      <c r="AH66">
        <f>April!J42</f>
      </c>
      <c r="AI66">
        <f>April!$H$8</f>
      </c>
      <c r="AJ66">
        <f>April!$H$9</f>
      </c>
    </row>
    <row r="67" spans="32:36" ht="12.75">
      <c r="AF67" s="67">
        <v>39202</v>
      </c>
      <c r="AG67" s="67">
        <f t="shared" si="0"/>
      </c>
      <c r="AH67">
        <f>April!J43</f>
      </c>
      <c r="AI67">
        <f>April!$H$8</f>
      </c>
      <c r="AJ67">
        <f>April!$H$9</f>
      </c>
    </row>
    <row r="68" spans="32:36" ht="12.75">
      <c r="AF68" s="67">
        <v>39203</v>
      </c>
      <c r="AG68" s="67">
        <f t="shared" si="0"/>
      </c>
      <c r="AH68">
        <f>May!J14</f>
      </c>
      <c r="AI68">
        <f>May!$H$8</f>
      </c>
      <c r="AJ68">
        <f>May!$H$9</f>
      </c>
    </row>
    <row r="69" spans="32:36" ht="12.75">
      <c r="AF69" s="67">
        <v>39204</v>
      </c>
      <c r="AG69" s="67">
        <f t="shared" si="0"/>
      </c>
      <c r="AH69">
        <f>May!J15</f>
      </c>
      <c r="AI69">
        <f>May!$H$8</f>
      </c>
      <c r="AJ69">
        <f>May!$H$9</f>
      </c>
    </row>
    <row r="70" spans="32:36" ht="12.75">
      <c r="AF70" s="67">
        <v>39205</v>
      </c>
      <c r="AG70" s="67">
        <f t="shared" si="0"/>
      </c>
      <c r="AH70">
        <f>May!J16</f>
      </c>
      <c r="AI70">
        <f>May!$H$8</f>
      </c>
      <c r="AJ70">
        <f>May!$H$9</f>
      </c>
    </row>
    <row r="71" spans="32:36" ht="12.75">
      <c r="AF71" s="67">
        <v>39206</v>
      </c>
      <c r="AG71" s="67">
        <f aca="true" t="shared" si="1" ref="AG71:AG134">IF(AH71="","",AF71)</f>
      </c>
      <c r="AH71">
        <f>May!J17</f>
      </c>
      <c r="AI71">
        <f>May!$H$8</f>
      </c>
      <c r="AJ71">
        <f>May!$H$9</f>
      </c>
    </row>
    <row r="72" spans="32:36" ht="12.75">
      <c r="AF72" s="67">
        <v>39207</v>
      </c>
      <c r="AG72" s="67">
        <f t="shared" si="1"/>
      </c>
      <c r="AH72">
        <f>May!J18</f>
      </c>
      <c r="AI72">
        <f>May!$H$8</f>
      </c>
      <c r="AJ72">
        <f>May!$H$9</f>
      </c>
    </row>
    <row r="73" spans="32:36" ht="12.75">
      <c r="AF73" s="67">
        <v>39208</v>
      </c>
      <c r="AG73" s="67">
        <f t="shared" si="1"/>
      </c>
      <c r="AH73">
        <f>May!J19</f>
      </c>
      <c r="AI73">
        <f>May!$H$8</f>
      </c>
      <c r="AJ73">
        <f>May!$H$9</f>
      </c>
    </row>
    <row r="74" spans="32:36" ht="12.75">
      <c r="AF74" s="67">
        <v>39209</v>
      </c>
      <c r="AG74" s="67">
        <f t="shared" si="1"/>
      </c>
      <c r="AH74">
        <f>May!J20</f>
      </c>
      <c r="AI74">
        <f>May!$H$8</f>
      </c>
      <c r="AJ74">
        <f>May!$H$9</f>
      </c>
    </row>
    <row r="75" spans="32:36" ht="12.75">
      <c r="AF75" s="67">
        <v>39210</v>
      </c>
      <c r="AG75" s="67">
        <f t="shared" si="1"/>
      </c>
      <c r="AH75">
        <f>May!J21</f>
      </c>
      <c r="AI75">
        <f>May!$H$8</f>
      </c>
      <c r="AJ75">
        <f>May!$H$9</f>
      </c>
    </row>
    <row r="76" spans="32:36" ht="12.75">
      <c r="AF76" s="67">
        <v>39211</v>
      </c>
      <c r="AG76" s="67">
        <f t="shared" si="1"/>
      </c>
      <c r="AH76">
        <f>May!J22</f>
      </c>
      <c r="AI76">
        <f>May!$H$8</f>
      </c>
      <c r="AJ76">
        <f>May!$H$9</f>
      </c>
    </row>
    <row r="77" spans="32:36" ht="12.75">
      <c r="AF77" s="67">
        <v>39212</v>
      </c>
      <c r="AG77" s="67">
        <f t="shared" si="1"/>
      </c>
      <c r="AH77">
        <f>May!J23</f>
      </c>
      <c r="AI77">
        <f>May!$H$8</f>
      </c>
      <c r="AJ77">
        <f>May!$H$9</f>
      </c>
    </row>
    <row r="78" spans="32:36" ht="12.75">
      <c r="AF78" s="67">
        <v>39213</v>
      </c>
      <c r="AG78" s="67">
        <f t="shared" si="1"/>
      </c>
      <c r="AH78">
        <f>May!J24</f>
      </c>
      <c r="AI78">
        <f>May!$H$8</f>
      </c>
      <c r="AJ78">
        <f>May!$H$9</f>
      </c>
    </row>
    <row r="79" spans="32:36" ht="12.75">
      <c r="AF79" s="67">
        <v>39214</v>
      </c>
      <c r="AG79" s="67">
        <f t="shared" si="1"/>
      </c>
      <c r="AH79">
        <f>May!J25</f>
      </c>
      <c r="AI79">
        <f>May!$H$8</f>
      </c>
      <c r="AJ79">
        <f>May!$H$9</f>
      </c>
    </row>
    <row r="80" spans="32:36" ht="12.75">
      <c r="AF80" s="67">
        <v>39215</v>
      </c>
      <c r="AG80" s="67">
        <f t="shared" si="1"/>
      </c>
      <c r="AH80">
        <f>May!J26</f>
      </c>
      <c r="AI80">
        <f>May!$H$8</f>
      </c>
      <c r="AJ80">
        <f>May!$H$9</f>
      </c>
    </row>
    <row r="81" spans="32:36" ht="12.75">
      <c r="AF81" s="67">
        <v>39216</v>
      </c>
      <c r="AG81" s="67">
        <f t="shared" si="1"/>
      </c>
      <c r="AH81">
        <f>May!J27</f>
      </c>
      <c r="AI81">
        <f>May!$H$8</f>
      </c>
      <c r="AJ81">
        <f>May!$H$9</f>
      </c>
    </row>
    <row r="82" spans="32:36" ht="12.75">
      <c r="AF82" s="67">
        <v>39217</v>
      </c>
      <c r="AG82" s="67">
        <f t="shared" si="1"/>
      </c>
      <c r="AH82">
        <f>May!J28</f>
      </c>
      <c r="AI82">
        <f>May!$H$8</f>
      </c>
      <c r="AJ82">
        <f>May!$H$9</f>
      </c>
    </row>
    <row r="83" spans="32:36" ht="12.75">
      <c r="AF83" s="67">
        <v>39218</v>
      </c>
      <c r="AG83" s="67">
        <f t="shared" si="1"/>
      </c>
      <c r="AH83">
        <f>May!J29</f>
      </c>
      <c r="AI83">
        <f>May!$H$8</f>
      </c>
      <c r="AJ83">
        <f>May!$H$9</f>
      </c>
    </row>
    <row r="84" spans="32:36" ht="12.75">
      <c r="AF84" s="67">
        <v>39219</v>
      </c>
      <c r="AG84" s="67">
        <f t="shared" si="1"/>
      </c>
      <c r="AH84">
        <f>May!J30</f>
      </c>
      <c r="AI84">
        <f>May!$H$8</f>
      </c>
      <c r="AJ84">
        <f>May!$H$9</f>
      </c>
    </row>
    <row r="85" spans="32:36" ht="12.75">
      <c r="AF85" s="67">
        <v>39220</v>
      </c>
      <c r="AG85" s="67">
        <f t="shared" si="1"/>
      </c>
      <c r="AH85">
        <f>May!J31</f>
      </c>
      <c r="AI85">
        <f>May!$H$8</f>
      </c>
      <c r="AJ85">
        <f>May!$H$9</f>
      </c>
    </row>
    <row r="86" spans="32:36" ht="12.75">
      <c r="AF86" s="67">
        <v>39221</v>
      </c>
      <c r="AG86" s="67">
        <f t="shared" si="1"/>
      </c>
      <c r="AH86">
        <f>May!J32</f>
      </c>
      <c r="AI86">
        <f>May!$H$8</f>
      </c>
      <c r="AJ86">
        <f>May!$H$9</f>
      </c>
    </row>
    <row r="87" spans="32:36" ht="12.75">
      <c r="AF87" s="67">
        <v>39222</v>
      </c>
      <c r="AG87" s="67">
        <f t="shared" si="1"/>
      </c>
      <c r="AH87">
        <f>May!J33</f>
      </c>
      <c r="AI87">
        <f>May!$H$8</f>
      </c>
      <c r="AJ87">
        <f>May!$H$9</f>
      </c>
    </row>
    <row r="88" spans="32:36" ht="12.75">
      <c r="AF88" s="67">
        <v>39223</v>
      </c>
      <c r="AG88" s="67">
        <f t="shared" si="1"/>
      </c>
      <c r="AH88">
        <f>May!J34</f>
      </c>
      <c r="AI88">
        <f>May!$H$8</f>
      </c>
      <c r="AJ88">
        <f>May!$H$9</f>
      </c>
    </row>
    <row r="89" spans="32:36" ht="12.75">
      <c r="AF89" s="67">
        <v>39224</v>
      </c>
      <c r="AG89" s="67">
        <f t="shared" si="1"/>
      </c>
      <c r="AH89">
        <f>May!J35</f>
      </c>
      <c r="AI89">
        <f>May!$H$8</f>
      </c>
      <c r="AJ89">
        <f>May!$H$9</f>
      </c>
    </row>
    <row r="90" spans="32:36" ht="12.75">
      <c r="AF90" s="67">
        <v>39225</v>
      </c>
      <c r="AG90" s="67">
        <f t="shared" si="1"/>
      </c>
      <c r="AH90">
        <f>May!J36</f>
      </c>
      <c r="AI90">
        <f>May!$H$8</f>
      </c>
      <c r="AJ90">
        <f>May!$H$9</f>
      </c>
    </row>
    <row r="91" spans="32:36" ht="12.75">
      <c r="AF91" s="67">
        <v>39226</v>
      </c>
      <c r="AG91" s="67">
        <f t="shared" si="1"/>
      </c>
      <c r="AH91">
        <f>May!J37</f>
      </c>
      <c r="AI91">
        <f>May!$H$8</f>
      </c>
      <c r="AJ91">
        <f>May!$H$9</f>
      </c>
    </row>
    <row r="92" spans="32:36" ht="12.75">
      <c r="AF92" s="67">
        <v>39227</v>
      </c>
      <c r="AG92" s="67">
        <f t="shared" si="1"/>
      </c>
      <c r="AH92">
        <f>May!J38</f>
      </c>
      <c r="AI92">
        <f>May!$H$8</f>
      </c>
      <c r="AJ92">
        <f>May!$H$9</f>
      </c>
    </row>
    <row r="93" spans="32:36" ht="12.75">
      <c r="AF93" s="67">
        <v>39228</v>
      </c>
      <c r="AG93" s="67">
        <f t="shared" si="1"/>
      </c>
      <c r="AH93">
        <f>May!J39</f>
      </c>
      <c r="AI93">
        <f>May!$H$8</f>
      </c>
      <c r="AJ93">
        <f>May!$H$9</f>
      </c>
    </row>
    <row r="94" spans="32:36" ht="12.75">
      <c r="AF94" s="67">
        <v>39229</v>
      </c>
      <c r="AG94" s="67">
        <f t="shared" si="1"/>
      </c>
      <c r="AH94">
        <f>May!J40</f>
      </c>
      <c r="AI94">
        <f>May!$H$8</f>
      </c>
      <c r="AJ94">
        <f>May!$H$9</f>
      </c>
    </row>
    <row r="95" spans="32:36" ht="12.75">
      <c r="AF95" s="67">
        <v>39230</v>
      </c>
      <c r="AG95" s="67">
        <f t="shared" si="1"/>
      </c>
      <c r="AH95">
        <f>May!J41</f>
      </c>
      <c r="AI95">
        <f>May!$H$8</f>
      </c>
      <c r="AJ95">
        <f>May!$H$9</f>
      </c>
    </row>
    <row r="96" spans="32:36" ht="12.75">
      <c r="AF96" s="67">
        <v>39231</v>
      </c>
      <c r="AG96" s="67">
        <f t="shared" si="1"/>
      </c>
      <c r="AH96">
        <f>May!J42</f>
      </c>
      <c r="AI96">
        <f>May!$H$8</f>
      </c>
      <c r="AJ96">
        <f>May!$H$9</f>
      </c>
    </row>
    <row r="97" spans="32:36" ht="12.75">
      <c r="AF97" s="67">
        <v>39232</v>
      </c>
      <c r="AG97" s="67">
        <f t="shared" si="1"/>
      </c>
      <c r="AH97">
        <f>May!J43</f>
      </c>
      <c r="AI97">
        <f>May!$H$8</f>
      </c>
      <c r="AJ97">
        <f>May!$H$9</f>
      </c>
    </row>
    <row r="98" spans="32:36" ht="12.75">
      <c r="AF98" s="67">
        <v>39233</v>
      </c>
      <c r="AG98" s="67">
        <f t="shared" si="1"/>
      </c>
      <c r="AH98">
        <f>May!J44</f>
      </c>
      <c r="AI98">
        <f>May!$H$8</f>
      </c>
      <c r="AJ98">
        <f>May!$H$9</f>
      </c>
    </row>
    <row r="99" spans="32:36" ht="12.75">
      <c r="AF99" s="67">
        <v>39234</v>
      </c>
      <c r="AG99" s="67">
        <f t="shared" si="1"/>
      </c>
      <c r="AH99">
        <f>June!J14</f>
      </c>
      <c r="AI99">
        <f>June!$H$8</f>
      </c>
      <c r="AJ99">
        <f>June!$H$9</f>
      </c>
    </row>
    <row r="100" spans="32:36" ht="12.75">
      <c r="AF100" s="67">
        <v>39235</v>
      </c>
      <c r="AG100" s="67">
        <f t="shared" si="1"/>
      </c>
      <c r="AH100">
        <f>June!J15</f>
      </c>
      <c r="AI100">
        <f>June!$H$8</f>
      </c>
      <c r="AJ100">
        <f>June!$H$9</f>
      </c>
    </row>
    <row r="101" spans="32:36" ht="12.75">
      <c r="AF101" s="67">
        <v>39236</v>
      </c>
      <c r="AG101" s="67">
        <f t="shared" si="1"/>
      </c>
      <c r="AH101">
        <f>June!J16</f>
      </c>
      <c r="AI101">
        <f>June!$H$8</f>
      </c>
      <c r="AJ101">
        <f>June!$H$9</f>
      </c>
    </row>
    <row r="102" spans="32:36" ht="12.75">
      <c r="AF102" s="67">
        <v>39237</v>
      </c>
      <c r="AG102" s="67">
        <f t="shared" si="1"/>
      </c>
      <c r="AH102">
        <f>June!J17</f>
      </c>
      <c r="AI102">
        <f>June!$H$8</f>
      </c>
      <c r="AJ102">
        <f>June!$H$9</f>
      </c>
    </row>
    <row r="103" spans="32:36" ht="12.75">
      <c r="AF103" s="67">
        <v>39238</v>
      </c>
      <c r="AG103" s="67">
        <f t="shared" si="1"/>
      </c>
      <c r="AH103">
        <f>June!J18</f>
      </c>
      <c r="AI103">
        <f>June!$H$8</f>
      </c>
      <c r="AJ103">
        <f>June!$H$9</f>
      </c>
    </row>
    <row r="104" spans="32:36" ht="12.75">
      <c r="AF104" s="67">
        <v>39239</v>
      </c>
      <c r="AG104" s="67">
        <f t="shared" si="1"/>
      </c>
      <c r="AH104">
        <f>June!J19</f>
      </c>
      <c r="AI104">
        <f>June!$H$8</f>
      </c>
      <c r="AJ104">
        <f>June!$H$9</f>
      </c>
    </row>
    <row r="105" spans="32:36" ht="12.75">
      <c r="AF105" s="67">
        <v>39240</v>
      </c>
      <c r="AG105" s="67">
        <f t="shared" si="1"/>
      </c>
      <c r="AH105">
        <f>June!J20</f>
      </c>
      <c r="AI105">
        <f>June!$H$8</f>
      </c>
      <c r="AJ105">
        <f>June!$H$9</f>
      </c>
    </row>
    <row r="106" spans="32:36" ht="12.75">
      <c r="AF106" s="67">
        <v>39241</v>
      </c>
      <c r="AG106" s="67">
        <f t="shared" si="1"/>
      </c>
      <c r="AH106">
        <f>June!J21</f>
      </c>
      <c r="AI106">
        <f>June!$H$8</f>
      </c>
      <c r="AJ106">
        <f>June!$H$9</f>
      </c>
    </row>
    <row r="107" spans="32:36" ht="12.75">
      <c r="AF107" s="67">
        <v>39242</v>
      </c>
      <c r="AG107" s="67">
        <f t="shared" si="1"/>
      </c>
      <c r="AH107">
        <f>June!J22</f>
      </c>
      <c r="AI107">
        <f>June!$H$8</f>
      </c>
      <c r="AJ107">
        <f>June!$H$9</f>
      </c>
    </row>
    <row r="108" spans="32:36" ht="12.75">
      <c r="AF108" s="67">
        <v>39243</v>
      </c>
      <c r="AG108" s="67">
        <f t="shared" si="1"/>
      </c>
      <c r="AH108">
        <f>June!J23</f>
      </c>
      <c r="AI108">
        <f>June!$H$8</f>
      </c>
      <c r="AJ108">
        <f>June!$H$9</f>
      </c>
    </row>
    <row r="109" spans="32:36" ht="12.75">
      <c r="AF109" s="67">
        <v>39244</v>
      </c>
      <c r="AG109" s="67">
        <f t="shared" si="1"/>
      </c>
      <c r="AH109">
        <f>June!J24</f>
      </c>
      <c r="AI109">
        <f>June!$H$8</f>
      </c>
      <c r="AJ109">
        <f>June!$H$9</f>
      </c>
    </row>
    <row r="110" spans="32:36" ht="12.75">
      <c r="AF110" s="67">
        <v>39245</v>
      </c>
      <c r="AG110" s="67">
        <f t="shared" si="1"/>
      </c>
      <c r="AH110">
        <f>June!J25</f>
      </c>
      <c r="AI110">
        <f>June!$H$8</f>
      </c>
      <c r="AJ110">
        <f>June!$H$9</f>
      </c>
    </row>
    <row r="111" spans="32:36" ht="12.75">
      <c r="AF111" s="67">
        <v>39246</v>
      </c>
      <c r="AG111" s="67">
        <f t="shared" si="1"/>
      </c>
      <c r="AH111">
        <f>June!J26</f>
      </c>
      <c r="AI111">
        <f>June!$H$8</f>
      </c>
      <c r="AJ111">
        <f>June!$H$9</f>
      </c>
    </row>
    <row r="112" spans="32:36" ht="12.75">
      <c r="AF112" s="67">
        <v>39247</v>
      </c>
      <c r="AG112" s="67">
        <f t="shared" si="1"/>
      </c>
      <c r="AH112">
        <f>June!J27</f>
      </c>
      <c r="AI112">
        <f>June!$H$8</f>
      </c>
      <c r="AJ112">
        <f>June!$H$9</f>
      </c>
    </row>
    <row r="113" spans="32:36" ht="12.75">
      <c r="AF113" s="67">
        <v>39248</v>
      </c>
      <c r="AG113" s="67">
        <f t="shared" si="1"/>
      </c>
      <c r="AH113">
        <f>June!J28</f>
      </c>
      <c r="AI113">
        <f>June!$H$8</f>
      </c>
      <c r="AJ113">
        <f>June!$H$9</f>
      </c>
    </row>
    <row r="114" spans="32:36" ht="12.75">
      <c r="AF114" s="67">
        <v>39249</v>
      </c>
      <c r="AG114" s="67">
        <f t="shared" si="1"/>
      </c>
      <c r="AH114">
        <f>June!J29</f>
      </c>
      <c r="AI114">
        <f>June!$H$8</f>
      </c>
      <c r="AJ114">
        <f>June!$H$9</f>
      </c>
    </row>
    <row r="115" spans="32:36" ht="12.75">
      <c r="AF115" s="67">
        <v>39250</v>
      </c>
      <c r="AG115" s="67">
        <f t="shared" si="1"/>
      </c>
      <c r="AH115">
        <f>June!J30</f>
      </c>
      <c r="AI115">
        <f>June!$H$8</f>
      </c>
      <c r="AJ115">
        <f>June!$H$9</f>
      </c>
    </row>
    <row r="116" spans="32:36" ht="12.75">
      <c r="AF116" s="67">
        <v>39251</v>
      </c>
      <c r="AG116" s="67">
        <f t="shared" si="1"/>
      </c>
      <c r="AH116">
        <f>June!J31</f>
      </c>
      <c r="AI116">
        <f>June!$H$8</f>
      </c>
      <c r="AJ116">
        <f>June!$H$9</f>
      </c>
    </row>
    <row r="117" spans="32:36" ht="12.75">
      <c r="AF117" s="67">
        <v>39252</v>
      </c>
      <c r="AG117" s="67">
        <f t="shared" si="1"/>
      </c>
      <c r="AH117">
        <f>June!J32</f>
      </c>
      <c r="AI117">
        <f>June!$H$8</f>
      </c>
      <c r="AJ117">
        <f>June!$H$9</f>
      </c>
    </row>
    <row r="118" spans="32:36" ht="12.75">
      <c r="AF118" s="67">
        <v>39253</v>
      </c>
      <c r="AG118" s="67">
        <f t="shared" si="1"/>
      </c>
      <c r="AH118">
        <f>June!J33</f>
      </c>
      <c r="AI118">
        <f>June!$H$8</f>
      </c>
      <c r="AJ118">
        <f>June!$H$9</f>
      </c>
    </row>
    <row r="119" spans="32:36" ht="12.75">
      <c r="AF119" s="67">
        <v>39254</v>
      </c>
      <c r="AG119" s="67">
        <f t="shared" si="1"/>
      </c>
      <c r="AH119">
        <f>June!J34</f>
      </c>
      <c r="AI119">
        <f>June!$H$8</f>
      </c>
      <c r="AJ119">
        <f>June!$H$9</f>
      </c>
    </row>
    <row r="120" spans="32:36" ht="12.75">
      <c r="AF120" s="67">
        <v>39255</v>
      </c>
      <c r="AG120" s="67">
        <f t="shared" si="1"/>
      </c>
      <c r="AH120">
        <f>June!J35</f>
      </c>
      <c r="AI120">
        <f>June!$H$8</f>
      </c>
      <c r="AJ120">
        <f>June!$H$9</f>
      </c>
    </row>
    <row r="121" spans="32:36" ht="12.75">
      <c r="AF121" s="67">
        <v>39256</v>
      </c>
      <c r="AG121" s="67">
        <f t="shared" si="1"/>
      </c>
      <c r="AH121">
        <f>June!J36</f>
      </c>
      <c r="AI121">
        <f>June!$H$8</f>
      </c>
      <c r="AJ121">
        <f>June!$H$9</f>
      </c>
    </row>
    <row r="122" spans="32:36" ht="12.75">
      <c r="AF122" s="67">
        <v>39257</v>
      </c>
      <c r="AG122" s="67">
        <f t="shared" si="1"/>
      </c>
      <c r="AH122">
        <f>June!J37</f>
      </c>
      <c r="AI122">
        <f>June!$H$8</f>
      </c>
      <c r="AJ122">
        <f>June!$H$9</f>
      </c>
    </row>
    <row r="123" spans="32:36" ht="12.75">
      <c r="AF123" s="67">
        <v>39258</v>
      </c>
      <c r="AG123" s="67">
        <f t="shared" si="1"/>
      </c>
      <c r="AH123">
        <f>June!J38</f>
      </c>
      <c r="AI123">
        <f>June!$H$8</f>
      </c>
      <c r="AJ123">
        <f>June!$H$9</f>
      </c>
    </row>
    <row r="124" spans="32:36" ht="12.75">
      <c r="AF124" s="67">
        <v>39259</v>
      </c>
      <c r="AG124" s="67">
        <f t="shared" si="1"/>
      </c>
      <c r="AH124">
        <f>June!J39</f>
      </c>
      <c r="AI124">
        <f>June!$H$8</f>
      </c>
      <c r="AJ124">
        <f>June!$H$9</f>
      </c>
    </row>
    <row r="125" spans="32:36" ht="12.75">
      <c r="AF125" s="67">
        <v>39260</v>
      </c>
      <c r="AG125" s="67">
        <f t="shared" si="1"/>
      </c>
      <c r="AH125">
        <f>June!J40</f>
      </c>
      <c r="AI125">
        <f>June!$H$8</f>
      </c>
      <c r="AJ125">
        <f>June!$H$9</f>
      </c>
    </row>
    <row r="126" spans="32:36" ht="12.75">
      <c r="AF126" s="67">
        <v>39261</v>
      </c>
      <c r="AG126" s="67">
        <f t="shared" si="1"/>
      </c>
      <c r="AH126">
        <f>June!J41</f>
      </c>
      <c r="AI126">
        <f>June!$H$8</f>
      </c>
      <c r="AJ126">
        <f>June!$H$9</f>
      </c>
    </row>
    <row r="127" spans="32:36" ht="12.75">
      <c r="AF127" s="67">
        <v>39262</v>
      </c>
      <c r="AG127" s="67">
        <f t="shared" si="1"/>
      </c>
      <c r="AH127">
        <f>June!J42</f>
      </c>
      <c r="AI127">
        <f>June!$H$8</f>
      </c>
      <c r="AJ127">
        <f>June!$H$9</f>
      </c>
    </row>
    <row r="128" spans="32:36" ht="12.75">
      <c r="AF128" s="67">
        <v>39263</v>
      </c>
      <c r="AG128" s="67">
        <f t="shared" si="1"/>
      </c>
      <c r="AH128">
        <f>June!J43</f>
      </c>
      <c r="AI128">
        <f>June!$H$8</f>
      </c>
      <c r="AJ128">
        <f>June!$H$9</f>
      </c>
    </row>
    <row r="129" spans="32:36" ht="12.75">
      <c r="AF129" s="67">
        <v>39264</v>
      </c>
      <c r="AG129" s="67">
        <f t="shared" si="1"/>
      </c>
      <c r="AH129">
        <f>July!J14</f>
      </c>
      <c r="AI129">
        <f>July!$H$8</f>
      </c>
      <c r="AJ129">
        <f>July!$H$9</f>
      </c>
    </row>
    <row r="130" spans="32:36" ht="12.75">
      <c r="AF130" s="67">
        <v>39265</v>
      </c>
      <c r="AG130" s="67">
        <f t="shared" si="1"/>
      </c>
      <c r="AH130">
        <f>July!J15</f>
      </c>
      <c r="AI130">
        <f>July!$H$8</f>
      </c>
      <c r="AJ130">
        <f>July!$H$9</f>
      </c>
    </row>
    <row r="131" spans="32:36" ht="12.75">
      <c r="AF131" s="67">
        <v>39266</v>
      </c>
      <c r="AG131" s="67">
        <f t="shared" si="1"/>
      </c>
      <c r="AH131">
        <f>July!J16</f>
      </c>
      <c r="AI131">
        <f>July!$H$8</f>
      </c>
      <c r="AJ131">
        <f>July!$H$9</f>
      </c>
    </row>
    <row r="132" spans="32:36" ht="12.75">
      <c r="AF132" s="67">
        <v>39267</v>
      </c>
      <c r="AG132" s="67">
        <f t="shared" si="1"/>
      </c>
      <c r="AH132">
        <f>July!J17</f>
      </c>
      <c r="AI132">
        <f>July!$H$8</f>
      </c>
      <c r="AJ132">
        <f>July!$H$9</f>
      </c>
    </row>
    <row r="133" spans="32:36" ht="12.75">
      <c r="AF133" s="67">
        <v>39268</v>
      </c>
      <c r="AG133" s="67">
        <f t="shared" si="1"/>
      </c>
      <c r="AH133">
        <f>July!J18</f>
      </c>
      <c r="AI133">
        <f>July!$H$8</f>
      </c>
      <c r="AJ133">
        <f>July!$H$9</f>
      </c>
    </row>
    <row r="134" spans="32:36" ht="12.75">
      <c r="AF134" s="67">
        <v>39269</v>
      </c>
      <c r="AG134" s="67">
        <f t="shared" si="1"/>
      </c>
      <c r="AH134">
        <f>July!J19</f>
      </c>
      <c r="AI134">
        <f>July!$H$8</f>
      </c>
      <c r="AJ134">
        <f>July!$H$9</f>
      </c>
    </row>
    <row r="135" spans="32:36" ht="12.75">
      <c r="AF135" s="67">
        <v>39270</v>
      </c>
      <c r="AG135" s="67">
        <f aca="true" t="shared" si="2" ref="AG135:AG198">IF(AH135="","",AF135)</f>
      </c>
      <c r="AH135">
        <f>July!J20</f>
      </c>
      <c r="AI135">
        <f>July!$H$8</f>
      </c>
      <c r="AJ135">
        <f>July!$H$9</f>
      </c>
    </row>
    <row r="136" spans="32:36" ht="12.75">
      <c r="AF136" s="67">
        <v>39271</v>
      </c>
      <c r="AG136" s="67">
        <f t="shared" si="2"/>
      </c>
      <c r="AH136">
        <f>July!J21</f>
      </c>
      <c r="AI136">
        <f>July!$H$8</f>
      </c>
      <c r="AJ136">
        <f>July!$H$9</f>
      </c>
    </row>
    <row r="137" spans="32:36" ht="12.75">
      <c r="AF137" s="67">
        <v>39272</v>
      </c>
      <c r="AG137" s="67">
        <f t="shared" si="2"/>
      </c>
      <c r="AH137">
        <f>July!J22</f>
      </c>
      <c r="AI137">
        <f>July!$H$8</f>
      </c>
      <c r="AJ137">
        <f>July!$H$9</f>
      </c>
    </row>
    <row r="138" spans="32:36" ht="12.75">
      <c r="AF138" s="67">
        <v>39273</v>
      </c>
      <c r="AG138" s="67">
        <f t="shared" si="2"/>
      </c>
      <c r="AH138">
        <f>July!J23</f>
      </c>
      <c r="AI138">
        <f>July!$H$8</f>
      </c>
      <c r="AJ138">
        <f>July!$H$9</f>
      </c>
    </row>
    <row r="139" spans="32:36" ht="12.75">
      <c r="AF139" s="67">
        <v>39274</v>
      </c>
      <c r="AG139" s="67">
        <f t="shared" si="2"/>
      </c>
      <c r="AH139">
        <f>July!J24</f>
      </c>
      <c r="AI139">
        <f>July!$H$8</f>
      </c>
      <c r="AJ139">
        <f>July!$H$9</f>
      </c>
    </row>
    <row r="140" spans="32:36" ht="12.75">
      <c r="AF140" s="67">
        <v>39275</v>
      </c>
      <c r="AG140" s="67">
        <f t="shared" si="2"/>
      </c>
      <c r="AH140">
        <f>July!J25</f>
      </c>
      <c r="AI140">
        <f>July!$H$8</f>
      </c>
      <c r="AJ140">
        <f>July!$H$9</f>
      </c>
    </row>
    <row r="141" spans="32:36" ht="12.75">
      <c r="AF141" s="67">
        <v>39276</v>
      </c>
      <c r="AG141" s="67">
        <f t="shared" si="2"/>
      </c>
      <c r="AH141">
        <f>July!J26</f>
      </c>
      <c r="AI141">
        <f>July!$H$8</f>
      </c>
      <c r="AJ141">
        <f>July!$H$9</f>
      </c>
    </row>
    <row r="142" spans="32:36" ht="12.75">
      <c r="AF142" s="67">
        <v>39277</v>
      </c>
      <c r="AG142" s="67">
        <f t="shared" si="2"/>
      </c>
      <c r="AH142">
        <f>July!J27</f>
      </c>
      <c r="AI142">
        <f>July!$H$8</f>
      </c>
      <c r="AJ142">
        <f>July!$H$9</f>
      </c>
    </row>
    <row r="143" spans="32:36" ht="12.75">
      <c r="AF143" s="67">
        <v>39278</v>
      </c>
      <c r="AG143" s="67">
        <f t="shared" si="2"/>
      </c>
      <c r="AH143">
        <f>July!J28</f>
      </c>
      <c r="AI143">
        <f>July!$H$8</f>
      </c>
      <c r="AJ143">
        <f>July!$H$9</f>
      </c>
    </row>
    <row r="144" spans="32:36" ht="12.75">
      <c r="AF144" s="67">
        <v>39279</v>
      </c>
      <c r="AG144" s="67">
        <f t="shared" si="2"/>
      </c>
      <c r="AH144">
        <f>July!J29</f>
      </c>
      <c r="AI144">
        <f>July!$H$8</f>
      </c>
      <c r="AJ144">
        <f>July!$H$9</f>
      </c>
    </row>
    <row r="145" spans="32:36" ht="12.75">
      <c r="AF145" s="67">
        <v>39280</v>
      </c>
      <c r="AG145" s="67">
        <f t="shared" si="2"/>
      </c>
      <c r="AH145">
        <f>July!J30</f>
      </c>
      <c r="AI145">
        <f>July!$H$8</f>
      </c>
      <c r="AJ145">
        <f>July!$H$9</f>
      </c>
    </row>
    <row r="146" spans="32:36" ht="12.75">
      <c r="AF146" s="67">
        <v>39281</v>
      </c>
      <c r="AG146" s="67">
        <f t="shared" si="2"/>
      </c>
      <c r="AH146">
        <f>July!J31</f>
      </c>
      <c r="AI146">
        <f>July!$H$8</f>
      </c>
      <c r="AJ146">
        <f>July!$H$9</f>
      </c>
    </row>
    <row r="147" spans="32:36" ht="12.75">
      <c r="AF147" s="67">
        <v>39282</v>
      </c>
      <c r="AG147" s="67">
        <f t="shared" si="2"/>
      </c>
      <c r="AH147">
        <f>July!J32</f>
      </c>
      <c r="AI147">
        <f>July!$H$8</f>
      </c>
      <c r="AJ147">
        <f>July!$H$9</f>
      </c>
    </row>
    <row r="148" spans="32:36" ht="12.75">
      <c r="AF148" s="67">
        <v>39283</v>
      </c>
      <c r="AG148" s="67">
        <f t="shared" si="2"/>
      </c>
      <c r="AH148">
        <f>July!J33</f>
      </c>
      <c r="AI148">
        <f>July!$H$8</f>
      </c>
      <c r="AJ148">
        <f>July!$H$9</f>
      </c>
    </row>
    <row r="149" spans="32:36" ht="12.75">
      <c r="AF149" s="67">
        <v>39284</v>
      </c>
      <c r="AG149" s="67">
        <f t="shared" si="2"/>
      </c>
      <c r="AH149">
        <f>July!J34</f>
      </c>
      <c r="AI149">
        <f>July!$H$8</f>
      </c>
      <c r="AJ149">
        <f>July!$H$9</f>
      </c>
    </row>
    <row r="150" spans="32:36" ht="12.75">
      <c r="AF150" s="67">
        <v>39285</v>
      </c>
      <c r="AG150" s="67">
        <f t="shared" si="2"/>
      </c>
      <c r="AH150">
        <f>July!J35</f>
      </c>
      <c r="AI150">
        <f>July!$H$8</f>
      </c>
      <c r="AJ150">
        <f>July!$H$9</f>
      </c>
    </row>
    <row r="151" spans="32:36" ht="12.75">
      <c r="AF151" s="67">
        <v>39286</v>
      </c>
      <c r="AG151" s="67">
        <f t="shared" si="2"/>
      </c>
      <c r="AH151">
        <f>July!J36</f>
      </c>
      <c r="AI151">
        <f>July!$H$8</f>
      </c>
      <c r="AJ151">
        <f>July!$H$9</f>
      </c>
    </row>
    <row r="152" spans="32:36" ht="12.75">
      <c r="AF152" s="67">
        <v>39287</v>
      </c>
      <c r="AG152" s="67">
        <f t="shared" si="2"/>
      </c>
      <c r="AH152">
        <f>July!J37</f>
      </c>
      <c r="AI152">
        <f>July!$H$8</f>
      </c>
      <c r="AJ152">
        <f>July!$H$9</f>
      </c>
    </row>
    <row r="153" spans="32:36" ht="12.75">
      <c r="AF153" s="67">
        <v>39288</v>
      </c>
      <c r="AG153" s="67">
        <f t="shared" si="2"/>
      </c>
      <c r="AH153">
        <f>July!J38</f>
      </c>
      <c r="AI153">
        <f>July!$H$8</f>
      </c>
      <c r="AJ153">
        <f>July!$H$9</f>
      </c>
    </row>
    <row r="154" spans="32:36" ht="12.75">
      <c r="AF154" s="67">
        <v>39289</v>
      </c>
      <c r="AG154" s="67">
        <f t="shared" si="2"/>
      </c>
      <c r="AH154">
        <f>July!J39</f>
      </c>
      <c r="AI154">
        <f>July!$H$8</f>
      </c>
      <c r="AJ154">
        <f>July!$H$9</f>
      </c>
    </row>
    <row r="155" spans="32:36" ht="12.75">
      <c r="AF155" s="67">
        <v>39290</v>
      </c>
      <c r="AG155" s="67">
        <f t="shared" si="2"/>
      </c>
      <c r="AH155">
        <f>July!J40</f>
      </c>
      <c r="AI155">
        <f>July!$H$8</f>
      </c>
      <c r="AJ155">
        <f>July!$H$9</f>
      </c>
    </row>
    <row r="156" spans="32:36" ht="12.75">
      <c r="AF156" s="67">
        <v>39291</v>
      </c>
      <c r="AG156" s="67">
        <f t="shared" si="2"/>
      </c>
      <c r="AH156">
        <f>July!J41</f>
      </c>
      <c r="AI156">
        <f>July!$H$8</f>
      </c>
      <c r="AJ156">
        <f>July!$H$9</f>
      </c>
    </row>
    <row r="157" spans="32:36" ht="12.75">
      <c r="AF157" s="67">
        <v>39292</v>
      </c>
      <c r="AG157" s="67">
        <f t="shared" si="2"/>
      </c>
      <c r="AH157">
        <f>July!J42</f>
      </c>
      <c r="AI157">
        <f>July!$H$8</f>
      </c>
      <c r="AJ157">
        <f>July!$H$9</f>
      </c>
    </row>
    <row r="158" spans="32:36" ht="12.75">
      <c r="AF158" s="67">
        <v>39293</v>
      </c>
      <c r="AG158" s="67">
        <f t="shared" si="2"/>
      </c>
      <c r="AH158">
        <f>July!J43</f>
      </c>
      <c r="AI158">
        <f>July!$H$8</f>
      </c>
      <c r="AJ158">
        <f>July!$H$9</f>
      </c>
    </row>
    <row r="159" spans="32:36" ht="12.75">
      <c r="AF159" s="67">
        <v>39294</v>
      </c>
      <c r="AG159" s="67">
        <f t="shared" si="2"/>
      </c>
      <c r="AH159">
        <f>July!J44</f>
      </c>
      <c r="AI159">
        <f>July!$H$8</f>
      </c>
      <c r="AJ159">
        <f>July!$H$9</f>
      </c>
    </row>
    <row r="160" spans="32:36" ht="12.75">
      <c r="AF160" s="67">
        <v>39295</v>
      </c>
      <c r="AG160" s="67">
        <f t="shared" si="2"/>
      </c>
      <c r="AH160">
        <f>August!J14</f>
      </c>
      <c r="AI160">
        <f>August!$H$8</f>
      </c>
      <c r="AJ160">
        <f>August!$H$9</f>
      </c>
    </row>
    <row r="161" spans="32:36" ht="12.75">
      <c r="AF161" s="67">
        <v>39296</v>
      </c>
      <c r="AG161" s="67">
        <f t="shared" si="2"/>
      </c>
      <c r="AH161">
        <f>August!J15</f>
      </c>
      <c r="AI161">
        <f>August!$H$8</f>
      </c>
      <c r="AJ161">
        <f>August!$H$9</f>
      </c>
    </row>
    <row r="162" spans="32:36" ht="12.75">
      <c r="AF162" s="67">
        <v>39297</v>
      </c>
      <c r="AG162" s="67">
        <f t="shared" si="2"/>
      </c>
      <c r="AH162">
        <f>August!J16</f>
      </c>
      <c r="AI162">
        <f>August!$H$8</f>
      </c>
      <c r="AJ162">
        <f>August!$H$9</f>
      </c>
    </row>
    <row r="163" spans="32:36" ht="12.75">
      <c r="AF163" s="67">
        <v>39298</v>
      </c>
      <c r="AG163" s="67">
        <f t="shared" si="2"/>
      </c>
      <c r="AH163">
        <f>August!J17</f>
      </c>
      <c r="AI163">
        <f>August!$H$8</f>
      </c>
      <c r="AJ163">
        <f>August!$H$9</f>
      </c>
    </row>
    <row r="164" spans="32:36" ht="12.75">
      <c r="AF164" s="67">
        <v>39299</v>
      </c>
      <c r="AG164" s="67">
        <f t="shared" si="2"/>
      </c>
      <c r="AH164">
        <f>August!J18</f>
      </c>
      <c r="AI164">
        <f>August!$H$8</f>
      </c>
      <c r="AJ164">
        <f>August!$H$9</f>
      </c>
    </row>
    <row r="165" spans="32:36" ht="12.75">
      <c r="AF165" s="67">
        <v>39300</v>
      </c>
      <c r="AG165" s="67">
        <f t="shared" si="2"/>
      </c>
      <c r="AH165">
        <f>August!J19</f>
      </c>
      <c r="AI165">
        <f>August!$H$8</f>
      </c>
      <c r="AJ165">
        <f>August!$H$9</f>
      </c>
    </row>
    <row r="166" spans="32:36" ht="12.75">
      <c r="AF166" s="67">
        <v>39301</v>
      </c>
      <c r="AG166" s="67">
        <f t="shared" si="2"/>
      </c>
      <c r="AH166">
        <f>August!J20</f>
      </c>
      <c r="AI166">
        <f>August!$H$8</f>
      </c>
      <c r="AJ166">
        <f>August!$H$9</f>
      </c>
    </row>
    <row r="167" spans="32:36" ht="12.75">
      <c r="AF167" s="67">
        <v>39302</v>
      </c>
      <c r="AG167" s="67">
        <f t="shared" si="2"/>
      </c>
      <c r="AH167">
        <f>August!J21</f>
      </c>
      <c r="AI167">
        <f>August!$H$8</f>
      </c>
      <c r="AJ167">
        <f>August!$H$9</f>
      </c>
    </row>
    <row r="168" spans="32:36" ht="12.75">
      <c r="AF168" s="67">
        <v>39303</v>
      </c>
      <c r="AG168" s="67">
        <f t="shared" si="2"/>
      </c>
      <c r="AH168">
        <f>August!J22</f>
      </c>
      <c r="AI168">
        <f>August!$H$8</f>
      </c>
      <c r="AJ168">
        <f>August!$H$9</f>
      </c>
    </row>
    <row r="169" spans="32:36" ht="12.75">
      <c r="AF169" s="67">
        <v>39304</v>
      </c>
      <c r="AG169" s="67">
        <f t="shared" si="2"/>
      </c>
      <c r="AH169">
        <f>August!J23</f>
      </c>
      <c r="AI169">
        <f>August!$H$8</f>
      </c>
      <c r="AJ169">
        <f>August!$H$9</f>
      </c>
    </row>
    <row r="170" spans="32:36" ht="12.75">
      <c r="AF170" s="67">
        <v>39305</v>
      </c>
      <c r="AG170" s="67">
        <f t="shared" si="2"/>
      </c>
      <c r="AH170">
        <f>August!J24</f>
      </c>
      <c r="AI170">
        <f>August!$H$8</f>
      </c>
      <c r="AJ170">
        <f>August!$H$9</f>
      </c>
    </row>
    <row r="171" spans="32:36" ht="12.75">
      <c r="AF171" s="67">
        <v>39306</v>
      </c>
      <c r="AG171" s="67">
        <f t="shared" si="2"/>
      </c>
      <c r="AH171">
        <f>August!J25</f>
      </c>
      <c r="AI171">
        <f>August!$H$8</f>
      </c>
      <c r="AJ171">
        <f>August!$H$9</f>
      </c>
    </row>
    <row r="172" spans="32:36" ht="12.75">
      <c r="AF172" s="67">
        <v>39307</v>
      </c>
      <c r="AG172" s="67">
        <f t="shared" si="2"/>
      </c>
      <c r="AH172">
        <f>August!J26</f>
      </c>
      <c r="AI172">
        <f>August!$H$8</f>
      </c>
      <c r="AJ172">
        <f>August!$H$9</f>
      </c>
    </row>
    <row r="173" spans="32:36" ht="12.75">
      <c r="AF173" s="67">
        <v>39308</v>
      </c>
      <c r="AG173" s="67">
        <f t="shared" si="2"/>
      </c>
      <c r="AH173">
        <f>August!J27</f>
      </c>
      <c r="AI173">
        <f>August!$H$8</f>
      </c>
      <c r="AJ173">
        <f>August!$H$9</f>
      </c>
    </row>
    <row r="174" spans="32:36" ht="12.75">
      <c r="AF174" s="67">
        <v>39309</v>
      </c>
      <c r="AG174" s="67">
        <f t="shared" si="2"/>
      </c>
      <c r="AH174">
        <f>August!J28</f>
      </c>
      <c r="AI174">
        <f>August!$H$8</f>
      </c>
      <c r="AJ174">
        <f>August!$H$9</f>
      </c>
    </row>
    <row r="175" spans="32:36" ht="12.75">
      <c r="AF175" s="67">
        <v>39310</v>
      </c>
      <c r="AG175" s="67">
        <f t="shared" si="2"/>
      </c>
      <c r="AH175">
        <f>August!J29</f>
      </c>
      <c r="AI175">
        <f>August!$H$8</f>
      </c>
      <c r="AJ175">
        <f>August!$H$9</f>
      </c>
    </row>
    <row r="176" spans="32:36" ht="12.75">
      <c r="AF176" s="67">
        <v>39311</v>
      </c>
      <c r="AG176" s="67">
        <f t="shared" si="2"/>
      </c>
      <c r="AH176">
        <f>August!J30</f>
      </c>
      <c r="AI176">
        <f>August!$H$8</f>
      </c>
      <c r="AJ176">
        <f>August!$H$9</f>
      </c>
    </row>
    <row r="177" spans="32:36" ht="12.75">
      <c r="AF177" s="67">
        <v>39312</v>
      </c>
      <c r="AG177" s="67">
        <f t="shared" si="2"/>
      </c>
      <c r="AH177">
        <f>August!J31</f>
      </c>
      <c r="AI177">
        <f>August!$H$8</f>
      </c>
      <c r="AJ177">
        <f>August!$H$9</f>
      </c>
    </row>
    <row r="178" spans="32:36" ht="12.75">
      <c r="AF178" s="67">
        <v>39313</v>
      </c>
      <c r="AG178" s="67">
        <f t="shared" si="2"/>
      </c>
      <c r="AH178">
        <f>August!J32</f>
      </c>
      <c r="AI178">
        <f>August!$H$8</f>
      </c>
      <c r="AJ178">
        <f>August!$H$9</f>
      </c>
    </row>
    <row r="179" spans="32:36" ht="12.75">
      <c r="AF179" s="67">
        <v>39314</v>
      </c>
      <c r="AG179" s="67">
        <f t="shared" si="2"/>
      </c>
      <c r="AH179">
        <f>August!J33</f>
      </c>
      <c r="AI179">
        <f>August!$H$8</f>
      </c>
      <c r="AJ179">
        <f>August!$H$9</f>
      </c>
    </row>
    <row r="180" spans="32:36" ht="12.75">
      <c r="AF180" s="67">
        <v>39315</v>
      </c>
      <c r="AG180" s="67">
        <f t="shared" si="2"/>
      </c>
      <c r="AH180">
        <f>August!J34</f>
      </c>
      <c r="AI180">
        <f>August!$H$8</f>
      </c>
      <c r="AJ180">
        <f>August!$H$9</f>
      </c>
    </row>
    <row r="181" spans="32:36" ht="12.75">
      <c r="AF181" s="67">
        <v>39316</v>
      </c>
      <c r="AG181" s="67">
        <f t="shared" si="2"/>
      </c>
      <c r="AH181">
        <f>August!J35</f>
      </c>
      <c r="AI181">
        <f>August!$H$8</f>
      </c>
      <c r="AJ181">
        <f>August!$H$9</f>
      </c>
    </row>
    <row r="182" spans="32:36" ht="12.75">
      <c r="AF182" s="67">
        <v>39317</v>
      </c>
      <c r="AG182" s="67">
        <f t="shared" si="2"/>
      </c>
      <c r="AH182">
        <f>August!J36</f>
      </c>
      <c r="AI182">
        <f>August!$H$8</f>
      </c>
      <c r="AJ182">
        <f>August!$H$9</f>
      </c>
    </row>
    <row r="183" spans="32:36" ht="12.75">
      <c r="AF183" s="67">
        <v>39318</v>
      </c>
      <c r="AG183" s="67">
        <f t="shared" si="2"/>
      </c>
      <c r="AH183">
        <f>August!J37</f>
      </c>
      <c r="AI183">
        <f>August!$H$8</f>
      </c>
      <c r="AJ183">
        <f>August!$H$9</f>
      </c>
    </row>
    <row r="184" spans="32:36" ht="12.75">
      <c r="AF184" s="67">
        <v>39319</v>
      </c>
      <c r="AG184" s="67">
        <f t="shared" si="2"/>
      </c>
      <c r="AH184">
        <f>August!J38</f>
      </c>
      <c r="AI184">
        <f>August!$H$8</f>
      </c>
      <c r="AJ184">
        <f>August!$H$9</f>
      </c>
    </row>
    <row r="185" spans="32:36" ht="12.75">
      <c r="AF185" s="67">
        <v>39320</v>
      </c>
      <c r="AG185" s="67">
        <f t="shared" si="2"/>
      </c>
      <c r="AH185">
        <f>August!J39</f>
      </c>
      <c r="AI185">
        <f>August!$H$8</f>
      </c>
      <c r="AJ185">
        <f>August!$H$9</f>
      </c>
    </row>
    <row r="186" spans="32:36" ht="12.75">
      <c r="AF186" s="67">
        <v>39321</v>
      </c>
      <c r="AG186" s="67">
        <f t="shared" si="2"/>
      </c>
      <c r="AH186">
        <f>August!J40</f>
      </c>
      <c r="AI186">
        <f>August!$H$8</f>
      </c>
      <c r="AJ186">
        <f>August!$H$9</f>
      </c>
    </row>
    <row r="187" spans="32:36" ht="12.75">
      <c r="AF187" s="67">
        <v>39322</v>
      </c>
      <c r="AG187" s="67">
        <f t="shared" si="2"/>
      </c>
      <c r="AH187">
        <f>August!J41</f>
      </c>
      <c r="AI187">
        <f>August!$H$8</f>
      </c>
      <c r="AJ187">
        <f>August!$H$9</f>
      </c>
    </row>
    <row r="188" spans="32:36" ht="12.75">
      <c r="AF188" s="67">
        <v>39323</v>
      </c>
      <c r="AG188" s="67">
        <f t="shared" si="2"/>
      </c>
      <c r="AH188">
        <f>August!J42</f>
      </c>
      <c r="AI188">
        <f>August!$H$8</f>
      </c>
      <c r="AJ188">
        <f>August!$H$9</f>
      </c>
    </row>
    <row r="189" spans="32:36" ht="12.75">
      <c r="AF189" s="67">
        <v>39324</v>
      </c>
      <c r="AG189" s="67">
        <f t="shared" si="2"/>
      </c>
      <c r="AH189">
        <f>August!J43</f>
      </c>
      <c r="AI189">
        <f>August!$H$8</f>
      </c>
      <c r="AJ189">
        <f>August!$H$9</f>
      </c>
    </row>
    <row r="190" spans="32:36" ht="12.75">
      <c r="AF190" s="67">
        <v>39325</v>
      </c>
      <c r="AG190" s="67">
        <f t="shared" si="2"/>
      </c>
      <c r="AH190">
        <f>August!J44</f>
      </c>
      <c r="AI190">
        <f>August!$H$8</f>
      </c>
      <c r="AJ190">
        <f>August!$H$9</f>
      </c>
    </row>
    <row r="191" spans="32:36" ht="12.75">
      <c r="AF191" s="67">
        <v>39326</v>
      </c>
      <c r="AG191" s="67">
        <f t="shared" si="2"/>
      </c>
      <c r="AH191">
        <f>September!J14</f>
      </c>
      <c r="AI191">
        <f>September!$H$8</f>
      </c>
      <c r="AJ191">
        <f>September!$H$9</f>
      </c>
    </row>
    <row r="192" spans="32:36" ht="12.75">
      <c r="AF192" s="67">
        <v>39327</v>
      </c>
      <c r="AG192" s="67">
        <f t="shared" si="2"/>
      </c>
      <c r="AH192">
        <f>September!J15</f>
      </c>
      <c r="AI192">
        <f>September!$H$8</f>
      </c>
      <c r="AJ192">
        <f>September!$H$9</f>
      </c>
    </row>
    <row r="193" spans="32:36" ht="12.75">
      <c r="AF193" s="67">
        <v>39328</v>
      </c>
      <c r="AG193" s="67">
        <f t="shared" si="2"/>
      </c>
      <c r="AH193">
        <f>September!J16</f>
      </c>
      <c r="AI193">
        <f>September!$H$8</f>
      </c>
      <c r="AJ193">
        <f>September!$H$9</f>
      </c>
    </row>
    <row r="194" spans="32:36" ht="12.75">
      <c r="AF194" s="67">
        <v>39329</v>
      </c>
      <c r="AG194" s="67">
        <f t="shared" si="2"/>
      </c>
      <c r="AH194">
        <f>September!J17</f>
      </c>
      <c r="AI194">
        <f>September!$H$8</f>
      </c>
      <c r="AJ194">
        <f>September!$H$9</f>
      </c>
    </row>
    <row r="195" spans="32:36" ht="12.75">
      <c r="AF195" s="67">
        <v>39330</v>
      </c>
      <c r="AG195" s="67">
        <f t="shared" si="2"/>
      </c>
      <c r="AH195">
        <f>September!J18</f>
      </c>
      <c r="AI195">
        <f>September!$H$8</f>
      </c>
      <c r="AJ195">
        <f>September!$H$9</f>
      </c>
    </row>
    <row r="196" spans="32:36" ht="12.75">
      <c r="AF196" s="67">
        <v>39331</v>
      </c>
      <c r="AG196" s="67">
        <f t="shared" si="2"/>
      </c>
      <c r="AH196">
        <f>September!J19</f>
      </c>
      <c r="AI196">
        <f>September!$H$8</f>
      </c>
      <c r="AJ196">
        <f>September!$H$9</f>
      </c>
    </row>
    <row r="197" spans="32:36" ht="12.75">
      <c r="AF197" s="67">
        <v>39332</v>
      </c>
      <c r="AG197" s="67">
        <f t="shared" si="2"/>
      </c>
      <c r="AH197">
        <f>September!J20</f>
      </c>
      <c r="AI197">
        <f>September!$H$8</f>
      </c>
      <c r="AJ197">
        <f>September!$H$9</f>
      </c>
    </row>
    <row r="198" spans="32:36" ht="12.75">
      <c r="AF198" s="67">
        <v>39333</v>
      </c>
      <c r="AG198" s="67">
        <f t="shared" si="2"/>
      </c>
      <c r="AH198">
        <f>September!J21</f>
      </c>
      <c r="AI198">
        <f>September!$H$8</f>
      </c>
      <c r="AJ198">
        <f>September!$H$9</f>
      </c>
    </row>
    <row r="199" spans="32:36" ht="12.75">
      <c r="AF199" s="67">
        <v>39334</v>
      </c>
      <c r="AG199" s="67">
        <f aca="true" t="shared" si="3" ref="AG199:AG251">IF(AH199="","",AF199)</f>
      </c>
      <c r="AH199">
        <f>September!J22</f>
      </c>
      <c r="AI199">
        <f>September!$H$8</f>
      </c>
      <c r="AJ199">
        <f>September!$H$9</f>
      </c>
    </row>
    <row r="200" spans="32:36" ht="12.75">
      <c r="AF200" s="67">
        <v>39335</v>
      </c>
      <c r="AG200" s="67">
        <f t="shared" si="3"/>
      </c>
      <c r="AH200">
        <f>September!J23</f>
      </c>
      <c r="AI200">
        <f>September!$H$8</f>
      </c>
      <c r="AJ200">
        <f>September!$H$9</f>
      </c>
    </row>
    <row r="201" spans="32:36" ht="12.75">
      <c r="AF201" s="67">
        <v>39336</v>
      </c>
      <c r="AG201" s="67">
        <f t="shared" si="3"/>
      </c>
      <c r="AH201">
        <f>September!J24</f>
      </c>
      <c r="AI201">
        <f>September!$H$8</f>
      </c>
      <c r="AJ201">
        <f>September!$H$9</f>
      </c>
    </row>
    <row r="202" spans="32:36" ht="12.75">
      <c r="AF202" s="67">
        <v>39337</v>
      </c>
      <c r="AG202" s="67">
        <f t="shared" si="3"/>
      </c>
      <c r="AH202">
        <f>September!J25</f>
      </c>
      <c r="AI202">
        <f>September!$H$8</f>
      </c>
      <c r="AJ202">
        <f>September!$H$9</f>
      </c>
    </row>
    <row r="203" spans="32:36" ht="12.75">
      <c r="AF203" s="67">
        <v>39338</v>
      </c>
      <c r="AG203" s="67">
        <f t="shared" si="3"/>
      </c>
      <c r="AH203">
        <f>September!J26</f>
      </c>
      <c r="AI203">
        <f>September!$H$8</f>
      </c>
      <c r="AJ203">
        <f>September!$H$9</f>
      </c>
    </row>
    <row r="204" spans="32:36" ht="12.75">
      <c r="AF204" s="67">
        <v>39339</v>
      </c>
      <c r="AG204" s="67">
        <f t="shared" si="3"/>
      </c>
      <c r="AH204">
        <f>September!J27</f>
      </c>
      <c r="AI204">
        <f>September!$H$8</f>
      </c>
      <c r="AJ204">
        <f>September!$H$9</f>
      </c>
    </row>
    <row r="205" spans="32:36" ht="12.75">
      <c r="AF205" s="67">
        <v>39340</v>
      </c>
      <c r="AG205" s="67">
        <f t="shared" si="3"/>
      </c>
      <c r="AH205">
        <f>September!J28</f>
      </c>
      <c r="AI205">
        <f>September!$H$8</f>
      </c>
      <c r="AJ205">
        <f>September!$H$9</f>
      </c>
    </row>
    <row r="206" spans="32:36" ht="12.75">
      <c r="AF206" s="67">
        <v>39341</v>
      </c>
      <c r="AG206" s="67">
        <f t="shared" si="3"/>
      </c>
      <c r="AH206">
        <f>September!J29</f>
      </c>
      <c r="AI206">
        <f>September!$H$8</f>
      </c>
      <c r="AJ206">
        <f>September!$H$9</f>
      </c>
    </row>
    <row r="207" spans="32:36" ht="12.75">
      <c r="AF207" s="67">
        <v>39342</v>
      </c>
      <c r="AG207" s="67">
        <f t="shared" si="3"/>
      </c>
      <c r="AH207">
        <f>September!J30</f>
      </c>
      <c r="AI207">
        <f>September!$H$8</f>
      </c>
      <c r="AJ207">
        <f>September!$H$9</f>
      </c>
    </row>
    <row r="208" spans="32:36" ht="12.75">
      <c r="AF208" s="67">
        <v>39343</v>
      </c>
      <c r="AG208" s="67">
        <f t="shared" si="3"/>
      </c>
      <c r="AH208">
        <f>September!J31</f>
      </c>
      <c r="AI208">
        <f>September!$H$8</f>
      </c>
      <c r="AJ208">
        <f>September!$H$9</f>
      </c>
    </row>
    <row r="209" spans="32:36" ht="12.75">
      <c r="AF209" s="67">
        <v>39344</v>
      </c>
      <c r="AG209" s="67">
        <f t="shared" si="3"/>
      </c>
      <c r="AH209">
        <f>September!J32</f>
      </c>
      <c r="AI209">
        <f>September!$H$8</f>
      </c>
      <c r="AJ209">
        <f>September!$H$9</f>
      </c>
    </row>
    <row r="210" spans="32:36" ht="12.75">
      <c r="AF210" s="67">
        <v>39345</v>
      </c>
      <c r="AG210" s="67">
        <f t="shared" si="3"/>
      </c>
      <c r="AH210">
        <f>September!J33</f>
      </c>
      <c r="AI210">
        <f>September!$H$8</f>
      </c>
      <c r="AJ210">
        <f>September!$H$9</f>
      </c>
    </row>
    <row r="211" spans="32:36" ht="12.75">
      <c r="AF211" s="67">
        <v>39346</v>
      </c>
      <c r="AG211" s="67">
        <f t="shared" si="3"/>
      </c>
      <c r="AH211">
        <f>September!J34</f>
      </c>
      <c r="AI211">
        <f>September!$H$8</f>
      </c>
      <c r="AJ211">
        <f>September!$H$9</f>
      </c>
    </row>
    <row r="212" spans="32:36" ht="12.75">
      <c r="AF212" s="67">
        <v>39347</v>
      </c>
      <c r="AG212" s="67">
        <f t="shared" si="3"/>
      </c>
      <c r="AH212">
        <f>September!J35</f>
      </c>
      <c r="AI212">
        <f>September!$H$8</f>
      </c>
      <c r="AJ212">
        <f>September!$H$9</f>
      </c>
    </row>
    <row r="213" spans="32:36" ht="12.75">
      <c r="AF213" s="67">
        <v>39348</v>
      </c>
      <c r="AG213" s="67">
        <f t="shared" si="3"/>
      </c>
      <c r="AH213">
        <f>September!J36</f>
      </c>
      <c r="AI213">
        <f>September!$H$8</f>
      </c>
      <c r="AJ213">
        <f>September!$H$9</f>
      </c>
    </row>
    <row r="214" spans="32:36" ht="12.75">
      <c r="AF214" s="67">
        <v>39349</v>
      </c>
      <c r="AG214" s="67">
        <f t="shared" si="3"/>
      </c>
      <c r="AH214">
        <f>September!J37</f>
      </c>
      <c r="AI214">
        <f>September!$H$8</f>
      </c>
      <c r="AJ214">
        <f>September!$H$9</f>
      </c>
    </row>
    <row r="215" spans="32:36" ht="12.75">
      <c r="AF215" s="67">
        <v>39350</v>
      </c>
      <c r="AG215" s="67">
        <f t="shared" si="3"/>
      </c>
      <c r="AH215">
        <f>September!J38</f>
      </c>
      <c r="AI215">
        <f>September!$H$8</f>
      </c>
      <c r="AJ215">
        <f>September!$H$9</f>
      </c>
    </row>
    <row r="216" spans="32:36" ht="12.75">
      <c r="AF216" s="67">
        <v>39351</v>
      </c>
      <c r="AG216" s="67">
        <f t="shared" si="3"/>
      </c>
      <c r="AH216">
        <f>September!J39</f>
      </c>
      <c r="AI216">
        <f>September!$H$8</f>
      </c>
      <c r="AJ216">
        <f>September!$H$9</f>
      </c>
    </row>
    <row r="217" spans="32:36" ht="12.75">
      <c r="AF217" s="67">
        <v>39352</v>
      </c>
      <c r="AG217" s="67">
        <f t="shared" si="3"/>
      </c>
      <c r="AH217">
        <f>September!J40</f>
      </c>
      <c r="AI217">
        <f>September!$H$8</f>
      </c>
      <c r="AJ217">
        <f>September!$H$9</f>
      </c>
    </row>
    <row r="218" spans="32:36" ht="12.75">
      <c r="AF218" s="67">
        <v>39353</v>
      </c>
      <c r="AG218" s="67">
        <f t="shared" si="3"/>
      </c>
      <c r="AH218">
        <f>September!J41</f>
      </c>
      <c r="AI218">
        <f>September!$H$8</f>
      </c>
      <c r="AJ218">
        <f>September!$H$9</f>
      </c>
    </row>
    <row r="219" spans="32:36" ht="12.75">
      <c r="AF219" s="67">
        <v>39354</v>
      </c>
      <c r="AG219" s="67">
        <f t="shared" si="3"/>
      </c>
      <c r="AH219">
        <f>September!J42</f>
      </c>
      <c r="AI219">
        <f>September!$H$8</f>
      </c>
      <c r="AJ219">
        <f>September!$H$9</f>
      </c>
    </row>
    <row r="220" spans="32:36" ht="12.75">
      <c r="AF220" s="67">
        <v>39355</v>
      </c>
      <c r="AG220" s="67">
        <f t="shared" si="3"/>
      </c>
      <c r="AH220">
        <f>September!J43</f>
      </c>
      <c r="AI220">
        <f>September!$H$8</f>
      </c>
      <c r="AJ220">
        <f>September!$H$9</f>
      </c>
    </row>
    <row r="221" spans="32:36" ht="12.75">
      <c r="AF221" s="67">
        <v>39356</v>
      </c>
      <c r="AG221" s="67">
        <f t="shared" si="3"/>
      </c>
      <c r="AH221">
        <f>October!J14</f>
      </c>
      <c r="AI221">
        <f>October!$H$8</f>
      </c>
      <c r="AJ221">
        <f>October!$H$9</f>
      </c>
    </row>
    <row r="222" spans="32:36" ht="12.75">
      <c r="AF222" s="67">
        <v>39357</v>
      </c>
      <c r="AG222" s="67">
        <f t="shared" si="3"/>
      </c>
      <c r="AH222">
        <f>October!J15</f>
      </c>
      <c r="AI222">
        <f>October!$H$8</f>
      </c>
      <c r="AJ222">
        <f>October!$H$9</f>
      </c>
    </row>
    <row r="223" spans="32:36" ht="12.75">
      <c r="AF223" s="67">
        <v>39358</v>
      </c>
      <c r="AG223" s="67">
        <f t="shared" si="3"/>
      </c>
      <c r="AH223">
        <f>October!J16</f>
      </c>
      <c r="AI223">
        <f>October!$H$8</f>
      </c>
      <c r="AJ223">
        <f>October!$H$9</f>
      </c>
    </row>
    <row r="224" spans="32:36" ht="12.75">
      <c r="AF224" s="67">
        <v>39359</v>
      </c>
      <c r="AG224" s="67">
        <f t="shared" si="3"/>
      </c>
      <c r="AH224">
        <f>October!J17</f>
      </c>
      <c r="AI224">
        <f>October!$H$8</f>
      </c>
      <c r="AJ224">
        <f>October!$H$9</f>
      </c>
    </row>
    <row r="225" spans="32:36" ht="12.75">
      <c r="AF225" s="67">
        <v>39360</v>
      </c>
      <c r="AG225" s="67">
        <f t="shared" si="3"/>
      </c>
      <c r="AH225">
        <f>October!J18</f>
      </c>
      <c r="AI225">
        <f>October!$H$8</f>
      </c>
      <c r="AJ225">
        <f>October!$H$9</f>
      </c>
    </row>
    <row r="226" spans="32:36" ht="12.75">
      <c r="AF226" s="67">
        <v>39361</v>
      </c>
      <c r="AG226" s="67">
        <f t="shared" si="3"/>
      </c>
      <c r="AH226">
        <f>October!J19</f>
      </c>
      <c r="AI226">
        <f>October!$H$8</f>
      </c>
      <c r="AJ226">
        <f>October!$H$9</f>
      </c>
    </row>
    <row r="227" spans="32:36" ht="12.75">
      <c r="AF227" s="67">
        <v>39362</v>
      </c>
      <c r="AG227" s="67">
        <f t="shared" si="3"/>
      </c>
      <c r="AH227">
        <f>October!J20</f>
      </c>
      <c r="AI227">
        <f>October!$H$8</f>
      </c>
      <c r="AJ227">
        <f>October!$H$9</f>
      </c>
    </row>
    <row r="228" spans="32:36" ht="12.75">
      <c r="AF228" s="67">
        <v>39363</v>
      </c>
      <c r="AG228" s="67">
        <f t="shared" si="3"/>
      </c>
      <c r="AH228">
        <f>October!J21</f>
      </c>
      <c r="AI228">
        <f>October!$H$8</f>
      </c>
      <c r="AJ228">
        <f>October!$H$9</f>
      </c>
    </row>
    <row r="229" spans="32:36" ht="12.75">
      <c r="AF229" s="67">
        <v>39364</v>
      </c>
      <c r="AG229" s="67">
        <f t="shared" si="3"/>
      </c>
      <c r="AH229">
        <f>October!J22</f>
      </c>
      <c r="AI229">
        <f>October!$H$8</f>
      </c>
      <c r="AJ229">
        <f>October!$H$9</f>
      </c>
    </row>
    <row r="230" spans="32:36" ht="12.75">
      <c r="AF230" s="67">
        <v>39365</v>
      </c>
      <c r="AG230" s="67">
        <f t="shared" si="3"/>
      </c>
      <c r="AH230">
        <f>October!J23</f>
      </c>
      <c r="AI230">
        <f>October!$H$8</f>
      </c>
      <c r="AJ230">
        <f>October!$H$9</f>
      </c>
    </row>
    <row r="231" spans="32:36" ht="12.75">
      <c r="AF231" s="67">
        <v>39366</v>
      </c>
      <c r="AG231" s="67">
        <f t="shared" si="3"/>
      </c>
      <c r="AH231">
        <f>October!J24</f>
      </c>
      <c r="AI231">
        <f>October!$H$8</f>
      </c>
      <c r="AJ231">
        <f>October!$H$9</f>
      </c>
    </row>
    <row r="232" spans="32:36" ht="12.75">
      <c r="AF232" s="67">
        <v>39367</v>
      </c>
      <c r="AG232" s="67">
        <f t="shared" si="3"/>
      </c>
      <c r="AH232">
        <f>October!J25</f>
      </c>
      <c r="AI232">
        <f>October!$H$8</f>
      </c>
      <c r="AJ232">
        <f>October!$H$9</f>
      </c>
    </row>
    <row r="233" spans="32:36" ht="12.75">
      <c r="AF233" s="67">
        <v>39368</v>
      </c>
      <c r="AG233" s="67">
        <f t="shared" si="3"/>
      </c>
      <c r="AH233">
        <f>October!J26</f>
      </c>
      <c r="AI233">
        <f>October!$H$8</f>
      </c>
      <c r="AJ233">
        <f>October!$H$9</f>
      </c>
    </row>
    <row r="234" spans="32:36" ht="12.75">
      <c r="AF234" s="67">
        <v>39369</v>
      </c>
      <c r="AG234" s="67">
        <f t="shared" si="3"/>
      </c>
      <c r="AH234">
        <f>October!J27</f>
      </c>
      <c r="AI234">
        <f>October!$H$8</f>
      </c>
      <c r="AJ234">
        <f>October!$H$9</f>
      </c>
    </row>
    <row r="235" spans="32:36" ht="12.75">
      <c r="AF235" s="67">
        <v>39370</v>
      </c>
      <c r="AG235" s="67">
        <f t="shared" si="3"/>
      </c>
      <c r="AH235">
        <f>October!J28</f>
      </c>
      <c r="AI235">
        <f>October!$H$8</f>
      </c>
      <c r="AJ235">
        <f>October!$H$9</f>
      </c>
    </row>
    <row r="236" spans="32:36" ht="12.75">
      <c r="AF236" s="67">
        <v>39371</v>
      </c>
      <c r="AG236" s="67">
        <f t="shared" si="3"/>
      </c>
      <c r="AH236">
        <f>October!J29</f>
      </c>
      <c r="AI236">
        <f>October!$H$8</f>
      </c>
      <c r="AJ236">
        <f>October!$H$9</f>
      </c>
    </row>
    <row r="237" spans="32:36" ht="12.75">
      <c r="AF237" s="67">
        <v>39372</v>
      </c>
      <c r="AG237" s="67">
        <f t="shared" si="3"/>
      </c>
      <c r="AH237">
        <f>October!J30</f>
      </c>
      <c r="AI237">
        <f>October!$H$8</f>
      </c>
      <c r="AJ237">
        <f>October!$H$9</f>
      </c>
    </row>
    <row r="238" spans="32:36" ht="12.75">
      <c r="AF238" s="67">
        <v>39373</v>
      </c>
      <c r="AG238" s="67">
        <f t="shared" si="3"/>
      </c>
      <c r="AH238">
        <f>October!J31</f>
      </c>
      <c r="AI238">
        <f>October!$H$8</f>
      </c>
      <c r="AJ238">
        <f>October!$H$9</f>
      </c>
    </row>
    <row r="239" spans="32:36" ht="12.75">
      <c r="AF239" s="67">
        <v>39374</v>
      </c>
      <c r="AG239" s="67">
        <f t="shared" si="3"/>
      </c>
      <c r="AH239">
        <f>October!J32</f>
      </c>
      <c r="AI239">
        <f>October!$H$8</f>
      </c>
      <c r="AJ239">
        <f>October!$H$9</f>
      </c>
    </row>
    <row r="240" spans="32:36" ht="12.75">
      <c r="AF240" s="67">
        <v>39375</v>
      </c>
      <c r="AG240" s="67">
        <f t="shared" si="3"/>
      </c>
      <c r="AH240">
        <f>October!J33</f>
      </c>
      <c r="AI240">
        <f>October!$H$8</f>
      </c>
      <c r="AJ240">
        <f>October!$H$9</f>
      </c>
    </row>
    <row r="241" spans="32:36" ht="12.75">
      <c r="AF241" s="67">
        <v>39376</v>
      </c>
      <c r="AG241" s="67">
        <f t="shared" si="3"/>
      </c>
      <c r="AH241">
        <f>October!J34</f>
      </c>
      <c r="AI241">
        <f>October!$H$8</f>
      </c>
      <c r="AJ241">
        <f>October!$H$9</f>
      </c>
    </row>
    <row r="242" spans="32:36" ht="12.75">
      <c r="AF242" s="67">
        <v>39377</v>
      </c>
      <c r="AG242" s="67">
        <f t="shared" si="3"/>
      </c>
      <c r="AH242">
        <f>October!J35</f>
      </c>
      <c r="AI242">
        <f>October!$H$8</f>
      </c>
      <c r="AJ242">
        <f>October!$H$9</f>
      </c>
    </row>
    <row r="243" spans="32:36" ht="12.75">
      <c r="AF243" s="67">
        <v>39378</v>
      </c>
      <c r="AG243" s="67">
        <f t="shared" si="3"/>
      </c>
      <c r="AH243">
        <f>October!J36</f>
      </c>
      <c r="AI243">
        <f>October!$H$8</f>
      </c>
      <c r="AJ243">
        <f>October!$H$9</f>
      </c>
    </row>
    <row r="244" spans="32:36" ht="12.75">
      <c r="AF244" s="67">
        <v>39379</v>
      </c>
      <c r="AG244" s="67">
        <f t="shared" si="3"/>
      </c>
      <c r="AH244">
        <f>October!J37</f>
      </c>
      <c r="AI244">
        <f>October!$H$8</f>
      </c>
      <c r="AJ244">
        <f>October!$H$9</f>
      </c>
    </row>
    <row r="245" spans="32:36" ht="12.75">
      <c r="AF245" s="67">
        <v>39380</v>
      </c>
      <c r="AG245" s="67">
        <f t="shared" si="3"/>
      </c>
      <c r="AH245">
        <f>October!J38</f>
      </c>
      <c r="AI245">
        <f>October!$H$8</f>
      </c>
      <c r="AJ245">
        <f>October!$H$9</f>
      </c>
    </row>
    <row r="246" spans="32:36" ht="12.75">
      <c r="AF246" s="67">
        <v>39381</v>
      </c>
      <c r="AG246" s="67">
        <f t="shared" si="3"/>
      </c>
      <c r="AH246">
        <f>October!J39</f>
      </c>
      <c r="AI246">
        <f>October!$H$8</f>
      </c>
      <c r="AJ246">
        <f>October!$H$9</f>
      </c>
    </row>
    <row r="247" spans="32:36" ht="12.75">
      <c r="AF247" s="67">
        <v>39382</v>
      </c>
      <c r="AG247" s="67">
        <f t="shared" si="3"/>
      </c>
      <c r="AH247">
        <f>October!J40</f>
      </c>
      <c r="AI247">
        <f>October!$H$8</f>
      </c>
      <c r="AJ247">
        <f>October!$H$9</f>
      </c>
    </row>
    <row r="248" spans="32:36" ht="12.75">
      <c r="AF248" s="67">
        <v>39383</v>
      </c>
      <c r="AG248" s="67">
        <f t="shared" si="3"/>
      </c>
      <c r="AH248">
        <f>October!J41</f>
      </c>
      <c r="AI248">
        <f>October!$H$8</f>
      </c>
      <c r="AJ248">
        <f>October!$H$9</f>
      </c>
    </row>
    <row r="249" spans="32:36" ht="12.75">
      <c r="AF249" s="67">
        <v>39384</v>
      </c>
      <c r="AG249" s="67">
        <f t="shared" si="3"/>
      </c>
      <c r="AH249">
        <f>October!J42</f>
      </c>
      <c r="AI249">
        <f>October!$H$8</f>
      </c>
      <c r="AJ249">
        <f>October!$H$9</f>
      </c>
    </row>
    <row r="250" spans="32:36" ht="12.75">
      <c r="AF250" s="67">
        <v>39385</v>
      </c>
      <c r="AG250" s="67">
        <f t="shared" si="3"/>
      </c>
      <c r="AH250">
        <f>October!J43</f>
      </c>
      <c r="AI250">
        <f>October!$H$8</f>
      </c>
      <c r="AJ250">
        <f>October!$H$9</f>
      </c>
    </row>
    <row r="251" spans="32:36" ht="12.75">
      <c r="AF251" s="67">
        <v>39386</v>
      </c>
      <c r="AG251" s="67">
        <f t="shared" si="3"/>
      </c>
      <c r="AH251">
        <f>October!J44</f>
      </c>
      <c r="AI251">
        <f>October!$H$8</f>
      </c>
      <c r="AJ251">
        <f>October!$H$9</f>
      </c>
    </row>
  </sheetData>
  <sheetProtection sheet="1" objects="1" scenarios="1"/>
  <mergeCells count="3">
    <mergeCell ref="B5:F5"/>
    <mergeCell ref="A1:N1"/>
    <mergeCell ref="B3:F3"/>
  </mergeCells>
  <printOptions/>
  <pageMargins left="0.46" right="0.41" top="0.56" bottom="0.57" header="0.35" footer="0.5"/>
  <pageSetup fitToHeight="1" fitToWidth="1" horizontalDpi="600" verticalDpi="600" orientation="landscape" scale="82" r:id="rId2"/>
  <drawing r:id="rId1"/>
</worksheet>
</file>

<file path=xl/worksheets/sheet11.xml><?xml version="1.0" encoding="utf-8"?>
<worksheet xmlns="http://schemas.openxmlformats.org/spreadsheetml/2006/main" xmlns:r="http://schemas.openxmlformats.org/officeDocument/2006/relationships">
  <sheetPr codeName="Sheet11"/>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3">
    <pageSetUpPr fitToPage="1"/>
  </sheetPr>
  <dimension ref="A1:Q44"/>
  <sheetViews>
    <sheetView showGridLines="0" workbookViewId="0" topLeftCell="A1">
      <selection activeCell="B4" sqref="B4:F4"/>
    </sheetView>
  </sheetViews>
  <sheetFormatPr defaultColWidth="9.140625" defaultRowHeight="12.75"/>
  <cols>
    <col min="1" max="1" width="10.00390625" style="0" customWidth="1"/>
    <col min="3" max="3" width="1.57421875" style="0" bestFit="1" customWidth="1"/>
    <col min="5" max="5" width="2.140625" style="0" bestFit="1" customWidth="1"/>
    <col min="7" max="7" width="2.140625" style="0" bestFit="1" customWidth="1"/>
    <col min="9" max="9" width="2.140625" style="0" customWidth="1"/>
    <col min="10" max="10" width="9.57421875" style="0" customWidth="1"/>
    <col min="11" max="11" width="6.00390625" style="0" hidden="1" customWidth="1"/>
    <col min="12" max="12" width="8.28125" style="0" customWidth="1"/>
    <col min="13" max="13" width="0.71875" style="0" customWidth="1"/>
    <col min="14" max="14" width="28.8515625" style="0" customWidth="1"/>
  </cols>
  <sheetData>
    <row r="1" spans="1:14" ht="14.25">
      <c r="A1" s="79" t="s">
        <v>10</v>
      </c>
      <c r="B1" s="80"/>
      <c r="C1" s="80"/>
      <c r="D1" s="80"/>
      <c r="E1" s="80"/>
      <c r="F1" s="80"/>
      <c r="G1" s="80"/>
      <c r="H1" s="80"/>
      <c r="I1" s="80"/>
      <c r="J1" s="80"/>
      <c r="K1" s="80"/>
      <c r="L1" s="80"/>
      <c r="M1" s="80"/>
      <c r="N1" s="80"/>
    </row>
    <row r="2" spans="1:14" ht="14.25">
      <c r="A2" s="79" t="s">
        <v>11</v>
      </c>
      <c r="B2" s="80"/>
      <c r="C2" s="80"/>
      <c r="D2" s="80"/>
      <c r="E2" s="80"/>
      <c r="F2" s="80"/>
      <c r="G2" s="80"/>
      <c r="H2" s="80"/>
      <c r="I2" s="80"/>
      <c r="J2" s="80"/>
      <c r="K2" s="80"/>
      <c r="L2" s="80"/>
      <c r="M2" s="80"/>
      <c r="N2" s="80"/>
    </row>
    <row r="3" spans="1:14" ht="14.25">
      <c r="A3" s="9"/>
      <c r="B3" s="10"/>
      <c r="C3" s="10"/>
      <c r="D3" s="10"/>
      <c r="E3" s="10"/>
      <c r="F3" s="10"/>
      <c r="G3" s="10"/>
      <c r="H3" s="10"/>
      <c r="I3" s="10"/>
      <c r="J3" s="10"/>
      <c r="K3" s="10"/>
      <c r="L3" s="10"/>
      <c r="M3" s="10"/>
      <c r="N3" s="10"/>
    </row>
    <row r="4" spans="1:7" ht="14.25">
      <c r="A4" s="9" t="s">
        <v>12</v>
      </c>
      <c r="B4" s="92">
        <f>IF('General Information'!B5:F5="","",'General Information'!B5:F5)</f>
      </c>
      <c r="C4" s="92"/>
      <c r="D4" s="92"/>
      <c r="E4" s="92"/>
      <c r="F4" s="92"/>
      <c r="G4" s="10"/>
    </row>
    <row r="5" spans="1:7" ht="14.25">
      <c r="A5" s="9"/>
      <c r="B5" s="34"/>
      <c r="C5" s="34"/>
      <c r="D5" s="34"/>
      <c r="E5" s="34"/>
      <c r="F5" s="34"/>
      <c r="G5" s="10"/>
    </row>
    <row r="6" spans="1:14" ht="14.25">
      <c r="A6" s="9" t="s">
        <v>13</v>
      </c>
      <c r="B6" s="85">
        <f>IF('General Information'!B7:F7="","",'General Information'!B7:F7)</f>
      </c>
      <c r="C6" s="85"/>
      <c r="D6" s="85"/>
      <c r="E6" s="86"/>
      <c r="F6" s="86"/>
      <c r="G6" s="10"/>
      <c r="H6" s="28"/>
      <c r="I6" s="25"/>
      <c r="J6" s="25"/>
      <c r="K6" s="25"/>
      <c r="L6" s="25"/>
      <c r="M6" s="25"/>
      <c r="N6" s="25"/>
    </row>
    <row r="7" spans="1:14" ht="9.75" customHeight="1">
      <c r="A7" s="9"/>
      <c r="B7" s="25"/>
      <c r="C7" s="25"/>
      <c r="D7" s="25"/>
      <c r="E7" s="35"/>
      <c r="F7" s="35"/>
      <c r="G7" s="10"/>
      <c r="H7" s="28"/>
      <c r="I7" s="25"/>
      <c r="J7" s="25"/>
      <c r="K7" s="25"/>
      <c r="L7" s="25"/>
      <c r="M7" s="25"/>
      <c r="N7" s="25"/>
    </row>
    <row r="8" spans="1:14" ht="13.5" customHeight="1">
      <c r="A8" s="12"/>
      <c r="B8" s="12"/>
      <c r="C8" s="12"/>
      <c r="D8" s="10"/>
      <c r="F8" s="12"/>
      <c r="G8" s="27" t="s">
        <v>20</v>
      </c>
      <c r="H8" s="39">
        <f>IF('General Information'!H9="","",'General Information'!H9)</f>
      </c>
      <c r="N8" s="22"/>
    </row>
    <row r="9" spans="3:14" ht="13.5" customHeight="1">
      <c r="C9" s="8"/>
      <c r="D9" s="8"/>
      <c r="F9" s="8"/>
      <c r="G9" s="27" t="s">
        <v>21</v>
      </c>
      <c r="H9" s="40">
        <f>IF('General Information'!H11="","",'General Information'!H11)</f>
      </c>
      <c r="I9" s="12"/>
      <c r="J9" s="13"/>
      <c r="K9" s="13"/>
      <c r="L9" s="13"/>
      <c r="M9" s="13"/>
      <c r="N9" s="12"/>
    </row>
    <row r="10" spans="1:14" ht="18" customHeight="1">
      <c r="A10" s="11" t="s">
        <v>19</v>
      </c>
      <c r="B10" s="21">
        <f>'General Information'!AD2</f>
        <v>2007</v>
      </c>
      <c r="C10" s="8"/>
      <c r="D10" s="8"/>
      <c r="E10" s="8"/>
      <c r="N10" s="22"/>
    </row>
    <row r="11" spans="1:2" ht="12.75">
      <c r="A11" s="11" t="s">
        <v>14</v>
      </c>
      <c r="B11" s="7" t="s">
        <v>15</v>
      </c>
    </row>
    <row r="12" spans="1:14" ht="37.5" customHeight="1">
      <c r="A12" s="89" t="s">
        <v>0</v>
      </c>
      <c r="B12" s="83" t="s">
        <v>1</v>
      </c>
      <c r="C12" s="81" t="s">
        <v>2</v>
      </c>
      <c r="D12" s="83" t="s">
        <v>3</v>
      </c>
      <c r="E12" s="81" t="s">
        <v>4</v>
      </c>
      <c r="F12" s="83" t="s">
        <v>5</v>
      </c>
      <c r="G12" s="81" t="s">
        <v>4</v>
      </c>
      <c r="H12" s="83" t="s">
        <v>6</v>
      </c>
      <c r="I12" s="81" t="s">
        <v>7</v>
      </c>
      <c r="J12" s="83" t="s">
        <v>9</v>
      </c>
      <c r="K12" s="14"/>
      <c r="L12" s="62" t="s">
        <v>37</v>
      </c>
      <c r="M12" s="14"/>
      <c r="N12" s="87" t="s">
        <v>8</v>
      </c>
    </row>
    <row r="13" spans="1:14" ht="13.5" thickBot="1">
      <c r="A13" s="90"/>
      <c r="B13" s="84"/>
      <c r="C13" s="91"/>
      <c r="D13" s="84"/>
      <c r="E13" s="82"/>
      <c r="F13" s="84"/>
      <c r="G13" s="82"/>
      <c r="H13" s="84"/>
      <c r="I13" s="82"/>
      <c r="J13" s="93"/>
      <c r="K13" s="26"/>
      <c r="L13" s="63"/>
      <c r="M13" s="33"/>
      <c r="N13" s="88"/>
    </row>
    <row r="14" spans="1:14" ht="18" customHeight="1" thickTop="1">
      <c r="A14" s="18">
        <f>'General Information'!AD1</f>
        <v>39142</v>
      </c>
      <c r="B14" s="36"/>
      <c r="C14" s="6" t="s">
        <v>2</v>
      </c>
      <c r="D14" s="36"/>
      <c r="E14" s="6" t="s">
        <v>4</v>
      </c>
      <c r="F14" s="36"/>
      <c r="G14" s="6" t="s">
        <v>4</v>
      </c>
      <c r="H14" s="36"/>
      <c r="I14" s="6" t="s">
        <v>7</v>
      </c>
      <c r="J14" s="5">
        <f aca="true" t="shared" si="0" ref="J14:J44">IF(D14="","",IF(B14-D14+F14+H14&gt;$H$8,$H$8,B14-D14+F14+H14))</f>
      </c>
      <c r="K14" s="30" t="e">
        <f>B14-D14+F14+H14-$H$8</f>
        <v>#VALUE!</v>
      </c>
      <c r="L14" s="56">
        <f>IF(J14="","",($H$8-J14)/$H$8)</f>
      </c>
      <c r="M14" s="29">
        <f>IF(B14="","",IF((B14-D14+F14+H14)&gt;$H$8+0.01,"   Water Loss ="&amp;TEXT(K14,"0.00")&amp;" inches",IF(J14&lt;$H$9,"   Low soil water","")))</f>
      </c>
      <c r="N14" s="41"/>
    </row>
    <row r="15" spans="1:14" ht="18" customHeight="1">
      <c r="A15" s="19">
        <f aca="true" t="shared" si="1" ref="A15:A44">A14+1</f>
        <v>39143</v>
      </c>
      <c r="B15" s="37">
        <f aca="true" t="shared" si="2" ref="B15:B44">IF(J14="","",J14)</f>
      </c>
      <c r="C15" s="2" t="s">
        <v>2</v>
      </c>
      <c r="D15" s="37"/>
      <c r="E15" s="2" t="s">
        <v>4</v>
      </c>
      <c r="F15" s="37"/>
      <c r="G15" s="2" t="s">
        <v>4</v>
      </c>
      <c r="H15" s="37"/>
      <c r="I15" s="2" t="s">
        <v>7</v>
      </c>
      <c r="J15" s="1">
        <f t="shared" si="0"/>
      </c>
      <c r="K15" s="31" t="e">
        <f>B15-D15+F15+H15-$H$8</f>
        <v>#VALUE!</v>
      </c>
      <c r="L15" s="57">
        <f aca="true" t="shared" si="3" ref="L15:L44">IF(J15="","",($H$8-J15)/$H$8)</f>
      </c>
      <c r="M15" s="15">
        <f aca="true" t="shared" si="4" ref="M15:M44">IF(B15="","",IF((B15-D15+F15+H15)&gt;$H$8+0.01,"   Water Loss ="&amp;TEXT(K15,"0.00")&amp;" inches",IF(J15&lt;$H$9,"   Low soil water","")))</f>
      </c>
      <c r="N15" s="42"/>
    </row>
    <row r="16" spans="1:16" ht="18" customHeight="1">
      <c r="A16" s="19">
        <f t="shared" si="1"/>
        <v>39144</v>
      </c>
      <c r="B16" s="37">
        <f t="shared" si="2"/>
      </c>
      <c r="C16" s="2" t="s">
        <v>2</v>
      </c>
      <c r="D16" s="37"/>
      <c r="E16" s="2" t="s">
        <v>4</v>
      </c>
      <c r="F16" s="37"/>
      <c r="G16" s="2" t="s">
        <v>4</v>
      </c>
      <c r="H16" s="37"/>
      <c r="I16" s="2" t="s">
        <v>7</v>
      </c>
      <c r="J16" s="1">
        <f t="shared" si="0"/>
      </c>
      <c r="K16" s="31" t="e">
        <f aca="true" t="shared" si="5" ref="K16:K44">B16-D16+F16+H16-$H$8</f>
        <v>#VALUE!</v>
      </c>
      <c r="L16" s="57">
        <f t="shared" si="3"/>
      </c>
      <c r="M16" s="15">
        <f t="shared" si="4"/>
      </c>
      <c r="N16" s="43"/>
      <c r="P16" s="23"/>
    </row>
    <row r="17" spans="1:17" ht="18" customHeight="1">
      <c r="A17" s="19">
        <f t="shared" si="1"/>
        <v>39145</v>
      </c>
      <c r="B17" s="37">
        <f t="shared" si="2"/>
      </c>
      <c r="C17" s="2" t="s">
        <v>2</v>
      </c>
      <c r="D17" s="37"/>
      <c r="E17" s="2" t="s">
        <v>4</v>
      </c>
      <c r="F17" s="37"/>
      <c r="G17" s="2" t="s">
        <v>4</v>
      </c>
      <c r="H17" s="37"/>
      <c r="I17" s="2" t="s">
        <v>7</v>
      </c>
      <c r="J17" s="1">
        <f t="shared" si="0"/>
      </c>
      <c r="K17" s="31" t="e">
        <f t="shared" si="5"/>
        <v>#VALUE!</v>
      </c>
      <c r="L17" s="57">
        <f t="shared" si="3"/>
      </c>
      <c r="M17" s="15">
        <f t="shared" si="4"/>
      </c>
      <c r="N17" s="43"/>
      <c r="P17" s="22"/>
      <c r="Q17" s="24"/>
    </row>
    <row r="18" spans="1:14" ht="18" customHeight="1">
      <c r="A18" s="19">
        <f t="shared" si="1"/>
        <v>39146</v>
      </c>
      <c r="B18" s="37">
        <f t="shared" si="2"/>
      </c>
      <c r="C18" s="2" t="s">
        <v>2</v>
      </c>
      <c r="D18" s="37"/>
      <c r="E18" s="2" t="s">
        <v>4</v>
      </c>
      <c r="F18" s="37"/>
      <c r="G18" s="2" t="s">
        <v>4</v>
      </c>
      <c r="H18" s="37"/>
      <c r="I18" s="2" t="s">
        <v>7</v>
      </c>
      <c r="J18" s="1">
        <f t="shared" si="0"/>
      </c>
      <c r="K18" s="31" t="e">
        <f t="shared" si="5"/>
        <v>#VALUE!</v>
      </c>
      <c r="L18" s="57">
        <f t="shared" si="3"/>
      </c>
      <c r="M18" s="15">
        <f t="shared" si="4"/>
      </c>
      <c r="N18" s="43"/>
    </row>
    <row r="19" spans="1:14" ht="18" customHeight="1">
      <c r="A19" s="19">
        <f t="shared" si="1"/>
        <v>39147</v>
      </c>
      <c r="B19" s="37">
        <f t="shared" si="2"/>
      </c>
      <c r="C19" s="2" t="s">
        <v>2</v>
      </c>
      <c r="D19" s="37"/>
      <c r="E19" s="2" t="s">
        <v>4</v>
      </c>
      <c r="F19" s="37"/>
      <c r="G19" s="2" t="s">
        <v>4</v>
      </c>
      <c r="H19" s="37"/>
      <c r="I19" s="2" t="s">
        <v>7</v>
      </c>
      <c r="J19" s="1">
        <f t="shared" si="0"/>
      </c>
      <c r="K19" s="31" t="e">
        <f t="shared" si="5"/>
        <v>#VALUE!</v>
      </c>
      <c r="L19" s="57">
        <f t="shared" si="3"/>
      </c>
      <c r="M19" s="15">
        <f t="shared" si="4"/>
      </c>
      <c r="N19" s="43"/>
    </row>
    <row r="20" spans="1:14" ht="18" customHeight="1">
      <c r="A20" s="19">
        <f t="shared" si="1"/>
        <v>39148</v>
      </c>
      <c r="B20" s="37">
        <f t="shared" si="2"/>
      </c>
      <c r="C20" s="2" t="s">
        <v>2</v>
      </c>
      <c r="D20" s="37"/>
      <c r="E20" s="2" t="s">
        <v>4</v>
      </c>
      <c r="F20" s="37"/>
      <c r="G20" s="2" t="s">
        <v>4</v>
      </c>
      <c r="H20" s="37"/>
      <c r="I20" s="2" t="s">
        <v>7</v>
      </c>
      <c r="J20" s="1">
        <f t="shared" si="0"/>
      </c>
      <c r="K20" s="31" t="e">
        <f t="shared" si="5"/>
        <v>#VALUE!</v>
      </c>
      <c r="L20" s="57">
        <f t="shared" si="3"/>
      </c>
      <c r="M20" s="15">
        <f t="shared" si="4"/>
      </c>
      <c r="N20" s="43"/>
    </row>
    <row r="21" spans="1:14" ht="18" customHeight="1">
      <c r="A21" s="19">
        <f t="shared" si="1"/>
        <v>39149</v>
      </c>
      <c r="B21" s="37">
        <f t="shared" si="2"/>
      </c>
      <c r="C21" s="2" t="s">
        <v>2</v>
      </c>
      <c r="D21" s="37"/>
      <c r="E21" s="2" t="s">
        <v>4</v>
      </c>
      <c r="F21" s="37"/>
      <c r="G21" s="2" t="s">
        <v>4</v>
      </c>
      <c r="H21" s="37"/>
      <c r="I21" s="2" t="s">
        <v>7</v>
      </c>
      <c r="J21" s="1">
        <f t="shared" si="0"/>
      </c>
      <c r="K21" s="31" t="e">
        <f t="shared" si="5"/>
        <v>#VALUE!</v>
      </c>
      <c r="L21" s="57">
        <f t="shared" si="3"/>
      </c>
      <c r="M21" s="15">
        <f t="shared" si="4"/>
      </c>
      <c r="N21" s="43"/>
    </row>
    <row r="22" spans="1:14" ht="18" customHeight="1">
      <c r="A22" s="19">
        <f t="shared" si="1"/>
        <v>39150</v>
      </c>
      <c r="B22" s="37">
        <f t="shared" si="2"/>
      </c>
      <c r="C22" s="2" t="s">
        <v>2</v>
      </c>
      <c r="D22" s="37"/>
      <c r="E22" s="2" t="s">
        <v>4</v>
      </c>
      <c r="F22" s="37"/>
      <c r="G22" s="2" t="s">
        <v>4</v>
      </c>
      <c r="H22" s="37"/>
      <c r="I22" s="2" t="s">
        <v>7</v>
      </c>
      <c r="J22" s="1">
        <f t="shared" si="0"/>
      </c>
      <c r="K22" s="31" t="e">
        <f t="shared" si="5"/>
        <v>#VALUE!</v>
      </c>
      <c r="L22" s="57">
        <f t="shared" si="3"/>
      </c>
      <c r="M22" s="15">
        <f t="shared" si="4"/>
      </c>
      <c r="N22" s="43"/>
    </row>
    <row r="23" spans="1:14" ht="18" customHeight="1">
      <c r="A23" s="19">
        <f t="shared" si="1"/>
        <v>39151</v>
      </c>
      <c r="B23" s="37">
        <f t="shared" si="2"/>
      </c>
      <c r="C23" s="2" t="s">
        <v>2</v>
      </c>
      <c r="D23" s="37"/>
      <c r="E23" s="2" t="s">
        <v>4</v>
      </c>
      <c r="F23" s="37"/>
      <c r="G23" s="2" t="s">
        <v>4</v>
      </c>
      <c r="H23" s="37"/>
      <c r="I23" s="2" t="s">
        <v>7</v>
      </c>
      <c r="J23" s="1">
        <f t="shared" si="0"/>
      </c>
      <c r="K23" s="31" t="e">
        <f t="shared" si="5"/>
        <v>#VALUE!</v>
      </c>
      <c r="L23" s="57">
        <f t="shared" si="3"/>
      </c>
      <c r="M23" s="15">
        <f t="shared" si="4"/>
      </c>
      <c r="N23" s="43"/>
    </row>
    <row r="24" spans="1:14" ht="18" customHeight="1">
      <c r="A24" s="19">
        <f t="shared" si="1"/>
        <v>39152</v>
      </c>
      <c r="B24" s="37">
        <f t="shared" si="2"/>
      </c>
      <c r="C24" s="2" t="s">
        <v>2</v>
      </c>
      <c r="D24" s="37"/>
      <c r="E24" s="2" t="s">
        <v>4</v>
      </c>
      <c r="F24" s="37"/>
      <c r="G24" s="2" t="s">
        <v>4</v>
      </c>
      <c r="H24" s="37"/>
      <c r="I24" s="2" t="s">
        <v>7</v>
      </c>
      <c r="J24" s="1">
        <f t="shared" si="0"/>
      </c>
      <c r="K24" s="31" t="e">
        <f t="shared" si="5"/>
        <v>#VALUE!</v>
      </c>
      <c r="L24" s="57">
        <f t="shared" si="3"/>
      </c>
      <c r="M24" s="15">
        <f t="shared" si="4"/>
      </c>
      <c r="N24" s="43"/>
    </row>
    <row r="25" spans="1:14" ht="18" customHeight="1">
      <c r="A25" s="19">
        <f t="shared" si="1"/>
        <v>39153</v>
      </c>
      <c r="B25" s="37">
        <f t="shared" si="2"/>
      </c>
      <c r="C25" s="2" t="s">
        <v>2</v>
      </c>
      <c r="D25" s="37"/>
      <c r="E25" s="2" t="s">
        <v>4</v>
      </c>
      <c r="F25" s="37"/>
      <c r="G25" s="2" t="s">
        <v>4</v>
      </c>
      <c r="H25" s="37"/>
      <c r="I25" s="2" t="s">
        <v>7</v>
      </c>
      <c r="J25" s="1">
        <f t="shared" si="0"/>
      </c>
      <c r="K25" s="31" t="e">
        <f t="shared" si="5"/>
        <v>#VALUE!</v>
      </c>
      <c r="L25" s="57">
        <f t="shared" si="3"/>
      </c>
      <c r="M25" s="15">
        <f t="shared" si="4"/>
      </c>
      <c r="N25" s="43"/>
    </row>
    <row r="26" spans="1:14" ht="18" customHeight="1">
      <c r="A26" s="19">
        <f t="shared" si="1"/>
        <v>39154</v>
      </c>
      <c r="B26" s="37">
        <f t="shared" si="2"/>
      </c>
      <c r="C26" s="2" t="s">
        <v>2</v>
      </c>
      <c r="D26" s="37"/>
      <c r="E26" s="2" t="s">
        <v>4</v>
      </c>
      <c r="F26" s="37"/>
      <c r="G26" s="2" t="s">
        <v>4</v>
      </c>
      <c r="H26" s="37"/>
      <c r="I26" s="2" t="s">
        <v>7</v>
      </c>
      <c r="J26" s="1">
        <f t="shared" si="0"/>
      </c>
      <c r="K26" s="31" t="e">
        <f t="shared" si="5"/>
        <v>#VALUE!</v>
      </c>
      <c r="L26" s="57">
        <f t="shared" si="3"/>
      </c>
      <c r="M26" s="15">
        <f t="shared" si="4"/>
      </c>
      <c r="N26" s="43"/>
    </row>
    <row r="27" spans="1:14" ht="18" customHeight="1">
      <c r="A27" s="19">
        <f t="shared" si="1"/>
        <v>39155</v>
      </c>
      <c r="B27" s="37">
        <f t="shared" si="2"/>
      </c>
      <c r="C27" s="2" t="s">
        <v>2</v>
      </c>
      <c r="D27" s="37"/>
      <c r="E27" s="2" t="s">
        <v>4</v>
      </c>
      <c r="F27" s="37"/>
      <c r="G27" s="2" t="s">
        <v>4</v>
      </c>
      <c r="H27" s="37"/>
      <c r="I27" s="2" t="s">
        <v>7</v>
      </c>
      <c r="J27" s="1">
        <f t="shared" si="0"/>
      </c>
      <c r="K27" s="31" t="e">
        <f t="shared" si="5"/>
        <v>#VALUE!</v>
      </c>
      <c r="L27" s="57">
        <f t="shared" si="3"/>
      </c>
      <c r="M27" s="15">
        <f t="shared" si="4"/>
      </c>
      <c r="N27" s="43"/>
    </row>
    <row r="28" spans="1:14" ht="18" customHeight="1">
      <c r="A28" s="19">
        <f t="shared" si="1"/>
        <v>39156</v>
      </c>
      <c r="B28" s="37">
        <f t="shared" si="2"/>
      </c>
      <c r="C28" s="2" t="s">
        <v>2</v>
      </c>
      <c r="D28" s="37"/>
      <c r="E28" s="2" t="s">
        <v>4</v>
      </c>
      <c r="F28" s="37"/>
      <c r="G28" s="2" t="s">
        <v>4</v>
      </c>
      <c r="H28" s="37"/>
      <c r="I28" s="2" t="s">
        <v>7</v>
      </c>
      <c r="J28" s="1">
        <f t="shared" si="0"/>
      </c>
      <c r="K28" s="31" t="e">
        <f t="shared" si="5"/>
        <v>#VALUE!</v>
      </c>
      <c r="L28" s="57">
        <f t="shared" si="3"/>
      </c>
      <c r="M28" s="15">
        <f t="shared" si="4"/>
      </c>
      <c r="N28" s="43"/>
    </row>
    <row r="29" spans="1:14" ht="18" customHeight="1">
      <c r="A29" s="19">
        <f t="shared" si="1"/>
        <v>39157</v>
      </c>
      <c r="B29" s="37">
        <f t="shared" si="2"/>
      </c>
      <c r="C29" s="2" t="s">
        <v>2</v>
      </c>
      <c r="D29" s="37"/>
      <c r="E29" s="2" t="s">
        <v>4</v>
      </c>
      <c r="F29" s="37"/>
      <c r="G29" s="2" t="s">
        <v>4</v>
      </c>
      <c r="H29" s="37"/>
      <c r="I29" s="2" t="s">
        <v>7</v>
      </c>
      <c r="J29" s="1">
        <f t="shared" si="0"/>
      </c>
      <c r="K29" s="31" t="e">
        <f t="shared" si="5"/>
        <v>#VALUE!</v>
      </c>
      <c r="L29" s="57">
        <f t="shared" si="3"/>
      </c>
      <c r="M29" s="15">
        <f t="shared" si="4"/>
      </c>
      <c r="N29" s="43"/>
    </row>
    <row r="30" spans="1:14" ht="18" customHeight="1">
      <c r="A30" s="19">
        <f t="shared" si="1"/>
        <v>39158</v>
      </c>
      <c r="B30" s="37">
        <f t="shared" si="2"/>
      </c>
      <c r="C30" s="2" t="s">
        <v>2</v>
      </c>
      <c r="D30" s="37"/>
      <c r="E30" s="2" t="s">
        <v>4</v>
      </c>
      <c r="F30" s="37"/>
      <c r="G30" s="2" t="s">
        <v>4</v>
      </c>
      <c r="H30" s="37"/>
      <c r="I30" s="2" t="s">
        <v>7</v>
      </c>
      <c r="J30" s="1">
        <f t="shared" si="0"/>
      </c>
      <c r="K30" s="31" t="e">
        <f t="shared" si="5"/>
        <v>#VALUE!</v>
      </c>
      <c r="L30" s="57">
        <f t="shared" si="3"/>
      </c>
      <c r="M30" s="15">
        <f t="shared" si="4"/>
      </c>
      <c r="N30" s="43"/>
    </row>
    <row r="31" spans="1:14" ht="18" customHeight="1">
      <c r="A31" s="19">
        <f t="shared" si="1"/>
        <v>39159</v>
      </c>
      <c r="B31" s="37">
        <f t="shared" si="2"/>
      </c>
      <c r="C31" s="2" t="s">
        <v>2</v>
      </c>
      <c r="D31" s="37"/>
      <c r="E31" s="2" t="s">
        <v>4</v>
      </c>
      <c r="F31" s="37"/>
      <c r="G31" s="2" t="s">
        <v>4</v>
      </c>
      <c r="H31" s="37"/>
      <c r="I31" s="2" t="s">
        <v>7</v>
      </c>
      <c r="J31" s="1">
        <f t="shared" si="0"/>
      </c>
      <c r="K31" s="31" t="e">
        <f t="shared" si="5"/>
        <v>#VALUE!</v>
      </c>
      <c r="L31" s="57">
        <f t="shared" si="3"/>
      </c>
      <c r="M31" s="15">
        <f t="shared" si="4"/>
      </c>
      <c r="N31" s="43"/>
    </row>
    <row r="32" spans="1:14" ht="18" customHeight="1">
      <c r="A32" s="19">
        <f t="shared" si="1"/>
        <v>39160</v>
      </c>
      <c r="B32" s="37">
        <f t="shared" si="2"/>
      </c>
      <c r="C32" s="2" t="s">
        <v>2</v>
      </c>
      <c r="D32" s="37"/>
      <c r="E32" s="2" t="s">
        <v>4</v>
      </c>
      <c r="F32" s="37"/>
      <c r="G32" s="2" t="s">
        <v>4</v>
      </c>
      <c r="H32" s="37"/>
      <c r="I32" s="2" t="s">
        <v>7</v>
      </c>
      <c r="J32" s="1">
        <f t="shared" si="0"/>
      </c>
      <c r="K32" s="31" t="e">
        <f t="shared" si="5"/>
        <v>#VALUE!</v>
      </c>
      <c r="L32" s="57">
        <f t="shared" si="3"/>
      </c>
      <c r="M32" s="15">
        <f t="shared" si="4"/>
      </c>
      <c r="N32" s="43"/>
    </row>
    <row r="33" spans="1:14" ht="18" customHeight="1">
      <c r="A33" s="19">
        <f t="shared" si="1"/>
        <v>39161</v>
      </c>
      <c r="B33" s="37">
        <f t="shared" si="2"/>
      </c>
      <c r="C33" s="2" t="s">
        <v>2</v>
      </c>
      <c r="D33" s="37"/>
      <c r="E33" s="2" t="s">
        <v>4</v>
      </c>
      <c r="F33" s="37"/>
      <c r="G33" s="2" t="s">
        <v>4</v>
      </c>
      <c r="H33" s="37"/>
      <c r="I33" s="2" t="s">
        <v>7</v>
      </c>
      <c r="J33" s="1">
        <f t="shared" si="0"/>
      </c>
      <c r="K33" s="31" t="e">
        <f t="shared" si="5"/>
        <v>#VALUE!</v>
      </c>
      <c r="L33" s="57">
        <f t="shared" si="3"/>
      </c>
      <c r="M33" s="15">
        <f t="shared" si="4"/>
      </c>
      <c r="N33" s="43"/>
    </row>
    <row r="34" spans="1:14" ht="18" customHeight="1">
      <c r="A34" s="19">
        <f t="shared" si="1"/>
        <v>39162</v>
      </c>
      <c r="B34" s="37">
        <f t="shared" si="2"/>
      </c>
      <c r="C34" s="2" t="s">
        <v>2</v>
      </c>
      <c r="D34" s="37"/>
      <c r="E34" s="2" t="s">
        <v>4</v>
      </c>
      <c r="F34" s="37"/>
      <c r="G34" s="2" t="s">
        <v>4</v>
      </c>
      <c r="H34" s="37"/>
      <c r="I34" s="2" t="s">
        <v>7</v>
      </c>
      <c r="J34" s="1">
        <f t="shared" si="0"/>
      </c>
      <c r="K34" s="31" t="e">
        <f t="shared" si="5"/>
        <v>#VALUE!</v>
      </c>
      <c r="L34" s="57">
        <f t="shared" si="3"/>
      </c>
      <c r="M34" s="15">
        <f t="shared" si="4"/>
      </c>
      <c r="N34" s="43"/>
    </row>
    <row r="35" spans="1:14" ht="18" customHeight="1">
      <c r="A35" s="19">
        <f t="shared" si="1"/>
        <v>39163</v>
      </c>
      <c r="B35" s="37">
        <f t="shared" si="2"/>
      </c>
      <c r="C35" s="2" t="s">
        <v>2</v>
      </c>
      <c r="D35" s="37"/>
      <c r="E35" s="2" t="s">
        <v>4</v>
      </c>
      <c r="F35" s="37"/>
      <c r="G35" s="2" t="s">
        <v>4</v>
      </c>
      <c r="H35" s="37"/>
      <c r="I35" s="2" t="s">
        <v>7</v>
      </c>
      <c r="J35" s="1">
        <f t="shared" si="0"/>
      </c>
      <c r="K35" s="31" t="e">
        <f t="shared" si="5"/>
        <v>#VALUE!</v>
      </c>
      <c r="L35" s="57">
        <f t="shared" si="3"/>
      </c>
      <c r="M35" s="15">
        <f t="shared" si="4"/>
      </c>
      <c r="N35" s="43"/>
    </row>
    <row r="36" spans="1:14" ht="18" customHeight="1">
      <c r="A36" s="19">
        <f t="shared" si="1"/>
        <v>39164</v>
      </c>
      <c r="B36" s="37">
        <f t="shared" si="2"/>
      </c>
      <c r="C36" s="2" t="s">
        <v>2</v>
      </c>
      <c r="D36" s="37"/>
      <c r="E36" s="2" t="s">
        <v>4</v>
      </c>
      <c r="F36" s="37"/>
      <c r="G36" s="2" t="s">
        <v>4</v>
      </c>
      <c r="H36" s="37"/>
      <c r="I36" s="2" t="s">
        <v>7</v>
      </c>
      <c r="J36" s="1">
        <f t="shared" si="0"/>
      </c>
      <c r="K36" s="31" t="e">
        <f t="shared" si="5"/>
        <v>#VALUE!</v>
      </c>
      <c r="L36" s="57">
        <f t="shared" si="3"/>
      </c>
      <c r="M36" s="15">
        <f t="shared" si="4"/>
      </c>
      <c r="N36" s="43"/>
    </row>
    <row r="37" spans="1:14" ht="18" customHeight="1">
      <c r="A37" s="19">
        <f t="shared" si="1"/>
        <v>39165</v>
      </c>
      <c r="B37" s="37">
        <f t="shared" si="2"/>
      </c>
      <c r="C37" s="2" t="s">
        <v>2</v>
      </c>
      <c r="D37" s="37"/>
      <c r="E37" s="2" t="s">
        <v>4</v>
      </c>
      <c r="F37" s="37"/>
      <c r="G37" s="2" t="s">
        <v>4</v>
      </c>
      <c r="H37" s="37"/>
      <c r="I37" s="2" t="s">
        <v>7</v>
      </c>
      <c r="J37" s="1">
        <f t="shared" si="0"/>
      </c>
      <c r="K37" s="31" t="e">
        <f t="shared" si="5"/>
        <v>#VALUE!</v>
      </c>
      <c r="L37" s="57">
        <f t="shared" si="3"/>
      </c>
      <c r="M37" s="15">
        <f t="shared" si="4"/>
      </c>
      <c r="N37" s="43"/>
    </row>
    <row r="38" spans="1:14" ht="18" customHeight="1">
      <c r="A38" s="19">
        <f t="shared" si="1"/>
        <v>39166</v>
      </c>
      <c r="B38" s="37">
        <f t="shared" si="2"/>
      </c>
      <c r="C38" s="2" t="s">
        <v>2</v>
      </c>
      <c r="D38" s="37"/>
      <c r="E38" s="2" t="s">
        <v>4</v>
      </c>
      <c r="F38" s="37"/>
      <c r="G38" s="2" t="s">
        <v>4</v>
      </c>
      <c r="H38" s="37"/>
      <c r="I38" s="2" t="s">
        <v>7</v>
      </c>
      <c r="J38" s="1">
        <f t="shared" si="0"/>
      </c>
      <c r="K38" s="31" t="e">
        <f t="shared" si="5"/>
        <v>#VALUE!</v>
      </c>
      <c r="L38" s="57">
        <f t="shared" si="3"/>
      </c>
      <c r="M38" s="15">
        <f t="shared" si="4"/>
      </c>
      <c r="N38" s="43"/>
    </row>
    <row r="39" spans="1:14" ht="18" customHeight="1">
      <c r="A39" s="19">
        <f t="shared" si="1"/>
        <v>39167</v>
      </c>
      <c r="B39" s="37">
        <f t="shared" si="2"/>
      </c>
      <c r="C39" s="2" t="s">
        <v>2</v>
      </c>
      <c r="D39" s="37"/>
      <c r="E39" s="2" t="s">
        <v>4</v>
      </c>
      <c r="F39" s="37"/>
      <c r="G39" s="2" t="s">
        <v>4</v>
      </c>
      <c r="H39" s="37"/>
      <c r="I39" s="2" t="s">
        <v>7</v>
      </c>
      <c r="J39" s="1">
        <f t="shared" si="0"/>
      </c>
      <c r="K39" s="31" t="e">
        <f t="shared" si="5"/>
        <v>#VALUE!</v>
      </c>
      <c r="L39" s="57">
        <f t="shared" si="3"/>
      </c>
      <c r="M39" s="15">
        <f t="shared" si="4"/>
      </c>
      <c r="N39" s="43"/>
    </row>
    <row r="40" spans="1:14" ht="18" customHeight="1">
      <c r="A40" s="19">
        <f t="shared" si="1"/>
        <v>39168</v>
      </c>
      <c r="B40" s="37">
        <f t="shared" si="2"/>
      </c>
      <c r="C40" s="2" t="s">
        <v>2</v>
      </c>
      <c r="D40" s="37"/>
      <c r="E40" s="2" t="s">
        <v>4</v>
      </c>
      <c r="F40" s="37"/>
      <c r="G40" s="2" t="s">
        <v>4</v>
      </c>
      <c r="H40" s="37"/>
      <c r="I40" s="2" t="s">
        <v>7</v>
      </c>
      <c r="J40" s="1">
        <f t="shared" si="0"/>
      </c>
      <c r="K40" s="31" t="e">
        <f t="shared" si="5"/>
        <v>#VALUE!</v>
      </c>
      <c r="L40" s="57">
        <f t="shared" si="3"/>
      </c>
      <c r="M40" s="15">
        <f t="shared" si="4"/>
      </c>
      <c r="N40" s="43"/>
    </row>
    <row r="41" spans="1:14" ht="18" customHeight="1">
      <c r="A41" s="19">
        <f t="shared" si="1"/>
        <v>39169</v>
      </c>
      <c r="B41" s="37">
        <f t="shared" si="2"/>
      </c>
      <c r="C41" s="2" t="s">
        <v>2</v>
      </c>
      <c r="D41" s="37"/>
      <c r="E41" s="2" t="s">
        <v>4</v>
      </c>
      <c r="F41" s="37"/>
      <c r="G41" s="2" t="s">
        <v>4</v>
      </c>
      <c r="H41" s="37"/>
      <c r="I41" s="2" t="s">
        <v>7</v>
      </c>
      <c r="J41" s="1">
        <f t="shared" si="0"/>
      </c>
      <c r="K41" s="31" t="e">
        <f t="shared" si="5"/>
        <v>#VALUE!</v>
      </c>
      <c r="L41" s="57">
        <f t="shared" si="3"/>
      </c>
      <c r="M41" s="15">
        <f t="shared" si="4"/>
      </c>
      <c r="N41" s="43"/>
    </row>
    <row r="42" spans="1:14" ht="18" customHeight="1">
      <c r="A42" s="19">
        <f t="shared" si="1"/>
        <v>39170</v>
      </c>
      <c r="B42" s="37">
        <f t="shared" si="2"/>
      </c>
      <c r="C42" s="2" t="s">
        <v>2</v>
      </c>
      <c r="D42" s="37"/>
      <c r="E42" s="2" t="s">
        <v>4</v>
      </c>
      <c r="F42" s="37"/>
      <c r="G42" s="2" t="s">
        <v>4</v>
      </c>
      <c r="H42" s="37"/>
      <c r="I42" s="2" t="s">
        <v>7</v>
      </c>
      <c r="J42" s="1">
        <f t="shared" si="0"/>
      </c>
      <c r="K42" s="31" t="e">
        <f t="shared" si="5"/>
        <v>#VALUE!</v>
      </c>
      <c r="L42" s="57">
        <f t="shared" si="3"/>
      </c>
      <c r="M42" s="15">
        <f t="shared" si="4"/>
      </c>
      <c r="N42" s="43"/>
    </row>
    <row r="43" spans="1:14" ht="18" customHeight="1">
      <c r="A43" s="19">
        <f t="shared" si="1"/>
        <v>39171</v>
      </c>
      <c r="B43" s="37">
        <f t="shared" si="2"/>
      </c>
      <c r="C43" s="2" t="s">
        <v>2</v>
      </c>
      <c r="D43" s="37"/>
      <c r="E43" s="2" t="s">
        <v>4</v>
      </c>
      <c r="F43" s="37"/>
      <c r="G43" s="2" t="s">
        <v>4</v>
      </c>
      <c r="H43" s="37"/>
      <c r="I43" s="2" t="s">
        <v>7</v>
      </c>
      <c r="J43" s="1">
        <f t="shared" si="0"/>
      </c>
      <c r="K43" s="31" t="e">
        <f t="shared" si="5"/>
        <v>#VALUE!</v>
      </c>
      <c r="L43" s="57">
        <f t="shared" si="3"/>
      </c>
      <c r="M43" s="15">
        <f t="shared" si="4"/>
      </c>
      <c r="N43" s="43"/>
    </row>
    <row r="44" spans="1:14" ht="18" customHeight="1">
      <c r="A44" s="20">
        <f t="shared" si="1"/>
        <v>39172</v>
      </c>
      <c r="B44" s="38">
        <f t="shared" si="2"/>
      </c>
      <c r="C44" s="4" t="s">
        <v>2</v>
      </c>
      <c r="D44" s="38"/>
      <c r="E44" s="4" t="s">
        <v>4</v>
      </c>
      <c r="F44" s="38"/>
      <c r="G44" s="4" t="s">
        <v>4</v>
      </c>
      <c r="H44" s="38"/>
      <c r="I44" s="4" t="s">
        <v>7</v>
      </c>
      <c r="J44" s="3">
        <f t="shared" si="0"/>
      </c>
      <c r="K44" s="32" t="e">
        <f t="shared" si="5"/>
        <v>#VALUE!</v>
      </c>
      <c r="L44" s="58">
        <f t="shared" si="3"/>
      </c>
      <c r="M44" s="16">
        <f t="shared" si="4"/>
      </c>
      <c r="N44" s="44"/>
    </row>
  </sheetData>
  <sheetProtection sheet="1" objects="1" scenarios="1"/>
  <mergeCells count="15">
    <mergeCell ref="A1:N1"/>
    <mergeCell ref="N12:N13"/>
    <mergeCell ref="H12:H13"/>
    <mergeCell ref="A12:A13"/>
    <mergeCell ref="B12:B13"/>
    <mergeCell ref="C12:C13"/>
    <mergeCell ref="D12:D13"/>
    <mergeCell ref="B4:F4"/>
    <mergeCell ref="I12:I13"/>
    <mergeCell ref="J12:J13"/>
    <mergeCell ref="A2:N2"/>
    <mergeCell ref="E12:E13"/>
    <mergeCell ref="F12:F13"/>
    <mergeCell ref="G12:G13"/>
    <mergeCell ref="B6:F6"/>
  </mergeCells>
  <printOptions/>
  <pageMargins left="0.75" right="0.75" top="0.41" bottom="0.57" header="0.35" footer="0.5"/>
  <pageSetup fitToHeight="1" fitToWidth="1" horizontalDpi="600" verticalDpi="600" orientation="portrait" scale="89" r:id="rId2"/>
  <drawing r:id="rId1"/>
</worksheet>
</file>

<file path=xl/worksheets/sheet3.xml><?xml version="1.0" encoding="utf-8"?>
<worksheet xmlns="http://schemas.openxmlformats.org/spreadsheetml/2006/main" xmlns:r="http://schemas.openxmlformats.org/officeDocument/2006/relationships">
  <sheetPr codeName="Sheet14">
    <pageSetUpPr fitToPage="1"/>
  </sheetPr>
  <dimension ref="A1:Q44"/>
  <sheetViews>
    <sheetView showGridLines="0" workbookViewId="0" topLeftCell="A1">
      <selection activeCell="B4" sqref="B4:F4"/>
    </sheetView>
  </sheetViews>
  <sheetFormatPr defaultColWidth="9.140625" defaultRowHeight="12.75"/>
  <cols>
    <col min="1" max="1" width="10.00390625" style="0" customWidth="1"/>
    <col min="3" max="3" width="1.57421875" style="0" bestFit="1" customWidth="1"/>
    <col min="5" max="5" width="2.140625" style="0" bestFit="1" customWidth="1"/>
    <col min="7" max="7" width="2.140625" style="0" bestFit="1" customWidth="1"/>
    <col min="9" max="9" width="2.140625" style="0" customWidth="1"/>
    <col min="10" max="10" width="9.57421875" style="0" customWidth="1"/>
    <col min="11" max="11" width="6.00390625" style="0" hidden="1" customWidth="1"/>
    <col min="12" max="12" width="8.28125" style="0" customWidth="1"/>
    <col min="13" max="13" width="0.71875" style="0" customWidth="1"/>
    <col min="14" max="14" width="28.8515625" style="0" customWidth="1"/>
  </cols>
  <sheetData>
    <row r="1" spans="1:14" ht="14.25">
      <c r="A1" s="79" t="s">
        <v>10</v>
      </c>
      <c r="B1" s="80"/>
      <c r="C1" s="80"/>
      <c r="D1" s="80"/>
      <c r="E1" s="80"/>
      <c r="F1" s="80"/>
      <c r="G1" s="80"/>
      <c r="H1" s="80"/>
      <c r="I1" s="80"/>
      <c r="J1" s="80"/>
      <c r="K1" s="80"/>
      <c r="L1" s="80"/>
      <c r="M1" s="80"/>
      <c r="N1" s="80"/>
    </row>
    <row r="2" spans="1:14" ht="14.25">
      <c r="A2" s="79" t="s">
        <v>11</v>
      </c>
      <c r="B2" s="80"/>
      <c r="C2" s="80"/>
      <c r="D2" s="80"/>
      <c r="E2" s="80"/>
      <c r="F2" s="80"/>
      <c r="G2" s="80"/>
      <c r="H2" s="80"/>
      <c r="I2" s="80"/>
      <c r="J2" s="80"/>
      <c r="K2" s="80"/>
      <c r="L2" s="80"/>
      <c r="M2" s="80"/>
      <c r="N2" s="80"/>
    </row>
    <row r="3" spans="1:14" ht="14.25">
      <c r="A3" s="9"/>
      <c r="B3" s="10"/>
      <c r="C3" s="10"/>
      <c r="D3" s="10"/>
      <c r="E3" s="10"/>
      <c r="F3" s="10"/>
      <c r="G3" s="10"/>
      <c r="H3" s="10"/>
      <c r="I3" s="10"/>
      <c r="J3" s="10"/>
      <c r="K3" s="10"/>
      <c r="L3" s="10"/>
      <c r="M3" s="10"/>
      <c r="N3" s="10"/>
    </row>
    <row r="4" spans="1:7" ht="14.25">
      <c r="A4" s="9" t="s">
        <v>12</v>
      </c>
      <c r="B4" s="92">
        <f>IF('General Information'!B5:F5="","",'General Information'!B5:F5)</f>
      </c>
      <c r="C4" s="92"/>
      <c r="D4" s="92"/>
      <c r="E4" s="92"/>
      <c r="F4" s="92"/>
      <c r="G4" s="10"/>
    </row>
    <row r="5" spans="1:7" ht="14.25">
      <c r="A5" s="9"/>
      <c r="B5" s="34"/>
      <c r="C5" s="34"/>
      <c r="D5" s="34"/>
      <c r="E5" s="34"/>
      <c r="F5" s="34"/>
      <c r="G5" s="10"/>
    </row>
    <row r="6" spans="1:14" ht="14.25">
      <c r="A6" s="9" t="s">
        <v>13</v>
      </c>
      <c r="B6" s="85">
        <f>IF('General Information'!B7:F7="","",'General Information'!B7:F7)</f>
      </c>
      <c r="C6" s="85"/>
      <c r="D6" s="85"/>
      <c r="E6" s="86"/>
      <c r="F6" s="86"/>
      <c r="G6" s="10"/>
      <c r="H6" s="28"/>
      <c r="I6" s="25"/>
      <c r="J6" s="25"/>
      <c r="K6" s="25"/>
      <c r="L6" s="25"/>
      <c r="M6" s="25"/>
      <c r="N6" s="25"/>
    </row>
    <row r="7" spans="1:14" ht="9.75" customHeight="1">
      <c r="A7" s="9"/>
      <c r="B7" s="25"/>
      <c r="C7" s="25"/>
      <c r="D7" s="25"/>
      <c r="E7" s="35"/>
      <c r="F7" s="35"/>
      <c r="G7" s="10"/>
      <c r="H7" s="28"/>
      <c r="I7" s="25"/>
      <c r="J7" s="25"/>
      <c r="K7" s="25"/>
      <c r="L7" s="25"/>
      <c r="M7" s="25"/>
      <c r="N7" s="25"/>
    </row>
    <row r="8" spans="1:14" ht="13.5" customHeight="1">
      <c r="A8" s="12"/>
      <c r="B8" s="12"/>
      <c r="C8" s="12"/>
      <c r="D8" s="10"/>
      <c r="F8" s="12"/>
      <c r="G8" s="27" t="s">
        <v>20</v>
      </c>
      <c r="H8" s="39">
        <f>IF('General Information'!H9="","",'General Information'!H9)</f>
      </c>
      <c r="N8" s="22"/>
    </row>
    <row r="9" spans="3:14" ht="13.5" customHeight="1">
      <c r="C9" s="8"/>
      <c r="D9" s="8"/>
      <c r="F9" s="8"/>
      <c r="G9" s="27" t="s">
        <v>21</v>
      </c>
      <c r="H9" s="40">
        <f>IF('General Information'!H11="","",'General Information'!H11)</f>
      </c>
      <c r="I9" s="12"/>
      <c r="J9" s="13"/>
      <c r="K9" s="13"/>
      <c r="L9" s="13"/>
      <c r="M9" s="13"/>
      <c r="N9" s="12"/>
    </row>
    <row r="10" spans="1:14" ht="18" customHeight="1">
      <c r="A10" s="11" t="s">
        <v>19</v>
      </c>
      <c r="B10" s="21">
        <f>'General Information'!AD2</f>
        <v>2007</v>
      </c>
      <c r="C10" s="8"/>
      <c r="D10" s="8"/>
      <c r="E10" s="8"/>
      <c r="N10" s="22"/>
    </row>
    <row r="11" spans="1:2" ht="12.75">
      <c r="A11" s="11" t="s">
        <v>14</v>
      </c>
      <c r="B11" s="7" t="s">
        <v>31</v>
      </c>
    </row>
    <row r="12" spans="1:14" ht="37.5" customHeight="1">
      <c r="A12" s="89" t="s">
        <v>0</v>
      </c>
      <c r="B12" s="83" t="s">
        <v>1</v>
      </c>
      <c r="C12" s="81" t="s">
        <v>2</v>
      </c>
      <c r="D12" s="83" t="s">
        <v>3</v>
      </c>
      <c r="E12" s="81" t="s">
        <v>4</v>
      </c>
      <c r="F12" s="83" t="s">
        <v>5</v>
      </c>
      <c r="G12" s="81" t="s">
        <v>4</v>
      </c>
      <c r="H12" s="83" t="s">
        <v>6</v>
      </c>
      <c r="I12" s="81" t="s">
        <v>7</v>
      </c>
      <c r="J12" s="83" t="s">
        <v>9</v>
      </c>
      <c r="K12" s="14"/>
      <c r="L12" s="14" t="s">
        <v>37</v>
      </c>
      <c r="M12" s="14"/>
      <c r="N12" s="87" t="s">
        <v>8</v>
      </c>
    </row>
    <row r="13" spans="1:14" ht="13.5" thickBot="1">
      <c r="A13" s="90"/>
      <c r="B13" s="84"/>
      <c r="C13" s="91"/>
      <c r="D13" s="84"/>
      <c r="E13" s="82"/>
      <c r="F13" s="84"/>
      <c r="G13" s="82"/>
      <c r="H13" s="84"/>
      <c r="I13" s="82"/>
      <c r="J13" s="93"/>
      <c r="K13" s="26"/>
      <c r="L13" s="26"/>
      <c r="M13" s="33"/>
      <c r="N13" s="88"/>
    </row>
    <row r="14" spans="1:14" ht="18" customHeight="1" thickTop="1">
      <c r="A14" s="18">
        <f>March!A44+1</f>
        <v>39173</v>
      </c>
      <c r="B14" s="36">
        <f>March!J44</f>
      </c>
      <c r="C14" s="6" t="s">
        <v>2</v>
      </c>
      <c r="D14" s="36"/>
      <c r="E14" s="6" t="s">
        <v>4</v>
      </c>
      <c r="F14" s="36"/>
      <c r="G14" s="6" t="s">
        <v>4</v>
      </c>
      <c r="H14" s="36"/>
      <c r="I14" s="6" t="s">
        <v>7</v>
      </c>
      <c r="J14" s="5">
        <f aca="true" t="shared" si="0" ref="J14:J43">IF(D14="","",IF(B14-D14+F14+H14&gt;$H$8,$H$8,B14-D14+F14+H14))</f>
      </c>
      <c r="K14" s="30" t="e">
        <f aca="true" t="shared" si="1" ref="K14:K43">B14-D14+F14+H14-$H$8</f>
        <v>#VALUE!</v>
      </c>
      <c r="L14" s="64">
        <f>IF(J14="","",($H$8-J14)/$H$8)</f>
      </c>
      <c r="M14" s="29">
        <f aca="true" t="shared" si="2" ref="M14:M43">IF(B14="","",IF((B14-D14+F14+H14)&gt;$H$8+0.01,"   Water Loss ="&amp;TEXT(K14,"0.00")&amp;" inches",IF(J14&lt;$H$9,"   Low soil water","")))</f>
      </c>
      <c r="N14" s="41"/>
    </row>
    <row r="15" spans="1:14" ht="18" customHeight="1">
      <c r="A15" s="19">
        <f aca="true" t="shared" si="3" ref="A15:A43">A14+1</f>
        <v>39174</v>
      </c>
      <c r="B15" s="37">
        <f aca="true" t="shared" si="4" ref="B15:B43">IF(J14="","",J14)</f>
      </c>
      <c r="C15" s="2" t="s">
        <v>2</v>
      </c>
      <c r="D15" s="37"/>
      <c r="E15" s="2" t="s">
        <v>4</v>
      </c>
      <c r="F15" s="37"/>
      <c r="G15" s="2" t="s">
        <v>4</v>
      </c>
      <c r="H15" s="37"/>
      <c r="I15" s="2" t="s">
        <v>7</v>
      </c>
      <c r="J15" s="1">
        <f t="shared" si="0"/>
      </c>
      <c r="K15" s="31" t="e">
        <f t="shared" si="1"/>
        <v>#VALUE!</v>
      </c>
      <c r="L15" s="65">
        <f aca="true" t="shared" si="5" ref="L15:L44">IF(J15="","",($H$8-J15)/$H$8)</f>
      </c>
      <c r="M15" s="15">
        <f t="shared" si="2"/>
      </c>
      <c r="N15" s="42"/>
    </row>
    <row r="16" spans="1:16" ht="18" customHeight="1">
      <c r="A16" s="19">
        <f t="shared" si="3"/>
        <v>39175</v>
      </c>
      <c r="B16" s="37">
        <f t="shared" si="4"/>
      </c>
      <c r="C16" s="2" t="s">
        <v>2</v>
      </c>
      <c r="D16" s="37"/>
      <c r="E16" s="2" t="s">
        <v>4</v>
      </c>
      <c r="F16" s="37"/>
      <c r="G16" s="2" t="s">
        <v>4</v>
      </c>
      <c r="H16" s="37"/>
      <c r="I16" s="2" t="s">
        <v>7</v>
      </c>
      <c r="J16" s="1">
        <f t="shared" si="0"/>
      </c>
      <c r="K16" s="31" t="e">
        <f t="shared" si="1"/>
        <v>#VALUE!</v>
      </c>
      <c r="L16" s="65">
        <f t="shared" si="5"/>
      </c>
      <c r="M16" s="15">
        <f t="shared" si="2"/>
      </c>
      <c r="N16" s="43"/>
      <c r="P16" s="23"/>
    </row>
    <row r="17" spans="1:17" ht="18" customHeight="1">
      <c r="A17" s="19">
        <f t="shared" si="3"/>
        <v>39176</v>
      </c>
      <c r="B17" s="37">
        <f t="shared" si="4"/>
      </c>
      <c r="C17" s="2" t="s">
        <v>2</v>
      </c>
      <c r="D17" s="37"/>
      <c r="E17" s="2" t="s">
        <v>4</v>
      </c>
      <c r="F17" s="37"/>
      <c r="G17" s="2" t="s">
        <v>4</v>
      </c>
      <c r="H17" s="37"/>
      <c r="I17" s="2" t="s">
        <v>7</v>
      </c>
      <c r="J17" s="1">
        <f t="shared" si="0"/>
      </c>
      <c r="K17" s="31" t="e">
        <f t="shared" si="1"/>
        <v>#VALUE!</v>
      </c>
      <c r="L17" s="65">
        <f t="shared" si="5"/>
      </c>
      <c r="M17" s="15">
        <f t="shared" si="2"/>
      </c>
      <c r="N17" s="43"/>
      <c r="P17" s="22"/>
      <c r="Q17" s="24"/>
    </row>
    <row r="18" spans="1:14" ht="18" customHeight="1">
      <c r="A18" s="19">
        <f t="shared" si="3"/>
        <v>39177</v>
      </c>
      <c r="B18" s="37">
        <f t="shared" si="4"/>
      </c>
      <c r="C18" s="2" t="s">
        <v>2</v>
      </c>
      <c r="D18" s="37"/>
      <c r="E18" s="2" t="s">
        <v>4</v>
      </c>
      <c r="F18" s="37"/>
      <c r="G18" s="2" t="s">
        <v>4</v>
      </c>
      <c r="H18" s="37"/>
      <c r="I18" s="2" t="s">
        <v>7</v>
      </c>
      <c r="J18" s="1">
        <f t="shared" si="0"/>
      </c>
      <c r="K18" s="31" t="e">
        <f t="shared" si="1"/>
        <v>#VALUE!</v>
      </c>
      <c r="L18" s="65">
        <f t="shared" si="5"/>
      </c>
      <c r="M18" s="15">
        <f t="shared" si="2"/>
      </c>
      <c r="N18" s="43"/>
    </row>
    <row r="19" spans="1:14" ht="18" customHeight="1">
      <c r="A19" s="19">
        <f t="shared" si="3"/>
        <v>39178</v>
      </c>
      <c r="B19" s="37">
        <f t="shared" si="4"/>
      </c>
      <c r="C19" s="2" t="s">
        <v>2</v>
      </c>
      <c r="D19" s="37"/>
      <c r="E19" s="2" t="s">
        <v>4</v>
      </c>
      <c r="F19" s="37"/>
      <c r="G19" s="2" t="s">
        <v>4</v>
      </c>
      <c r="H19" s="37"/>
      <c r="I19" s="2" t="s">
        <v>7</v>
      </c>
      <c r="J19" s="1">
        <f t="shared" si="0"/>
      </c>
      <c r="K19" s="31" t="e">
        <f t="shared" si="1"/>
        <v>#VALUE!</v>
      </c>
      <c r="L19" s="65">
        <f t="shared" si="5"/>
      </c>
      <c r="M19" s="15">
        <f t="shared" si="2"/>
      </c>
      <c r="N19" s="43"/>
    </row>
    <row r="20" spans="1:14" ht="18" customHeight="1">
      <c r="A20" s="19">
        <f t="shared" si="3"/>
        <v>39179</v>
      </c>
      <c r="B20" s="37">
        <f t="shared" si="4"/>
      </c>
      <c r="C20" s="2" t="s">
        <v>2</v>
      </c>
      <c r="D20" s="37"/>
      <c r="E20" s="2" t="s">
        <v>4</v>
      </c>
      <c r="F20" s="37"/>
      <c r="G20" s="2" t="s">
        <v>4</v>
      </c>
      <c r="H20" s="37"/>
      <c r="I20" s="2" t="s">
        <v>7</v>
      </c>
      <c r="J20" s="1">
        <f t="shared" si="0"/>
      </c>
      <c r="K20" s="31" t="e">
        <f t="shared" si="1"/>
        <v>#VALUE!</v>
      </c>
      <c r="L20" s="65">
        <f t="shared" si="5"/>
      </c>
      <c r="M20" s="15">
        <f t="shared" si="2"/>
      </c>
      <c r="N20" s="43"/>
    </row>
    <row r="21" spans="1:14" ht="18" customHeight="1">
      <c r="A21" s="19">
        <f t="shared" si="3"/>
        <v>39180</v>
      </c>
      <c r="B21" s="37">
        <f t="shared" si="4"/>
      </c>
      <c r="C21" s="2" t="s">
        <v>2</v>
      </c>
      <c r="D21" s="37"/>
      <c r="E21" s="2" t="s">
        <v>4</v>
      </c>
      <c r="F21" s="37"/>
      <c r="G21" s="2" t="s">
        <v>4</v>
      </c>
      <c r="H21" s="37"/>
      <c r="I21" s="2" t="s">
        <v>7</v>
      </c>
      <c r="J21" s="1">
        <f t="shared" si="0"/>
      </c>
      <c r="K21" s="31" t="e">
        <f t="shared" si="1"/>
        <v>#VALUE!</v>
      </c>
      <c r="L21" s="65">
        <f t="shared" si="5"/>
      </c>
      <c r="M21" s="15">
        <f t="shared" si="2"/>
      </c>
      <c r="N21" s="43"/>
    </row>
    <row r="22" spans="1:14" ht="18" customHeight="1">
      <c r="A22" s="19">
        <f t="shared" si="3"/>
        <v>39181</v>
      </c>
      <c r="B22" s="37">
        <f t="shared" si="4"/>
      </c>
      <c r="C22" s="2" t="s">
        <v>2</v>
      </c>
      <c r="D22" s="37"/>
      <c r="E22" s="2" t="s">
        <v>4</v>
      </c>
      <c r="F22" s="37"/>
      <c r="G22" s="2" t="s">
        <v>4</v>
      </c>
      <c r="H22" s="37"/>
      <c r="I22" s="2" t="s">
        <v>7</v>
      </c>
      <c r="J22" s="1">
        <f t="shared" si="0"/>
      </c>
      <c r="K22" s="31" t="e">
        <f t="shared" si="1"/>
        <v>#VALUE!</v>
      </c>
      <c r="L22" s="65">
        <f t="shared" si="5"/>
      </c>
      <c r="M22" s="15">
        <f t="shared" si="2"/>
      </c>
      <c r="N22" s="43"/>
    </row>
    <row r="23" spans="1:14" ht="18" customHeight="1">
      <c r="A23" s="19">
        <f t="shared" si="3"/>
        <v>39182</v>
      </c>
      <c r="B23" s="37">
        <f t="shared" si="4"/>
      </c>
      <c r="C23" s="2" t="s">
        <v>2</v>
      </c>
      <c r="D23" s="37"/>
      <c r="E23" s="2" t="s">
        <v>4</v>
      </c>
      <c r="F23" s="37"/>
      <c r="G23" s="2" t="s">
        <v>4</v>
      </c>
      <c r="H23" s="37"/>
      <c r="I23" s="2" t="s">
        <v>7</v>
      </c>
      <c r="J23" s="1">
        <f t="shared" si="0"/>
      </c>
      <c r="K23" s="31" t="e">
        <f t="shared" si="1"/>
        <v>#VALUE!</v>
      </c>
      <c r="L23" s="65">
        <f t="shared" si="5"/>
      </c>
      <c r="M23" s="15">
        <f t="shared" si="2"/>
      </c>
      <c r="N23" s="43"/>
    </row>
    <row r="24" spans="1:14" ht="18" customHeight="1">
      <c r="A24" s="19">
        <f t="shared" si="3"/>
        <v>39183</v>
      </c>
      <c r="B24" s="37">
        <f t="shared" si="4"/>
      </c>
      <c r="C24" s="2" t="s">
        <v>2</v>
      </c>
      <c r="D24" s="37"/>
      <c r="E24" s="2" t="s">
        <v>4</v>
      </c>
      <c r="F24" s="37"/>
      <c r="G24" s="2" t="s">
        <v>4</v>
      </c>
      <c r="H24" s="37"/>
      <c r="I24" s="2" t="s">
        <v>7</v>
      </c>
      <c r="J24" s="1">
        <f t="shared" si="0"/>
      </c>
      <c r="K24" s="31" t="e">
        <f t="shared" si="1"/>
        <v>#VALUE!</v>
      </c>
      <c r="L24" s="65">
        <f t="shared" si="5"/>
      </c>
      <c r="M24" s="15">
        <f t="shared" si="2"/>
      </c>
      <c r="N24" s="43"/>
    </row>
    <row r="25" spans="1:14" ht="18" customHeight="1">
      <c r="A25" s="19">
        <f t="shared" si="3"/>
        <v>39184</v>
      </c>
      <c r="B25" s="37">
        <f t="shared" si="4"/>
      </c>
      <c r="C25" s="2" t="s">
        <v>2</v>
      </c>
      <c r="D25" s="37"/>
      <c r="E25" s="2" t="s">
        <v>4</v>
      </c>
      <c r="F25" s="37"/>
      <c r="G25" s="2" t="s">
        <v>4</v>
      </c>
      <c r="H25" s="37"/>
      <c r="I25" s="2" t="s">
        <v>7</v>
      </c>
      <c r="J25" s="1">
        <f t="shared" si="0"/>
      </c>
      <c r="K25" s="31" t="e">
        <f t="shared" si="1"/>
        <v>#VALUE!</v>
      </c>
      <c r="L25" s="65">
        <f t="shared" si="5"/>
      </c>
      <c r="M25" s="15">
        <f t="shared" si="2"/>
      </c>
      <c r="N25" s="43"/>
    </row>
    <row r="26" spans="1:14" ht="18" customHeight="1">
      <c r="A26" s="19">
        <f t="shared" si="3"/>
        <v>39185</v>
      </c>
      <c r="B26" s="37">
        <f t="shared" si="4"/>
      </c>
      <c r="C26" s="2" t="s">
        <v>2</v>
      </c>
      <c r="D26" s="37"/>
      <c r="E26" s="2" t="s">
        <v>4</v>
      </c>
      <c r="F26" s="37"/>
      <c r="G26" s="2" t="s">
        <v>4</v>
      </c>
      <c r="H26" s="37"/>
      <c r="I26" s="2" t="s">
        <v>7</v>
      </c>
      <c r="J26" s="1">
        <f t="shared" si="0"/>
      </c>
      <c r="K26" s="31" t="e">
        <f t="shared" si="1"/>
        <v>#VALUE!</v>
      </c>
      <c r="L26" s="65">
        <f t="shared" si="5"/>
      </c>
      <c r="M26" s="15">
        <f t="shared" si="2"/>
      </c>
      <c r="N26" s="43"/>
    </row>
    <row r="27" spans="1:14" ht="18" customHeight="1">
      <c r="A27" s="19">
        <f t="shared" si="3"/>
        <v>39186</v>
      </c>
      <c r="B27" s="37">
        <f t="shared" si="4"/>
      </c>
      <c r="C27" s="2" t="s">
        <v>2</v>
      </c>
      <c r="D27" s="37"/>
      <c r="E27" s="2" t="s">
        <v>4</v>
      </c>
      <c r="F27" s="37"/>
      <c r="G27" s="2" t="s">
        <v>4</v>
      </c>
      <c r="H27" s="37"/>
      <c r="I27" s="2" t="s">
        <v>7</v>
      </c>
      <c r="J27" s="1">
        <f t="shared" si="0"/>
      </c>
      <c r="K27" s="31" t="e">
        <f t="shared" si="1"/>
        <v>#VALUE!</v>
      </c>
      <c r="L27" s="65">
        <f t="shared" si="5"/>
      </c>
      <c r="M27" s="15">
        <f t="shared" si="2"/>
      </c>
      <c r="N27" s="43"/>
    </row>
    <row r="28" spans="1:14" ht="18" customHeight="1">
      <c r="A28" s="19">
        <f t="shared" si="3"/>
        <v>39187</v>
      </c>
      <c r="B28" s="37">
        <f t="shared" si="4"/>
      </c>
      <c r="C28" s="2" t="s">
        <v>2</v>
      </c>
      <c r="D28" s="37"/>
      <c r="E28" s="2" t="s">
        <v>4</v>
      </c>
      <c r="F28" s="37"/>
      <c r="G28" s="2" t="s">
        <v>4</v>
      </c>
      <c r="H28" s="37"/>
      <c r="I28" s="2" t="s">
        <v>7</v>
      </c>
      <c r="J28" s="1">
        <f t="shared" si="0"/>
      </c>
      <c r="K28" s="31" t="e">
        <f t="shared" si="1"/>
        <v>#VALUE!</v>
      </c>
      <c r="L28" s="65">
        <f t="shared" si="5"/>
      </c>
      <c r="M28" s="15">
        <f t="shared" si="2"/>
      </c>
      <c r="N28" s="43"/>
    </row>
    <row r="29" spans="1:14" ht="18" customHeight="1">
      <c r="A29" s="19">
        <f t="shared" si="3"/>
        <v>39188</v>
      </c>
      <c r="B29" s="37">
        <f t="shared" si="4"/>
      </c>
      <c r="C29" s="2" t="s">
        <v>2</v>
      </c>
      <c r="D29" s="37"/>
      <c r="E29" s="2" t="s">
        <v>4</v>
      </c>
      <c r="F29" s="37"/>
      <c r="G29" s="2" t="s">
        <v>4</v>
      </c>
      <c r="H29" s="37"/>
      <c r="I29" s="2" t="s">
        <v>7</v>
      </c>
      <c r="J29" s="1">
        <f t="shared" si="0"/>
      </c>
      <c r="K29" s="31" t="e">
        <f t="shared" si="1"/>
        <v>#VALUE!</v>
      </c>
      <c r="L29" s="65">
        <f t="shared" si="5"/>
      </c>
      <c r="M29" s="15">
        <f t="shared" si="2"/>
      </c>
      <c r="N29" s="43"/>
    </row>
    <row r="30" spans="1:14" ht="18" customHeight="1">
      <c r="A30" s="19">
        <f t="shared" si="3"/>
        <v>39189</v>
      </c>
      <c r="B30" s="37">
        <f t="shared" si="4"/>
      </c>
      <c r="C30" s="2" t="s">
        <v>2</v>
      </c>
      <c r="D30" s="37"/>
      <c r="E30" s="2" t="s">
        <v>4</v>
      </c>
      <c r="F30" s="37"/>
      <c r="G30" s="2" t="s">
        <v>4</v>
      </c>
      <c r="H30" s="37"/>
      <c r="I30" s="2" t="s">
        <v>7</v>
      </c>
      <c r="J30" s="1">
        <f t="shared" si="0"/>
      </c>
      <c r="K30" s="31" t="e">
        <f t="shared" si="1"/>
        <v>#VALUE!</v>
      </c>
      <c r="L30" s="65">
        <f t="shared" si="5"/>
      </c>
      <c r="M30" s="15">
        <f t="shared" si="2"/>
      </c>
      <c r="N30" s="43"/>
    </row>
    <row r="31" spans="1:14" ht="18" customHeight="1">
      <c r="A31" s="19">
        <f t="shared" si="3"/>
        <v>39190</v>
      </c>
      <c r="B31" s="37">
        <f t="shared" si="4"/>
      </c>
      <c r="C31" s="2" t="s">
        <v>2</v>
      </c>
      <c r="D31" s="37"/>
      <c r="E31" s="2" t="s">
        <v>4</v>
      </c>
      <c r="F31" s="37"/>
      <c r="G31" s="2" t="s">
        <v>4</v>
      </c>
      <c r="H31" s="37"/>
      <c r="I31" s="2" t="s">
        <v>7</v>
      </c>
      <c r="J31" s="1">
        <f t="shared" si="0"/>
      </c>
      <c r="K31" s="31" t="e">
        <f t="shared" si="1"/>
        <v>#VALUE!</v>
      </c>
      <c r="L31" s="65">
        <f t="shared" si="5"/>
      </c>
      <c r="M31" s="15">
        <f t="shared" si="2"/>
      </c>
      <c r="N31" s="43"/>
    </row>
    <row r="32" spans="1:14" ht="18" customHeight="1">
      <c r="A32" s="19">
        <f t="shared" si="3"/>
        <v>39191</v>
      </c>
      <c r="B32" s="37">
        <f t="shared" si="4"/>
      </c>
      <c r="C32" s="2" t="s">
        <v>2</v>
      </c>
      <c r="D32" s="37"/>
      <c r="E32" s="2" t="s">
        <v>4</v>
      </c>
      <c r="F32" s="37"/>
      <c r="G32" s="2" t="s">
        <v>4</v>
      </c>
      <c r="H32" s="37"/>
      <c r="I32" s="2" t="s">
        <v>7</v>
      </c>
      <c r="J32" s="1">
        <f t="shared" si="0"/>
      </c>
      <c r="K32" s="31" t="e">
        <f t="shared" si="1"/>
        <v>#VALUE!</v>
      </c>
      <c r="L32" s="65">
        <f t="shared" si="5"/>
      </c>
      <c r="M32" s="15">
        <f t="shared" si="2"/>
      </c>
      <c r="N32" s="43"/>
    </row>
    <row r="33" spans="1:14" ht="18" customHeight="1">
      <c r="A33" s="19">
        <f t="shared" si="3"/>
        <v>39192</v>
      </c>
      <c r="B33" s="37">
        <f t="shared" si="4"/>
      </c>
      <c r="C33" s="2" t="s">
        <v>2</v>
      </c>
      <c r="D33" s="37"/>
      <c r="E33" s="2" t="s">
        <v>4</v>
      </c>
      <c r="F33" s="37"/>
      <c r="G33" s="2" t="s">
        <v>4</v>
      </c>
      <c r="H33" s="37"/>
      <c r="I33" s="2" t="s">
        <v>7</v>
      </c>
      <c r="J33" s="1">
        <f t="shared" si="0"/>
      </c>
      <c r="K33" s="31" t="e">
        <f t="shared" si="1"/>
        <v>#VALUE!</v>
      </c>
      <c r="L33" s="65">
        <f t="shared" si="5"/>
      </c>
      <c r="M33" s="15">
        <f t="shared" si="2"/>
      </c>
      <c r="N33" s="43"/>
    </row>
    <row r="34" spans="1:14" ht="18" customHeight="1">
      <c r="A34" s="19">
        <f t="shared" si="3"/>
        <v>39193</v>
      </c>
      <c r="B34" s="37">
        <f t="shared" si="4"/>
      </c>
      <c r="C34" s="2" t="s">
        <v>2</v>
      </c>
      <c r="D34" s="37"/>
      <c r="E34" s="2" t="s">
        <v>4</v>
      </c>
      <c r="F34" s="37"/>
      <c r="G34" s="2" t="s">
        <v>4</v>
      </c>
      <c r="H34" s="37"/>
      <c r="I34" s="2" t="s">
        <v>7</v>
      </c>
      <c r="J34" s="1">
        <f t="shared" si="0"/>
      </c>
      <c r="K34" s="31" t="e">
        <f t="shared" si="1"/>
        <v>#VALUE!</v>
      </c>
      <c r="L34" s="65">
        <f t="shared" si="5"/>
      </c>
      <c r="M34" s="15">
        <f t="shared" si="2"/>
      </c>
      <c r="N34" s="43"/>
    </row>
    <row r="35" spans="1:14" ht="18" customHeight="1">
      <c r="A35" s="19">
        <f t="shared" si="3"/>
        <v>39194</v>
      </c>
      <c r="B35" s="37">
        <f t="shared" si="4"/>
      </c>
      <c r="C35" s="2" t="s">
        <v>2</v>
      </c>
      <c r="D35" s="37"/>
      <c r="E35" s="2" t="s">
        <v>4</v>
      </c>
      <c r="F35" s="37"/>
      <c r="G35" s="2" t="s">
        <v>4</v>
      </c>
      <c r="H35" s="37"/>
      <c r="I35" s="2" t="s">
        <v>7</v>
      </c>
      <c r="J35" s="1">
        <f t="shared" si="0"/>
      </c>
      <c r="K35" s="31" t="e">
        <f t="shared" si="1"/>
        <v>#VALUE!</v>
      </c>
      <c r="L35" s="65">
        <f t="shared" si="5"/>
      </c>
      <c r="M35" s="15">
        <f t="shared" si="2"/>
      </c>
      <c r="N35" s="43"/>
    </row>
    <row r="36" spans="1:14" ht="18" customHeight="1">
      <c r="A36" s="19">
        <f t="shared" si="3"/>
        <v>39195</v>
      </c>
      <c r="B36" s="37">
        <f t="shared" si="4"/>
      </c>
      <c r="C36" s="2" t="s">
        <v>2</v>
      </c>
      <c r="D36" s="37"/>
      <c r="E36" s="2" t="s">
        <v>4</v>
      </c>
      <c r="F36" s="37"/>
      <c r="G36" s="2" t="s">
        <v>4</v>
      </c>
      <c r="H36" s="37"/>
      <c r="I36" s="2" t="s">
        <v>7</v>
      </c>
      <c r="J36" s="1">
        <f t="shared" si="0"/>
      </c>
      <c r="K36" s="31" t="e">
        <f t="shared" si="1"/>
        <v>#VALUE!</v>
      </c>
      <c r="L36" s="65">
        <f t="shared" si="5"/>
      </c>
      <c r="M36" s="15">
        <f t="shared" si="2"/>
      </c>
      <c r="N36" s="43"/>
    </row>
    <row r="37" spans="1:14" ht="18" customHeight="1">
      <c r="A37" s="19">
        <f t="shared" si="3"/>
        <v>39196</v>
      </c>
      <c r="B37" s="37">
        <f t="shared" si="4"/>
      </c>
      <c r="C37" s="2" t="s">
        <v>2</v>
      </c>
      <c r="D37" s="37"/>
      <c r="E37" s="2" t="s">
        <v>4</v>
      </c>
      <c r="F37" s="37"/>
      <c r="G37" s="2" t="s">
        <v>4</v>
      </c>
      <c r="H37" s="37"/>
      <c r="I37" s="2" t="s">
        <v>7</v>
      </c>
      <c r="J37" s="1">
        <f t="shared" si="0"/>
      </c>
      <c r="K37" s="31" t="e">
        <f t="shared" si="1"/>
        <v>#VALUE!</v>
      </c>
      <c r="L37" s="65">
        <f t="shared" si="5"/>
      </c>
      <c r="M37" s="15">
        <f t="shared" si="2"/>
      </c>
      <c r="N37" s="43"/>
    </row>
    <row r="38" spans="1:14" ht="18" customHeight="1">
      <c r="A38" s="19">
        <f t="shared" si="3"/>
        <v>39197</v>
      </c>
      <c r="B38" s="37">
        <f t="shared" si="4"/>
      </c>
      <c r="C38" s="2" t="s">
        <v>2</v>
      </c>
      <c r="D38" s="37"/>
      <c r="E38" s="2" t="s">
        <v>4</v>
      </c>
      <c r="F38" s="37"/>
      <c r="G38" s="2" t="s">
        <v>4</v>
      </c>
      <c r="H38" s="37"/>
      <c r="I38" s="2" t="s">
        <v>7</v>
      </c>
      <c r="J38" s="1">
        <f t="shared" si="0"/>
      </c>
      <c r="K38" s="31" t="e">
        <f t="shared" si="1"/>
        <v>#VALUE!</v>
      </c>
      <c r="L38" s="65">
        <f t="shared" si="5"/>
      </c>
      <c r="M38" s="15">
        <f t="shared" si="2"/>
      </c>
      <c r="N38" s="43"/>
    </row>
    <row r="39" spans="1:14" ht="18" customHeight="1">
      <c r="A39" s="19">
        <f t="shared" si="3"/>
        <v>39198</v>
      </c>
      <c r="B39" s="37">
        <f t="shared" si="4"/>
      </c>
      <c r="C39" s="2" t="s">
        <v>2</v>
      </c>
      <c r="D39" s="37"/>
      <c r="E39" s="2" t="s">
        <v>4</v>
      </c>
      <c r="F39" s="37"/>
      <c r="G39" s="2" t="s">
        <v>4</v>
      </c>
      <c r="H39" s="37"/>
      <c r="I39" s="2" t="s">
        <v>7</v>
      </c>
      <c r="J39" s="1">
        <f t="shared" si="0"/>
      </c>
      <c r="K39" s="31" t="e">
        <f t="shared" si="1"/>
        <v>#VALUE!</v>
      </c>
      <c r="L39" s="65">
        <f t="shared" si="5"/>
      </c>
      <c r="M39" s="15">
        <f t="shared" si="2"/>
      </c>
      <c r="N39" s="43"/>
    </row>
    <row r="40" spans="1:14" ht="18" customHeight="1">
      <c r="A40" s="19">
        <f t="shared" si="3"/>
        <v>39199</v>
      </c>
      <c r="B40" s="37">
        <f t="shared" si="4"/>
      </c>
      <c r="C40" s="2" t="s">
        <v>2</v>
      </c>
      <c r="D40" s="37"/>
      <c r="E40" s="2" t="s">
        <v>4</v>
      </c>
      <c r="F40" s="37"/>
      <c r="G40" s="2" t="s">
        <v>4</v>
      </c>
      <c r="H40" s="37"/>
      <c r="I40" s="2" t="s">
        <v>7</v>
      </c>
      <c r="J40" s="1">
        <f t="shared" si="0"/>
      </c>
      <c r="K40" s="31" t="e">
        <f t="shared" si="1"/>
        <v>#VALUE!</v>
      </c>
      <c r="L40" s="65">
        <f t="shared" si="5"/>
      </c>
      <c r="M40" s="15">
        <f t="shared" si="2"/>
      </c>
      <c r="N40" s="43"/>
    </row>
    <row r="41" spans="1:14" ht="18" customHeight="1">
      <c r="A41" s="19">
        <f t="shared" si="3"/>
        <v>39200</v>
      </c>
      <c r="B41" s="37">
        <f t="shared" si="4"/>
      </c>
      <c r="C41" s="2" t="s">
        <v>2</v>
      </c>
      <c r="D41" s="37"/>
      <c r="E41" s="2" t="s">
        <v>4</v>
      </c>
      <c r="F41" s="37"/>
      <c r="G41" s="2" t="s">
        <v>4</v>
      </c>
      <c r="H41" s="37"/>
      <c r="I41" s="2" t="s">
        <v>7</v>
      </c>
      <c r="J41" s="1">
        <f t="shared" si="0"/>
      </c>
      <c r="K41" s="31" t="e">
        <f t="shared" si="1"/>
        <v>#VALUE!</v>
      </c>
      <c r="L41" s="65">
        <f t="shared" si="5"/>
      </c>
      <c r="M41" s="15">
        <f t="shared" si="2"/>
      </c>
      <c r="N41" s="43"/>
    </row>
    <row r="42" spans="1:14" ht="18" customHeight="1">
      <c r="A42" s="19">
        <f t="shared" si="3"/>
        <v>39201</v>
      </c>
      <c r="B42" s="37">
        <f t="shared" si="4"/>
      </c>
      <c r="C42" s="2" t="s">
        <v>2</v>
      </c>
      <c r="D42" s="37"/>
      <c r="E42" s="2" t="s">
        <v>4</v>
      </c>
      <c r="F42" s="37"/>
      <c r="G42" s="2" t="s">
        <v>4</v>
      </c>
      <c r="H42" s="37"/>
      <c r="I42" s="2" t="s">
        <v>7</v>
      </c>
      <c r="J42" s="1">
        <f t="shared" si="0"/>
      </c>
      <c r="K42" s="31" t="e">
        <f t="shared" si="1"/>
        <v>#VALUE!</v>
      </c>
      <c r="L42" s="65">
        <f t="shared" si="5"/>
      </c>
      <c r="M42" s="15">
        <f t="shared" si="2"/>
      </c>
      <c r="N42" s="43"/>
    </row>
    <row r="43" spans="1:14" ht="18" customHeight="1">
      <c r="A43" s="19">
        <f t="shared" si="3"/>
        <v>39202</v>
      </c>
      <c r="B43" s="37">
        <f t="shared" si="4"/>
      </c>
      <c r="C43" s="2" t="s">
        <v>2</v>
      </c>
      <c r="D43" s="37"/>
      <c r="E43" s="2" t="s">
        <v>4</v>
      </c>
      <c r="F43" s="37"/>
      <c r="G43" s="2" t="s">
        <v>4</v>
      </c>
      <c r="H43" s="37"/>
      <c r="I43" s="2" t="s">
        <v>7</v>
      </c>
      <c r="J43" s="1">
        <f t="shared" si="0"/>
      </c>
      <c r="K43" s="31" t="e">
        <f t="shared" si="1"/>
        <v>#VALUE!</v>
      </c>
      <c r="L43" s="65">
        <f t="shared" si="5"/>
      </c>
      <c r="M43" s="15">
        <f t="shared" si="2"/>
      </c>
      <c r="N43" s="43"/>
    </row>
    <row r="44" spans="1:14" ht="18" customHeight="1">
      <c r="A44" s="20"/>
      <c r="B44" s="38"/>
      <c r="C44" s="4"/>
      <c r="D44" s="38"/>
      <c r="E44" s="4"/>
      <c r="F44" s="38"/>
      <c r="G44" s="4"/>
      <c r="H44" s="38"/>
      <c r="I44" s="4"/>
      <c r="J44" s="3"/>
      <c r="K44" s="32"/>
      <c r="L44" s="66">
        <f t="shared" si="5"/>
      </c>
      <c r="M44" s="16"/>
      <c r="N44" s="44"/>
    </row>
  </sheetData>
  <sheetProtection sheet="1" objects="1" scenarios="1"/>
  <mergeCells count="15">
    <mergeCell ref="A2:N2"/>
    <mergeCell ref="E12:E13"/>
    <mergeCell ref="F12:F13"/>
    <mergeCell ref="G12:G13"/>
    <mergeCell ref="B6:F6"/>
    <mergeCell ref="A1:N1"/>
    <mergeCell ref="N12:N13"/>
    <mergeCell ref="H12:H13"/>
    <mergeCell ref="A12:A13"/>
    <mergeCell ref="B12:B13"/>
    <mergeCell ref="C12:C13"/>
    <mergeCell ref="D12:D13"/>
    <mergeCell ref="B4:F4"/>
    <mergeCell ref="I12:I13"/>
    <mergeCell ref="J12:J13"/>
  </mergeCells>
  <printOptions/>
  <pageMargins left="0.75" right="0.75" top="0.41" bottom="0.57" header="0.35" footer="0.5"/>
  <pageSetup fitToHeight="1" fitToWidth="1" horizontalDpi="600" verticalDpi="600" orientation="portrait" scale="89" r:id="rId2"/>
  <drawing r:id="rId1"/>
</worksheet>
</file>

<file path=xl/worksheets/sheet4.xml><?xml version="1.0" encoding="utf-8"?>
<worksheet xmlns="http://schemas.openxmlformats.org/spreadsheetml/2006/main" xmlns:r="http://schemas.openxmlformats.org/officeDocument/2006/relationships">
  <sheetPr codeName="Sheet15">
    <pageSetUpPr fitToPage="1"/>
  </sheetPr>
  <dimension ref="A1:Q44"/>
  <sheetViews>
    <sheetView showGridLines="0" workbookViewId="0" topLeftCell="A1">
      <selection activeCell="B4" sqref="B4:F4"/>
    </sheetView>
  </sheetViews>
  <sheetFormatPr defaultColWidth="9.140625" defaultRowHeight="12.75"/>
  <cols>
    <col min="1" max="1" width="10.00390625" style="0" customWidth="1"/>
    <col min="3" max="3" width="1.57421875" style="0" bestFit="1" customWidth="1"/>
    <col min="5" max="5" width="2.140625" style="0" bestFit="1" customWidth="1"/>
    <col min="7" max="7" width="2.140625" style="0" bestFit="1" customWidth="1"/>
    <col min="9" max="9" width="2.140625" style="0" customWidth="1"/>
    <col min="10" max="10" width="9.57421875" style="0" customWidth="1"/>
    <col min="11" max="11" width="6.00390625" style="0" hidden="1" customWidth="1"/>
    <col min="12" max="12" width="8.28125" style="0" customWidth="1"/>
    <col min="13" max="13" width="0.71875" style="0" customWidth="1"/>
    <col min="14" max="14" width="28.8515625" style="0" customWidth="1"/>
  </cols>
  <sheetData>
    <row r="1" spans="1:14" ht="14.25">
      <c r="A1" s="79" t="s">
        <v>10</v>
      </c>
      <c r="B1" s="80"/>
      <c r="C1" s="80"/>
      <c r="D1" s="80"/>
      <c r="E1" s="80"/>
      <c r="F1" s="80"/>
      <c r="G1" s="80"/>
      <c r="H1" s="80"/>
      <c r="I1" s="80"/>
      <c r="J1" s="80"/>
      <c r="K1" s="80"/>
      <c r="L1" s="80"/>
      <c r="M1" s="80"/>
      <c r="N1" s="80"/>
    </row>
    <row r="2" spans="1:14" ht="14.25">
      <c r="A2" s="79" t="s">
        <v>11</v>
      </c>
      <c r="B2" s="80"/>
      <c r="C2" s="80"/>
      <c r="D2" s="80"/>
      <c r="E2" s="80"/>
      <c r="F2" s="80"/>
      <c r="G2" s="80"/>
      <c r="H2" s="80"/>
      <c r="I2" s="80"/>
      <c r="J2" s="80"/>
      <c r="K2" s="80"/>
      <c r="L2" s="80"/>
      <c r="M2" s="80"/>
      <c r="N2" s="80"/>
    </row>
    <row r="3" spans="1:14" ht="14.25">
      <c r="A3" s="9"/>
      <c r="B3" s="10"/>
      <c r="C3" s="10"/>
      <c r="D3" s="10"/>
      <c r="E3" s="10"/>
      <c r="F3" s="10"/>
      <c r="G3" s="10"/>
      <c r="H3" s="10"/>
      <c r="I3" s="10"/>
      <c r="J3" s="10"/>
      <c r="K3" s="10"/>
      <c r="L3" s="10"/>
      <c r="M3" s="10"/>
      <c r="N3" s="10"/>
    </row>
    <row r="4" spans="1:7" ht="14.25">
      <c r="A4" s="9" t="s">
        <v>12</v>
      </c>
      <c r="B4" s="92">
        <f>IF('General Information'!B5:F5="","",'General Information'!B5:F5)</f>
      </c>
      <c r="C4" s="92"/>
      <c r="D4" s="92"/>
      <c r="E4" s="92"/>
      <c r="F4" s="92"/>
      <c r="G4" s="10"/>
    </row>
    <row r="5" spans="1:7" ht="14.25">
      <c r="A5" s="9"/>
      <c r="B5" s="34"/>
      <c r="C5" s="34"/>
      <c r="D5" s="34"/>
      <c r="E5" s="34"/>
      <c r="F5" s="34"/>
      <c r="G5" s="10"/>
    </row>
    <row r="6" spans="1:14" ht="14.25">
      <c r="A6" s="9" t="s">
        <v>13</v>
      </c>
      <c r="B6" s="85">
        <f>IF('General Information'!B7:F7="","",'General Information'!B7:F7)</f>
      </c>
      <c r="C6" s="85"/>
      <c r="D6" s="85"/>
      <c r="E6" s="86"/>
      <c r="F6" s="86"/>
      <c r="G6" s="10"/>
      <c r="H6" s="28"/>
      <c r="I6" s="25"/>
      <c r="J6" s="25"/>
      <c r="K6" s="25"/>
      <c r="L6" s="25"/>
      <c r="M6" s="25"/>
      <c r="N6" s="25"/>
    </row>
    <row r="7" spans="1:14" ht="9.75" customHeight="1">
      <c r="A7" s="9"/>
      <c r="B7" s="25"/>
      <c r="C7" s="25"/>
      <c r="D7" s="25"/>
      <c r="E7" s="35"/>
      <c r="F7" s="35"/>
      <c r="G7" s="10"/>
      <c r="H7" s="28"/>
      <c r="I7" s="25"/>
      <c r="J7" s="25"/>
      <c r="K7" s="25"/>
      <c r="L7" s="25"/>
      <c r="M7" s="25"/>
      <c r="N7" s="25"/>
    </row>
    <row r="8" spans="1:14" ht="13.5" customHeight="1">
      <c r="A8" s="12"/>
      <c r="B8" s="12"/>
      <c r="C8" s="12"/>
      <c r="D8" s="10"/>
      <c r="F8" s="12"/>
      <c r="G8" s="27" t="s">
        <v>20</v>
      </c>
      <c r="H8" s="39">
        <f>IF('General Information'!H9="","",'General Information'!H9)</f>
      </c>
      <c r="N8" s="22"/>
    </row>
    <row r="9" spans="3:14" ht="13.5" customHeight="1">
      <c r="C9" s="8"/>
      <c r="D9" s="8"/>
      <c r="F9" s="8"/>
      <c r="G9" s="27" t="s">
        <v>21</v>
      </c>
      <c r="H9" s="40">
        <f>IF('General Information'!H11="","",'General Information'!H11)</f>
      </c>
      <c r="I9" s="12"/>
      <c r="J9" s="13"/>
      <c r="K9" s="13"/>
      <c r="L9" s="13"/>
      <c r="M9" s="13"/>
      <c r="N9" s="12"/>
    </row>
    <row r="10" spans="1:14" ht="18" customHeight="1">
      <c r="A10" s="11" t="s">
        <v>19</v>
      </c>
      <c r="B10" s="21">
        <f>'General Information'!AD2</f>
        <v>2007</v>
      </c>
      <c r="C10" s="8"/>
      <c r="D10" s="8"/>
      <c r="E10" s="8"/>
      <c r="N10" s="22"/>
    </row>
    <row r="11" spans="1:2" ht="12.75">
      <c r="A11" s="11" t="s">
        <v>14</v>
      </c>
      <c r="B11" s="7" t="s">
        <v>32</v>
      </c>
    </row>
    <row r="12" spans="1:14" ht="37.5" customHeight="1">
      <c r="A12" s="89" t="s">
        <v>0</v>
      </c>
      <c r="B12" s="83" t="s">
        <v>1</v>
      </c>
      <c r="C12" s="81" t="s">
        <v>2</v>
      </c>
      <c r="D12" s="83" t="s">
        <v>3</v>
      </c>
      <c r="E12" s="81" t="s">
        <v>4</v>
      </c>
      <c r="F12" s="83" t="s">
        <v>5</v>
      </c>
      <c r="G12" s="81" t="s">
        <v>4</v>
      </c>
      <c r="H12" s="83" t="s">
        <v>6</v>
      </c>
      <c r="I12" s="81" t="s">
        <v>7</v>
      </c>
      <c r="J12" s="83" t="s">
        <v>9</v>
      </c>
      <c r="K12" s="14"/>
      <c r="L12" s="14" t="s">
        <v>37</v>
      </c>
      <c r="M12" s="14"/>
      <c r="N12" s="87" t="s">
        <v>8</v>
      </c>
    </row>
    <row r="13" spans="1:14" ht="13.5" thickBot="1">
      <c r="A13" s="90"/>
      <c r="B13" s="84"/>
      <c r="C13" s="91"/>
      <c r="D13" s="84"/>
      <c r="E13" s="82"/>
      <c r="F13" s="84"/>
      <c r="G13" s="82"/>
      <c r="H13" s="84"/>
      <c r="I13" s="82"/>
      <c r="J13" s="93"/>
      <c r="K13" s="26"/>
      <c r="L13" s="26"/>
      <c r="M13" s="33"/>
      <c r="N13" s="88"/>
    </row>
    <row r="14" spans="1:14" ht="18" customHeight="1" thickTop="1">
      <c r="A14" s="18">
        <f>1+April!A43</f>
        <v>39203</v>
      </c>
      <c r="B14" s="36">
        <f>April!J43</f>
      </c>
      <c r="C14" s="6" t="s">
        <v>2</v>
      </c>
      <c r="D14" s="36"/>
      <c r="E14" s="6" t="s">
        <v>4</v>
      </c>
      <c r="F14" s="36"/>
      <c r="G14" s="6" t="s">
        <v>4</v>
      </c>
      <c r="H14" s="36"/>
      <c r="I14" s="6" t="s">
        <v>7</v>
      </c>
      <c r="J14" s="5">
        <f aca="true" t="shared" si="0" ref="J14:J44">IF(D14="","",IF(B14-D14+F14+H14&gt;$H$8,$H$8,B14-D14+F14+H14))</f>
      </c>
      <c r="K14" s="30" t="e">
        <f aca="true" t="shared" si="1" ref="K14:K44">B14-D14+F14+H14-$H$8</f>
        <v>#VALUE!</v>
      </c>
      <c r="L14" s="64">
        <f>IF(J14="","",($H$8-J14)/$H$8)</f>
      </c>
      <c r="M14" s="29">
        <f aca="true" t="shared" si="2" ref="M14:M44">IF(B14="","",IF((B14-D14+F14+H14)&gt;$H$8+0.01,"   Water Loss ="&amp;TEXT(K14,"0.00")&amp;" inches",IF(J14&lt;$H$9,"   Low soil water","")))</f>
      </c>
      <c r="N14" s="41"/>
    </row>
    <row r="15" spans="1:14" ht="18" customHeight="1">
      <c r="A15" s="19">
        <f aca="true" t="shared" si="3" ref="A15:A44">A14+1</f>
        <v>39204</v>
      </c>
      <c r="B15" s="37">
        <f aca="true" t="shared" si="4" ref="B15:B44">IF(J14="","",J14)</f>
      </c>
      <c r="C15" s="2" t="s">
        <v>2</v>
      </c>
      <c r="D15" s="37"/>
      <c r="E15" s="2" t="s">
        <v>4</v>
      </c>
      <c r="F15" s="37"/>
      <c r="G15" s="2" t="s">
        <v>4</v>
      </c>
      <c r="H15" s="37"/>
      <c r="I15" s="2" t="s">
        <v>7</v>
      </c>
      <c r="J15" s="1">
        <f t="shared" si="0"/>
      </c>
      <c r="K15" s="31" t="e">
        <f t="shared" si="1"/>
        <v>#VALUE!</v>
      </c>
      <c r="L15" s="65">
        <f aca="true" t="shared" si="5" ref="L15:L44">IF(J15="","",($H$8-J15)/$H$8)</f>
      </c>
      <c r="M15" s="15">
        <f t="shared" si="2"/>
      </c>
      <c r="N15" s="42"/>
    </row>
    <row r="16" spans="1:16" ht="18" customHeight="1">
      <c r="A16" s="19">
        <f t="shared" si="3"/>
        <v>39205</v>
      </c>
      <c r="B16" s="37">
        <f t="shared" si="4"/>
      </c>
      <c r="C16" s="2" t="s">
        <v>2</v>
      </c>
      <c r="D16" s="37"/>
      <c r="E16" s="2" t="s">
        <v>4</v>
      </c>
      <c r="F16" s="37"/>
      <c r="G16" s="2" t="s">
        <v>4</v>
      </c>
      <c r="H16" s="37"/>
      <c r="I16" s="2" t="s">
        <v>7</v>
      </c>
      <c r="J16" s="1">
        <f t="shared" si="0"/>
      </c>
      <c r="K16" s="31" t="e">
        <f t="shared" si="1"/>
        <v>#VALUE!</v>
      </c>
      <c r="L16" s="65">
        <f t="shared" si="5"/>
      </c>
      <c r="M16" s="15">
        <f t="shared" si="2"/>
      </c>
      <c r="N16" s="43"/>
      <c r="P16" s="23"/>
    </row>
    <row r="17" spans="1:17" ht="18" customHeight="1">
      <c r="A17" s="19">
        <f t="shared" si="3"/>
        <v>39206</v>
      </c>
      <c r="B17" s="37">
        <f t="shared" si="4"/>
      </c>
      <c r="C17" s="2" t="s">
        <v>2</v>
      </c>
      <c r="D17" s="37"/>
      <c r="E17" s="2" t="s">
        <v>4</v>
      </c>
      <c r="F17" s="37"/>
      <c r="G17" s="2" t="s">
        <v>4</v>
      </c>
      <c r="H17" s="37"/>
      <c r="I17" s="2" t="s">
        <v>7</v>
      </c>
      <c r="J17" s="1">
        <f t="shared" si="0"/>
      </c>
      <c r="K17" s="31" t="e">
        <f t="shared" si="1"/>
        <v>#VALUE!</v>
      </c>
      <c r="L17" s="65">
        <f t="shared" si="5"/>
      </c>
      <c r="M17" s="15">
        <f t="shared" si="2"/>
      </c>
      <c r="N17" s="43"/>
      <c r="P17" s="22"/>
      <c r="Q17" s="24"/>
    </row>
    <row r="18" spans="1:14" ht="18" customHeight="1">
      <c r="A18" s="19">
        <f t="shared" si="3"/>
        <v>39207</v>
      </c>
      <c r="B18" s="37">
        <f t="shared" si="4"/>
      </c>
      <c r="C18" s="2" t="s">
        <v>2</v>
      </c>
      <c r="D18" s="37"/>
      <c r="E18" s="2" t="s">
        <v>4</v>
      </c>
      <c r="F18" s="37"/>
      <c r="G18" s="2" t="s">
        <v>4</v>
      </c>
      <c r="H18" s="37"/>
      <c r="I18" s="2" t="s">
        <v>7</v>
      </c>
      <c r="J18" s="1">
        <f t="shared" si="0"/>
      </c>
      <c r="K18" s="31" t="e">
        <f t="shared" si="1"/>
        <v>#VALUE!</v>
      </c>
      <c r="L18" s="65">
        <f t="shared" si="5"/>
      </c>
      <c r="M18" s="15">
        <f t="shared" si="2"/>
      </c>
      <c r="N18" s="43"/>
    </row>
    <row r="19" spans="1:14" ht="18" customHeight="1">
      <c r="A19" s="19">
        <f t="shared" si="3"/>
        <v>39208</v>
      </c>
      <c r="B19" s="37">
        <f t="shared" si="4"/>
      </c>
      <c r="C19" s="2" t="s">
        <v>2</v>
      </c>
      <c r="D19" s="37"/>
      <c r="E19" s="2" t="s">
        <v>4</v>
      </c>
      <c r="F19" s="37"/>
      <c r="G19" s="2" t="s">
        <v>4</v>
      </c>
      <c r="H19" s="37"/>
      <c r="I19" s="2" t="s">
        <v>7</v>
      </c>
      <c r="J19" s="1">
        <f t="shared" si="0"/>
      </c>
      <c r="K19" s="31" t="e">
        <f t="shared" si="1"/>
        <v>#VALUE!</v>
      </c>
      <c r="L19" s="65">
        <f t="shared" si="5"/>
      </c>
      <c r="M19" s="15">
        <f t="shared" si="2"/>
      </c>
      <c r="N19" s="43"/>
    </row>
    <row r="20" spans="1:14" ht="18" customHeight="1">
      <c r="A20" s="19">
        <f t="shared" si="3"/>
        <v>39209</v>
      </c>
      <c r="B20" s="37">
        <f t="shared" si="4"/>
      </c>
      <c r="C20" s="2" t="s">
        <v>2</v>
      </c>
      <c r="D20" s="37"/>
      <c r="E20" s="2" t="s">
        <v>4</v>
      </c>
      <c r="F20" s="37"/>
      <c r="G20" s="2" t="s">
        <v>4</v>
      </c>
      <c r="H20" s="37"/>
      <c r="I20" s="2" t="s">
        <v>7</v>
      </c>
      <c r="J20" s="1">
        <f t="shared" si="0"/>
      </c>
      <c r="K20" s="31" t="e">
        <f t="shared" si="1"/>
        <v>#VALUE!</v>
      </c>
      <c r="L20" s="65">
        <f t="shared" si="5"/>
      </c>
      <c r="M20" s="15">
        <f t="shared" si="2"/>
      </c>
      <c r="N20" s="43"/>
    </row>
    <row r="21" spans="1:14" ht="18" customHeight="1">
      <c r="A21" s="19">
        <f t="shared" si="3"/>
        <v>39210</v>
      </c>
      <c r="B21" s="37">
        <f t="shared" si="4"/>
      </c>
      <c r="C21" s="2" t="s">
        <v>2</v>
      </c>
      <c r="D21" s="37"/>
      <c r="E21" s="2" t="s">
        <v>4</v>
      </c>
      <c r="F21" s="37"/>
      <c r="G21" s="2" t="s">
        <v>4</v>
      </c>
      <c r="H21" s="37"/>
      <c r="I21" s="2" t="s">
        <v>7</v>
      </c>
      <c r="J21" s="1">
        <f t="shared" si="0"/>
      </c>
      <c r="K21" s="31" t="e">
        <f t="shared" si="1"/>
        <v>#VALUE!</v>
      </c>
      <c r="L21" s="65">
        <f t="shared" si="5"/>
      </c>
      <c r="M21" s="15">
        <f t="shared" si="2"/>
      </c>
      <c r="N21" s="43"/>
    </row>
    <row r="22" spans="1:14" ht="18" customHeight="1">
      <c r="A22" s="19">
        <f t="shared" si="3"/>
        <v>39211</v>
      </c>
      <c r="B22" s="37">
        <f t="shared" si="4"/>
      </c>
      <c r="C22" s="2" t="s">
        <v>2</v>
      </c>
      <c r="D22" s="37"/>
      <c r="E22" s="2" t="s">
        <v>4</v>
      </c>
      <c r="F22" s="37"/>
      <c r="G22" s="2" t="s">
        <v>4</v>
      </c>
      <c r="H22" s="37"/>
      <c r="I22" s="2" t="s">
        <v>7</v>
      </c>
      <c r="J22" s="1">
        <f t="shared" si="0"/>
      </c>
      <c r="K22" s="31" t="e">
        <f t="shared" si="1"/>
        <v>#VALUE!</v>
      </c>
      <c r="L22" s="65">
        <f t="shared" si="5"/>
      </c>
      <c r="M22" s="15">
        <f t="shared" si="2"/>
      </c>
      <c r="N22" s="43"/>
    </row>
    <row r="23" spans="1:14" ht="18" customHeight="1">
      <c r="A23" s="19">
        <f t="shared" si="3"/>
        <v>39212</v>
      </c>
      <c r="B23" s="37">
        <f t="shared" si="4"/>
      </c>
      <c r="C23" s="2" t="s">
        <v>2</v>
      </c>
      <c r="D23" s="37"/>
      <c r="E23" s="2" t="s">
        <v>4</v>
      </c>
      <c r="F23" s="37"/>
      <c r="G23" s="2" t="s">
        <v>4</v>
      </c>
      <c r="H23" s="37"/>
      <c r="I23" s="2" t="s">
        <v>7</v>
      </c>
      <c r="J23" s="1">
        <f t="shared" si="0"/>
      </c>
      <c r="K23" s="31" t="e">
        <f t="shared" si="1"/>
        <v>#VALUE!</v>
      </c>
      <c r="L23" s="65">
        <f t="shared" si="5"/>
      </c>
      <c r="M23" s="15">
        <f t="shared" si="2"/>
      </c>
      <c r="N23" s="43"/>
    </row>
    <row r="24" spans="1:14" ht="18" customHeight="1">
      <c r="A24" s="19">
        <f t="shared" si="3"/>
        <v>39213</v>
      </c>
      <c r="B24" s="37">
        <f t="shared" si="4"/>
      </c>
      <c r="C24" s="2" t="s">
        <v>2</v>
      </c>
      <c r="D24" s="37"/>
      <c r="E24" s="2" t="s">
        <v>4</v>
      </c>
      <c r="F24" s="37"/>
      <c r="G24" s="2" t="s">
        <v>4</v>
      </c>
      <c r="H24" s="37"/>
      <c r="I24" s="2" t="s">
        <v>7</v>
      </c>
      <c r="J24" s="1">
        <f t="shared" si="0"/>
      </c>
      <c r="K24" s="31" t="e">
        <f t="shared" si="1"/>
        <v>#VALUE!</v>
      </c>
      <c r="L24" s="65">
        <f t="shared" si="5"/>
      </c>
      <c r="M24" s="15">
        <f t="shared" si="2"/>
      </c>
      <c r="N24" s="43"/>
    </row>
    <row r="25" spans="1:14" ht="18" customHeight="1">
      <c r="A25" s="19">
        <f t="shared" si="3"/>
        <v>39214</v>
      </c>
      <c r="B25" s="37">
        <f t="shared" si="4"/>
      </c>
      <c r="C25" s="2" t="s">
        <v>2</v>
      </c>
      <c r="D25" s="37"/>
      <c r="E25" s="2" t="s">
        <v>4</v>
      </c>
      <c r="F25" s="37"/>
      <c r="G25" s="2" t="s">
        <v>4</v>
      </c>
      <c r="H25" s="37"/>
      <c r="I25" s="2" t="s">
        <v>7</v>
      </c>
      <c r="J25" s="1">
        <f t="shared" si="0"/>
      </c>
      <c r="K25" s="31" t="e">
        <f t="shared" si="1"/>
        <v>#VALUE!</v>
      </c>
      <c r="L25" s="65">
        <f t="shared" si="5"/>
      </c>
      <c r="M25" s="15">
        <f t="shared" si="2"/>
      </c>
      <c r="N25" s="43"/>
    </row>
    <row r="26" spans="1:14" ht="18" customHeight="1">
      <c r="A26" s="19">
        <f t="shared" si="3"/>
        <v>39215</v>
      </c>
      <c r="B26" s="37">
        <f t="shared" si="4"/>
      </c>
      <c r="C26" s="2" t="s">
        <v>2</v>
      </c>
      <c r="D26" s="37"/>
      <c r="E26" s="2" t="s">
        <v>4</v>
      </c>
      <c r="F26" s="37"/>
      <c r="G26" s="2" t="s">
        <v>4</v>
      </c>
      <c r="H26" s="37"/>
      <c r="I26" s="2" t="s">
        <v>7</v>
      </c>
      <c r="J26" s="1">
        <f t="shared" si="0"/>
      </c>
      <c r="K26" s="31" t="e">
        <f t="shared" si="1"/>
        <v>#VALUE!</v>
      </c>
      <c r="L26" s="65">
        <f t="shared" si="5"/>
      </c>
      <c r="M26" s="15">
        <f t="shared" si="2"/>
      </c>
      <c r="N26" s="43"/>
    </row>
    <row r="27" spans="1:14" ht="18" customHeight="1">
      <c r="A27" s="19">
        <f t="shared" si="3"/>
        <v>39216</v>
      </c>
      <c r="B27" s="37">
        <f t="shared" si="4"/>
      </c>
      <c r="C27" s="2" t="s">
        <v>2</v>
      </c>
      <c r="D27" s="37"/>
      <c r="E27" s="2" t="s">
        <v>4</v>
      </c>
      <c r="F27" s="37"/>
      <c r="G27" s="2" t="s">
        <v>4</v>
      </c>
      <c r="H27" s="37"/>
      <c r="I27" s="2" t="s">
        <v>7</v>
      </c>
      <c r="J27" s="1">
        <f t="shared" si="0"/>
      </c>
      <c r="K27" s="31" t="e">
        <f t="shared" si="1"/>
        <v>#VALUE!</v>
      </c>
      <c r="L27" s="65">
        <f t="shared" si="5"/>
      </c>
      <c r="M27" s="15">
        <f t="shared" si="2"/>
      </c>
      <c r="N27" s="43"/>
    </row>
    <row r="28" spans="1:14" ht="18" customHeight="1">
      <c r="A28" s="19">
        <f t="shared" si="3"/>
        <v>39217</v>
      </c>
      <c r="B28" s="37">
        <f t="shared" si="4"/>
      </c>
      <c r="C28" s="2" t="s">
        <v>2</v>
      </c>
      <c r="D28" s="37"/>
      <c r="E28" s="2" t="s">
        <v>4</v>
      </c>
      <c r="F28" s="37"/>
      <c r="G28" s="2" t="s">
        <v>4</v>
      </c>
      <c r="H28" s="37"/>
      <c r="I28" s="2" t="s">
        <v>7</v>
      </c>
      <c r="J28" s="1">
        <f t="shared" si="0"/>
      </c>
      <c r="K28" s="31" t="e">
        <f t="shared" si="1"/>
        <v>#VALUE!</v>
      </c>
      <c r="L28" s="65">
        <f t="shared" si="5"/>
      </c>
      <c r="M28" s="15">
        <f t="shared" si="2"/>
      </c>
      <c r="N28" s="43"/>
    </row>
    <row r="29" spans="1:14" ht="18" customHeight="1">
      <c r="A29" s="19">
        <f t="shared" si="3"/>
        <v>39218</v>
      </c>
      <c r="B29" s="37">
        <f t="shared" si="4"/>
      </c>
      <c r="C29" s="2" t="s">
        <v>2</v>
      </c>
      <c r="D29" s="37"/>
      <c r="E29" s="2" t="s">
        <v>4</v>
      </c>
      <c r="F29" s="37"/>
      <c r="G29" s="2" t="s">
        <v>4</v>
      </c>
      <c r="H29" s="37"/>
      <c r="I29" s="2" t="s">
        <v>7</v>
      </c>
      <c r="J29" s="1">
        <f t="shared" si="0"/>
      </c>
      <c r="K29" s="31" t="e">
        <f t="shared" si="1"/>
        <v>#VALUE!</v>
      </c>
      <c r="L29" s="65">
        <f t="shared" si="5"/>
      </c>
      <c r="M29" s="15">
        <f t="shared" si="2"/>
      </c>
      <c r="N29" s="43"/>
    </row>
    <row r="30" spans="1:14" ht="18" customHeight="1">
      <c r="A30" s="19">
        <f t="shared" si="3"/>
        <v>39219</v>
      </c>
      <c r="B30" s="37">
        <f t="shared" si="4"/>
      </c>
      <c r="C30" s="2" t="s">
        <v>2</v>
      </c>
      <c r="D30" s="37"/>
      <c r="E30" s="2" t="s">
        <v>4</v>
      </c>
      <c r="F30" s="37"/>
      <c r="G30" s="2" t="s">
        <v>4</v>
      </c>
      <c r="H30" s="37"/>
      <c r="I30" s="2" t="s">
        <v>7</v>
      </c>
      <c r="J30" s="1">
        <f t="shared" si="0"/>
      </c>
      <c r="K30" s="31" t="e">
        <f t="shared" si="1"/>
        <v>#VALUE!</v>
      </c>
      <c r="L30" s="65">
        <f t="shared" si="5"/>
      </c>
      <c r="M30" s="15">
        <f t="shared" si="2"/>
      </c>
      <c r="N30" s="43"/>
    </row>
    <row r="31" spans="1:14" ht="18" customHeight="1">
      <c r="A31" s="19">
        <f t="shared" si="3"/>
        <v>39220</v>
      </c>
      <c r="B31" s="37">
        <f t="shared" si="4"/>
      </c>
      <c r="C31" s="2" t="s">
        <v>2</v>
      </c>
      <c r="D31" s="37"/>
      <c r="E31" s="2" t="s">
        <v>4</v>
      </c>
      <c r="F31" s="37"/>
      <c r="G31" s="2" t="s">
        <v>4</v>
      </c>
      <c r="H31" s="37"/>
      <c r="I31" s="2" t="s">
        <v>7</v>
      </c>
      <c r="J31" s="1">
        <f t="shared" si="0"/>
      </c>
      <c r="K31" s="31" t="e">
        <f t="shared" si="1"/>
        <v>#VALUE!</v>
      </c>
      <c r="L31" s="65">
        <f t="shared" si="5"/>
      </c>
      <c r="M31" s="15">
        <f t="shared" si="2"/>
      </c>
      <c r="N31" s="43"/>
    </row>
    <row r="32" spans="1:14" ht="18" customHeight="1">
      <c r="A32" s="19">
        <f t="shared" si="3"/>
        <v>39221</v>
      </c>
      <c r="B32" s="37">
        <f t="shared" si="4"/>
      </c>
      <c r="C32" s="2" t="s">
        <v>2</v>
      </c>
      <c r="D32" s="37"/>
      <c r="E32" s="2" t="s">
        <v>4</v>
      </c>
      <c r="F32" s="37"/>
      <c r="G32" s="2" t="s">
        <v>4</v>
      </c>
      <c r="H32" s="37"/>
      <c r="I32" s="2" t="s">
        <v>7</v>
      </c>
      <c r="J32" s="1">
        <f t="shared" si="0"/>
      </c>
      <c r="K32" s="31" t="e">
        <f t="shared" si="1"/>
        <v>#VALUE!</v>
      </c>
      <c r="L32" s="65">
        <f t="shared" si="5"/>
      </c>
      <c r="M32" s="15">
        <f t="shared" si="2"/>
      </c>
      <c r="N32" s="43"/>
    </row>
    <row r="33" spans="1:14" ht="18" customHeight="1">
      <c r="A33" s="19">
        <f t="shared" si="3"/>
        <v>39222</v>
      </c>
      <c r="B33" s="37">
        <f t="shared" si="4"/>
      </c>
      <c r="C33" s="2" t="s">
        <v>2</v>
      </c>
      <c r="D33" s="37"/>
      <c r="E33" s="2" t="s">
        <v>4</v>
      </c>
      <c r="F33" s="37"/>
      <c r="G33" s="2" t="s">
        <v>4</v>
      </c>
      <c r="H33" s="37"/>
      <c r="I33" s="2" t="s">
        <v>7</v>
      </c>
      <c r="J33" s="1">
        <f t="shared" si="0"/>
      </c>
      <c r="K33" s="31" t="e">
        <f t="shared" si="1"/>
        <v>#VALUE!</v>
      </c>
      <c r="L33" s="65">
        <f t="shared" si="5"/>
      </c>
      <c r="M33" s="15">
        <f t="shared" si="2"/>
      </c>
      <c r="N33" s="43"/>
    </row>
    <row r="34" spans="1:14" ht="18" customHeight="1">
      <c r="A34" s="19">
        <f t="shared" si="3"/>
        <v>39223</v>
      </c>
      <c r="B34" s="37">
        <f t="shared" si="4"/>
      </c>
      <c r="C34" s="2" t="s">
        <v>2</v>
      </c>
      <c r="D34" s="37"/>
      <c r="E34" s="2" t="s">
        <v>4</v>
      </c>
      <c r="F34" s="37"/>
      <c r="G34" s="2" t="s">
        <v>4</v>
      </c>
      <c r="H34" s="37"/>
      <c r="I34" s="2" t="s">
        <v>7</v>
      </c>
      <c r="J34" s="1">
        <f t="shared" si="0"/>
      </c>
      <c r="K34" s="31" t="e">
        <f t="shared" si="1"/>
        <v>#VALUE!</v>
      </c>
      <c r="L34" s="65">
        <f t="shared" si="5"/>
      </c>
      <c r="M34" s="15">
        <f t="shared" si="2"/>
      </c>
      <c r="N34" s="43"/>
    </row>
    <row r="35" spans="1:14" ht="18" customHeight="1">
      <c r="A35" s="19">
        <f t="shared" si="3"/>
        <v>39224</v>
      </c>
      <c r="B35" s="37">
        <f t="shared" si="4"/>
      </c>
      <c r="C35" s="2" t="s">
        <v>2</v>
      </c>
      <c r="D35" s="37"/>
      <c r="E35" s="2" t="s">
        <v>4</v>
      </c>
      <c r="F35" s="37"/>
      <c r="G35" s="2" t="s">
        <v>4</v>
      </c>
      <c r="H35" s="37"/>
      <c r="I35" s="2" t="s">
        <v>7</v>
      </c>
      <c r="J35" s="1">
        <f t="shared" si="0"/>
      </c>
      <c r="K35" s="31" t="e">
        <f t="shared" si="1"/>
        <v>#VALUE!</v>
      </c>
      <c r="L35" s="65">
        <f t="shared" si="5"/>
      </c>
      <c r="M35" s="15">
        <f t="shared" si="2"/>
      </c>
      <c r="N35" s="43"/>
    </row>
    <row r="36" spans="1:14" ht="18" customHeight="1">
      <c r="A36" s="19">
        <f t="shared" si="3"/>
        <v>39225</v>
      </c>
      <c r="B36" s="37">
        <f t="shared" si="4"/>
      </c>
      <c r="C36" s="2" t="s">
        <v>2</v>
      </c>
      <c r="D36" s="37"/>
      <c r="E36" s="2" t="s">
        <v>4</v>
      </c>
      <c r="F36" s="37"/>
      <c r="G36" s="2" t="s">
        <v>4</v>
      </c>
      <c r="H36" s="37"/>
      <c r="I36" s="2" t="s">
        <v>7</v>
      </c>
      <c r="J36" s="1">
        <f t="shared" si="0"/>
      </c>
      <c r="K36" s="31" t="e">
        <f t="shared" si="1"/>
        <v>#VALUE!</v>
      </c>
      <c r="L36" s="65">
        <f t="shared" si="5"/>
      </c>
      <c r="M36" s="15">
        <f t="shared" si="2"/>
      </c>
      <c r="N36" s="43"/>
    </row>
    <row r="37" spans="1:14" ht="18" customHeight="1">
      <c r="A37" s="19">
        <f t="shared" si="3"/>
        <v>39226</v>
      </c>
      <c r="B37" s="37">
        <f t="shared" si="4"/>
      </c>
      <c r="C37" s="2" t="s">
        <v>2</v>
      </c>
      <c r="D37" s="37"/>
      <c r="E37" s="2" t="s">
        <v>4</v>
      </c>
      <c r="F37" s="37"/>
      <c r="G37" s="2" t="s">
        <v>4</v>
      </c>
      <c r="H37" s="37"/>
      <c r="I37" s="2" t="s">
        <v>7</v>
      </c>
      <c r="J37" s="1">
        <f t="shared" si="0"/>
      </c>
      <c r="K37" s="31" t="e">
        <f t="shared" si="1"/>
        <v>#VALUE!</v>
      </c>
      <c r="L37" s="65">
        <f t="shared" si="5"/>
      </c>
      <c r="M37" s="15">
        <f t="shared" si="2"/>
      </c>
      <c r="N37" s="43"/>
    </row>
    <row r="38" spans="1:14" ht="18" customHeight="1">
      <c r="A38" s="19">
        <f t="shared" si="3"/>
        <v>39227</v>
      </c>
      <c r="B38" s="37">
        <f t="shared" si="4"/>
      </c>
      <c r="C38" s="2" t="s">
        <v>2</v>
      </c>
      <c r="D38" s="37"/>
      <c r="E38" s="2" t="s">
        <v>4</v>
      </c>
      <c r="F38" s="37"/>
      <c r="G38" s="2" t="s">
        <v>4</v>
      </c>
      <c r="H38" s="37"/>
      <c r="I38" s="2" t="s">
        <v>7</v>
      </c>
      <c r="J38" s="1">
        <f t="shared" si="0"/>
      </c>
      <c r="K38" s="31" t="e">
        <f t="shared" si="1"/>
        <v>#VALUE!</v>
      </c>
      <c r="L38" s="65">
        <f t="shared" si="5"/>
      </c>
      <c r="M38" s="15">
        <f t="shared" si="2"/>
      </c>
      <c r="N38" s="43"/>
    </row>
    <row r="39" spans="1:14" ht="18" customHeight="1">
      <c r="A39" s="19">
        <f t="shared" si="3"/>
        <v>39228</v>
      </c>
      <c r="B39" s="37">
        <f t="shared" si="4"/>
      </c>
      <c r="C39" s="2" t="s">
        <v>2</v>
      </c>
      <c r="D39" s="37"/>
      <c r="E39" s="2" t="s">
        <v>4</v>
      </c>
      <c r="F39" s="37"/>
      <c r="G39" s="2" t="s">
        <v>4</v>
      </c>
      <c r="H39" s="37"/>
      <c r="I39" s="2" t="s">
        <v>7</v>
      </c>
      <c r="J39" s="1">
        <f t="shared" si="0"/>
      </c>
      <c r="K39" s="31" t="e">
        <f t="shared" si="1"/>
        <v>#VALUE!</v>
      </c>
      <c r="L39" s="65">
        <f t="shared" si="5"/>
      </c>
      <c r="M39" s="15">
        <f t="shared" si="2"/>
      </c>
      <c r="N39" s="43"/>
    </row>
    <row r="40" spans="1:14" ht="18" customHeight="1">
      <c r="A40" s="19">
        <f t="shared" si="3"/>
        <v>39229</v>
      </c>
      <c r="B40" s="37">
        <f t="shared" si="4"/>
      </c>
      <c r="C40" s="2" t="s">
        <v>2</v>
      </c>
      <c r="D40" s="37"/>
      <c r="E40" s="2" t="s">
        <v>4</v>
      </c>
      <c r="F40" s="37"/>
      <c r="G40" s="2" t="s">
        <v>4</v>
      </c>
      <c r="H40" s="37"/>
      <c r="I40" s="2" t="s">
        <v>7</v>
      </c>
      <c r="J40" s="1">
        <f t="shared" si="0"/>
      </c>
      <c r="K40" s="31" t="e">
        <f t="shared" si="1"/>
        <v>#VALUE!</v>
      </c>
      <c r="L40" s="65">
        <f t="shared" si="5"/>
      </c>
      <c r="M40" s="15">
        <f t="shared" si="2"/>
      </c>
      <c r="N40" s="43"/>
    </row>
    <row r="41" spans="1:14" ht="18" customHeight="1">
      <c r="A41" s="19">
        <f t="shared" si="3"/>
        <v>39230</v>
      </c>
      <c r="B41" s="37">
        <f t="shared" si="4"/>
      </c>
      <c r="C41" s="2" t="s">
        <v>2</v>
      </c>
      <c r="D41" s="37"/>
      <c r="E41" s="2" t="s">
        <v>4</v>
      </c>
      <c r="F41" s="37"/>
      <c r="G41" s="2" t="s">
        <v>4</v>
      </c>
      <c r="H41" s="37"/>
      <c r="I41" s="2" t="s">
        <v>7</v>
      </c>
      <c r="J41" s="1">
        <f t="shared" si="0"/>
      </c>
      <c r="K41" s="31" t="e">
        <f t="shared" si="1"/>
        <v>#VALUE!</v>
      </c>
      <c r="L41" s="65">
        <f t="shared" si="5"/>
      </c>
      <c r="M41" s="15">
        <f t="shared" si="2"/>
      </c>
      <c r="N41" s="43"/>
    </row>
    <row r="42" spans="1:14" ht="18" customHeight="1">
      <c r="A42" s="19">
        <f t="shared" si="3"/>
        <v>39231</v>
      </c>
      <c r="B42" s="37">
        <f t="shared" si="4"/>
      </c>
      <c r="C42" s="2" t="s">
        <v>2</v>
      </c>
      <c r="D42" s="37"/>
      <c r="E42" s="2" t="s">
        <v>4</v>
      </c>
      <c r="F42" s="37"/>
      <c r="G42" s="2" t="s">
        <v>4</v>
      </c>
      <c r="H42" s="37"/>
      <c r="I42" s="2" t="s">
        <v>7</v>
      </c>
      <c r="J42" s="1">
        <f t="shared" si="0"/>
      </c>
      <c r="K42" s="31" t="e">
        <f t="shared" si="1"/>
        <v>#VALUE!</v>
      </c>
      <c r="L42" s="65">
        <f t="shared" si="5"/>
      </c>
      <c r="M42" s="15">
        <f t="shared" si="2"/>
      </c>
      <c r="N42" s="43"/>
    </row>
    <row r="43" spans="1:14" ht="18" customHeight="1">
      <c r="A43" s="19">
        <f t="shared" si="3"/>
        <v>39232</v>
      </c>
      <c r="B43" s="37">
        <f t="shared" si="4"/>
      </c>
      <c r="C43" s="2" t="s">
        <v>2</v>
      </c>
      <c r="D43" s="37"/>
      <c r="E43" s="2" t="s">
        <v>4</v>
      </c>
      <c r="F43" s="37"/>
      <c r="G43" s="2" t="s">
        <v>4</v>
      </c>
      <c r="H43" s="37"/>
      <c r="I43" s="2" t="s">
        <v>7</v>
      </c>
      <c r="J43" s="1">
        <f t="shared" si="0"/>
      </c>
      <c r="K43" s="31" t="e">
        <f t="shared" si="1"/>
        <v>#VALUE!</v>
      </c>
      <c r="L43" s="65">
        <f t="shared" si="5"/>
      </c>
      <c r="M43" s="15">
        <f t="shared" si="2"/>
      </c>
      <c r="N43" s="43"/>
    </row>
    <row r="44" spans="1:14" ht="18" customHeight="1">
      <c r="A44" s="20">
        <f t="shared" si="3"/>
        <v>39233</v>
      </c>
      <c r="B44" s="38">
        <f t="shared" si="4"/>
      </c>
      <c r="C44" s="4" t="s">
        <v>2</v>
      </c>
      <c r="D44" s="38"/>
      <c r="E44" s="4" t="s">
        <v>4</v>
      </c>
      <c r="F44" s="38"/>
      <c r="G44" s="4" t="s">
        <v>4</v>
      </c>
      <c r="H44" s="38"/>
      <c r="I44" s="4" t="s">
        <v>7</v>
      </c>
      <c r="J44" s="3">
        <f t="shared" si="0"/>
      </c>
      <c r="K44" s="32" t="e">
        <f t="shared" si="1"/>
        <v>#VALUE!</v>
      </c>
      <c r="L44" s="66">
        <f t="shared" si="5"/>
      </c>
      <c r="M44" s="16">
        <f t="shared" si="2"/>
      </c>
      <c r="N44" s="44"/>
    </row>
  </sheetData>
  <sheetProtection sheet="1" objects="1" scenarios="1"/>
  <mergeCells count="15">
    <mergeCell ref="A1:N1"/>
    <mergeCell ref="N12:N13"/>
    <mergeCell ref="H12:H13"/>
    <mergeCell ref="A12:A13"/>
    <mergeCell ref="B12:B13"/>
    <mergeCell ref="C12:C13"/>
    <mergeCell ref="D12:D13"/>
    <mergeCell ref="B4:F4"/>
    <mergeCell ref="I12:I13"/>
    <mergeCell ref="J12:J13"/>
    <mergeCell ref="A2:N2"/>
    <mergeCell ref="E12:E13"/>
    <mergeCell ref="F12:F13"/>
    <mergeCell ref="G12:G13"/>
    <mergeCell ref="B6:F6"/>
  </mergeCells>
  <printOptions/>
  <pageMargins left="0.75" right="0.75" top="0.41" bottom="0.57" header="0.35" footer="0.5"/>
  <pageSetup fitToHeight="1" fitToWidth="1" horizontalDpi="600" verticalDpi="600" orientation="portrait" scale="89" r:id="rId2"/>
  <drawing r:id="rId1"/>
</worksheet>
</file>

<file path=xl/worksheets/sheet5.xml><?xml version="1.0" encoding="utf-8"?>
<worksheet xmlns="http://schemas.openxmlformats.org/spreadsheetml/2006/main" xmlns:r="http://schemas.openxmlformats.org/officeDocument/2006/relationships">
  <sheetPr codeName="Sheet16">
    <pageSetUpPr fitToPage="1"/>
  </sheetPr>
  <dimension ref="A1:Q44"/>
  <sheetViews>
    <sheetView showGridLines="0" workbookViewId="0" topLeftCell="A1">
      <selection activeCell="B4" sqref="B4:F4"/>
    </sheetView>
  </sheetViews>
  <sheetFormatPr defaultColWidth="9.140625" defaultRowHeight="12.75"/>
  <cols>
    <col min="1" max="1" width="10.00390625" style="0" customWidth="1"/>
    <col min="3" max="3" width="1.57421875" style="0" bestFit="1" customWidth="1"/>
    <col min="5" max="5" width="2.140625" style="0" bestFit="1" customWidth="1"/>
    <col min="7" max="7" width="2.140625" style="0" bestFit="1" customWidth="1"/>
    <col min="9" max="9" width="2.140625" style="0" customWidth="1"/>
    <col min="10" max="10" width="9.57421875" style="0" customWidth="1"/>
    <col min="11" max="11" width="6.00390625" style="0" hidden="1" customWidth="1"/>
    <col min="12" max="12" width="8.28125" style="0" customWidth="1"/>
    <col min="13" max="13" width="0.71875" style="0" customWidth="1"/>
    <col min="14" max="14" width="28.8515625" style="0" customWidth="1"/>
  </cols>
  <sheetData>
    <row r="1" spans="1:14" ht="14.25">
      <c r="A1" s="79" t="s">
        <v>10</v>
      </c>
      <c r="B1" s="80"/>
      <c r="C1" s="80"/>
      <c r="D1" s="80"/>
      <c r="E1" s="80"/>
      <c r="F1" s="80"/>
      <c r="G1" s="80"/>
      <c r="H1" s="80"/>
      <c r="I1" s="80"/>
      <c r="J1" s="80"/>
      <c r="K1" s="80"/>
      <c r="L1" s="80"/>
      <c r="M1" s="80"/>
      <c r="N1" s="80"/>
    </row>
    <row r="2" spans="1:14" ht="14.25">
      <c r="A2" s="79" t="s">
        <v>11</v>
      </c>
      <c r="B2" s="80"/>
      <c r="C2" s="80"/>
      <c r="D2" s="80"/>
      <c r="E2" s="80"/>
      <c r="F2" s="80"/>
      <c r="G2" s="80"/>
      <c r="H2" s="80"/>
      <c r="I2" s="80"/>
      <c r="J2" s="80"/>
      <c r="K2" s="80"/>
      <c r="L2" s="80"/>
      <c r="M2" s="80"/>
      <c r="N2" s="80"/>
    </row>
    <row r="3" spans="1:14" ht="14.25">
      <c r="A3" s="9"/>
      <c r="B3" s="10"/>
      <c r="C3" s="10"/>
      <c r="D3" s="10"/>
      <c r="E3" s="10"/>
      <c r="F3" s="10"/>
      <c r="G3" s="10"/>
      <c r="H3" s="10"/>
      <c r="I3" s="10"/>
      <c r="J3" s="10"/>
      <c r="K3" s="10"/>
      <c r="L3" s="10"/>
      <c r="M3" s="10"/>
      <c r="N3" s="10"/>
    </row>
    <row r="4" spans="1:7" ht="14.25">
      <c r="A4" s="9" t="s">
        <v>12</v>
      </c>
      <c r="B4" s="92">
        <f>IF('General Information'!B5:F5="","",'General Information'!B5:F5)</f>
      </c>
      <c r="C4" s="92"/>
      <c r="D4" s="92"/>
      <c r="E4" s="92"/>
      <c r="F4" s="92"/>
      <c r="G4" s="10"/>
    </row>
    <row r="5" spans="1:7" ht="14.25">
      <c r="A5" s="9"/>
      <c r="B5" s="34"/>
      <c r="C5" s="34"/>
      <c r="D5" s="34"/>
      <c r="E5" s="34"/>
      <c r="F5" s="34"/>
      <c r="G5" s="10"/>
    </row>
    <row r="6" spans="1:14" ht="14.25">
      <c r="A6" s="9" t="s">
        <v>13</v>
      </c>
      <c r="B6" s="85">
        <f>IF('General Information'!B7:F7="","",'General Information'!B7:F7)</f>
      </c>
      <c r="C6" s="85"/>
      <c r="D6" s="85"/>
      <c r="E6" s="86"/>
      <c r="F6" s="86"/>
      <c r="G6" s="10"/>
      <c r="H6" s="28"/>
      <c r="I6" s="25"/>
      <c r="J6" s="25"/>
      <c r="K6" s="25"/>
      <c r="L6" s="25"/>
      <c r="M6" s="25"/>
      <c r="N6" s="25"/>
    </row>
    <row r="7" spans="1:14" ht="9.75" customHeight="1">
      <c r="A7" s="9"/>
      <c r="B7" s="25"/>
      <c r="C7" s="25"/>
      <c r="D7" s="25"/>
      <c r="E7" s="35"/>
      <c r="F7" s="35"/>
      <c r="G7" s="10"/>
      <c r="H7" s="28"/>
      <c r="I7" s="25"/>
      <c r="J7" s="25"/>
      <c r="K7" s="25"/>
      <c r="L7" s="25"/>
      <c r="M7" s="25"/>
      <c r="N7" s="25"/>
    </row>
    <row r="8" spans="1:14" ht="13.5" customHeight="1">
      <c r="A8" s="12"/>
      <c r="B8" s="12"/>
      <c r="C8" s="12"/>
      <c r="D8" s="10"/>
      <c r="F8" s="12"/>
      <c r="G8" s="27" t="s">
        <v>20</v>
      </c>
      <c r="H8" s="39">
        <f>IF('General Information'!H9="","",'General Information'!H9)</f>
      </c>
      <c r="N8" s="22"/>
    </row>
    <row r="9" spans="3:14" ht="13.5" customHeight="1">
      <c r="C9" s="8"/>
      <c r="D9" s="8"/>
      <c r="F9" s="8"/>
      <c r="G9" s="27" t="s">
        <v>21</v>
      </c>
      <c r="H9" s="40">
        <f>IF('General Information'!H11="","",'General Information'!H11)</f>
      </c>
      <c r="I9" s="12"/>
      <c r="J9" s="13"/>
      <c r="K9" s="13"/>
      <c r="L9" s="13"/>
      <c r="M9" s="13"/>
      <c r="N9" s="12"/>
    </row>
    <row r="10" spans="1:14" ht="18" customHeight="1">
      <c r="A10" s="11" t="s">
        <v>19</v>
      </c>
      <c r="B10" s="21">
        <f>'General Information'!AD2</f>
        <v>2007</v>
      </c>
      <c r="C10" s="8"/>
      <c r="D10" s="8"/>
      <c r="E10" s="8"/>
      <c r="N10" s="22"/>
    </row>
    <row r="11" spans="1:2" ht="12.75">
      <c r="A11" s="11" t="s">
        <v>14</v>
      </c>
      <c r="B11" s="7" t="s">
        <v>33</v>
      </c>
    </row>
    <row r="12" spans="1:14" ht="37.5" customHeight="1">
      <c r="A12" s="89" t="s">
        <v>0</v>
      </c>
      <c r="B12" s="83" t="s">
        <v>1</v>
      </c>
      <c r="C12" s="81" t="s">
        <v>2</v>
      </c>
      <c r="D12" s="83" t="s">
        <v>3</v>
      </c>
      <c r="E12" s="81" t="s">
        <v>4</v>
      </c>
      <c r="F12" s="83" t="s">
        <v>5</v>
      </c>
      <c r="G12" s="81" t="s">
        <v>4</v>
      </c>
      <c r="H12" s="83" t="s">
        <v>6</v>
      </c>
      <c r="I12" s="81" t="s">
        <v>7</v>
      </c>
      <c r="J12" s="83" t="s">
        <v>9</v>
      </c>
      <c r="K12" s="14"/>
      <c r="L12" s="14" t="s">
        <v>37</v>
      </c>
      <c r="M12" s="14"/>
      <c r="N12" s="87" t="s">
        <v>8</v>
      </c>
    </row>
    <row r="13" spans="1:14" ht="13.5" thickBot="1">
      <c r="A13" s="90"/>
      <c r="B13" s="84"/>
      <c r="C13" s="91"/>
      <c r="D13" s="84"/>
      <c r="E13" s="82"/>
      <c r="F13" s="84"/>
      <c r="G13" s="82"/>
      <c r="H13" s="84"/>
      <c r="I13" s="82"/>
      <c r="J13" s="93"/>
      <c r="K13" s="26"/>
      <c r="L13" s="26"/>
      <c r="M13" s="33"/>
      <c r="N13" s="88"/>
    </row>
    <row r="14" spans="1:14" ht="18" customHeight="1" thickTop="1">
      <c r="A14" s="18">
        <f>1+May!A44</f>
        <v>39234</v>
      </c>
      <c r="B14" s="36">
        <f>May!J44</f>
      </c>
      <c r="C14" s="6" t="s">
        <v>2</v>
      </c>
      <c r="D14" s="36"/>
      <c r="E14" s="6" t="s">
        <v>4</v>
      </c>
      <c r="F14" s="36"/>
      <c r="G14" s="6" t="s">
        <v>4</v>
      </c>
      <c r="H14" s="36"/>
      <c r="I14" s="6" t="s">
        <v>7</v>
      </c>
      <c r="J14" s="5">
        <f aca="true" t="shared" si="0" ref="J14:J43">IF(D14="","",IF(B14-D14+F14+H14&gt;$H$8,$H$8,B14-D14+F14+H14))</f>
      </c>
      <c r="K14" s="30" t="e">
        <f aca="true" t="shared" si="1" ref="K14:K44">B14-D14+F14+H14-$H$8</f>
        <v>#VALUE!</v>
      </c>
      <c r="L14" s="64">
        <f>IF(J14="","",($H$8-J14)/$H$8)</f>
      </c>
      <c r="M14" s="29">
        <f aca="true" t="shared" si="2" ref="M14:M44">IF(B14="","",IF((B14-D14+F14+H14)&gt;$H$8+0.01,"   Water Loss ="&amp;TEXT(K14,"0.00")&amp;" inches",IF(J14&lt;$H$9,"   Low soil water","")))</f>
      </c>
      <c r="N14" s="41"/>
    </row>
    <row r="15" spans="1:14" ht="18" customHeight="1">
      <c r="A15" s="19">
        <f aca="true" t="shared" si="3" ref="A15:A43">A14+1</f>
        <v>39235</v>
      </c>
      <c r="B15" s="37">
        <f aca="true" t="shared" si="4" ref="B15:B43">IF(J14="","",J14)</f>
      </c>
      <c r="C15" s="2" t="s">
        <v>2</v>
      </c>
      <c r="D15" s="37"/>
      <c r="E15" s="2" t="s">
        <v>4</v>
      </c>
      <c r="F15" s="37"/>
      <c r="G15" s="2" t="s">
        <v>4</v>
      </c>
      <c r="H15" s="37"/>
      <c r="I15" s="2" t="s">
        <v>7</v>
      </c>
      <c r="J15" s="1">
        <f t="shared" si="0"/>
      </c>
      <c r="K15" s="31" t="e">
        <f t="shared" si="1"/>
        <v>#VALUE!</v>
      </c>
      <c r="L15" s="65">
        <f aca="true" t="shared" si="5" ref="L15:L43">IF(J15="","",($H$8-J15)/$H$8)</f>
      </c>
      <c r="M15" s="15">
        <f t="shared" si="2"/>
      </c>
      <c r="N15" s="42"/>
    </row>
    <row r="16" spans="1:16" ht="18" customHeight="1">
      <c r="A16" s="19">
        <f t="shared" si="3"/>
        <v>39236</v>
      </c>
      <c r="B16" s="37">
        <f t="shared" si="4"/>
      </c>
      <c r="C16" s="2" t="s">
        <v>2</v>
      </c>
      <c r="D16" s="37"/>
      <c r="E16" s="2" t="s">
        <v>4</v>
      </c>
      <c r="F16" s="37"/>
      <c r="G16" s="2" t="s">
        <v>4</v>
      </c>
      <c r="H16" s="37"/>
      <c r="I16" s="2" t="s">
        <v>7</v>
      </c>
      <c r="J16" s="1">
        <f t="shared" si="0"/>
      </c>
      <c r="K16" s="31" t="e">
        <f t="shared" si="1"/>
        <v>#VALUE!</v>
      </c>
      <c r="L16" s="65">
        <f t="shared" si="5"/>
      </c>
      <c r="M16" s="15">
        <f t="shared" si="2"/>
      </c>
      <c r="N16" s="43"/>
      <c r="P16" s="23"/>
    </row>
    <row r="17" spans="1:17" ht="18" customHeight="1">
      <c r="A17" s="19">
        <f t="shared" si="3"/>
        <v>39237</v>
      </c>
      <c r="B17" s="37">
        <f t="shared" si="4"/>
      </c>
      <c r="C17" s="2" t="s">
        <v>2</v>
      </c>
      <c r="D17" s="37"/>
      <c r="E17" s="2" t="s">
        <v>4</v>
      </c>
      <c r="F17" s="37"/>
      <c r="G17" s="2" t="s">
        <v>4</v>
      </c>
      <c r="H17" s="37"/>
      <c r="I17" s="2" t="s">
        <v>7</v>
      </c>
      <c r="J17" s="1">
        <f t="shared" si="0"/>
      </c>
      <c r="K17" s="31" t="e">
        <f t="shared" si="1"/>
        <v>#VALUE!</v>
      </c>
      <c r="L17" s="65">
        <f t="shared" si="5"/>
      </c>
      <c r="M17" s="15">
        <f t="shared" si="2"/>
      </c>
      <c r="N17" s="43"/>
      <c r="P17" s="22"/>
      <c r="Q17" s="24"/>
    </row>
    <row r="18" spans="1:14" ht="18" customHeight="1">
      <c r="A18" s="19">
        <f t="shared" si="3"/>
        <v>39238</v>
      </c>
      <c r="B18" s="37">
        <f t="shared" si="4"/>
      </c>
      <c r="C18" s="2" t="s">
        <v>2</v>
      </c>
      <c r="D18" s="37"/>
      <c r="E18" s="2" t="s">
        <v>4</v>
      </c>
      <c r="F18" s="37"/>
      <c r="G18" s="2" t="s">
        <v>4</v>
      </c>
      <c r="H18" s="37"/>
      <c r="I18" s="2" t="s">
        <v>7</v>
      </c>
      <c r="J18" s="1">
        <f t="shared" si="0"/>
      </c>
      <c r="K18" s="31" t="e">
        <f t="shared" si="1"/>
        <v>#VALUE!</v>
      </c>
      <c r="L18" s="65">
        <f t="shared" si="5"/>
      </c>
      <c r="M18" s="15">
        <f t="shared" si="2"/>
      </c>
      <c r="N18" s="43"/>
    </row>
    <row r="19" spans="1:14" ht="18" customHeight="1">
      <c r="A19" s="19">
        <f t="shared" si="3"/>
        <v>39239</v>
      </c>
      <c r="B19" s="37">
        <f t="shared" si="4"/>
      </c>
      <c r="C19" s="2" t="s">
        <v>2</v>
      </c>
      <c r="D19" s="37"/>
      <c r="E19" s="2" t="s">
        <v>4</v>
      </c>
      <c r="F19" s="37"/>
      <c r="G19" s="2" t="s">
        <v>4</v>
      </c>
      <c r="H19" s="37"/>
      <c r="I19" s="2" t="s">
        <v>7</v>
      </c>
      <c r="J19" s="1">
        <f t="shared" si="0"/>
      </c>
      <c r="K19" s="31" t="e">
        <f t="shared" si="1"/>
        <v>#VALUE!</v>
      </c>
      <c r="L19" s="65">
        <f t="shared" si="5"/>
      </c>
      <c r="M19" s="15">
        <f t="shared" si="2"/>
      </c>
      <c r="N19" s="43"/>
    </row>
    <row r="20" spans="1:14" ht="18" customHeight="1">
      <c r="A20" s="19">
        <f t="shared" si="3"/>
        <v>39240</v>
      </c>
      <c r="B20" s="37">
        <f t="shared" si="4"/>
      </c>
      <c r="C20" s="2" t="s">
        <v>2</v>
      </c>
      <c r="D20" s="37"/>
      <c r="E20" s="2" t="s">
        <v>4</v>
      </c>
      <c r="F20" s="37"/>
      <c r="G20" s="2" t="s">
        <v>4</v>
      </c>
      <c r="H20" s="37"/>
      <c r="I20" s="2" t="s">
        <v>7</v>
      </c>
      <c r="J20" s="1">
        <f t="shared" si="0"/>
      </c>
      <c r="K20" s="31" t="e">
        <f t="shared" si="1"/>
        <v>#VALUE!</v>
      </c>
      <c r="L20" s="65">
        <f t="shared" si="5"/>
      </c>
      <c r="M20" s="15">
        <f t="shared" si="2"/>
      </c>
      <c r="N20" s="43"/>
    </row>
    <row r="21" spans="1:14" ht="18" customHeight="1">
      <c r="A21" s="19">
        <f t="shared" si="3"/>
        <v>39241</v>
      </c>
      <c r="B21" s="37">
        <f t="shared" si="4"/>
      </c>
      <c r="C21" s="2" t="s">
        <v>2</v>
      </c>
      <c r="D21" s="37"/>
      <c r="E21" s="2" t="s">
        <v>4</v>
      </c>
      <c r="F21" s="37"/>
      <c r="G21" s="2" t="s">
        <v>4</v>
      </c>
      <c r="H21" s="37"/>
      <c r="I21" s="2" t="s">
        <v>7</v>
      </c>
      <c r="J21" s="1">
        <f t="shared" si="0"/>
      </c>
      <c r="K21" s="31" t="e">
        <f t="shared" si="1"/>
        <v>#VALUE!</v>
      </c>
      <c r="L21" s="65">
        <f t="shared" si="5"/>
      </c>
      <c r="M21" s="15">
        <f t="shared" si="2"/>
      </c>
      <c r="N21" s="43"/>
    </row>
    <row r="22" spans="1:14" ht="18" customHeight="1">
      <c r="A22" s="19">
        <f t="shared" si="3"/>
        <v>39242</v>
      </c>
      <c r="B22" s="37">
        <f t="shared" si="4"/>
      </c>
      <c r="C22" s="2" t="s">
        <v>2</v>
      </c>
      <c r="D22" s="37"/>
      <c r="E22" s="2" t="s">
        <v>4</v>
      </c>
      <c r="F22" s="37"/>
      <c r="G22" s="2" t="s">
        <v>4</v>
      </c>
      <c r="H22" s="37"/>
      <c r="I22" s="2" t="s">
        <v>7</v>
      </c>
      <c r="J22" s="1">
        <f t="shared" si="0"/>
      </c>
      <c r="K22" s="31" t="e">
        <f t="shared" si="1"/>
        <v>#VALUE!</v>
      </c>
      <c r="L22" s="65">
        <f t="shared" si="5"/>
      </c>
      <c r="M22" s="15">
        <f t="shared" si="2"/>
      </c>
      <c r="N22" s="43"/>
    </row>
    <row r="23" spans="1:14" ht="18" customHeight="1">
      <c r="A23" s="19">
        <f t="shared" si="3"/>
        <v>39243</v>
      </c>
      <c r="B23" s="37">
        <f t="shared" si="4"/>
      </c>
      <c r="C23" s="2" t="s">
        <v>2</v>
      </c>
      <c r="D23" s="37"/>
      <c r="E23" s="2" t="s">
        <v>4</v>
      </c>
      <c r="F23" s="37"/>
      <c r="G23" s="2" t="s">
        <v>4</v>
      </c>
      <c r="H23" s="37"/>
      <c r="I23" s="2" t="s">
        <v>7</v>
      </c>
      <c r="J23" s="1">
        <f t="shared" si="0"/>
      </c>
      <c r="K23" s="31" t="e">
        <f t="shared" si="1"/>
        <v>#VALUE!</v>
      </c>
      <c r="L23" s="65">
        <f t="shared" si="5"/>
      </c>
      <c r="M23" s="15">
        <f t="shared" si="2"/>
      </c>
      <c r="N23" s="43"/>
    </row>
    <row r="24" spans="1:14" ht="18" customHeight="1">
      <c r="A24" s="19">
        <f t="shared" si="3"/>
        <v>39244</v>
      </c>
      <c r="B24" s="37">
        <f t="shared" si="4"/>
      </c>
      <c r="C24" s="2" t="s">
        <v>2</v>
      </c>
      <c r="D24" s="37"/>
      <c r="E24" s="2" t="s">
        <v>4</v>
      </c>
      <c r="F24" s="37"/>
      <c r="G24" s="2" t="s">
        <v>4</v>
      </c>
      <c r="H24" s="37"/>
      <c r="I24" s="2" t="s">
        <v>7</v>
      </c>
      <c r="J24" s="1">
        <f t="shared" si="0"/>
      </c>
      <c r="K24" s="31" t="e">
        <f t="shared" si="1"/>
        <v>#VALUE!</v>
      </c>
      <c r="L24" s="65">
        <f t="shared" si="5"/>
      </c>
      <c r="M24" s="15">
        <f t="shared" si="2"/>
      </c>
      <c r="N24" s="43"/>
    </row>
    <row r="25" spans="1:14" ht="18" customHeight="1">
      <c r="A25" s="19">
        <f t="shared" si="3"/>
        <v>39245</v>
      </c>
      <c r="B25" s="37">
        <f t="shared" si="4"/>
      </c>
      <c r="C25" s="2" t="s">
        <v>2</v>
      </c>
      <c r="D25" s="37"/>
      <c r="E25" s="2" t="s">
        <v>4</v>
      </c>
      <c r="F25" s="37"/>
      <c r="G25" s="2" t="s">
        <v>4</v>
      </c>
      <c r="H25" s="37"/>
      <c r="I25" s="2" t="s">
        <v>7</v>
      </c>
      <c r="J25" s="1">
        <f t="shared" si="0"/>
      </c>
      <c r="K25" s="31" t="e">
        <f t="shared" si="1"/>
        <v>#VALUE!</v>
      </c>
      <c r="L25" s="65">
        <f t="shared" si="5"/>
      </c>
      <c r="M25" s="15">
        <f t="shared" si="2"/>
      </c>
      <c r="N25" s="43"/>
    </row>
    <row r="26" spans="1:14" ht="18" customHeight="1">
      <c r="A26" s="19">
        <f t="shared" si="3"/>
        <v>39246</v>
      </c>
      <c r="B26" s="37">
        <f t="shared" si="4"/>
      </c>
      <c r="C26" s="2" t="s">
        <v>2</v>
      </c>
      <c r="D26" s="37"/>
      <c r="E26" s="2" t="s">
        <v>4</v>
      </c>
      <c r="F26" s="37"/>
      <c r="G26" s="2" t="s">
        <v>4</v>
      </c>
      <c r="H26" s="37"/>
      <c r="I26" s="2" t="s">
        <v>7</v>
      </c>
      <c r="J26" s="1">
        <f t="shared" si="0"/>
      </c>
      <c r="K26" s="31" t="e">
        <f t="shared" si="1"/>
        <v>#VALUE!</v>
      </c>
      <c r="L26" s="65">
        <f t="shared" si="5"/>
      </c>
      <c r="M26" s="15">
        <f t="shared" si="2"/>
      </c>
      <c r="N26" s="43"/>
    </row>
    <row r="27" spans="1:14" ht="18" customHeight="1">
      <c r="A27" s="19">
        <f t="shared" si="3"/>
        <v>39247</v>
      </c>
      <c r="B27" s="37">
        <f t="shared" si="4"/>
      </c>
      <c r="C27" s="2" t="s">
        <v>2</v>
      </c>
      <c r="D27" s="37"/>
      <c r="E27" s="2" t="s">
        <v>4</v>
      </c>
      <c r="F27" s="37"/>
      <c r="G27" s="2" t="s">
        <v>4</v>
      </c>
      <c r="H27" s="37"/>
      <c r="I27" s="2" t="s">
        <v>7</v>
      </c>
      <c r="J27" s="1">
        <f t="shared" si="0"/>
      </c>
      <c r="K27" s="31" t="e">
        <f t="shared" si="1"/>
        <v>#VALUE!</v>
      </c>
      <c r="L27" s="65">
        <f t="shared" si="5"/>
      </c>
      <c r="M27" s="15">
        <f t="shared" si="2"/>
      </c>
      <c r="N27" s="43"/>
    </row>
    <row r="28" spans="1:14" ht="18" customHeight="1">
      <c r="A28" s="19">
        <f t="shared" si="3"/>
        <v>39248</v>
      </c>
      <c r="B28" s="37">
        <f t="shared" si="4"/>
      </c>
      <c r="C28" s="2" t="s">
        <v>2</v>
      </c>
      <c r="D28" s="37"/>
      <c r="E28" s="2" t="s">
        <v>4</v>
      </c>
      <c r="F28" s="37"/>
      <c r="G28" s="2" t="s">
        <v>4</v>
      </c>
      <c r="H28" s="37"/>
      <c r="I28" s="2" t="s">
        <v>7</v>
      </c>
      <c r="J28" s="1">
        <f t="shared" si="0"/>
      </c>
      <c r="K28" s="31" t="e">
        <f t="shared" si="1"/>
        <v>#VALUE!</v>
      </c>
      <c r="L28" s="65">
        <f t="shared" si="5"/>
      </c>
      <c r="M28" s="15">
        <f t="shared" si="2"/>
      </c>
      <c r="N28" s="43"/>
    </row>
    <row r="29" spans="1:14" ht="18" customHeight="1">
      <c r="A29" s="19">
        <f t="shared" si="3"/>
        <v>39249</v>
      </c>
      <c r="B29" s="37">
        <f t="shared" si="4"/>
      </c>
      <c r="C29" s="2" t="s">
        <v>2</v>
      </c>
      <c r="D29" s="37"/>
      <c r="E29" s="2" t="s">
        <v>4</v>
      </c>
      <c r="F29" s="37"/>
      <c r="G29" s="2" t="s">
        <v>4</v>
      </c>
      <c r="H29" s="37"/>
      <c r="I29" s="2" t="s">
        <v>7</v>
      </c>
      <c r="J29" s="1">
        <f t="shared" si="0"/>
      </c>
      <c r="K29" s="31" t="e">
        <f t="shared" si="1"/>
        <v>#VALUE!</v>
      </c>
      <c r="L29" s="65">
        <f t="shared" si="5"/>
      </c>
      <c r="M29" s="15">
        <f t="shared" si="2"/>
      </c>
      <c r="N29" s="43"/>
    </row>
    <row r="30" spans="1:14" ht="18" customHeight="1">
      <c r="A30" s="19">
        <f t="shared" si="3"/>
        <v>39250</v>
      </c>
      <c r="B30" s="37">
        <f t="shared" si="4"/>
      </c>
      <c r="C30" s="2" t="s">
        <v>2</v>
      </c>
      <c r="D30" s="37"/>
      <c r="E30" s="2" t="s">
        <v>4</v>
      </c>
      <c r="F30" s="37"/>
      <c r="G30" s="2" t="s">
        <v>4</v>
      </c>
      <c r="H30" s="37"/>
      <c r="I30" s="2" t="s">
        <v>7</v>
      </c>
      <c r="J30" s="1">
        <f t="shared" si="0"/>
      </c>
      <c r="K30" s="31" t="e">
        <f t="shared" si="1"/>
        <v>#VALUE!</v>
      </c>
      <c r="L30" s="65">
        <f t="shared" si="5"/>
      </c>
      <c r="M30" s="15">
        <f t="shared" si="2"/>
      </c>
      <c r="N30" s="43"/>
    </row>
    <row r="31" spans="1:14" ht="18" customHeight="1">
      <c r="A31" s="19">
        <f t="shared" si="3"/>
        <v>39251</v>
      </c>
      <c r="B31" s="37">
        <f t="shared" si="4"/>
      </c>
      <c r="C31" s="2" t="s">
        <v>2</v>
      </c>
      <c r="D31" s="37"/>
      <c r="E31" s="2" t="s">
        <v>4</v>
      </c>
      <c r="F31" s="37"/>
      <c r="G31" s="2" t="s">
        <v>4</v>
      </c>
      <c r="H31" s="37"/>
      <c r="I31" s="2" t="s">
        <v>7</v>
      </c>
      <c r="J31" s="1">
        <f t="shared" si="0"/>
      </c>
      <c r="K31" s="31" t="e">
        <f t="shared" si="1"/>
        <v>#VALUE!</v>
      </c>
      <c r="L31" s="65">
        <f t="shared" si="5"/>
      </c>
      <c r="M31" s="15">
        <f t="shared" si="2"/>
      </c>
      <c r="N31" s="43"/>
    </row>
    <row r="32" spans="1:14" ht="18" customHeight="1">
      <c r="A32" s="19">
        <f t="shared" si="3"/>
        <v>39252</v>
      </c>
      <c r="B32" s="37">
        <f t="shared" si="4"/>
      </c>
      <c r="C32" s="2" t="s">
        <v>2</v>
      </c>
      <c r="D32" s="37"/>
      <c r="E32" s="2" t="s">
        <v>4</v>
      </c>
      <c r="F32" s="37"/>
      <c r="G32" s="2" t="s">
        <v>4</v>
      </c>
      <c r="H32" s="37"/>
      <c r="I32" s="2" t="s">
        <v>7</v>
      </c>
      <c r="J32" s="1">
        <f t="shared" si="0"/>
      </c>
      <c r="K32" s="31" t="e">
        <f t="shared" si="1"/>
        <v>#VALUE!</v>
      </c>
      <c r="L32" s="65">
        <f t="shared" si="5"/>
      </c>
      <c r="M32" s="15">
        <f t="shared" si="2"/>
      </c>
      <c r="N32" s="43"/>
    </row>
    <row r="33" spans="1:14" ht="18" customHeight="1">
      <c r="A33" s="19">
        <f t="shared" si="3"/>
        <v>39253</v>
      </c>
      <c r="B33" s="37">
        <f t="shared" si="4"/>
      </c>
      <c r="C33" s="2" t="s">
        <v>2</v>
      </c>
      <c r="D33" s="37"/>
      <c r="E33" s="2" t="s">
        <v>4</v>
      </c>
      <c r="F33" s="37"/>
      <c r="G33" s="2" t="s">
        <v>4</v>
      </c>
      <c r="H33" s="37"/>
      <c r="I33" s="2" t="s">
        <v>7</v>
      </c>
      <c r="J33" s="1">
        <f t="shared" si="0"/>
      </c>
      <c r="K33" s="31" t="e">
        <f t="shared" si="1"/>
        <v>#VALUE!</v>
      </c>
      <c r="L33" s="65">
        <f t="shared" si="5"/>
      </c>
      <c r="M33" s="15">
        <f t="shared" si="2"/>
      </c>
      <c r="N33" s="43"/>
    </row>
    <row r="34" spans="1:14" ht="18" customHeight="1">
      <c r="A34" s="19">
        <f t="shared" si="3"/>
        <v>39254</v>
      </c>
      <c r="B34" s="37">
        <f t="shared" si="4"/>
      </c>
      <c r="C34" s="2" t="s">
        <v>2</v>
      </c>
      <c r="D34" s="37"/>
      <c r="E34" s="2" t="s">
        <v>4</v>
      </c>
      <c r="F34" s="37"/>
      <c r="G34" s="2" t="s">
        <v>4</v>
      </c>
      <c r="H34" s="37"/>
      <c r="I34" s="2" t="s">
        <v>7</v>
      </c>
      <c r="J34" s="1">
        <f t="shared" si="0"/>
      </c>
      <c r="K34" s="31" t="e">
        <f t="shared" si="1"/>
        <v>#VALUE!</v>
      </c>
      <c r="L34" s="65">
        <f t="shared" si="5"/>
      </c>
      <c r="M34" s="15">
        <f t="shared" si="2"/>
      </c>
      <c r="N34" s="43"/>
    </row>
    <row r="35" spans="1:14" ht="18" customHeight="1">
      <c r="A35" s="19">
        <f t="shared" si="3"/>
        <v>39255</v>
      </c>
      <c r="B35" s="37">
        <f t="shared" si="4"/>
      </c>
      <c r="C35" s="2" t="s">
        <v>2</v>
      </c>
      <c r="D35" s="37"/>
      <c r="E35" s="2" t="s">
        <v>4</v>
      </c>
      <c r="F35" s="37"/>
      <c r="G35" s="2" t="s">
        <v>4</v>
      </c>
      <c r="H35" s="37"/>
      <c r="I35" s="2" t="s">
        <v>7</v>
      </c>
      <c r="J35" s="1">
        <f t="shared" si="0"/>
      </c>
      <c r="K35" s="31" t="e">
        <f t="shared" si="1"/>
        <v>#VALUE!</v>
      </c>
      <c r="L35" s="65">
        <f t="shared" si="5"/>
      </c>
      <c r="M35" s="15">
        <f t="shared" si="2"/>
      </c>
      <c r="N35" s="43"/>
    </row>
    <row r="36" spans="1:14" ht="18" customHeight="1">
      <c r="A36" s="19">
        <f t="shared" si="3"/>
        <v>39256</v>
      </c>
      <c r="B36" s="37">
        <f t="shared" si="4"/>
      </c>
      <c r="C36" s="2" t="s">
        <v>2</v>
      </c>
      <c r="D36" s="37"/>
      <c r="E36" s="2" t="s">
        <v>4</v>
      </c>
      <c r="F36" s="37"/>
      <c r="G36" s="2" t="s">
        <v>4</v>
      </c>
      <c r="H36" s="37"/>
      <c r="I36" s="2" t="s">
        <v>7</v>
      </c>
      <c r="J36" s="1">
        <f t="shared" si="0"/>
      </c>
      <c r="K36" s="31" t="e">
        <f t="shared" si="1"/>
        <v>#VALUE!</v>
      </c>
      <c r="L36" s="65">
        <f t="shared" si="5"/>
      </c>
      <c r="M36" s="15">
        <f t="shared" si="2"/>
      </c>
      <c r="N36" s="43"/>
    </row>
    <row r="37" spans="1:14" ht="18" customHeight="1">
      <c r="A37" s="19">
        <f t="shared" si="3"/>
        <v>39257</v>
      </c>
      <c r="B37" s="37">
        <f t="shared" si="4"/>
      </c>
      <c r="C37" s="2" t="s">
        <v>2</v>
      </c>
      <c r="D37" s="37"/>
      <c r="E37" s="2" t="s">
        <v>4</v>
      </c>
      <c r="F37" s="37"/>
      <c r="G37" s="2" t="s">
        <v>4</v>
      </c>
      <c r="H37" s="37"/>
      <c r="I37" s="2" t="s">
        <v>7</v>
      </c>
      <c r="J37" s="1">
        <f t="shared" si="0"/>
      </c>
      <c r="K37" s="31" t="e">
        <f t="shared" si="1"/>
        <v>#VALUE!</v>
      </c>
      <c r="L37" s="65">
        <f t="shared" si="5"/>
      </c>
      <c r="M37" s="15">
        <f t="shared" si="2"/>
      </c>
      <c r="N37" s="43"/>
    </row>
    <row r="38" spans="1:14" ht="18" customHeight="1">
      <c r="A38" s="19">
        <f t="shared" si="3"/>
        <v>39258</v>
      </c>
      <c r="B38" s="37">
        <f t="shared" si="4"/>
      </c>
      <c r="C38" s="2" t="s">
        <v>2</v>
      </c>
      <c r="D38" s="37"/>
      <c r="E38" s="2" t="s">
        <v>4</v>
      </c>
      <c r="F38" s="37"/>
      <c r="G38" s="2" t="s">
        <v>4</v>
      </c>
      <c r="H38" s="37"/>
      <c r="I38" s="2" t="s">
        <v>7</v>
      </c>
      <c r="J38" s="1">
        <f t="shared" si="0"/>
      </c>
      <c r="K38" s="31" t="e">
        <f t="shared" si="1"/>
        <v>#VALUE!</v>
      </c>
      <c r="L38" s="65">
        <f t="shared" si="5"/>
      </c>
      <c r="M38" s="15">
        <f t="shared" si="2"/>
      </c>
      <c r="N38" s="43"/>
    </row>
    <row r="39" spans="1:14" ht="18" customHeight="1">
      <c r="A39" s="19">
        <f t="shared" si="3"/>
        <v>39259</v>
      </c>
      <c r="B39" s="37">
        <f t="shared" si="4"/>
      </c>
      <c r="C39" s="2" t="s">
        <v>2</v>
      </c>
      <c r="D39" s="37"/>
      <c r="E39" s="2" t="s">
        <v>4</v>
      </c>
      <c r="F39" s="37"/>
      <c r="G39" s="2" t="s">
        <v>4</v>
      </c>
      <c r="H39" s="37"/>
      <c r="I39" s="2" t="s">
        <v>7</v>
      </c>
      <c r="J39" s="1">
        <f t="shared" si="0"/>
      </c>
      <c r="K39" s="31" t="e">
        <f t="shared" si="1"/>
        <v>#VALUE!</v>
      </c>
      <c r="L39" s="65">
        <f t="shared" si="5"/>
      </c>
      <c r="M39" s="15">
        <f t="shared" si="2"/>
      </c>
      <c r="N39" s="43"/>
    </row>
    <row r="40" spans="1:14" ht="18" customHeight="1">
      <c r="A40" s="19">
        <f t="shared" si="3"/>
        <v>39260</v>
      </c>
      <c r="B40" s="37">
        <f t="shared" si="4"/>
      </c>
      <c r="C40" s="2" t="s">
        <v>2</v>
      </c>
      <c r="D40" s="37"/>
      <c r="E40" s="2" t="s">
        <v>4</v>
      </c>
      <c r="F40" s="37"/>
      <c r="G40" s="2" t="s">
        <v>4</v>
      </c>
      <c r="H40" s="37"/>
      <c r="I40" s="2" t="s">
        <v>7</v>
      </c>
      <c r="J40" s="1">
        <f t="shared" si="0"/>
      </c>
      <c r="K40" s="31" t="e">
        <f t="shared" si="1"/>
        <v>#VALUE!</v>
      </c>
      <c r="L40" s="65">
        <f t="shared" si="5"/>
      </c>
      <c r="M40" s="15">
        <f t="shared" si="2"/>
      </c>
      <c r="N40" s="43"/>
    </row>
    <row r="41" spans="1:14" ht="18" customHeight="1">
      <c r="A41" s="19">
        <f t="shared" si="3"/>
        <v>39261</v>
      </c>
      <c r="B41" s="37">
        <f t="shared" si="4"/>
      </c>
      <c r="C41" s="2" t="s">
        <v>2</v>
      </c>
      <c r="D41" s="37"/>
      <c r="E41" s="2" t="s">
        <v>4</v>
      </c>
      <c r="F41" s="37"/>
      <c r="G41" s="2" t="s">
        <v>4</v>
      </c>
      <c r="H41" s="37"/>
      <c r="I41" s="2" t="s">
        <v>7</v>
      </c>
      <c r="J41" s="1">
        <f t="shared" si="0"/>
      </c>
      <c r="K41" s="31" t="e">
        <f t="shared" si="1"/>
        <v>#VALUE!</v>
      </c>
      <c r="L41" s="65">
        <f t="shared" si="5"/>
      </c>
      <c r="M41" s="15">
        <f t="shared" si="2"/>
      </c>
      <c r="N41" s="43"/>
    </row>
    <row r="42" spans="1:14" ht="18" customHeight="1">
      <c r="A42" s="19">
        <f t="shared" si="3"/>
        <v>39262</v>
      </c>
      <c r="B42" s="37">
        <f t="shared" si="4"/>
      </c>
      <c r="C42" s="2" t="s">
        <v>2</v>
      </c>
      <c r="D42" s="37"/>
      <c r="E42" s="2" t="s">
        <v>4</v>
      </c>
      <c r="F42" s="37"/>
      <c r="G42" s="2" t="s">
        <v>4</v>
      </c>
      <c r="H42" s="37"/>
      <c r="I42" s="2" t="s">
        <v>7</v>
      </c>
      <c r="J42" s="1">
        <f t="shared" si="0"/>
      </c>
      <c r="K42" s="31" t="e">
        <f t="shared" si="1"/>
        <v>#VALUE!</v>
      </c>
      <c r="L42" s="65">
        <f t="shared" si="5"/>
      </c>
      <c r="M42" s="15">
        <f t="shared" si="2"/>
      </c>
      <c r="N42" s="43"/>
    </row>
    <row r="43" spans="1:14" ht="18" customHeight="1">
      <c r="A43" s="19">
        <f t="shared" si="3"/>
        <v>39263</v>
      </c>
      <c r="B43" s="37">
        <f t="shared" si="4"/>
      </c>
      <c r="C43" s="2" t="s">
        <v>2</v>
      </c>
      <c r="D43" s="37"/>
      <c r="E43" s="2" t="s">
        <v>4</v>
      </c>
      <c r="F43" s="37"/>
      <c r="G43" s="2" t="s">
        <v>4</v>
      </c>
      <c r="H43" s="37"/>
      <c r="I43" s="2" t="s">
        <v>7</v>
      </c>
      <c r="J43" s="1">
        <f t="shared" si="0"/>
      </c>
      <c r="K43" s="31" t="e">
        <f t="shared" si="1"/>
        <v>#VALUE!</v>
      </c>
      <c r="L43" s="65">
        <f t="shared" si="5"/>
      </c>
      <c r="M43" s="15">
        <f t="shared" si="2"/>
      </c>
      <c r="N43" s="43"/>
    </row>
    <row r="44" spans="1:14" ht="18" customHeight="1">
      <c r="A44" s="20"/>
      <c r="B44" s="38"/>
      <c r="C44" s="4"/>
      <c r="D44" s="38"/>
      <c r="E44" s="4"/>
      <c r="F44" s="38"/>
      <c r="G44" s="4"/>
      <c r="H44" s="38"/>
      <c r="I44" s="4"/>
      <c r="J44" s="3"/>
      <c r="K44" s="32" t="e">
        <f t="shared" si="1"/>
        <v>#VALUE!</v>
      </c>
      <c r="L44" s="66"/>
      <c r="M44" s="16">
        <f t="shared" si="2"/>
      </c>
      <c r="N44" s="44"/>
    </row>
  </sheetData>
  <sheetProtection sheet="1" objects="1" scenarios="1"/>
  <mergeCells count="15">
    <mergeCell ref="A2:N2"/>
    <mergeCell ref="E12:E13"/>
    <mergeCell ref="F12:F13"/>
    <mergeCell ref="G12:G13"/>
    <mergeCell ref="B6:F6"/>
    <mergeCell ref="A1:N1"/>
    <mergeCell ref="N12:N13"/>
    <mergeCell ref="H12:H13"/>
    <mergeCell ref="A12:A13"/>
    <mergeCell ref="B12:B13"/>
    <mergeCell ref="C12:C13"/>
    <mergeCell ref="D12:D13"/>
    <mergeCell ref="B4:F4"/>
    <mergeCell ref="I12:I13"/>
    <mergeCell ref="J12:J13"/>
  </mergeCells>
  <printOptions/>
  <pageMargins left="0.75" right="0.75" top="0.41" bottom="0.57" header="0.35" footer="0.5"/>
  <pageSetup fitToHeight="1" fitToWidth="1" horizontalDpi="600" verticalDpi="600" orientation="portrait" scale="89" r:id="rId2"/>
  <drawing r:id="rId1"/>
</worksheet>
</file>

<file path=xl/worksheets/sheet6.xml><?xml version="1.0" encoding="utf-8"?>
<worksheet xmlns="http://schemas.openxmlformats.org/spreadsheetml/2006/main" xmlns:r="http://schemas.openxmlformats.org/officeDocument/2006/relationships">
  <sheetPr codeName="Sheet17">
    <pageSetUpPr fitToPage="1"/>
  </sheetPr>
  <dimension ref="A1:Q44"/>
  <sheetViews>
    <sheetView showGridLines="0" workbookViewId="0" topLeftCell="A1">
      <selection activeCell="B4" sqref="B4:F4"/>
    </sheetView>
  </sheetViews>
  <sheetFormatPr defaultColWidth="9.140625" defaultRowHeight="12.75"/>
  <cols>
    <col min="1" max="1" width="10.00390625" style="0" customWidth="1"/>
    <col min="3" max="3" width="1.57421875" style="0" bestFit="1" customWidth="1"/>
    <col min="5" max="5" width="2.140625" style="0" bestFit="1" customWidth="1"/>
    <col min="7" max="7" width="2.140625" style="0" bestFit="1" customWidth="1"/>
    <col min="9" max="9" width="2.140625" style="0" customWidth="1"/>
    <col min="10" max="10" width="9.57421875" style="0" customWidth="1"/>
    <col min="11" max="11" width="6.00390625" style="0" hidden="1" customWidth="1"/>
    <col min="12" max="12" width="8.28125" style="0" customWidth="1"/>
    <col min="13" max="13" width="0.71875" style="0" customWidth="1"/>
    <col min="14" max="14" width="28.8515625" style="0" customWidth="1"/>
  </cols>
  <sheetData>
    <row r="1" spans="1:14" ht="14.25">
      <c r="A1" s="79" t="s">
        <v>10</v>
      </c>
      <c r="B1" s="80"/>
      <c r="C1" s="80"/>
      <c r="D1" s="80"/>
      <c r="E1" s="80"/>
      <c r="F1" s="80"/>
      <c r="G1" s="80"/>
      <c r="H1" s="80"/>
      <c r="I1" s="80"/>
      <c r="J1" s="80"/>
      <c r="K1" s="80"/>
      <c r="L1" s="80"/>
      <c r="M1" s="80"/>
      <c r="N1" s="80"/>
    </row>
    <row r="2" spans="1:14" ht="14.25">
      <c r="A2" s="79" t="s">
        <v>11</v>
      </c>
      <c r="B2" s="80"/>
      <c r="C2" s="80"/>
      <c r="D2" s="80"/>
      <c r="E2" s="80"/>
      <c r="F2" s="80"/>
      <c r="G2" s="80"/>
      <c r="H2" s="80"/>
      <c r="I2" s="80"/>
      <c r="J2" s="80"/>
      <c r="K2" s="80"/>
      <c r="L2" s="80"/>
      <c r="M2" s="80"/>
      <c r="N2" s="80"/>
    </row>
    <row r="3" spans="1:14" ht="14.25">
      <c r="A3" s="9"/>
      <c r="B3" s="10"/>
      <c r="C3" s="10"/>
      <c r="D3" s="10"/>
      <c r="E3" s="10"/>
      <c r="F3" s="10"/>
      <c r="G3" s="10"/>
      <c r="H3" s="10"/>
      <c r="I3" s="10"/>
      <c r="J3" s="10"/>
      <c r="K3" s="10"/>
      <c r="L3" s="10"/>
      <c r="M3" s="10"/>
      <c r="N3" s="10"/>
    </row>
    <row r="4" spans="1:7" ht="14.25">
      <c r="A4" s="9" t="s">
        <v>12</v>
      </c>
      <c r="B4" s="92">
        <f>IF('General Information'!B5:F5="","",'General Information'!B5:F5)</f>
      </c>
      <c r="C4" s="92"/>
      <c r="D4" s="92"/>
      <c r="E4" s="92"/>
      <c r="F4" s="92"/>
      <c r="G4" s="10"/>
    </row>
    <row r="5" spans="1:7" ht="14.25">
      <c r="A5" s="9"/>
      <c r="B5" s="34"/>
      <c r="C5" s="34"/>
      <c r="D5" s="34"/>
      <c r="E5" s="34"/>
      <c r="F5" s="34"/>
      <c r="G5" s="10"/>
    </row>
    <row r="6" spans="1:14" ht="14.25">
      <c r="A6" s="9" t="s">
        <v>13</v>
      </c>
      <c r="B6" s="85">
        <f>IF('General Information'!B7:F7="","",'General Information'!B7:F7)</f>
      </c>
      <c r="C6" s="85"/>
      <c r="D6" s="85"/>
      <c r="E6" s="86"/>
      <c r="F6" s="86"/>
      <c r="G6" s="10"/>
      <c r="H6" s="28"/>
      <c r="I6" s="25"/>
      <c r="J6" s="25"/>
      <c r="K6" s="25"/>
      <c r="L6" s="25"/>
      <c r="M6" s="25"/>
      <c r="N6" s="25"/>
    </row>
    <row r="7" spans="1:14" ht="9.75" customHeight="1">
      <c r="A7" s="9"/>
      <c r="B7" s="25"/>
      <c r="C7" s="25"/>
      <c r="D7" s="25"/>
      <c r="E7" s="35"/>
      <c r="F7" s="35"/>
      <c r="G7" s="10"/>
      <c r="H7" s="28"/>
      <c r="I7" s="25"/>
      <c r="J7" s="25"/>
      <c r="K7" s="25"/>
      <c r="L7" s="25"/>
      <c r="M7" s="25"/>
      <c r="N7" s="25"/>
    </row>
    <row r="8" spans="1:14" ht="13.5" customHeight="1">
      <c r="A8" s="12"/>
      <c r="B8" s="12"/>
      <c r="C8" s="12"/>
      <c r="D8" s="10"/>
      <c r="F8" s="12"/>
      <c r="G8" s="27" t="s">
        <v>20</v>
      </c>
      <c r="H8" s="39">
        <f>IF('General Information'!H9="","",'General Information'!H9)</f>
      </c>
      <c r="N8" s="22"/>
    </row>
    <row r="9" spans="3:14" ht="13.5" customHeight="1">
      <c r="C9" s="8"/>
      <c r="D9" s="8"/>
      <c r="F9" s="8"/>
      <c r="G9" s="27" t="s">
        <v>21</v>
      </c>
      <c r="H9" s="40">
        <f>IF('General Information'!H11="","",'General Information'!H11)</f>
      </c>
      <c r="I9" s="12"/>
      <c r="J9" s="13"/>
      <c r="K9" s="13"/>
      <c r="L9" s="13"/>
      <c r="M9" s="13"/>
      <c r="N9" s="12"/>
    </row>
    <row r="10" spans="1:14" ht="18" customHeight="1">
      <c r="A10" s="11" t="s">
        <v>19</v>
      </c>
      <c r="B10" s="21">
        <f>'General Information'!AD2</f>
        <v>2007</v>
      </c>
      <c r="C10" s="8"/>
      <c r="D10" s="8"/>
      <c r="E10" s="8"/>
      <c r="N10" s="22"/>
    </row>
    <row r="11" spans="1:2" ht="12.75">
      <c r="A11" s="11" t="s">
        <v>14</v>
      </c>
      <c r="B11" s="7" t="s">
        <v>34</v>
      </c>
    </row>
    <row r="12" spans="1:14" ht="37.5" customHeight="1">
      <c r="A12" s="89" t="s">
        <v>0</v>
      </c>
      <c r="B12" s="83" t="s">
        <v>1</v>
      </c>
      <c r="C12" s="81" t="s">
        <v>2</v>
      </c>
      <c r="D12" s="83" t="s">
        <v>3</v>
      </c>
      <c r="E12" s="81" t="s">
        <v>4</v>
      </c>
      <c r="F12" s="83" t="s">
        <v>5</v>
      </c>
      <c r="G12" s="81" t="s">
        <v>4</v>
      </c>
      <c r="H12" s="83" t="s">
        <v>6</v>
      </c>
      <c r="I12" s="81" t="s">
        <v>7</v>
      </c>
      <c r="J12" s="83" t="s">
        <v>9</v>
      </c>
      <c r="K12" s="14"/>
      <c r="L12" s="14" t="s">
        <v>37</v>
      </c>
      <c r="M12" s="14"/>
      <c r="N12" s="87" t="s">
        <v>8</v>
      </c>
    </row>
    <row r="13" spans="1:14" ht="13.5" thickBot="1">
      <c r="A13" s="90"/>
      <c r="B13" s="84"/>
      <c r="C13" s="91"/>
      <c r="D13" s="84"/>
      <c r="E13" s="82"/>
      <c r="F13" s="84"/>
      <c r="G13" s="82"/>
      <c r="H13" s="84"/>
      <c r="I13" s="82"/>
      <c r="J13" s="93"/>
      <c r="K13" s="26"/>
      <c r="L13" s="26"/>
      <c r="M13" s="33"/>
      <c r="N13" s="88"/>
    </row>
    <row r="14" spans="1:14" ht="18" customHeight="1" thickTop="1">
      <c r="A14" s="18">
        <f>1+June!A43</f>
        <v>39264</v>
      </c>
      <c r="B14" s="36">
        <f>June!J43</f>
      </c>
      <c r="C14" s="6" t="s">
        <v>2</v>
      </c>
      <c r="D14" s="36"/>
      <c r="E14" s="6" t="s">
        <v>4</v>
      </c>
      <c r="F14" s="36"/>
      <c r="G14" s="6" t="s">
        <v>4</v>
      </c>
      <c r="H14" s="36"/>
      <c r="I14" s="6" t="s">
        <v>7</v>
      </c>
      <c r="J14" s="5">
        <f aca="true" t="shared" si="0" ref="J14:J44">IF(D14="","",IF(B14-D14+F14+H14&gt;$H$8,$H$8,B14-D14+F14+H14))</f>
      </c>
      <c r="K14" s="30" t="e">
        <f aca="true" t="shared" si="1" ref="K14:K44">B14-D14+F14+H14-$H$8</f>
        <v>#VALUE!</v>
      </c>
      <c r="L14" s="64">
        <f>IF(J14="","",($H$8-J14)/$H$8)</f>
      </c>
      <c r="M14" s="29">
        <f aca="true" t="shared" si="2" ref="M14:M44">IF(B14="","",IF((B14-D14+F14+H14)&gt;$H$8+0.01,"   Water Loss ="&amp;TEXT(K14,"0.00")&amp;" inches",IF(J14&lt;$H$9,"   Low soil water","")))</f>
      </c>
      <c r="N14" s="41"/>
    </row>
    <row r="15" spans="1:14" ht="18" customHeight="1">
      <c r="A15" s="19">
        <f aca="true" t="shared" si="3" ref="A15:A44">A14+1</f>
        <v>39265</v>
      </c>
      <c r="B15" s="37">
        <f aca="true" t="shared" si="4" ref="B15:B44">IF(J14="","",J14)</f>
      </c>
      <c r="C15" s="2" t="s">
        <v>2</v>
      </c>
      <c r="D15" s="37"/>
      <c r="E15" s="2" t="s">
        <v>4</v>
      </c>
      <c r="F15" s="37"/>
      <c r="G15" s="2" t="s">
        <v>4</v>
      </c>
      <c r="H15" s="37"/>
      <c r="I15" s="2" t="s">
        <v>7</v>
      </c>
      <c r="J15" s="1">
        <f t="shared" si="0"/>
      </c>
      <c r="K15" s="31" t="e">
        <f t="shared" si="1"/>
        <v>#VALUE!</v>
      </c>
      <c r="L15" s="65">
        <f aca="true" t="shared" si="5" ref="L15:L44">IF(J15="","",($H$8-J15)/$H$8)</f>
      </c>
      <c r="M15" s="15">
        <f t="shared" si="2"/>
      </c>
      <c r="N15" s="42"/>
    </row>
    <row r="16" spans="1:16" ht="18" customHeight="1">
      <c r="A16" s="19">
        <f t="shared" si="3"/>
        <v>39266</v>
      </c>
      <c r="B16" s="37">
        <f t="shared" si="4"/>
      </c>
      <c r="C16" s="2" t="s">
        <v>2</v>
      </c>
      <c r="D16" s="37"/>
      <c r="E16" s="2" t="s">
        <v>4</v>
      </c>
      <c r="F16" s="37"/>
      <c r="G16" s="2" t="s">
        <v>4</v>
      </c>
      <c r="H16" s="37"/>
      <c r="I16" s="2" t="s">
        <v>7</v>
      </c>
      <c r="J16" s="1">
        <f t="shared" si="0"/>
      </c>
      <c r="K16" s="31" t="e">
        <f t="shared" si="1"/>
        <v>#VALUE!</v>
      </c>
      <c r="L16" s="65">
        <f t="shared" si="5"/>
      </c>
      <c r="M16" s="15">
        <f t="shared" si="2"/>
      </c>
      <c r="N16" s="43"/>
      <c r="P16" s="23"/>
    </row>
    <row r="17" spans="1:17" ht="18" customHeight="1">
      <c r="A17" s="19">
        <f t="shared" si="3"/>
        <v>39267</v>
      </c>
      <c r="B17" s="37">
        <f t="shared" si="4"/>
      </c>
      <c r="C17" s="2" t="s">
        <v>2</v>
      </c>
      <c r="D17" s="37"/>
      <c r="E17" s="2" t="s">
        <v>4</v>
      </c>
      <c r="F17" s="37"/>
      <c r="G17" s="2" t="s">
        <v>4</v>
      </c>
      <c r="H17" s="37"/>
      <c r="I17" s="2" t="s">
        <v>7</v>
      </c>
      <c r="J17" s="1">
        <f t="shared" si="0"/>
      </c>
      <c r="K17" s="31" t="e">
        <f t="shared" si="1"/>
        <v>#VALUE!</v>
      </c>
      <c r="L17" s="65">
        <f t="shared" si="5"/>
      </c>
      <c r="M17" s="15">
        <f t="shared" si="2"/>
      </c>
      <c r="N17" s="43"/>
      <c r="P17" s="22"/>
      <c r="Q17" s="24"/>
    </row>
    <row r="18" spans="1:14" ht="18" customHeight="1">
      <c r="A18" s="19">
        <f t="shared" si="3"/>
        <v>39268</v>
      </c>
      <c r="B18" s="37">
        <f t="shared" si="4"/>
      </c>
      <c r="C18" s="2" t="s">
        <v>2</v>
      </c>
      <c r="D18" s="37"/>
      <c r="E18" s="2" t="s">
        <v>4</v>
      </c>
      <c r="F18" s="37"/>
      <c r="G18" s="2" t="s">
        <v>4</v>
      </c>
      <c r="H18" s="37"/>
      <c r="I18" s="2" t="s">
        <v>7</v>
      </c>
      <c r="J18" s="1">
        <f t="shared" si="0"/>
      </c>
      <c r="K18" s="31" t="e">
        <f t="shared" si="1"/>
        <v>#VALUE!</v>
      </c>
      <c r="L18" s="65">
        <f t="shared" si="5"/>
      </c>
      <c r="M18" s="15">
        <f t="shared" si="2"/>
      </c>
      <c r="N18" s="43"/>
    </row>
    <row r="19" spans="1:14" ht="18" customHeight="1">
      <c r="A19" s="19">
        <f t="shared" si="3"/>
        <v>39269</v>
      </c>
      <c r="B19" s="37">
        <f t="shared" si="4"/>
      </c>
      <c r="C19" s="2" t="s">
        <v>2</v>
      </c>
      <c r="D19" s="37"/>
      <c r="E19" s="2" t="s">
        <v>4</v>
      </c>
      <c r="F19" s="37"/>
      <c r="G19" s="2" t="s">
        <v>4</v>
      </c>
      <c r="H19" s="37"/>
      <c r="I19" s="2" t="s">
        <v>7</v>
      </c>
      <c r="J19" s="1">
        <f t="shared" si="0"/>
      </c>
      <c r="K19" s="31" t="e">
        <f t="shared" si="1"/>
        <v>#VALUE!</v>
      </c>
      <c r="L19" s="65">
        <f t="shared" si="5"/>
      </c>
      <c r="M19" s="15">
        <f t="shared" si="2"/>
      </c>
      <c r="N19" s="43"/>
    </row>
    <row r="20" spans="1:14" ht="18" customHeight="1">
      <c r="A20" s="19">
        <f t="shared" si="3"/>
        <v>39270</v>
      </c>
      <c r="B20" s="37">
        <f t="shared" si="4"/>
      </c>
      <c r="C20" s="2" t="s">
        <v>2</v>
      </c>
      <c r="D20" s="37"/>
      <c r="E20" s="2" t="s">
        <v>4</v>
      </c>
      <c r="F20" s="37"/>
      <c r="G20" s="2" t="s">
        <v>4</v>
      </c>
      <c r="H20" s="37"/>
      <c r="I20" s="2" t="s">
        <v>7</v>
      </c>
      <c r="J20" s="1">
        <f t="shared" si="0"/>
      </c>
      <c r="K20" s="31" t="e">
        <f t="shared" si="1"/>
        <v>#VALUE!</v>
      </c>
      <c r="L20" s="65">
        <f t="shared" si="5"/>
      </c>
      <c r="M20" s="15">
        <f t="shared" si="2"/>
      </c>
      <c r="N20" s="43"/>
    </row>
    <row r="21" spans="1:14" ht="18" customHeight="1">
      <c r="A21" s="19">
        <f t="shared" si="3"/>
        <v>39271</v>
      </c>
      <c r="B21" s="37">
        <f t="shared" si="4"/>
      </c>
      <c r="C21" s="2" t="s">
        <v>2</v>
      </c>
      <c r="D21" s="37"/>
      <c r="E21" s="2" t="s">
        <v>4</v>
      </c>
      <c r="F21" s="37"/>
      <c r="G21" s="2" t="s">
        <v>4</v>
      </c>
      <c r="H21" s="37"/>
      <c r="I21" s="2" t="s">
        <v>7</v>
      </c>
      <c r="J21" s="1">
        <f t="shared" si="0"/>
      </c>
      <c r="K21" s="31" t="e">
        <f t="shared" si="1"/>
        <v>#VALUE!</v>
      </c>
      <c r="L21" s="65">
        <f t="shared" si="5"/>
      </c>
      <c r="M21" s="15">
        <f t="shared" si="2"/>
      </c>
      <c r="N21" s="43"/>
    </row>
    <row r="22" spans="1:14" ht="18" customHeight="1">
      <c r="A22" s="19">
        <f t="shared" si="3"/>
        <v>39272</v>
      </c>
      <c r="B22" s="37">
        <f t="shared" si="4"/>
      </c>
      <c r="C22" s="2" t="s">
        <v>2</v>
      </c>
      <c r="D22" s="37"/>
      <c r="E22" s="2" t="s">
        <v>4</v>
      </c>
      <c r="F22" s="37"/>
      <c r="G22" s="2" t="s">
        <v>4</v>
      </c>
      <c r="H22" s="37"/>
      <c r="I22" s="2" t="s">
        <v>7</v>
      </c>
      <c r="J22" s="1">
        <f t="shared" si="0"/>
      </c>
      <c r="K22" s="31" t="e">
        <f t="shared" si="1"/>
        <v>#VALUE!</v>
      </c>
      <c r="L22" s="65">
        <f t="shared" si="5"/>
      </c>
      <c r="M22" s="15">
        <f t="shared" si="2"/>
      </c>
      <c r="N22" s="43"/>
    </row>
    <row r="23" spans="1:14" ht="18" customHeight="1">
      <c r="A23" s="19">
        <f t="shared" si="3"/>
        <v>39273</v>
      </c>
      <c r="B23" s="37">
        <f t="shared" si="4"/>
      </c>
      <c r="C23" s="2" t="s">
        <v>2</v>
      </c>
      <c r="D23" s="37"/>
      <c r="E23" s="2" t="s">
        <v>4</v>
      </c>
      <c r="F23" s="37"/>
      <c r="G23" s="2" t="s">
        <v>4</v>
      </c>
      <c r="H23" s="37"/>
      <c r="I23" s="2" t="s">
        <v>7</v>
      </c>
      <c r="J23" s="1">
        <f t="shared" si="0"/>
      </c>
      <c r="K23" s="31" t="e">
        <f t="shared" si="1"/>
        <v>#VALUE!</v>
      </c>
      <c r="L23" s="65">
        <f t="shared" si="5"/>
      </c>
      <c r="M23" s="15">
        <f t="shared" si="2"/>
      </c>
      <c r="N23" s="43"/>
    </row>
    <row r="24" spans="1:14" ht="18" customHeight="1">
      <c r="A24" s="19">
        <f t="shared" si="3"/>
        <v>39274</v>
      </c>
      <c r="B24" s="37">
        <f t="shared" si="4"/>
      </c>
      <c r="C24" s="2" t="s">
        <v>2</v>
      </c>
      <c r="D24" s="37"/>
      <c r="E24" s="2" t="s">
        <v>4</v>
      </c>
      <c r="F24" s="37"/>
      <c r="G24" s="2" t="s">
        <v>4</v>
      </c>
      <c r="H24" s="37"/>
      <c r="I24" s="2" t="s">
        <v>7</v>
      </c>
      <c r="J24" s="1">
        <f t="shared" si="0"/>
      </c>
      <c r="K24" s="31" t="e">
        <f t="shared" si="1"/>
        <v>#VALUE!</v>
      </c>
      <c r="L24" s="65">
        <f t="shared" si="5"/>
      </c>
      <c r="M24" s="15">
        <f t="shared" si="2"/>
      </c>
      <c r="N24" s="43"/>
    </row>
    <row r="25" spans="1:14" ht="18" customHeight="1">
      <c r="A25" s="19">
        <f t="shared" si="3"/>
        <v>39275</v>
      </c>
      <c r="B25" s="37">
        <f t="shared" si="4"/>
      </c>
      <c r="C25" s="2" t="s">
        <v>2</v>
      </c>
      <c r="D25" s="37"/>
      <c r="E25" s="2" t="s">
        <v>4</v>
      </c>
      <c r="F25" s="37"/>
      <c r="G25" s="2" t="s">
        <v>4</v>
      </c>
      <c r="H25" s="37"/>
      <c r="I25" s="2" t="s">
        <v>7</v>
      </c>
      <c r="J25" s="1">
        <f t="shared" si="0"/>
      </c>
      <c r="K25" s="31" t="e">
        <f t="shared" si="1"/>
        <v>#VALUE!</v>
      </c>
      <c r="L25" s="65">
        <f t="shared" si="5"/>
      </c>
      <c r="M25" s="15">
        <f t="shared" si="2"/>
      </c>
      <c r="N25" s="43"/>
    </row>
    <row r="26" spans="1:14" ht="18" customHeight="1">
      <c r="A26" s="19">
        <f t="shared" si="3"/>
        <v>39276</v>
      </c>
      <c r="B26" s="37">
        <f t="shared" si="4"/>
      </c>
      <c r="C26" s="2" t="s">
        <v>2</v>
      </c>
      <c r="D26" s="37"/>
      <c r="E26" s="2" t="s">
        <v>4</v>
      </c>
      <c r="F26" s="37"/>
      <c r="G26" s="2" t="s">
        <v>4</v>
      </c>
      <c r="H26" s="37"/>
      <c r="I26" s="2" t="s">
        <v>7</v>
      </c>
      <c r="J26" s="1">
        <f t="shared" si="0"/>
      </c>
      <c r="K26" s="31" t="e">
        <f t="shared" si="1"/>
        <v>#VALUE!</v>
      </c>
      <c r="L26" s="65">
        <f t="shared" si="5"/>
      </c>
      <c r="M26" s="15">
        <f t="shared" si="2"/>
      </c>
      <c r="N26" s="43"/>
    </row>
    <row r="27" spans="1:14" ht="18" customHeight="1">
      <c r="A27" s="19">
        <f t="shared" si="3"/>
        <v>39277</v>
      </c>
      <c r="B27" s="37">
        <f t="shared" si="4"/>
      </c>
      <c r="C27" s="2" t="s">
        <v>2</v>
      </c>
      <c r="D27" s="37"/>
      <c r="E27" s="2" t="s">
        <v>4</v>
      </c>
      <c r="F27" s="37"/>
      <c r="G27" s="2" t="s">
        <v>4</v>
      </c>
      <c r="H27" s="37"/>
      <c r="I27" s="2" t="s">
        <v>7</v>
      </c>
      <c r="J27" s="1">
        <f t="shared" si="0"/>
      </c>
      <c r="K27" s="31" t="e">
        <f t="shared" si="1"/>
        <v>#VALUE!</v>
      </c>
      <c r="L27" s="65">
        <f t="shared" si="5"/>
      </c>
      <c r="M27" s="15">
        <f t="shared" si="2"/>
      </c>
      <c r="N27" s="43"/>
    </row>
    <row r="28" spans="1:14" ht="18" customHeight="1">
      <c r="A28" s="19">
        <f t="shared" si="3"/>
        <v>39278</v>
      </c>
      <c r="B28" s="37">
        <f t="shared" si="4"/>
      </c>
      <c r="C28" s="2" t="s">
        <v>2</v>
      </c>
      <c r="D28" s="37"/>
      <c r="E28" s="2" t="s">
        <v>4</v>
      </c>
      <c r="F28" s="37"/>
      <c r="G28" s="2" t="s">
        <v>4</v>
      </c>
      <c r="H28" s="37"/>
      <c r="I28" s="2" t="s">
        <v>7</v>
      </c>
      <c r="J28" s="1">
        <f t="shared" si="0"/>
      </c>
      <c r="K28" s="31" t="e">
        <f t="shared" si="1"/>
        <v>#VALUE!</v>
      </c>
      <c r="L28" s="65">
        <f t="shared" si="5"/>
      </c>
      <c r="M28" s="15">
        <f t="shared" si="2"/>
      </c>
      <c r="N28" s="43"/>
    </row>
    <row r="29" spans="1:14" ht="18" customHeight="1">
      <c r="A29" s="19">
        <f t="shared" si="3"/>
        <v>39279</v>
      </c>
      <c r="B29" s="37">
        <f t="shared" si="4"/>
      </c>
      <c r="C29" s="2" t="s">
        <v>2</v>
      </c>
      <c r="D29" s="37"/>
      <c r="E29" s="2" t="s">
        <v>4</v>
      </c>
      <c r="F29" s="37"/>
      <c r="G29" s="2" t="s">
        <v>4</v>
      </c>
      <c r="H29" s="37"/>
      <c r="I29" s="2" t="s">
        <v>7</v>
      </c>
      <c r="J29" s="1">
        <f t="shared" si="0"/>
      </c>
      <c r="K29" s="31" t="e">
        <f t="shared" si="1"/>
        <v>#VALUE!</v>
      </c>
      <c r="L29" s="65">
        <f t="shared" si="5"/>
      </c>
      <c r="M29" s="15">
        <f t="shared" si="2"/>
      </c>
      <c r="N29" s="43"/>
    </row>
    <row r="30" spans="1:14" ht="18" customHeight="1">
      <c r="A30" s="19">
        <f t="shared" si="3"/>
        <v>39280</v>
      </c>
      <c r="B30" s="37">
        <f t="shared" si="4"/>
      </c>
      <c r="C30" s="2" t="s">
        <v>2</v>
      </c>
      <c r="D30" s="37"/>
      <c r="E30" s="2" t="s">
        <v>4</v>
      </c>
      <c r="F30" s="37"/>
      <c r="G30" s="2" t="s">
        <v>4</v>
      </c>
      <c r="H30" s="37"/>
      <c r="I30" s="2" t="s">
        <v>7</v>
      </c>
      <c r="J30" s="1">
        <f t="shared" si="0"/>
      </c>
      <c r="K30" s="31" t="e">
        <f t="shared" si="1"/>
        <v>#VALUE!</v>
      </c>
      <c r="L30" s="65">
        <f t="shared" si="5"/>
      </c>
      <c r="M30" s="15">
        <f t="shared" si="2"/>
      </c>
      <c r="N30" s="43"/>
    </row>
    <row r="31" spans="1:14" ht="18" customHeight="1">
      <c r="A31" s="19">
        <f t="shared" si="3"/>
        <v>39281</v>
      </c>
      <c r="B31" s="37">
        <f t="shared" si="4"/>
      </c>
      <c r="C31" s="2" t="s">
        <v>2</v>
      </c>
      <c r="D31" s="37"/>
      <c r="E31" s="2" t="s">
        <v>4</v>
      </c>
      <c r="F31" s="37"/>
      <c r="G31" s="2" t="s">
        <v>4</v>
      </c>
      <c r="H31" s="37"/>
      <c r="I31" s="2" t="s">
        <v>7</v>
      </c>
      <c r="J31" s="1">
        <f t="shared" si="0"/>
      </c>
      <c r="K31" s="31" t="e">
        <f t="shared" si="1"/>
        <v>#VALUE!</v>
      </c>
      <c r="L31" s="65">
        <f t="shared" si="5"/>
      </c>
      <c r="M31" s="15">
        <f t="shared" si="2"/>
      </c>
      <c r="N31" s="43"/>
    </row>
    <row r="32" spans="1:14" ht="18" customHeight="1">
      <c r="A32" s="19">
        <f t="shared" si="3"/>
        <v>39282</v>
      </c>
      <c r="B32" s="37">
        <f t="shared" si="4"/>
      </c>
      <c r="C32" s="2" t="s">
        <v>2</v>
      </c>
      <c r="D32" s="37"/>
      <c r="E32" s="2" t="s">
        <v>4</v>
      </c>
      <c r="F32" s="37"/>
      <c r="G32" s="2" t="s">
        <v>4</v>
      </c>
      <c r="H32" s="37"/>
      <c r="I32" s="2" t="s">
        <v>7</v>
      </c>
      <c r="J32" s="1">
        <f t="shared" si="0"/>
      </c>
      <c r="K32" s="31" t="e">
        <f t="shared" si="1"/>
        <v>#VALUE!</v>
      </c>
      <c r="L32" s="65">
        <f t="shared" si="5"/>
      </c>
      <c r="M32" s="15">
        <f t="shared" si="2"/>
      </c>
      <c r="N32" s="43"/>
    </row>
    <row r="33" spans="1:14" ht="18" customHeight="1">
      <c r="A33" s="19">
        <f t="shared" si="3"/>
        <v>39283</v>
      </c>
      <c r="B33" s="37">
        <f t="shared" si="4"/>
      </c>
      <c r="C33" s="2" t="s">
        <v>2</v>
      </c>
      <c r="D33" s="37"/>
      <c r="E33" s="2" t="s">
        <v>4</v>
      </c>
      <c r="F33" s="37"/>
      <c r="G33" s="2" t="s">
        <v>4</v>
      </c>
      <c r="H33" s="37"/>
      <c r="I33" s="2" t="s">
        <v>7</v>
      </c>
      <c r="J33" s="1">
        <f t="shared" si="0"/>
      </c>
      <c r="K33" s="31" t="e">
        <f t="shared" si="1"/>
        <v>#VALUE!</v>
      </c>
      <c r="L33" s="65">
        <f t="shared" si="5"/>
      </c>
      <c r="M33" s="15">
        <f t="shared" si="2"/>
      </c>
      <c r="N33" s="43"/>
    </row>
    <row r="34" spans="1:14" ht="18" customHeight="1">
      <c r="A34" s="19">
        <f t="shared" si="3"/>
        <v>39284</v>
      </c>
      <c r="B34" s="37">
        <f t="shared" si="4"/>
      </c>
      <c r="C34" s="2" t="s">
        <v>2</v>
      </c>
      <c r="D34" s="37"/>
      <c r="E34" s="2" t="s">
        <v>4</v>
      </c>
      <c r="F34" s="37"/>
      <c r="G34" s="2" t="s">
        <v>4</v>
      </c>
      <c r="H34" s="37"/>
      <c r="I34" s="2" t="s">
        <v>7</v>
      </c>
      <c r="J34" s="1">
        <f t="shared" si="0"/>
      </c>
      <c r="K34" s="31" t="e">
        <f t="shared" si="1"/>
        <v>#VALUE!</v>
      </c>
      <c r="L34" s="65">
        <f t="shared" si="5"/>
      </c>
      <c r="M34" s="15">
        <f t="shared" si="2"/>
      </c>
      <c r="N34" s="43"/>
    </row>
    <row r="35" spans="1:14" ht="18" customHeight="1">
      <c r="A35" s="19">
        <f t="shared" si="3"/>
        <v>39285</v>
      </c>
      <c r="B35" s="37">
        <f t="shared" si="4"/>
      </c>
      <c r="C35" s="2" t="s">
        <v>2</v>
      </c>
      <c r="D35" s="37"/>
      <c r="E35" s="2" t="s">
        <v>4</v>
      </c>
      <c r="F35" s="37"/>
      <c r="G35" s="2" t="s">
        <v>4</v>
      </c>
      <c r="H35" s="37"/>
      <c r="I35" s="2" t="s">
        <v>7</v>
      </c>
      <c r="J35" s="1">
        <f t="shared" si="0"/>
      </c>
      <c r="K35" s="31" t="e">
        <f t="shared" si="1"/>
        <v>#VALUE!</v>
      </c>
      <c r="L35" s="65">
        <f t="shared" si="5"/>
      </c>
      <c r="M35" s="15">
        <f t="shared" si="2"/>
      </c>
      <c r="N35" s="43"/>
    </row>
    <row r="36" spans="1:14" ht="18" customHeight="1">
      <c r="A36" s="19">
        <f t="shared" si="3"/>
        <v>39286</v>
      </c>
      <c r="B36" s="37">
        <f t="shared" si="4"/>
      </c>
      <c r="C36" s="2" t="s">
        <v>2</v>
      </c>
      <c r="D36" s="37"/>
      <c r="E36" s="2" t="s">
        <v>4</v>
      </c>
      <c r="F36" s="37"/>
      <c r="G36" s="2" t="s">
        <v>4</v>
      </c>
      <c r="H36" s="37"/>
      <c r="I36" s="2" t="s">
        <v>7</v>
      </c>
      <c r="J36" s="1">
        <f t="shared" si="0"/>
      </c>
      <c r="K36" s="31" t="e">
        <f t="shared" si="1"/>
        <v>#VALUE!</v>
      </c>
      <c r="L36" s="65">
        <f t="shared" si="5"/>
      </c>
      <c r="M36" s="15">
        <f t="shared" si="2"/>
      </c>
      <c r="N36" s="43"/>
    </row>
    <row r="37" spans="1:14" ht="18" customHeight="1">
      <c r="A37" s="19">
        <f t="shared" si="3"/>
        <v>39287</v>
      </c>
      <c r="B37" s="37">
        <f t="shared" si="4"/>
      </c>
      <c r="C37" s="2" t="s">
        <v>2</v>
      </c>
      <c r="D37" s="37"/>
      <c r="E37" s="2" t="s">
        <v>4</v>
      </c>
      <c r="F37" s="37"/>
      <c r="G37" s="2" t="s">
        <v>4</v>
      </c>
      <c r="H37" s="37"/>
      <c r="I37" s="2" t="s">
        <v>7</v>
      </c>
      <c r="J37" s="1">
        <f t="shared" si="0"/>
      </c>
      <c r="K37" s="31" t="e">
        <f t="shared" si="1"/>
        <v>#VALUE!</v>
      </c>
      <c r="L37" s="65">
        <f t="shared" si="5"/>
      </c>
      <c r="M37" s="15">
        <f t="shared" si="2"/>
      </c>
      <c r="N37" s="43"/>
    </row>
    <row r="38" spans="1:14" ht="18" customHeight="1">
      <c r="A38" s="19">
        <f t="shared" si="3"/>
        <v>39288</v>
      </c>
      <c r="B38" s="37">
        <f t="shared" si="4"/>
      </c>
      <c r="C38" s="2" t="s">
        <v>2</v>
      </c>
      <c r="D38" s="37"/>
      <c r="E38" s="2" t="s">
        <v>4</v>
      </c>
      <c r="F38" s="37"/>
      <c r="G38" s="2" t="s">
        <v>4</v>
      </c>
      <c r="H38" s="37"/>
      <c r="I38" s="2" t="s">
        <v>7</v>
      </c>
      <c r="J38" s="1">
        <f t="shared" si="0"/>
      </c>
      <c r="K38" s="31" t="e">
        <f t="shared" si="1"/>
        <v>#VALUE!</v>
      </c>
      <c r="L38" s="65">
        <f t="shared" si="5"/>
      </c>
      <c r="M38" s="15">
        <f t="shared" si="2"/>
      </c>
      <c r="N38" s="43"/>
    </row>
    <row r="39" spans="1:14" ht="18" customHeight="1">
      <c r="A39" s="19">
        <f t="shared" si="3"/>
        <v>39289</v>
      </c>
      <c r="B39" s="37">
        <f t="shared" si="4"/>
      </c>
      <c r="C39" s="2" t="s">
        <v>2</v>
      </c>
      <c r="D39" s="37"/>
      <c r="E39" s="2" t="s">
        <v>4</v>
      </c>
      <c r="F39" s="37"/>
      <c r="G39" s="2" t="s">
        <v>4</v>
      </c>
      <c r="H39" s="37"/>
      <c r="I39" s="2" t="s">
        <v>7</v>
      </c>
      <c r="J39" s="1">
        <f t="shared" si="0"/>
      </c>
      <c r="K39" s="31" t="e">
        <f t="shared" si="1"/>
        <v>#VALUE!</v>
      </c>
      <c r="L39" s="65">
        <f t="shared" si="5"/>
      </c>
      <c r="M39" s="15">
        <f t="shared" si="2"/>
      </c>
      <c r="N39" s="43"/>
    </row>
    <row r="40" spans="1:14" ht="18" customHeight="1">
      <c r="A40" s="19">
        <f t="shared" si="3"/>
        <v>39290</v>
      </c>
      <c r="B40" s="37">
        <f t="shared" si="4"/>
      </c>
      <c r="C40" s="2" t="s">
        <v>2</v>
      </c>
      <c r="D40" s="37"/>
      <c r="E40" s="2" t="s">
        <v>4</v>
      </c>
      <c r="F40" s="37"/>
      <c r="G40" s="2" t="s">
        <v>4</v>
      </c>
      <c r="H40" s="37"/>
      <c r="I40" s="2" t="s">
        <v>7</v>
      </c>
      <c r="J40" s="1">
        <f t="shared" si="0"/>
      </c>
      <c r="K40" s="31" t="e">
        <f t="shared" si="1"/>
        <v>#VALUE!</v>
      </c>
      <c r="L40" s="65">
        <f t="shared" si="5"/>
      </c>
      <c r="M40" s="15">
        <f t="shared" si="2"/>
      </c>
      <c r="N40" s="43"/>
    </row>
    <row r="41" spans="1:14" ht="18" customHeight="1">
      <c r="A41" s="19">
        <f t="shared" si="3"/>
        <v>39291</v>
      </c>
      <c r="B41" s="37">
        <f t="shared" si="4"/>
      </c>
      <c r="C41" s="2" t="s">
        <v>2</v>
      </c>
      <c r="D41" s="37"/>
      <c r="E41" s="2" t="s">
        <v>4</v>
      </c>
      <c r="F41" s="37"/>
      <c r="G41" s="2" t="s">
        <v>4</v>
      </c>
      <c r="H41" s="37"/>
      <c r="I41" s="2" t="s">
        <v>7</v>
      </c>
      <c r="J41" s="1">
        <f t="shared" si="0"/>
      </c>
      <c r="K41" s="31" t="e">
        <f t="shared" si="1"/>
        <v>#VALUE!</v>
      </c>
      <c r="L41" s="65">
        <f t="shared" si="5"/>
      </c>
      <c r="M41" s="15">
        <f t="shared" si="2"/>
      </c>
      <c r="N41" s="43"/>
    </row>
    <row r="42" spans="1:14" ht="18" customHeight="1">
      <c r="A42" s="19">
        <f t="shared" si="3"/>
        <v>39292</v>
      </c>
      <c r="B42" s="37">
        <f t="shared" si="4"/>
      </c>
      <c r="C42" s="2" t="s">
        <v>2</v>
      </c>
      <c r="D42" s="37"/>
      <c r="E42" s="2" t="s">
        <v>4</v>
      </c>
      <c r="F42" s="37"/>
      <c r="G42" s="2" t="s">
        <v>4</v>
      </c>
      <c r="H42" s="37"/>
      <c r="I42" s="2" t="s">
        <v>7</v>
      </c>
      <c r="J42" s="1">
        <f t="shared" si="0"/>
      </c>
      <c r="K42" s="31" t="e">
        <f t="shared" si="1"/>
        <v>#VALUE!</v>
      </c>
      <c r="L42" s="65">
        <f t="shared" si="5"/>
      </c>
      <c r="M42" s="15">
        <f t="shared" si="2"/>
      </c>
      <c r="N42" s="43"/>
    </row>
    <row r="43" spans="1:14" ht="18" customHeight="1">
      <c r="A43" s="19">
        <f t="shared" si="3"/>
        <v>39293</v>
      </c>
      <c r="B43" s="37">
        <f t="shared" si="4"/>
      </c>
      <c r="C43" s="2" t="s">
        <v>2</v>
      </c>
      <c r="D43" s="37"/>
      <c r="E43" s="2" t="s">
        <v>4</v>
      </c>
      <c r="F43" s="37"/>
      <c r="G43" s="2" t="s">
        <v>4</v>
      </c>
      <c r="H43" s="37"/>
      <c r="I43" s="2" t="s">
        <v>7</v>
      </c>
      <c r="J43" s="1">
        <f t="shared" si="0"/>
      </c>
      <c r="K43" s="31" t="e">
        <f t="shared" si="1"/>
        <v>#VALUE!</v>
      </c>
      <c r="L43" s="65">
        <f t="shared" si="5"/>
      </c>
      <c r="M43" s="15">
        <f t="shared" si="2"/>
      </c>
      <c r="N43" s="43"/>
    </row>
    <row r="44" spans="1:14" ht="18" customHeight="1">
      <c r="A44" s="20">
        <f t="shared" si="3"/>
        <v>39294</v>
      </c>
      <c r="B44" s="38">
        <f t="shared" si="4"/>
      </c>
      <c r="C44" s="4" t="s">
        <v>2</v>
      </c>
      <c r="D44" s="38"/>
      <c r="E44" s="4" t="s">
        <v>4</v>
      </c>
      <c r="F44" s="38"/>
      <c r="G44" s="4" t="s">
        <v>4</v>
      </c>
      <c r="H44" s="38"/>
      <c r="I44" s="4" t="s">
        <v>7</v>
      </c>
      <c r="J44" s="3">
        <f t="shared" si="0"/>
      </c>
      <c r="K44" s="32" t="e">
        <f t="shared" si="1"/>
        <v>#VALUE!</v>
      </c>
      <c r="L44" s="66">
        <f t="shared" si="5"/>
      </c>
      <c r="M44" s="16">
        <f t="shared" si="2"/>
      </c>
      <c r="N44" s="44"/>
    </row>
  </sheetData>
  <sheetProtection sheet="1" objects="1" scenarios="1"/>
  <mergeCells count="15">
    <mergeCell ref="A1:N1"/>
    <mergeCell ref="N12:N13"/>
    <mergeCell ref="H12:H13"/>
    <mergeCell ref="A12:A13"/>
    <mergeCell ref="B12:B13"/>
    <mergeCell ref="C12:C13"/>
    <mergeCell ref="D12:D13"/>
    <mergeCell ref="B4:F4"/>
    <mergeCell ref="I12:I13"/>
    <mergeCell ref="J12:J13"/>
    <mergeCell ref="A2:N2"/>
    <mergeCell ref="E12:E13"/>
    <mergeCell ref="F12:F13"/>
    <mergeCell ref="G12:G13"/>
    <mergeCell ref="B6:F6"/>
  </mergeCells>
  <printOptions/>
  <pageMargins left="0.75" right="0.75" top="0.41" bottom="0.57" header="0.35" footer="0.5"/>
  <pageSetup fitToHeight="1" fitToWidth="1" horizontalDpi="600" verticalDpi="600" orientation="portrait" scale="89" r:id="rId2"/>
  <drawing r:id="rId1"/>
</worksheet>
</file>

<file path=xl/worksheets/sheet7.xml><?xml version="1.0" encoding="utf-8"?>
<worksheet xmlns="http://schemas.openxmlformats.org/spreadsheetml/2006/main" xmlns:r="http://schemas.openxmlformats.org/officeDocument/2006/relationships">
  <sheetPr codeName="Sheet18">
    <pageSetUpPr fitToPage="1"/>
  </sheetPr>
  <dimension ref="A1:Q44"/>
  <sheetViews>
    <sheetView showGridLines="0" workbookViewId="0" topLeftCell="A1">
      <selection activeCell="B4" sqref="B4:F4"/>
    </sheetView>
  </sheetViews>
  <sheetFormatPr defaultColWidth="9.140625" defaultRowHeight="12.75"/>
  <cols>
    <col min="1" max="1" width="10.00390625" style="0" customWidth="1"/>
    <col min="3" max="3" width="1.57421875" style="0" bestFit="1" customWidth="1"/>
    <col min="5" max="5" width="2.140625" style="0" bestFit="1" customWidth="1"/>
    <col min="7" max="7" width="2.140625" style="0" bestFit="1" customWidth="1"/>
    <col min="9" max="9" width="2.140625" style="0" customWidth="1"/>
    <col min="10" max="10" width="9.57421875" style="0" customWidth="1"/>
    <col min="11" max="11" width="6.00390625" style="0" hidden="1" customWidth="1"/>
    <col min="12" max="12" width="8.28125" style="0" customWidth="1"/>
    <col min="13" max="13" width="0.71875" style="0" customWidth="1"/>
    <col min="14" max="14" width="28.8515625" style="0" customWidth="1"/>
  </cols>
  <sheetData>
    <row r="1" spans="1:14" ht="14.25">
      <c r="A1" s="79" t="s">
        <v>10</v>
      </c>
      <c r="B1" s="80"/>
      <c r="C1" s="80"/>
      <c r="D1" s="80"/>
      <c r="E1" s="80"/>
      <c r="F1" s="80"/>
      <c r="G1" s="80"/>
      <c r="H1" s="80"/>
      <c r="I1" s="80"/>
      <c r="J1" s="80"/>
      <c r="K1" s="80"/>
      <c r="L1" s="80"/>
      <c r="M1" s="80"/>
      <c r="N1" s="80"/>
    </row>
    <row r="2" spans="1:14" ht="14.25">
      <c r="A2" s="79" t="s">
        <v>11</v>
      </c>
      <c r="B2" s="80"/>
      <c r="C2" s="80"/>
      <c r="D2" s="80"/>
      <c r="E2" s="80"/>
      <c r="F2" s="80"/>
      <c r="G2" s="80"/>
      <c r="H2" s="80"/>
      <c r="I2" s="80"/>
      <c r="J2" s="80"/>
      <c r="K2" s="80"/>
      <c r="L2" s="80"/>
      <c r="M2" s="80"/>
      <c r="N2" s="80"/>
    </row>
    <row r="3" spans="1:14" ht="14.25">
      <c r="A3" s="9"/>
      <c r="B3" s="10"/>
      <c r="C3" s="10"/>
      <c r="D3" s="10"/>
      <c r="E3" s="10"/>
      <c r="F3" s="10"/>
      <c r="G3" s="10"/>
      <c r="H3" s="10"/>
      <c r="I3" s="10"/>
      <c r="J3" s="10"/>
      <c r="K3" s="10"/>
      <c r="L3" s="10"/>
      <c r="M3" s="10"/>
      <c r="N3" s="10"/>
    </row>
    <row r="4" spans="1:7" ht="14.25">
      <c r="A4" s="9" t="s">
        <v>12</v>
      </c>
      <c r="B4" s="92">
        <f>IF('General Information'!B5:F5="","",'General Information'!B5:F5)</f>
      </c>
      <c r="C4" s="92"/>
      <c r="D4" s="92"/>
      <c r="E4" s="92"/>
      <c r="F4" s="92"/>
      <c r="G4" s="10"/>
    </row>
    <row r="5" spans="1:7" ht="14.25">
      <c r="A5" s="9"/>
      <c r="B5" s="34"/>
      <c r="C5" s="34"/>
      <c r="D5" s="34"/>
      <c r="E5" s="34"/>
      <c r="F5" s="34"/>
      <c r="G5" s="10"/>
    </row>
    <row r="6" spans="1:14" ht="14.25">
      <c r="A6" s="9" t="s">
        <v>13</v>
      </c>
      <c r="B6" s="85">
        <f>IF('General Information'!B7:F7="","",'General Information'!B7:F7)</f>
      </c>
      <c r="C6" s="85"/>
      <c r="D6" s="85"/>
      <c r="E6" s="86"/>
      <c r="F6" s="86"/>
      <c r="G6" s="10"/>
      <c r="H6" s="28"/>
      <c r="I6" s="25"/>
      <c r="J6" s="25"/>
      <c r="K6" s="25"/>
      <c r="L6" s="25"/>
      <c r="M6" s="25"/>
      <c r="N6" s="25"/>
    </row>
    <row r="7" spans="1:14" ht="9.75" customHeight="1">
      <c r="A7" s="9"/>
      <c r="B7" s="25"/>
      <c r="C7" s="25"/>
      <c r="D7" s="25"/>
      <c r="E7" s="35"/>
      <c r="F7" s="35"/>
      <c r="G7" s="10"/>
      <c r="H7" s="28"/>
      <c r="I7" s="25"/>
      <c r="J7" s="25"/>
      <c r="K7" s="25"/>
      <c r="L7" s="25"/>
      <c r="M7" s="25"/>
      <c r="N7" s="25"/>
    </row>
    <row r="8" spans="1:14" ht="13.5" customHeight="1">
      <c r="A8" s="12"/>
      <c r="B8" s="12"/>
      <c r="C8" s="12"/>
      <c r="D8" s="10"/>
      <c r="F8" s="12"/>
      <c r="G8" s="27" t="s">
        <v>20</v>
      </c>
      <c r="H8" s="39">
        <f>IF('General Information'!H9="","",'General Information'!H9)</f>
      </c>
      <c r="N8" s="22"/>
    </row>
    <row r="9" spans="3:14" ht="13.5" customHeight="1">
      <c r="C9" s="8"/>
      <c r="D9" s="8"/>
      <c r="F9" s="8"/>
      <c r="G9" s="27" t="s">
        <v>21</v>
      </c>
      <c r="H9" s="40">
        <f>IF('General Information'!H11="","",'General Information'!H11)</f>
      </c>
      <c r="I9" s="12"/>
      <c r="J9" s="13"/>
      <c r="K9" s="13"/>
      <c r="L9" s="13"/>
      <c r="M9" s="13"/>
      <c r="N9" s="12"/>
    </row>
    <row r="10" spans="1:14" ht="18" customHeight="1">
      <c r="A10" s="11" t="s">
        <v>19</v>
      </c>
      <c r="B10" s="21">
        <f>'General Information'!AD2</f>
        <v>2007</v>
      </c>
      <c r="C10" s="8"/>
      <c r="D10" s="8"/>
      <c r="E10" s="8"/>
      <c r="N10" s="22"/>
    </row>
    <row r="11" spans="1:2" ht="12.75">
      <c r="A11" s="11" t="s">
        <v>14</v>
      </c>
      <c r="B11" s="7" t="s">
        <v>35</v>
      </c>
    </row>
    <row r="12" spans="1:14" ht="37.5" customHeight="1">
      <c r="A12" s="89" t="s">
        <v>0</v>
      </c>
      <c r="B12" s="83" t="s">
        <v>1</v>
      </c>
      <c r="C12" s="81" t="s">
        <v>2</v>
      </c>
      <c r="D12" s="83" t="s">
        <v>3</v>
      </c>
      <c r="E12" s="81" t="s">
        <v>4</v>
      </c>
      <c r="F12" s="83" t="s">
        <v>5</v>
      </c>
      <c r="G12" s="81" t="s">
        <v>4</v>
      </c>
      <c r="H12" s="83" t="s">
        <v>6</v>
      </c>
      <c r="I12" s="81" t="s">
        <v>7</v>
      </c>
      <c r="J12" s="83" t="s">
        <v>9</v>
      </c>
      <c r="K12" s="14"/>
      <c r="L12" s="14" t="s">
        <v>37</v>
      </c>
      <c r="M12" s="14"/>
      <c r="N12" s="87" t="s">
        <v>8</v>
      </c>
    </row>
    <row r="13" spans="1:14" ht="13.5" thickBot="1">
      <c r="A13" s="90"/>
      <c r="B13" s="84"/>
      <c r="C13" s="91"/>
      <c r="D13" s="84"/>
      <c r="E13" s="82"/>
      <c r="F13" s="84"/>
      <c r="G13" s="82"/>
      <c r="H13" s="84"/>
      <c r="I13" s="82"/>
      <c r="J13" s="93"/>
      <c r="K13" s="26"/>
      <c r="L13" s="26"/>
      <c r="M13" s="33"/>
      <c r="N13" s="88"/>
    </row>
    <row r="14" spans="1:14" ht="18" customHeight="1" thickTop="1">
      <c r="A14" s="18">
        <f>1+July!A44</f>
        <v>39295</v>
      </c>
      <c r="B14" s="36">
        <f>July!J44</f>
      </c>
      <c r="C14" s="6" t="s">
        <v>2</v>
      </c>
      <c r="D14" s="36"/>
      <c r="E14" s="6" t="s">
        <v>4</v>
      </c>
      <c r="F14" s="36"/>
      <c r="G14" s="6" t="s">
        <v>4</v>
      </c>
      <c r="H14" s="36"/>
      <c r="I14" s="6" t="s">
        <v>7</v>
      </c>
      <c r="J14" s="5">
        <f aca="true" t="shared" si="0" ref="J14:J44">IF(D14="","",IF(B14-D14+F14+H14&gt;$H$8,$H$8,B14-D14+F14+H14))</f>
      </c>
      <c r="K14" s="30" t="e">
        <f aca="true" t="shared" si="1" ref="K14:K44">B14-D14+F14+H14-$H$8</f>
        <v>#VALUE!</v>
      </c>
      <c r="L14" s="64">
        <f>IF(J14="","",($H$8-J14)/$H$8)</f>
      </c>
      <c r="M14" s="29">
        <f aca="true" t="shared" si="2" ref="M14:M44">IF(B14="","",IF((B14-D14+F14+H14)&gt;$H$8+0.01,"   Water Loss ="&amp;TEXT(K14,"0.00")&amp;" inches",IF(J14&lt;$H$9,"   Low soil water","")))</f>
      </c>
      <c r="N14" s="41"/>
    </row>
    <row r="15" spans="1:14" ht="18" customHeight="1">
      <c r="A15" s="19">
        <f aca="true" t="shared" si="3" ref="A15:A44">A14+1</f>
        <v>39296</v>
      </c>
      <c r="B15" s="37">
        <f aca="true" t="shared" si="4" ref="B15:B44">IF(J14="","",J14)</f>
      </c>
      <c r="C15" s="2" t="s">
        <v>2</v>
      </c>
      <c r="D15" s="37"/>
      <c r="E15" s="2" t="s">
        <v>4</v>
      </c>
      <c r="F15" s="37"/>
      <c r="G15" s="2" t="s">
        <v>4</v>
      </c>
      <c r="H15" s="37"/>
      <c r="I15" s="2" t="s">
        <v>7</v>
      </c>
      <c r="J15" s="1">
        <f t="shared" si="0"/>
      </c>
      <c r="K15" s="31" t="e">
        <f t="shared" si="1"/>
        <v>#VALUE!</v>
      </c>
      <c r="L15" s="65">
        <f aca="true" t="shared" si="5" ref="L15:L44">IF(J15="","",($H$8-J15)/$H$8)</f>
      </c>
      <c r="M15" s="15">
        <f t="shared" si="2"/>
      </c>
      <c r="N15" s="42"/>
    </row>
    <row r="16" spans="1:16" ht="18" customHeight="1">
      <c r="A16" s="19">
        <f t="shared" si="3"/>
        <v>39297</v>
      </c>
      <c r="B16" s="37">
        <f t="shared" si="4"/>
      </c>
      <c r="C16" s="2" t="s">
        <v>2</v>
      </c>
      <c r="D16" s="37"/>
      <c r="E16" s="2" t="s">
        <v>4</v>
      </c>
      <c r="F16" s="37"/>
      <c r="G16" s="2" t="s">
        <v>4</v>
      </c>
      <c r="H16" s="37"/>
      <c r="I16" s="2" t="s">
        <v>7</v>
      </c>
      <c r="J16" s="1">
        <f t="shared" si="0"/>
      </c>
      <c r="K16" s="31" t="e">
        <f t="shared" si="1"/>
        <v>#VALUE!</v>
      </c>
      <c r="L16" s="65">
        <f t="shared" si="5"/>
      </c>
      <c r="M16" s="15">
        <f t="shared" si="2"/>
      </c>
      <c r="N16" s="43"/>
      <c r="P16" s="23"/>
    </row>
    <row r="17" spans="1:17" ht="18" customHeight="1">
      <c r="A17" s="19">
        <f t="shared" si="3"/>
        <v>39298</v>
      </c>
      <c r="B17" s="37">
        <f t="shared" si="4"/>
      </c>
      <c r="C17" s="2" t="s">
        <v>2</v>
      </c>
      <c r="D17" s="37"/>
      <c r="E17" s="2" t="s">
        <v>4</v>
      </c>
      <c r="F17" s="37"/>
      <c r="G17" s="2" t="s">
        <v>4</v>
      </c>
      <c r="H17" s="37"/>
      <c r="I17" s="2" t="s">
        <v>7</v>
      </c>
      <c r="J17" s="1">
        <f t="shared" si="0"/>
      </c>
      <c r="K17" s="31" t="e">
        <f t="shared" si="1"/>
        <v>#VALUE!</v>
      </c>
      <c r="L17" s="65">
        <f t="shared" si="5"/>
      </c>
      <c r="M17" s="15">
        <f t="shared" si="2"/>
      </c>
      <c r="N17" s="43"/>
      <c r="P17" s="22"/>
      <c r="Q17" s="24"/>
    </row>
    <row r="18" spans="1:14" ht="18" customHeight="1">
      <c r="A18" s="19">
        <f t="shared" si="3"/>
        <v>39299</v>
      </c>
      <c r="B18" s="37">
        <f t="shared" si="4"/>
      </c>
      <c r="C18" s="2" t="s">
        <v>2</v>
      </c>
      <c r="D18" s="37"/>
      <c r="E18" s="2" t="s">
        <v>4</v>
      </c>
      <c r="F18" s="37"/>
      <c r="G18" s="2" t="s">
        <v>4</v>
      </c>
      <c r="H18" s="37"/>
      <c r="I18" s="2" t="s">
        <v>7</v>
      </c>
      <c r="J18" s="1">
        <f t="shared" si="0"/>
      </c>
      <c r="K18" s="31" t="e">
        <f t="shared" si="1"/>
        <v>#VALUE!</v>
      </c>
      <c r="L18" s="65">
        <f t="shared" si="5"/>
      </c>
      <c r="M18" s="15">
        <f t="shared" si="2"/>
      </c>
      <c r="N18" s="43"/>
    </row>
    <row r="19" spans="1:14" ht="18" customHeight="1">
      <c r="A19" s="19">
        <f t="shared" si="3"/>
        <v>39300</v>
      </c>
      <c r="B19" s="37">
        <f t="shared" si="4"/>
      </c>
      <c r="C19" s="2" t="s">
        <v>2</v>
      </c>
      <c r="D19" s="37"/>
      <c r="E19" s="2" t="s">
        <v>4</v>
      </c>
      <c r="F19" s="37"/>
      <c r="G19" s="2" t="s">
        <v>4</v>
      </c>
      <c r="H19" s="37"/>
      <c r="I19" s="2" t="s">
        <v>7</v>
      </c>
      <c r="J19" s="1">
        <f t="shared" si="0"/>
      </c>
      <c r="K19" s="31" t="e">
        <f t="shared" si="1"/>
        <v>#VALUE!</v>
      </c>
      <c r="L19" s="65">
        <f t="shared" si="5"/>
      </c>
      <c r="M19" s="15">
        <f t="shared" si="2"/>
      </c>
      <c r="N19" s="43"/>
    </row>
    <row r="20" spans="1:14" ht="18" customHeight="1">
      <c r="A20" s="19">
        <f t="shared" si="3"/>
        <v>39301</v>
      </c>
      <c r="B20" s="37">
        <f t="shared" si="4"/>
      </c>
      <c r="C20" s="2" t="s">
        <v>2</v>
      </c>
      <c r="D20" s="37"/>
      <c r="E20" s="2" t="s">
        <v>4</v>
      </c>
      <c r="F20" s="37"/>
      <c r="G20" s="2" t="s">
        <v>4</v>
      </c>
      <c r="H20" s="37"/>
      <c r="I20" s="2" t="s">
        <v>7</v>
      </c>
      <c r="J20" s="1">
        <f t="shared" si="0"/>
      </c>
      <c r="K20" s="31" t="e">
        <f t="shared" si="1"/>
        <v>#VALUE!</v>
      </c>
      <c r="L20" s="65">
        <f t="shared" si="5"/>
      </c>
      <c r="M20" s="15">
        <f t="shared" si="2"/>
      </c>
      <c r="N20" s="43"/>
    </row>
    <row r="21" spans="1:14" ht="18" customHeight="1">
      <c r="A21" s="19">
        <f t="shared" si="3"/>
        <v>39302</v>
      </c>
      <c r="B21" s="37">
        <f t="shared" si="4"/>
      </c>
      <c r="C21" s="2" t="s">
        <v>2</v>
      </c>
      <c r="D21" s="37"/>
      <c r="E21" s="2" t="s">
        <v>4</v>
      </c>
      <c r="F21" s="37"/>
      <c r="G21" s="2" t="s">
        <v>4</v>
      </c>
      <c r="H21" s="37"/>
      <c r="I21" s="2" t="s">
        <v>7</v>
      </c>
      <c r="J21" s="1">
        <f t="shared" si="0"/>
      </c>
      <c r="K21" s="31" t="e">
        <f t="shared" si="1"/>
        <v>#VALUE!</v>
      </c>
      <c r="L21" s="65">
        <f t="shared" si="5"/>
      </c>
      <c r="M21" s="15">
        <f t="shared" si="2"/>
      </c>
      <c r="N21" s="43"/>
    </row>
    <row r="22" spans="1:14" ht="18" customHeight="1">
      <c r="A22" s="19">
        <f t="shared" si="3"/>
        <v>39303</v>
      </c>
      <c r="B22" s="37">
        <f t="shared" si="4"/>
      </c>
      <c r="C22" s="2" t="s">
        <v>2</v>
      </c>
      <c r="D22" s="37"/>
      <c r="E22" s="2" t="s">
        <v>4</v>
      </c>
      <c r="F22" s="37"/>
      <c r="G22" s="2" t="s">
        <v>4</v>
      </c>
      <c r="H22" s="37"/>
      <c r="I22" s="2" t="s">
        <v>7</v>
      </c>
      <c r="J22" s="1">
        <f t="shared" si="0"/>
      </c>
      <c r="K22" s="31" t="e">
        <f t="shared" si="1"/>
        <v>#VALUE!</v>
      </c>
      <c r="L22" s="65">
        <f t="shared" si="5"/>
      </c>
      <c r="M22" s="15">
        <f t="shared" si="2"/>
      </c>
      <c r="N22" s="43"/>
    </row>
    <row r="23" spans="1:14" ht="18" customHeight="1">
      <c r="A23" s="19">
        <f t="shared" si="3"/>
        <v>39304</v>
      </c>
      <c r="B23" s="37">
        <f t="shared" si="4"/>
      </c>
      <c r="C23" s="2" t="s">
        <v>2</v>
      </c>
      <c r="D23" s="37"/>
      <c r="E23" s="2" t="s">
        <v>4</v>
      </c>
      <c r="F23" s="37"/>
      <c r="G23" s="2" t="s">
        <v>4</v>
      </c>
      <c r="H23" s="37"/>
      <c r="I23" s="2" t="s">
        <v>7</v>
      </c>
      <c r="J23" s="1">
        <f t="shared" si="0"/>
      </c>
      <c r="K23" s="31" t="e">
        <f t="shared" si="1"/>
        <v>#VALUE!</v>
      </c>
      <c r="L23" s="65">
        <f t="shared" si="5"/>
      </c>
      <c r="M23" s="15">
        <f t="shared" si="2"/>
      </c>
      <c r="N23" s="43"/>
    </row>
    <row r="24" spans="1:14" ht="18" customHeight="1">
      <c r="A24" s="19">
        <f t="shared" si="3"/>
        <v>39305</v>
      </c>
      <c r="B24" s="37">
        <f t="shared" si="4"/>
      </c>
      <c r="C24" s="2" t="s">
        <v>2</v>
      </c>
      <c r="D24" s="37"/>
      <c r="E24" s="2" t="s">
        <v>4</v>
      </c>
      <c r="F24" s="37"/>
      <c r="G24" s="2" t="s">
        <v>4</v>
      </c>
      <c r="H24" s="37"/>
      <c r="I24" s="2" t="s">
        <v>7</v>
      </c>
      <c r="J24" s="1">
        <f t="shared" si="0"/>
      </c>
      <c r="K24" s="31" t="e">
        <f t="shared" si="1"/>
        <v>#VALUE!</v>
      </c>
      <c r="L24" s="65">
        <f t="shared" si="5"/>
      </c>
      <c r="M24" s="15">
        <f t="shared" si="2"/>
      </c>
      <c r="N24" s="43"/>
    </row>
    <row r="25" spans="1:14" ht="18" customHeight="1">
      <c r="A25" s="19">
        <f t="shared" si="3"/>
        <v>39306</v>
      </c>
      <c r="B25" s="37">
        <f t="shared" si="4"/>
      </c>
      <c r="C25" s="2" t="s">
        <v>2</v>
      </c>
      <c r="D25" s="37"/>
      <c r="E25" s="2" t="s">
        <v>4</v>
      </c>
      <c r="F25" s="37"/>
      <c r="G25" s="2" t="s">
        <v>4</v>
      </c>
      <c r="H25" s="37"/>
      <c r="I25" s="2" t="s">
        <v>7</v>
      </c>
      <c r="J25" s="1">
        <f t="shared" si="0"/>
      </c>
      <c r="K25" s="31" t="e">
        <f t="shared" si="1"/>
        <v>#VALUE!</v>
      </c>
      <c r="L25" s="65">
        <f t="shared" si="5"/>
      </c>
      <c r="M25" s="15">
        <f t="shared" si="2"/>
      </c>
      <c r="N25" s="43"/>
    </row>
    <row r="26" spans="1:14" ht="18" customHeight="1">
      <c r="A26" s="19">
        <f t="shared" si="3"/>
        <v>39307</v>
      </c>
      <c r="B26" s="37">
        <f t="shared" si="4"/>
      </c>
      <c r="C26" s="2" t="s">
        <v>2</v>
      </c>
      <c r="D26" s="37"/>
      <c r="E26" s="2" t="s">
        <v>4</v>
      </c>
      <c r="F26" s="37"/>
      <c r="G26" s="2" t="s">
        <v>4</v>
      </c>
      <c r="H26" s="37"/>
      <c r="I26" s="2" t="s">
        <v>7</v>
      </c>
      <c r="J26" s="1">
        <f t="shared" si="0"/>
      </c>
      <c r="K26" s="31" t="e">
        <f t="shared" si="1"/>
        <v>#VALUE!</v>
      </c>
      <c r="L26" s="65">
        <f t="shared" si="5"/>
      </c>
      <c r="M26" s="15">
        <f t="shared" si="2"/>
      </c>
      <c r="N26" s="43"/>
    </row>
    <row r="27" spans="1:14" ht="18" customHeight="1">
      <c r="A27" s="19">
        <f t="shared" si="3"/>
        <v>39308</v>
      </c>
      <c r="B27" s="37">
        <f t="shared" si="4"/>
      </c>
      <c r="C27" s="2" t="s">
        <v>2</v>
      </c>
      <c r="D27" s="37"/>
      <c r="E27" s="2" t="s">
        <v>4</v>
      </c>
      <c r="F27" s="37"/>
      <c r="G27" s="2" t="s">
        <v>4</v>
      </c>
      <c r="H27" s="37"/>
      <c r="I27" s="2" t="s">
        <v>7</v>
      </c>
      <c r="J27" s="1">
        <f t="shared" si="0"/>
      </c>
      <c r="K27" s="31" t="e">
        <f t="shared" si="1"/>
        <v>#VALUE!</v>
      </c>
      <c r="L27" s="65">
        <f t="shared" si="5"/>
      </c>
      <c r="M27" s="15">
        <f t="shared" si="2"/>
      </c>
      <c r="N27" s="43"/>
    </row>
    <row r="28" spans="1:14" ht="18" customHeight="1">
      <c r="A28" s="19">
        <f t="shared" si="3"/>
        <v>39309</v>
      </c>
      <c r="B28" s="37">
        <f t="shared" si="4"/>
      </c>
      <c r="C28" s="2" t="s">
        <v>2</v>
      </c>
      <c r="D28" s="37"/>
      <c r="E28" s="2" t="s">
        <v>4</v>
      </c>
      <c r="F28" s="37"/>
      <c r="G28" s="2" t="s">
        <v>4</v>
      </c>
      <c r="H28" s="37"/>
      <c r="I28" s="2" t="s">
        <v>7</v>
      </c>
      <c r="J28" s="1">
        <f t="shared" si="0"/>
      </c>
      <c r="K28" s="31" t="e">
        <f t="shared" si="1"/>
        <v>#VALUE!</v>
      </c>
      <c r="L28" s="65">
        <f t="shared" si="5"/>
      </c>
      <c r="M28" s="15">
        <f t="shared" si="2"/>
      </c>
      <c r="N28" s="43"/>
    </row>
    <row r="29" spans="1:14" ht="18" customHeight="1">
      <c r="A29" s="19">
        <f t="shared" si="3"/>
        <v>39310</v>
      </c>
      <c r="B29" s="37">
        <f t="shared" si="4"/>
      </c>
      <c r="C29" s="2" t="s">
        <v>2</v>
      </c>
      <c r="D29" s="37"/>
      <c r="E29" s="2" t="s">
        <v>4</v>
      </c>
      <c r="F29" s="37"/>
      <c r="G29" s="2" t="s">
        <v>4</v>
      </c>
      <c r="H29" s="37"/>
      <c r="I29" s="2" t="s">
        <v>7</v>
      </c>
      <c r="J29" s="1">
        <f t="shared" si="0"/>
      </c>
      <c r="K29" s="31" t="e">
        <f t="shared" si="1"/>
        <v>#VALUE!</v>
      </c>
      <c r="L29" s="65">
        <f t="shared" si="5"/>
      </c>
      <c r="M29" s="15">
        <f t="shared" si="2"/>
      </c>
      <c r="N29" s="43"/>
    </row>
    <row r="30" spans="1:14" ht="18" customHeight="1">
      <c r="A30" s="19">
        <f t="shared" si="3"/>
        <v>39311</v>
      </c>
      <c r="B30" s="37">
        <f t="shared" si="4"/>
      </c>
      <c r="C30" s="2" t="s">
        <v>2</v>
      </c>
      <c r="D30" s="37"/>
      <c r="E30" s="2" t="s">
        <v>4</v>
      </c>
      <c r="F30" s="37"/>
      <c r="G30" s="2" t="s">
        <v>4</v>
      </c>
      <c r="H30" s="37"/>
      <c r="I30" s="2" t="s">
        <v>7</v>
      </c>
      <c r="J30" s="1">
        <f t="shared" si="0"/>
      </c>
      <c r="K30" s="31" t="e">
        <f t="shared" si="1"/>
        <v>#VALUE!</v>
      </c>
      <c r="L30" s="65">
        <f t="shared" si="5"/>
      </c>
      <c r="M30" s="15">
        <f t="shared" si="2"/>
      </c>
      <c r="N30" s="43"/>
    </row>
    <row r="31" spans="1:14" ht="18" customHeight="1">
      <c r="A31" s="19">
        <f t="shared" si="3"/>
        <v>39312</v>
      </c>
      <c r="B31" s="37">
        <f t="shared" si="4"/>
      </c>
      <c r="C31" s="2" t="s">
        <v>2</v>
      </c>
      <c r="D31" s="37"/>
      <c r="E31" s="2" t="s">
        <v>4</v>
      </c>
      <c r="F31" s="37"/>
      <c r="G31" s="2" t="s">
        <v>4</v>
      </c>
      <c r="H31" s="37"/>
      <c r="I31" s="2" t="s">
        <v>7</v>
      </c>
      <c r="J31" s="1">
        <f t="shared" si="0"/>
      </c>
      <c r="K31" s="31" t="e">
        <f t="shared" si="1"/>
        <v>#VALUE!</v>
      </c>
      <c r="L31" s="65">
        <f t="shared" si="5"/>
      </c>
      <c r="M31" s="15">
        <f t="shared" si="2"/>
      </c>
      <c r="N31" s="43"/>
    </row>
    <row r="32" spans="1:14" ht="18" customHeight="1">
      <c r="A32" s="19">
        <f t="shared" si="3"/>
        <v>39313</v>
      </c>
      <c r="B32" s="37">
        <f t="shared" si="4"/>
      </c>
      <c r="C32" s="2" t="s">
        <v>2</v>
      </c>
      <c r="D32" s="37"/>
      <c r="E32" s="2" t="s">
        <v>4</v>
      </c>
      <c r="F32" s="37"/>
      <c r="G32" s="2" t="s">
        <v>4</v>
      </c>
      <c r="H32" s="37"/>
      <c r="I32" s="2" t="s">
        <v>7</v>
      </c>
      <c r="J32" s="1">
        <f t="shared" si="0"/>
      </c>
      <c r="K32" s="31" t="e">
        <f t="shared" si="1"/>
        <v>#VALUE!</v>
      </c>
      <c r="L32" s="65">
        <f t="shared" si="5"/>
      </c>
      <c r="M32" s="15">
        <f t="shared" si="2"/>
      </c>
      <c r="N32" s="43"/>
    </row>
    <row r="33" spans="1:14" ht="18" customHeight="1">
      <c r="A33" s="19">
        <f t="shared" si="3"/>
        <v>39314</v>
      </c>
      <c r="B33" s="37">
        <f t="shared" si="4"/>
      </c>
      <c r="C33" s="2" t="s">
        <v>2</v>
      </c>
      <c r="D33" s="37"/>
      <c r="E33" s="2" t="s">
        <v>4</v>
      </c>
      <c r="F33" s="37"/>
      <c r="G33" s="2" t="s">
        <v>4</v>
      </c>
      <c r="H33" s="37"/>
      <c r="I33" s="2" t="s">
        <v>7</v>
      </c>
      <c r="J33" s="1">
        <f t="shared" si="0"/>
      </c>
      <c r="K33" s="31" t="e">
        <f t="shared" si="1"/>
        <v>#VALUE!</v>
      </c>
      <c r="L33" s="65">
        <f t="shared" si="5"/>
      </c>
      <c r="M33" s="15">
        <f t="shared" si="2"/>
      </c>
      <c r="N33" s="43"/>
    </row>
    <row r="34" spans="1:14" ht="18" customHeight="1">
      <c r="A34" s="19">
        <f t="shared" si="3"/>
        <v>39315</v>
      </c>
      <c r="B34" s="37">
        <f t="shared" si="4"/>
      </c>
      <c r="C34" s="2" t="s">
        <v>2</v>
      </c>
      <c r="D34" s="37"/>
      <c r="E34" s="2" t="s">
        <v>4</v>
      </c>
      <c r="F34" s="37"/>
      <c r="G34" s="2" t="s">
        <v>4</v>
      </c>
      <c r="H34" s="37"/>
      <c r="I34" s="2" t="s">
        <v>7</v>
      </c>
      <c r="J34" s="1">
        <f t="shared" si="0"/>
      </c>
      <c r="K34" s="31" t="e">
        <f t="shared" si="1"/>
        <v>#VALUE!</v>
      </c>
      <c r="L34" s="65">
        <f t="shared" si="5"/>
      </c>
      <c r="M34" s="15">
        <f t="shared" si="2"/>
      </c>
      <c r="N34" s="43"/>
    </row>
    <row r="35" spans="1:14" ht="18" customHeight="1">
      <c r="A35" s="19">
        <f t="shared" si="3"/>
        <v>39316</v>
      </c>
      <c r="B35" s="37">
        <f t="shared" si="4"/>
      </c>
      <c r="C35" s="2" t="s">
        <v>2</v>
      </c>
      <c r="D35" s="37"/>
      <c r="E35" s="2" t="s">
        <v>4</v>
      </c>
      <c r="F35" s="37"/>
      <c r="G35" s="2" t="s">
        <v>4</v>
      </c>
      <c r="H35" s="37"/>
      <c r="I35" s="2" t="s">
        <v>7</v>
      </c>
      <c r="J35" s="1">
        <f t="shared" si="0"/>
      </c>
      <c r="K35" s="31" t="e">
        <f t="shared" si="1"/>
        <v>#VALUE!</v>
      </c>
      <c r="L35" s="65">
        <f t="shared" si="5"/>
      </c>
      <c r="M35" s="15">
        <f t="shared" si="2"/>
      </c>
      <c r="N35" s="43"/>
    </row>
    <row r="36" spans="1:14" ht="18" customHeight="1">
      <c r="A36" s="19">
        <f t="shared" si="3"/>
        <v>39317</v>
      </c>
      <c r="B36" s="37">
        <f t="shared" si="4"/>
      </c>
      <c r="C36" s="2" t="s">
        <v>2</v>
      </c>
      <c r="D36" s="37"/>
      <c r="E36" s="2" t="s">
        <v>4</v>
      </c>
      <c r="F36" s="37"/>
      <c r="G36" s="2" t="s">
        <v>4</v>
      </c>
      <c r="H36" s="37"/>
      <c r="I36" s="2" t="s">
        <v>7</v>
      </c>
      <c r="J36" s="1">
        <f t="shared" si="0"/>
      </c>
      <c r="K36" s="31" t="e">
        <f t="shared" si="1"/>
        <v>#VALUE!</v>
      </c>
      <c r="L36" s="65">
        <f t="shared" si="5"/>
      </c>
      <c r="M36" s="15">
        <f t="shared" si="2"/>
      </c>
      <c r="N36" s="43"/>
    </row>
    <row r="37" spans="1:14" ht="18" customHeight="1">
      <c r="A37" s="19">
        <f t="shared" si="3"/>
        <v>39318</v>
      </c>
      <c r="B37" s="37">
        <f t="shared" si="4"/>
      </c>
      <c r="C37" s="2" t="s">
        <v>2</v>
      </c>
      <c r="D37" s="37"/>
      <c r="E37" s="2" t="s">
        <v>4</v>
      </c>
      <c r="F37" s="37"/>
      <c r="G37" s="2" t="s">
        <v>4</v>
      </c>
      <c r="H37" s="37"/>
      <c r="I37" s="2" t="s">
        <v>7</v>
      </c>
      <c r="J37" s="1">
        <f t="shared" si="0"/>
      </c>
      <c r="K37" s="31" t="e">
        <f t="shared" si="1"/>
        <v>#VALUE!</v>
      </c>
      <c r="L37" s="65">
        <f t="shared" si="5"/>
      </c>
      <c r="M37" s="15">
        <f t="shared" si="2"/>
      </c>
      <c r="N37" s="43"/>
    </row>
    <row r="38" spans="1:14" ht="18" customHeight="1">
      <c r="A38" s="19">
        <f t="shared" si="3"/>
        <v>39319</v>
      </c>
      <c r="B38" s="37">
        <f t="shared" si="4"/>
      </c>
      <c r="C38" s="2" t="s">
        <v>2</v>
      </c>
      <c r="D38" s="37"/>
      <c r="E38" s="2" t="s">
        <v>4</v>
      </c>
      <c r="F38" s="37"/>
      <c r="G38" s="2" t="s">
        <v>4</v>
      </c>
      <c r="H38" s="37"/>
      <c r="I38" s="2" t="s">
        <v>7</v>
      </c>
      <c r="J38" s="1">
        <f t="shared" si="0"/>
      </c>
      <c r="K38" s="31" t="e">
        <f t="shared" si="1"/>
        <v>#VALUE!</v>
      </c>
      <c r="L38" s="65">
        <f t="shared" si="5"/>
      </c>
      <c r="M38" s="15">
        <f t="shared" si="2"/>
      </c>
      <c r="N38" s="43"/>
    </row>
    <row r="39" spans="1:14" ht="18" customHeight="1">
      <c r="A39" s="19">
        <f t="shared" si="3"/>
        <v>39320</v>
      </c>
      <c r="B39" s="37">
        <f t="shared" si="4"/>
      </c>
      <c r="C39" s="2" t="s">
        <v>2</v>
      </c>
      <c r="D39" s="37"/>
      <c r="E39" s="2" t="s">
        <v>4</v>
      </c>
      <c r="F39" s="37"/>
      <c r="G39" s="2" t="s">
        <v>4</v>
      </c>
      <c r="H39" s="37"/>
      <c r="I39" s="2" t="s">
        <v>7</v>
      </c>
      <c r="J39" s="1">
        <f t="shared" si="0"/>
      </c>
      <c r="K39" s="31" t="e">
        <f t="shared" si="1"/>
        <v>#VALUE!</v>
      </c>
      <c r="L39" s="65">
        <f t="shared" si="5"/>
      </c>
      <c r="M39" s="15">
        <f t="shared" si="2"/>
      </c>
      <c r="N39" s="43"/>
    </row>
    <row r="40" spans="1:14" ht="18" customHeight="1">
      <c r="A40" s="19">
        <f t="shared" si="3"/>
        <v>39321</v>
      </c>
      <c r="B40" s="37">
        <f t="shared" si="4"/>
      </c>
      <c r="C40" s="2" t="s">
        <v>2</v>
      </c>
      <c r="D40" s="37"/>
      <c r="E40" s="2" t="s">
        <v>4</v>
      </c>
      <c r="F40" s="37"/>
      <c r="G40" s="2" t="s">
        <v>4</v>
      </c>
      <c r="H40" s="37"/>
      <c r="I40" s="2" t="s">
        <v>7</v>
      </c>
      <c r="J40" s="1">
        <f t="shared" si="0"/>
      </c>
      <c r="K40" s="31" t="e">
        <f t="shared" si="1"/>
        <v>#VALUE!</v>
      </c>
      <c r="L40" s="65">
        <f t="shared" si="5"/>
      </c>
      <c r="M40" s="15">
        <f t="shared" si="2"/>
      </c>
      <c r="N40" s="43"/>
    </row>
    <row r="41" spans="1:14" ht="18" customHeight="1">
      <c r="A41" s="19">
        <f t="shared" si="3"/>
        <v>39322</v>
      </c>
      <c r="B41" s="37">
        <f t="shared" si="4"/>
      </c>
      <c r="C41" s="2" t="s">
        <v>2</v>
      </c>
      <c r="D41" s="37"/>
      <c r="E41" s="2" t="s">
        <v>4</v>
      </c>
      <c r="F41" s="37"/>
      <c r="G41" s="2" t="s">
        <v>4</v>
      </c>
      <c r="H41" s="37"/>
      <c r="I41" s="2" t="s">
        <v>7</v>
      </c>
      <c r="J41" s="1">
        <f t="shared" si="0"/>
      </c>
      <c r="K41" s="31" t="e">
        <f t="shared" si="1"/>
        <v>#VALUE!</v>
      </c>
      <c r="L41" s="65">
        <f t="shared" si="5"/>
      </c>
      <c r="M41" s="15">
        <f t="shared" si="2"/>
      </c>
      <c r="N41" s="43"/>
    </row>
    <row r="42" spans="1:14" ht="18" customHeight="1">
      <c r="A42" s="19">
        <f t="shared" si="3"/>
        <v>39323</v>
      </c>
      <c r="B42" s="37">
        <f t="shared" si="4"/>
      </c>
      <c r="C42" s="2" t="s">
        <v>2</v>
      </c>
      <c r="D42" s="37"/>
      <c r="E42" s="2" t="s">
        <v>4</v>
      </c>
      <c r="F42" s="37"/>
      <c r="G42" s="2" t="s">
        <v>4</v>
      </c>
      <c r="H42" s="37"/>
      <c r="I42" s="2" t="s">
        <v>7</v>
      </c>
      <c r="J42" s="1">
        <f t="shared" si="0"/>
      </c>
      <c r="K42" s="31" t="e">
        <f t="shared" si="1"/>
        <v>#VALUE!</v>
      </c>
      <c r="L42" s="65">
        <f t="shared" si="5"/>
      </c>
      <c r="M42" s="15">
        <f t="shared" si="2"/>
      </c>
      <c r="N42" s="43"/>
    </row>
    <row r="43" spans="1:14" ht="18" customHeight="1">
      <c r="A43" s="19">
        <f t="shared" si="3"/>
        <v>39324</v>
      </c>
      <c r="B43" s="37">
        <f t="shared" si="4"/>
      </c>
      <c r="C43" s="2" t="s">
        <v>2</v>
      </c>
      <c r="D43" s="37"/>
      <c r="E43" s="2" t="s">
        <v>4</v>
      </c>
      <c r="F43" s="37"/>
      <c r="G43" s="2" t="s">
        <v>4</v>
      </c>
      <c r="H43" s="37"/>
      <c r="I43" s="2" t="s">
        <v>7</v>
      </c>
      <c r="J43" s="1">
        <f t="shared" si="0"/>
      </c>
      <c r="K43" s="31" t="e">
        <f t="shared" si="1"/>
        <v>#VALUE!</v>
      </c>
      <c r="L43" s="65">
        <f t="shared" si="5"/>
      </c>
      <c r="M43" s="15">
        <f t="shared" si="2"/>
      </c>
      <c r="N43" s="43"/>
    </row>
    <row r="44" spans="1:14" ht="18" customHeight="1">
      <c r="A44" s="20">
        <f t="shared" si="3"/>
        <v>39325</v>
      </c>
      <c r="B44" s="38">
        <f t="shared" si="4"/>
      </c>
      <c r="C44" s="4" t="s">
        <v>2</v>
      </c>
      <c r="D44" s="38"/>
      <c r="E44" s="4" t="s">
        <v>4</v>
      </c>
      <c r="F44" s="38"/>
      <c r="G44" s="4" t="s">
        <v>4</v>
      </c>
      <c r="H44" s="38"/>
      <c r="I44" s="4" t="s">
        <v>7</v>
      </c>
      <c r="J44" s="3">
        <f t="shared" si="0"/>
      </c>
      <c r="K44" s="32" t="e">
        <f t="shared" si="1"/>
        <v>#VALUE!</v>
      </c>
      <c r="L44" s="66">
        <f t="shared" si="5"/>
      </c>
      <c r="M44" s="16">
        <f t="shared" si="2"/>
      </c>
      <c r="N44" s="44"/>
    </row>
  </sheetData>
  <sheetProtection sheet="1" objects="1" scenarios="1"/>
  <mergeCells count="15">
    <mergeCell ref="A2:N2"/>
    <mergeCell ref="E12:E13"/>
    <mergeCell ref="F12:F13"/>
    <mergeCell ref="G12:G13"/>
    <mergeCell ref="B6:F6"/>
    <mergeCell ref="A1:N1"/>
    <mergeCell ref="N12:N13"/>
    <mergeCell ref="H12:H13"/>
    <mergeCell ref="A12:A13"/>
    <mergeCell ref="B12:B13"/>
    <mergeCell ref="C12:C13"/>
    <mergeCell ref="D12:D13"/>
    <mergeCell ref="B4:F4"/>
    <mergeCell ref="I12:I13"/>
    <mergeCell ref="J12:J13"/>
  </mergeCells>
  <printOptions/>
  <pageMargins left="0.75" right="0.75" top="0.41" bottom="0.57" header="0.35" footer="0.5"/>
  <pageSetup fitToHeight="1" fitToWidth="1" horizontalDpi="600" verticalDpi="600" orientation="portrait" scale="89" r:id="rId2"/>
  <drawing r:id="rId1"/>
</worksheet>
</file>

<file path=xl/worksheets/sheet8.xml><?xml version="1.0" encoding="utf-8"?>
<worksheet xmlns="http://schemas.openxmlformats.org/spreadsheetml/2006/main" xmlns:r="http://schemas.openxmlformats.org/officeDocument/2006/relationships">
  <sheetPr codeName="Sheet19">
    <pageSetUpPr fitToPage="1"/>
  </sheetPr>
  <dimension ref="A1:Q44"/>
  <sheetViews>
    <sheetView showGridLines="0" workbookViewId="0" topLeftCell="A1">
      <selection activeCell="B6" sqref="B6:F6"/>
    </sheetView>
  </sheetViews>
  <sheetFormatPr defaultColWidth="9.140625" defaultRowHeight="12.75"/>
  <cols>
    <col min="1" max="1" width="10.00390625" style="0" customWidth="1"/>
    <col min="3" max="3" width="1.57421875" style="0" bestFit="1" customWidth="1"/>
    <col min="5" max="5" width="2.140625" style="0" bestFit="1" customWidth="1"/>
    <col min="7" max="7" width="2.140625" style="0" bestFit="1" customWidth="1"/>
    <col min="9" max="9" width="2.140625" style="0" customWidth="1"/>
    <col min="10" max="10" width="9.57421875" style="0" customWidth="1"/>
    <col min="11" max="11" width="6.00390625" style="0" hidden="1" customWidth="1"/>
    <col min="12" max="12" width="8.28125" style="0" customWidth="1"/>
    <col min="13" max="13" width="0.71875" style="0" customWidth="1"/>
    <col min="14" max="14" width="28.8515625" style="0" customWidth="1"/>
  </cols>
  <sheetData>
    <row r="1" spans="1:14" ht="14.25">
      <c r="A1" s="79" t="s">
        <v>10</v>
      </c>
      <c r="B1" s="80"/>
      <c r="C1" s="80"/>
      <c r="D1" s="80"/>
      <c r="E1" s="80"/>
      <c r="F1" s="80"/>
      <c r="G1" s="80"/>
      <c r="H1" s="80"/>
      <c r="I1" s="80"/>
      <c r="J1" s="80"/>
      <c r="K1" s="80"/>
      <c r="L1" s="80"/>
      <c r="M1" s="80"/>
      <c r="N1" s="80"/>
    </row>
    <row r="2" spans="1:14" ht="14.25">
      <c r="A2" s="79" t="s">
        <v>11</v>
      </c>
      <c r="B2" s="80"/>
      <c r="C2" s="80"/>
      <c r="D2" s="80"/>
      <c r="E2" s="80"/>
      <c r="F2" s="80"/>
      <c r="G2" s="80"/>
      <c r="H2" s="80"/>
      <c r="I2" s="80"/>
      <c r="J2" s="80"/>
      <c r="K2" s="80"/>
      <c r="L2" s="80"/>
      <c r="M2" s="80"/>
      <c r="N2" s="80"/>
    </row>
    <row r="3" spans="1:14" ht="14.25">
      <c r="A3" s="9"/>
      <c r="B3" s="10"/>
      <c r="C3" s="10"/>
      <c r="D3" s="10"/>
      <c r="E3" s="10"/>
      <c r="F3" s="10"/>
      <c r="G3" s="10"/>
      <c r="H3" s="10"/>
      <c r="I3" s="10"/>
      <c r="J3" s="10"/>
      <c r="K3" s="10"/>
      <c r="L3" s="10"/>
      <c r="M3" s="10"/>
      <c r="N3" s="10"/>
    </row>
    <row r="4" spans="1:7" ht="14.25">
      <c r="A4" s="9" t="s">
        <v>12</v>
      </c>
      <c r="B4" s="92">
        <f>IF('General Information'!B5:F5="","",'General Information'!B5:F5)</f>
      </c>
      <c r="C4" s="92"/>
      <c r="D4" s="92"/>
      <c r="E4" s="92"/>
      <c r="F4" s="92"/>
      <c r="G4" s="10"/>
    </row>
    <row r="5" spans="1:7" ht="14.25">
      <c r="A5" s="9"/>
      <c r="B5" s="34"/>
      <c r="C5" s="34"/>
      <c r="D5" s="34"/>
      <c r="E5" s="34"/>
      <c r="F5" s="34"/>
      <c r="G5" s="10"/>
    </row>
    <row r="6" spans="1:14" ht="14.25">
      <c r="A6" s="9" t="s">
        <v>13</v>
      </c>
      <c r="B6" s="85">
        <f>IF('General Information'!B7:F7="","",'General Information'!B7:F7)</f>
      </c>
      <c r="C6" s="85"/>
      <c r="D6" s="85"/>
      <c r="E6" s="86"/>
      <c r="F6" s="86"/>
      <c r="G6" s="10"/>
      <c r="H6" s="28"/>
      <c r="I6" s="25"/>
      <c r="J6" s="25"/>
      <c r="K6" s="25"/>
      <c r="L6" s="25"/>
      <c r="M6" s="25"/>
      <c r="N6" s="25"/>
    </row>
    <row r="7" spans="1:14" ht="9.75" customHeight="1">
      <c r="A7" s="9"/>
      <c r="B7" s="25"/>
      <c r="C7" s="25"/>
      <c r="D7" s="25"/>
      <c r="E7" s="35"/>
      <c r="F7" s="35"/>
      <c r="G7" s="10"/>
      <c r="H7" s="28"/>
      <c r="I7" s="25"/>
      <c r="J7" s="25"/>
      <c r="K7" s="25"/>
      <c r="L7" s="25"/>
      <c r="M7" s="25"/>
      <c r="N7" s="25"/>
    </row>
    <row r="8" spans="1:14" ht="13.5" customHeight="1">
      <c r="A8" s="12"/>
      <c r="B8" s="12"/>
      <c r="C8" s="12"/>
      <c r="D8" s="10"/>
      <c r="F8" s="12"/>
      <c r="G8" s="27" t="s">
        <v>20</v>
      </c>
      <c r="H8" s="39">
        <f>IF('General Information'!H9="","",'General Information'!H9)</f>
      </c>
      <c r="N8" s="22"/>
    </row>
    <row r="9" spans="3:14" ht="13.5" customHeight="1">
      <c r="C9" s="8"/>
      <c r="D9" s="8"/>
      <c r="F9" s="8"/>
      <c r="G9" s="27" t="s">
        <v>21</v>
      </c>
      <c r="H9" s="40">
        <f>IF('General Information'!H11="","",'General Information'!H11)</f>
      </c>
      <c r="I9" s="12"/>
      <c r="J9" s="13"/>
      <c r="K9" s="13"/>
      <c r="L9" s="13"/>
      <c r="M9" s="13"/>
      <c r="N9" s="12"/>
    </row>
    <row r="10" spans="1:14" ht="18" customHeight="1">
      <c r="A10" s="11" t="s">
        <v>19</v>
      </c>
      <c r="B10" s="21">
        <f>'General Information'!AD2</f>
        <v>2007</v>
      </c>
      <c r="C10" s="8"/>
      <c r="D10" s="8"/>
      <c r="E10" s="8"/>
      <c r="N10" s="22"/>
    </row>
    <row r="11" spans="1:2" ht="12.75">
      <c r="A11" s="11" t="s">
        <v>14</v>
      </c>
      <c r="B11" s="7" t="s">
        <v>15</v>
      </c>
    </row>
    <row r="12" spans="1:14" ht="37.5" customHeight="1">
      <c r="A12" s="89" t="s">
        <v>0</v>
      </c>
      <c r="B12" s="83" t="s">
        <v>1</v>
      </c>
      <c r="C12" s="81" t="s">
        <v>2</v>
      </c>
      <c r="D12" s="83" t="s">
        <v>3</v>
      </c>
      <c r="E12" s="81" t="s">
        <v>4</v>
      </c>
      <c r="F12" s="83" t="s">
        <v>5</v>
      </c>
      <c r="G12" s="81" t="s">
        <v>4</v>
      </c>
      <c r="H12" s="83" t="s">
        <v>6</v>
      </c>
      <c r="I12" s="81" t="s">
        <v>7</v>
      </c>
      <c r="J12" s="83" t="s">
        <v>9</v>
      </c>
      <c r="K12" s="14"/>
      <c r="L12" s="14" t="s">
        <v>37</v>
      </c>
      <c r="M12" s="14"/>
      <c r="N12" s="87" t="s">
        <v>8</v>
      </c>
    </row>
    <row r="13" spans="1:14" ht="13.5" thickBot="1">
      <c r="A13" s="90"/>
      <c r="B13" s="84"/>
      <c r="C13" s="91"/>
      <c r="D13" s="84"/>
      <c r="E13" s="82"/>
      <c r="F13" s="84"/>
      <c r="G13" s="82"/>
      <c r="H13" s="84"/>
      <c r="I13" s="82"/>
      <c r="J13" s="93"/>
      <c r="K13" s="26"/>
      <c r="L13" s="26"/>
      <c r="M13" s="33"/>
      <c r="N13" s="88"/>
    </row>
    <row r="14" spans="1:14" ht="18" customHeight="1" thickTop="1">
      <c r="A14" s="18">
        <f>1+August!A44</f>
        <v>39326</v>
      </c>
      <c r="B14" s="36">
        <f>August!J44</f>
      </c>
      <c r="C14" s="6" t="s">
        <v>2</v>
      </c>
      <c r="D14" s="36"/>
      <c r="E14" s="6" t="s">
        <v>4</v>
      </c>
      <c r="F14" s="36"/>
      <c r="G14" s="6" t="s">
        <v>4</v>
      </c>
      <c r="H14" s="36"/>
      <c r="I14" s="6" t="s">
        <v>7</v>
      </c>
      <c r="J14" s="5">
        <f aca="true" t="shared" si="0" ref="J14:J43">IF(D14="","",IF(B14-D14+F14+H14&gt;$H$8,$H$8,B14-D14+F14+H14))</f>
      </c>
      <c r="K14" s="30" t="e">
        <f aca="true" t="shared" si="1" ref="K14:K43">B14-D14+F14+H14-$H$8</f>
        <v>#VALUE!</v>
      </c>
      <c r="L14" s="64">
        <f>IF(J14="","",($H$8-J14)/$H$8)</f>
      </c>
      <c r="M14" s="29">
        <f aca="true" t="shared" si="2" ref="M14:M43">IF(B14="","",IF((B14-D14+F14+H14)&gt;$H$8+0.01,"   Water Loss ="&amp;TEXT(K14,"0.00")&amp;" inches",IF(J14&lt;$H$9,"   Low soil water","")))</f>
      </c>
      <c r="N14" s="41"/>
    </row>
    <row r="15" spans="1:14" ht="18" customHeight="1">
      <c r="A15" s="19">
        <f aca="true" t="shared" si="3" ref="A15:A43">A14+1</f>
        <v>39327</v>
      </c>
      <c r="B15" s="37">
        <f aca="true" t="shared" si="4" ref="B15:B43">IF(J14="","",J14)</f>
      </c>
      <c r="C15" s="2" t="s">
        <v>2</v>
      </c>
      <c r="D15" s="37"/>
      <c r="E15" s="2" t="s">
        <v>4</v>
      </c>
      <c r="F15" s="37"/>
      <c r="G15" s="2" t="s">
        <v>4</v>
      </c>
      <c r="H15" s="37"/>
      <c r="I15" s="2" t="s">
        <v>7</v>
      </c>
      <c r="J15" s="1">
        <f t="shared" si="0"/>
      </c>
      <c r="K15" s="31" t="e">
        <f t="shared" si="1"/>
        <v>#VALUE!</v>
      </c>
      <c r="L15" s="65">
        <f aca="true" t="shared" si="5" ref="L15:L44">IF(J15="","",($H$8-J15)/$H$8)</f>
      </c>
      <c r="M15" s="15">
        <f t="shared" si="2"/>
      </c>
      <c r="N15" s="42"/>
    </row>
    <row r="16" spans="1:16" ht="18" customHeight="1">
      <c r="A16" s="19">
        <f t="shared" si="3"/>
        <v>39328</v>
      </c>
      <c r="B16" s="37">
        <f t="shared" si="4"/>
      </c>
      <c r="C16" s="2" t="s">
        <v>2</v>
      </c>
      <c r="D16" s="37"/>
      <c r="E16" s="2" t="s">
        <v>4</v>
      </c>
      <c r="F16" s="37"/>
      <c r="G16" s="2" t="s">
        <v>4</v>
      </c>
      <c r="H16" s="37"/>
      <c r="I16" s="2" t="s">
        <v>7</v>
      </c>
      <c r="J16" s="1">
        <f t="shared" si="0"/>
      </c>
      <c r="K16" s="31" t="e">
        <f t="shared" si="1"/>
        <v>#VALUE!</v>
      </c>
      <c r="L16" s="65">
        <f t="shared" si="5"/>
      </c>
      <c r="M16" s="15">
        <f t="shared" si="2"/>
      </c>
      <c r="N16" s="43"/>
      <c r="P16" s="23"/>
    </row>
    <row r="17" spans="1:17" ht="18" customHeight="1">
      <c r="A17" s="19">
        <f t="shared" si="3"/>
        <v>39329</v>
      </c>
      <c r="B17" s="37">
        <f t="shared" si="4"/>
      </c>
      <c r="C17" s="2" t="s">
        <v>2</v>
      </c>
      <c r="D17" s="37"/>
      <c r="E17" s="2" t="s">
        <v>4</v>
      </c>
      <c r="F17" s="37"/>
      <c r="G17" s="2" t="s">
        <v>4</v>
      </c>
      <c r="H17" s="37"/>
      <c r="I17" s="2" t="s">
        <v>7</v>
      </c>
      <c r="J17" s="1">
        <f t="shared" si="0"/>
      </c>
      <c r="K17" s="31" t="e">
        <f t="shared" si="1"/>
        <v>#VALUE!</v>
      </c>
      <c r="L17" s="65">
        <f t="shared" si="5"/>
      </c>
      <c r="M17" s="15">
        <f t="shared" si="2"/>
      </c>
      <c r="N17" s="43"/>
      <c r="P17" s="22"/>
      <c r="Q17" s="24"/>
    </row>
    <row r="18" spans="1:14" ht="18" customHeight="1">
      <c r="A18" s="19">
        <f t="shared" si="3"/>
        <v>39330</v>
      </c>
      <c r="B18" s="37">
        <f t="shared" si="4"/>
      </c>
      <c r="C18" s="2" t="s">
        <v>2</v>
      </c>
      <c r="D18" s="37"/>
      <c r="E18" s="2" t="s">
        <v>4</v>
      </c>
      <c r="F18" s="37"/>
      <c r="G18" s="2" t="s">
        <v>4</v>
      </c>
      <c r="H18" s="37"/>
      <c r="I18" s="2" t="s">
        <v>7</v>
      </c>
      <c r="J18" s="1">
        <f t="shared" si="0"/>
      </c>
      <c r="K18" s="31" t="e">
        <f t="shared" si="1"/>
        <v>#VALUE!</v>
      </c>
      <c r="L18" s="65">
        <f t="shared" si="5"/>
      </c>
      <c r="M18" s="15">
        <f t="shared" si="2"/>
      </c>
      <c r="N18" s="43"/>
    </row>
    <row r="19" spans="1:14" ht="18" customHeight="1">
      <c r="A19" s="19">
        <f t="shared" si="3"/>
        <v>39331</v>
      </c>
      <c r="B19" s="37">
        <f t="shared" si="4"/>
      </c>
      <c r="C19" s="2" t="s">
        <v>2</v>
      </c>
      <c r="D19" s="37"/>
      <c r="E19" s="2" t="s">
        <v>4</v>
      </c>
      <c r="F19" s="37"/>
      <c r="G19" s="2" t="s">
        <v>4</v>
      </c>
      <c r="H19" s="37"/>
      <c r="I19" s="2" t="s">
        <v>7</v>
      </c>
      <c r="J19" s="1">
        <f t="shared" si="0"/>
      </c>
      <c r="K19" s="31" t="e">
        <f t="shared" si="1"/>
        <v>#VALUE!</v>
      </c>
      <c r="L19" s="65">
        <f t="shared" si="5"/>
      </c>
      <c r="M19" s="15">
        <f t="shared" si="2"/>
      </c>
      <c r="N19" s="43"/>
    </row>
    <row r="20" spans="1:14" ht="18" customHeight="1">
      <c r="A20" s="19">
        <f t="shared" si="3"/>
        <v>39332</v>
      </c>
      <c r="B20" s="37">
        <f t="shared" si="4"/>
      </c>
      <c r="C20" s="2" t="s">
        <v>2</v>
      </c>
      <c r="D20" s="37"/>
      <c r="E20" s="2" t="s">
        <v>4</v>
      </c>
      <c r="F20" s="37"/>
      <c r="G20" s="2" t="s">
        <v>4</v>
      </c>
      <c r="H20" s="37"/>
      <c r="I20" s="2" t="s">
        <v>7</v>
      </c>
      <c r="J20" s="1">
        <f t="shared" si="0"/>
      </c>
      <c r="K20" s="31" t="e">
        <f t="shared" si="1"/>
        <v>#VALUE!</v>
      </c>
      <c r="L20" s="65">
        <f t="shared" si="5"/>
      </c>
      <c r="M20" s="15">
        <f t="shared" si="2"/>
      </c>
      <c r="N20" s="43"/>
    </row>
    <row r="21" spans="1:14" ht="18" customHeight="1">
      <c r="A21" s="19">
        <f t="shared" si="3"/>
        <v>39333</v>
      </c>
      <c r="B21" s="37">
        <f t="shared" si="4"/>
      </c>
      <c r="C21" s="2" t="s">
        <v>2</v>
      </c>
      <c r="D21" s="37"/>
      <c r="E21" s="2" t="s">
        <v>4</v>
      </c>
      <c r="F21" s="37"/>
      <c r="G21" s="2" t="s">
        <v>4</v>
      </c>
      <c r="H21" s="37"/>
      <c r="I21" s="2" t="s">
        <v>7</v>
      </c>
      <c r="J21" s="1">
        <f t="shared" si="0"/>
      </c>
      <c r="K21" s="31" t="e">
        <f t="shared" si="1"/>
        <v>#VALUE!</v>
      </c>
      <c r="L21" s="65">
        <f t="shared" si="5"/>
      </c>
      <c r="M21" s="15">
        <f t="shared" si="2"/>
      </c>
      <c r="N21" s="43"/>
    </row>
    <row r="22" spans="1:14" ht="18" customHeight="1">
      <c r="A22" s="19">
        <f t="shared" si="3"/>
        <v>39334</v>
      </c>
      <c r="B22" s="37">
        <f t="shared" si="4"/>
      </c>
      <c r="C22" s="2" t="s">
        <v>2</v>
      </c>
      <c r="D22" s="37"/>
      <c r="E22" s="2" t="s">
        <v>4</v>
      </c>
      <c r="F22" s="37"/>
      <c r="G22" s="2" t="s">
        <v>4</v>
      </c>
      <c r="H22" s="37"/>
      <c r="I22" s="2" t="s">
        <v>7</v>
      </c>
      <c r="J22" s="1">
        <f t="shared" si="0"/>
      </c>
      <c r="K22" s="31" t="e">
        <f t="shared" si="1"/>
        <v>#VALUE!</v>
      </c>
      <c r="L22" s="65">
        <f t="shared" si="5"/>
      </c>
      <c r="M22" s="15">
        <f t="shared" si="2"/>
      </c>
      <c r="N22" s="43"/>
    </row>
    <row r="23" spans="1:14" ht="18" customHeight="1">
      <c r="A23" s="19">
        <f t="shared" si="3"/>
        <v>39335</v>
      </c>
      <c r="B23" s="37">
        <f t="shared" si="4"/>
      </c>
      <c r="C23" s="2" t="s">
        <v>2</v>
      </c>
      <c r="D23" s="37"/>
      <c r="E23" s="2" t="s">
        <v>4</v>
      </c>
      <c r="F23" s="37"/>
      <c r="G23" s="2" t="s">
        <v>4</v>
      </c>
      <c r="H23" s="37"/>
      <c r="I23" s="2" t="s">
        <v>7</v>
      </c>
      <c r="J23" s="1">
        <f t="shared" si="0"/>
      </c>
      <c r="K23" s="31" t="e">
        <f t="shared" si="1"/>
        <v>#VALUE!</v>
      </c>
      <c r="L23" s="65">
        <f t="shared" si="5"/>
      </c>
      <c r="M23" s="15">
        <f t="shared" si="2"/>
      </c>
      <c r="N23" s="43"/>
    </row>
    <row r="24" spans="1:14" ht="18" customHeight="1">
      <c r="A24" s="19">
        <f t="shared" si="3"/>
        <v>39336</v>
      </c>
      <c r="B24" s="37">
        <f t="shared" si="4"/>
      </c>
      <c r="C24" s="2" t="s">
        <v>2</v>
      </c>
      <c r="D24" s="37"/>
      <c r="E24" s="2" t="s">
        <v>4</v>
      </c>
      <c r="F24" s="37"/>
      <c r="G24" s="2" t="s">
        <v>4</v>
      </c>
      <c r="H24" s="37"/>
      <c r="I24" s="2" t="s">
        <v>7</v>
      </c>
      <c r="J24" s="1">
        <f t="shared" si="0"/>
      </c>
      <c r="K24" s="31" t="e">
        <f t="shared" si="1"/>
        <v>#VALUE!</v>
      </c>
      <c r="L24" s="65">
        <f t="shared" si="5"/>
      </c>
      <c r="M24" s="15">
        <f t="shared" si="2"/>
      </c>
      <c r="N24" s="43"/>
    </row>
    <row r="25" spans="1:14" ht="18" customHeight="1">
      <c r="A25" s="19">
        <f t="shared" si="3"/>
        <v>39337</v>
      </c>
      <c r="B25" s="37">
        <f t="shared" si="4"/>
      </c>
      <c r="C25" s="2" t="s">
        <v>2</v>
      </c>
      <c r="D25" s="37"/>
      <c r="E25" s="2" t="s">
        <v>4</v>
      </c>
      <c r="F25" s="37"/>
      <c r="G25" s="2" t="s">
        <v>4</v>
      </c>
      <c r="H25" s="37"/>
      <c r="I25" s="2" t="s">
        <v>7</v>
      </c>
      <c r="J25" s="1">
        <f t="shared" si="0"/>
      </c>
      <c r="K25" s="31" t="e">
        <f t="shared" si="1"/>
        <v>#VALUE!</v>
      </c>
      <c r="L25" s="65">
        <f t="shared" si="5"/>
      </c>
      <c r="M25" s="15">
        <f t="shared" si="2"/>
      </c>
      <c r="N25" s="43"/>
    </row>
    <row r="26" spans="1:14" ht="18" customHeight="1">
      <c r="A26" s="19">
        <f t="shared" si="3"/>
        <v>39338</v>
      </c>
      <c r="B26" s="37">
        <f t="shared" si="4"/>
      </c>
      <c r="C26" s="2" t="s">
        <v>2</v>
      </c>
      <c r="D26" s="37"/>
      <c r="E26" s="2" t="s">
        <v>4</v>
      </c>
      <c r="F26" s="37"/>
      <c r="G26" s="2" t="s">
        <v>4</v>
      </c>
      <c r="H26" s="37"/>
      <c r="I26" s="2" t="s">
        <v>7</v>
      </c>
      <c r="J26" s="1">
        <f t="shared" si="0"/>
      </c>
      <c r="K26" s="31" t="e">
        <f t="shared" si="1"/>
        <v>#VALUE!</v>
      </c>
      <c r="L26" s="65">
        <f t="shared" si="5"/>
      </c>
      <c r="M26" s="15">
        <f t="shared" si="2"/>
      </c>
      <c r="N26" s="43"/>
    </row>
    <row r="27" spans="1:14" ht="18" customHeight="1">
      <c r="A27" s="19">
        <f t="shared" si="3"/>
        <v>39339</v>
      </c>
      <c r="B27" s="37">
        <f t="shared" si="4"/>
      </c>
      <c r="C27" s="2" t="s">
        <v>2</v>
      </c>
      <c r="D27" s="37"/>
      <c r="E27" s="2" t="s">
        <v>4</v>
      </c>
      <c r="F27" s="37"/>
      <c r="G27" s="2" t="s">
        <v>4</v>
      </c>
      <c r="H27" s="37"/>
      <c r="I27" s="2" t="s">
        <v>7</v>
      </c>
      <c r="J27" s="1">
        <f t="shared" si="0"/>
      </c>
      <c r="K27" s="31" t="e">
        <f t="shared" si="1"/>
        <v>#VALUE!</v>
      </c>
      <c r="L27" s="65">
        <f t="shared" si="5"/>
      </c>
      <c r="M27" s="15">
        <f t="shared" si="2"/>
      </c>
      <c r="N27" s="43"/>
    </row>
    <row r="28" spans="1:14" ht="18" customHeight="1">
      <c r="A28" s="19">
        <f t="shared" si="3"/>
        <v>39340</v>
      </c>
      <c r="B28" s="37">
        <f t="shared" si="4"/>
      </c>
      <c r="C28" s="2" t="s">
        <v>2</v>
      </c>
      <c r="D28" s="37"/>
      <c r="E28" s="2" t="s">
        <v>4</v>
      </c>
      <c r="F28" s="37"/>
      <c r="G28" s="2" t="s">
        <v>4</v>
      </c>
      <c r="H28" s="37"/>
      <c r="I28" s="2" t="s">
        <v>7</v>
      </c>
      <c r="J28" s="1">
        <f t="shared" si="0"/>
      </c>
      <c r="K28" s="31" t="e">
        <f t="shared" si="1"/>
        <v>#VALUE!</v>
      </c>
      <c r="L28" s="65">
        <f t="shared" si="5"/>
      </c>
      <c r="M28" s="15">
        <f t="shared" si="2"/>
      </c>
      <c r="N28" s="43"/>
    </row>
    <row r="29" spans="1:14" ht="18" customHeight="1">
      <c r="A29" s="19">
        <f t="shared" si="3"/>
        <v>39341</v>
      </c>
      <c r="B29" s="37">
        <f t="shared" si="4"/>
      </c>
      <c r="C29" s="2" t="s">
        <v>2</v>
      </c>
      <c r="D29" s="37"/>
      <c r="E29" s="2" t="s">
        <v>4</v>
      </c>
      <c r="F29" s="37"/>
      <c r="G29" s="2" t="s">
        <v>4</v>
      </c>
      <c r="H29" s="37"/>
      <c r="I29" s="2" t="s">
        <v>7</v>
      </c>
      <c r="J29" s="1">
        <f t="shared" si="0"/>
      </c>
      <c r="K29" s="31" t="e">
        <f t="shared" si="1"/>
        <v>#VALUE!</v>
      </c>
      <c r="L29" s="65">
        <f t="shared" si="5"/>
      </c>
      <c r="M29" s="15">
        <f t="shared" si="2"/>
      </c>
      <c r="N29" s="43"/>
    </row>
    <row r="30" spans="1:14" ht="18" customHeight="1">
      <c r="A30" s="19">
        <f t="shared" si="3"/>
        <v>39342</v>
      </c>
      <c r="B30" s="37">
        <f t="shared" si="4"/>
      </c>
      <c r="C30" s="2" t="s">
        <v>2</v>
      </c>
      <c r="D30" s="37"/>
      <c r="E30" s="2" t="s">
        <v>4</v>
      </c>
      <c r="F30" s="37"/>
      <c r="G30" s="2" t="s">
        <v>4</v>
      </c>
      <c r="H30" s="37"/>
      <c r="I30" s="2" t="s">
        <v>7</v>
      </c>
      <c r="J30" s="1">
        <f t="shared" si="0"/>
      </c>
      <c r="K30" s="31" t="e">
        <f t="shared" si="1"/>
        <v>#VALUE!</v>
      </c>
      <c r="L30" s="65">
        <f t="shared" si="5"/>
      </c>
      <c r="M30" s="15">
        <f t="shared" si="2"/>
      </c>
      <c r="N30" s="43"/>
    </row>
    <row r="31" spans="1:14" ht="18" customHeight="1">
      <c r="A31" s="19">
        <f t="shared" si="3"/>
        <v>39343</v>
      </c>
      <c r="B31" s="37">
        <f t="shared" si="4"/>
      </c>
      <c r="C31" s="2" t="s">
        <v>2</v>
      </c>
      <c r="D31" s="37"/>
      <c r="E31" s="2" t="s">
        <v>4</v>
      </c>
      <c r="F31" s="37"/>
      <c r="G31" s="2" t="s">
        <v>4</v>
      </c>
      <c r="H31" s="37"/>
      <c r="I31" s="2" t="s">
        <v>7</v>
      </c>
      <c r="J31" s="1">
        <f t="shared" si="0"/>
      </c>
      <c r="K31" s="31" t="e">
        <f t="shared" si="1"/>
        <v>#VALUE!</v>
      </c>
      <c r="L31" s="65">
        <f t="shared" si="5"/>
      </c>
      <c r="M31" s="15">
        <f t="shared" si="2"/>
      </c>
      <c r="N31" s="43"/>
    </row>
    <row r="32" spans="1:14" ht="18" customHeight="1">
      <c r="A32" s="19">
        <f t="shared" si="3"/>
        <v>39344</v>
      </c>
      <c r="B32" s="37">
        <f t="shared" si="4"/>
      </c>
      <c r="C32" s="2" t="s">
        <v>2</v>
      </c>
      <c r="D32" s="37"/>
      <c r="E32" s="2" t="s">
        <v>4</v>
      </c>
      <c r="F32" s="37"/>
      <c r="G32" s="2" t="s">
        <v>4</v>
      </c>
      <c r="H32" s="37"/>
      <c r="I32" s="2" t="s">
        <v>7</v>
      </c>
      <c r="J32" s="1">
        <f t="shared" si="0"/>
      </c>
      <c r="K32" s="31" t="e">
        <f t="shared" si="1"/>
        <v>#VALUE!</v>
      </c>
      <c r="L32" s="65">
        <f t="shared" si="5"/>
      </c>
      <c r="M32" s="15">
        <f t="shared" si="2"/>
      </c>
      <c r="N32" s="43"/>
    </row>
    <row r="33" spans="1:14" ht="18" customHeight="1">
      <c r="A33" s="19">
        <f t="shared" si="3"/>
        <v>39345</v>
      </c>
      <c r="B33" s="37">
        <f t="shared" si="4"/>
      </c>
      <c r="C33" s="2" t="s">
        <v>2</v>
      </c>
      <c r="D33" s="37"/>
      <c r="E33" s="2" t="s">
        <v>4</v>
      </c>
      <c r="F33" s="37"/>
      <c r="G33" s="2" t="s">
        <v>4</v>
      </c>
      <c r="H33" s="37"/>
      <c r="I33" s="2" t="s">
        <v>7</v>
      </c>
      <c r="J33" s="1">
        <f t="shared" si="0"/>
      </c>
      <c r="K33" s="31" t="e">
        <f t="shared" si="1"/>
        <v>#VALUE!</v>
      </c>
      <c r="L33" s="65">
        <f t="shared" si="5"/>
      </c>
      <c r="M33" s="15">
        <f t="shared" si="2"/>
      </c>
      <c r="N33" s="43"/>
    </row>
    <row r="34" spans="1:14" ht="18" customHeight="1">
      <c r="A34" s="19">
        <f t="shared" si="3"/>
        <v>39346</v>
      </c>
      <c r="B34" s="37">
        <f t="shared" si="4"/>
      </c>
      <c r="C34" s="2" t="s">
        <v>2</v>
      </c>
      <c r="D34" s="37"/>
      <c r="E34" s="2" t="s">
        <v>4</v>
      </c>
      <c r="F34" s="37"/>
      <c r="G34" s="2" t="s">
        <v>4</v>
      </c>
      <c r="H34" s="37"/>
      <c r="I34" s="2" t="s">
        <v>7</v>
      </c>
      <c r="J34" s="1">
        <f t="shared" si="0"/>
      </c>
      <c r="K34" s="31" t="e">
        <f t="shared" si="1"/>
        <v>#VALUE!</v>
      </c>
      <c r="L34" s="65">
        <f t="shared" si="5"/>
      </c>
      <c r="M34" s="15">
        <f t="shared" si="2"/>
      </c>
      <c r="N34" s="43"/>
    </row>
    <row r="35" spans="1:14" ht="18" customHeight="1">
      <c r="A35" s="19">
        <f t="shared" si="3"/>
        <v>39347</v>
      </c>
      <c r="B35" s="37">
        <f t="shared" si="4"/>
      </c>
      <c r="C35" s="2" t="s">
        <v>2</v>
      </c>
      <c r="D35" s="37"/>
      <c r="E35" s="2" t="s">
        <v>4</v>
      </c>
      <c r="F35" s="37"/>
      <c r="G35" s="2" t="s">
        <v>4</v>
      </c>
      <c r="H35" s="37"/>
      <c r="I35" s="2" t="s">
        <v>7</v>
      </c>
      <c r="J35" s="1">
        <f t="shared" si="0"/>
      </c>
      <c r="K35" s="31" t="e">
        <f t="shared" si="1"/>
        <v>#VALUE!</v>
      </c>
      <c r="L35" s="65">
        <f t="shared" si="5"/>
      </c>
      <c r="M35" s="15">
        <f t="shared" si="2"/>
      </c>
      <c r="N35" s="43"/>
    </row>
    <row r="36" spans="1:14" ht="18" customHeight="1">
      <c r="A36" s="19">
        <f t="shared" si="3"/>
        <v>39348</v>
      </c>
      <c r="B36" s="37">
        <f t="shared" si="4"/>
      </c>
      <c r="C36" s="2" t="s">
        <v>2</v>
      </c>
      <c r="D36" s="37"/>
      <c r="E36" s="2" t="s">
        <v>4</v>
      </c>
      <c r="F36" s="37"/>
      <c r="G36" s="2" t="s">
        <v>4</v>
      </c>
      <c r="H36" s="37"/>
      <c r="I36" s="2" t="s">
        <v>7</v>
      </c>
      <c r="J36" s="1">
        <f t="shared" si="0"/>
      </c>
      <c r="K36" s="31" t="e">
        <f t="shared" si="1"/>
        <v>#VALUE!</v>
      </c>
      <c r="L36" s="65">
        <f t="shared" si="5"/>
      </c>
      <c r="M36" s="15">
        <f t="shared" si="2"/>
      </c>
      <c r="N36" s="43"/>
    </row>
    <row r="37" spans="1:14" ht="18" customHeight="1">
      <c r="A37" s="19">
        <f t="shared" si="3"/>
        <v>39349</v>
      </c>
      <c r="B37" s="37">
        <f t="shared" si="4"/>
      </c>
      <c r="C37" s="2" t="s">
        <v>2</v>
      </c>
      <c r="D37" s="37"/>
      <c r="E37" s="2" t="s">
        <v>4</v>
      </c>
      <c r="F37" s="37"/>
      <c r="G37" s="2" t="s">
        <v>4</v>
      </c>
      <c r="H37" s="37"/>
      <c r="I37" s="2" t="s">
        <v>7</v>
      </c>
      <c r="J37" s="1">
        <f t="shared" si="0"/>
      </c>
      <c r="K37" s="31" t="e">
        <f t="shared" si="1"/>
        <v>#VALUE!</v>
      </c>
      <c r="L37" s="65">
        <f t="shared" si="5"/>
      </c>
      <c r="M37" s="15">
        <f t="shared" si="2"/>
      </c>
      <c r="N37" s="43"/>
    </row>
    <row r="38" spans="1:14" ht="18" customHeight="1">
      <c r="A38" s="19">
        <f t="shared" si="3"/>
        <v>39350</v>
      </c>
      <c r="B38" s="37">
        <f t="shared" si="4"/>
      </c>
      <c r="C38" s="2" t="s">
        <v>2</v>
      </c>
      <c r="D38" s="37"/>
      <c r="E38" s="2" t="s">
        <v>4</v>
      </c>
      <c r="F38" s="37"/>
      <c r="G38" s="2" t="s">
        <v>4</v>
      </c>
      <c r="H38" s="37"/>
      <c r="I38" s="2" t="s">
        <v>7</v>
      </c>
      <c r="J38" s="1">
        <f t="shared" si="0"/>
      </c>
      <c r="K38" s="31" t="e">
        <f t="shared" si="1"/>
        <v>#VALUE!</v>
      </c>
      <c r="L38" s="65">
        <f t="shared" si="5"/>
      </c>
      <c r="M38" s="15">
        <f t="shared" si="2"/>
      </c>
      <c r="N38" s="43"/>
    </row>
    <row r="39" spans="1:14" ht="18" customHeight="1">
      <c r="A39" s="19">
        <f t="shared" si="3"/>
        <v>39351</v>
      </c>
      <c r="B39" s="37">
        <f t="shared" si="4"/>
      </c>
      <c r="C39" s="2" t="s">
        <v>2</v>
      </c>
      <c r="D39" s="37"/>
      <c r="E39" s="2" t="s">
        <v>4</v>
      </c>
      <c r="F39" s="37"/>
      <c r="G39" s="2" t="s">
        <v>4</v>
      </c>
      <c r="H39" s="37"/>
      <c r="I39" s="2" t="s">
        <v>7</v>
      </c>
      <c r="J39" s="1">
        <f t="shared" si="0"/>
      </c>
      <c r="K39" s="31" t="e">
        <f t="shared" si="1"/>
        <v>#VALUE!</v>
      </c>
      <c r="L39" s="65">
        <f t="shared" si="5"/>
      </c>
      <c r="M39" s="15">
        <f t="shared" si="2"/>
      </c>
      <c r="N39" s="43"/>
    </row>
    <row r="40" spans="1:14" ht="18" customHeight="1">
      <c r="A40" s="19">
        <f t="shared" si="3"/>
        <v>39352</v>
      </c>
      <c r="B40" s="37">
        <f t="shared" si="4"/>
      </c>
      <c r="C40" s="2" t="s">
        <v>2</v>
      </c>
      <c r="D40" s="37"/>
      <c r="E40" s="2" t="s">
        <v>4</v>
      </c>
      <c r="F40" s="37"/>
      <c r="G40" s="2" t="s">
        <v>4</v>
      </c>
      <c r="H40" s="37"/>
      <c r="I40" s="2" t="s">
        <v>7</v>
      </c>
      <c r="J40" s="1">
        <f t="shared" si="0"/>
      </c>
      <c r="K40" s="31" t="e">
        <f t="shared" si="1"/>
        <v>#VALUE!</v>
      </c>
      <c r="L40" s="65">
        <f t="shared" si="5"/>
      </c>
      <c r="M40" s="15">
        <f t="shared" si="2"/>
      </c>
      <c r="N40" s="43"/>
    </row>
    <row r="41" spans="1:14" ht="18" customHeight="1">
      <c r="A41" s="19">
        <f t="shared" si="3"/>
        <v>39353</v>
      </c>
      <c r="B41" s="37">
        <f t="shared" si="4"/>
      </c>
      <c r="C41" s="2" t="s">
        <v>2</v>
      </c>
      <c r="D41" s="37"/>
      <c r="E41" s="2" t="s">
        <v>4</v>
      </c>
      <c r="F41" s="37"/>
      <c r="G41" s="2" t="s">
        <v>4</v>
      </c>
      <c r="H41" s="37"/>
      <c r="I41" s="2" t="s">
        <v>7</v>
      </c>
      <c r="J41" s="1">
        <f t="shared" si="0"/>
      </c>
      <c r="K41" s="31" t="e">
        <f t="shared" si="1"/>
        <v>#VALUE!</v>
      </c>
      <c r="L41" s="65">
        <f t="shared" si="5"/>
      </c>
      <c r="M41" s="15">
        <f t="shared" si="2"/>
      </c>
      <c r="N41" s="43"/>
    </row>
    <row r="42" spans="1:14" ht="18" customHeight="1">
      <c r="A42" s="19">
        <f t="shared" si="3"/>
        <v>39354</v>
      </c>
      <c r="B42" s="37">
        <f t="shared" si="4"/>
      </c>
      <c r="C42" s="2" t="s">
        <v>2</v>
      </c>
      <c r="D42" s="37"/>
      <c r="E42" s="2" t="s">
        <v>4</v>
      </c>
      <c r="F42" s="37"/>
      <c r="G42" s="2" t="s">
        <v>4</v>
      </c>
      <c r="H42" s="37"/>
      <c r="I42" s="2" t="s">
        <v>7</v>
      </c>
      <c r="J42" s="1">
        <f t="shared" si="0"/>
      </c>
      <c r="K42" s="31" t="e">
        <f t="shared" si="1"/>
        <v>#VALUE!</v>
      </c>
      <c r="L42" s="65">
        <f t="shared" si="5"/>
      </c>
      <c r="M42" s="15">
        <f t="shared" si="2"/>
      </c>
      <c r="N42" s="43"/>
    </row>
    <row r="43" spans="1:14" ht="18" customHeight="1">
      <c r="A43" s="19">
        <f t="shared" si="3"/>
        <v>39355</v>
      </c>
      <c r="B43" s="37">
        <f t="shared" si="4"/>
      </c>
      <c r="C43" s="2" t="s">
        <v>2</v>
      </c>
      <c r="D43" s="37"/>
      <c r="E43" s="2" t="s">
        <v>4</v>
      </c>
      <c r="F43" s="37"/>
      <c r="G43" s="2" t="s">
        <v>4</v>
      </c>
      <c r="H43" s="37"/>
      <c r="I43" s="2" t="s">
        <v>7</v>
      </c>
      <c r="J43" s="1">
        <f t="shared" si="0"/>
      </c>
      <c r="K43" s="31" t="e">
        <f t="shared" si="1"/>
        <v>#VALUE!</v>
      </c>
      <c r="L43" s="65">
        <f t="shared" si="5"/>
      </c>
      <c r="M43" s="15">
        <f t="shared" si="2"/>
      </c>
      <c r="N43" s="43"/>
    </row>
    <row r="44" spans="1:14" ht="18" customHeight="1">
      <c r="A44" s="20"/>
      <c r="B44" s="38"/>
      <c r="C44" s="4"/>
      <c r="D44" s="38"/>
      <c r="E44" s="4"/>
      <c r="F44" s="38"/>
      <c r="G44" s="4"/>
      <c r="H44" s="38"/>
      <c r="I44" s="4"/>
      <c r="J44" s="3"/>
      <c r="K44" s="32"/>
      <c r="L44" s="66">
        <f t="shared" si="5"/>
      </c>
      <c r="M44" s="16"/>
      <c r="N44" s="44"/>
    </row>
  </sheetData>
  <sheetProtection sheet="1" objects="1" scenarios="1"/>
  <mergeCells count="15">
    <mergeCell ref="A1:N1"/>
    <mergeCell ref="N12:N13"/>
    <mergeCell ref="H12:H13"/>
    <mergeCell ref="A12:A13"/>
    <mergeCell ref="B12:B13"/>
    <mergeCell ref="C12:C13"/>
    <mergeCell ref="D12:D13"/>
    <mergeCell ref="B4:F4"/>
    <mergeCell ref="I12:I13"/>
    <mergeCell ref="J12:J13"/>
    <mergeCell ref="A2:N2"/>
    <mergeCell ref="E12:E13"/>
    <mergeCell ref="F12:F13"/>
    <mergeCell ref="G12:G13"/>
    <mergeCell ref="B6:F6"/>
  </mergeCells>
  <printOptions/>
  <pageMargins left="0.75" right="0.75" top="0.41" bottom="0.57" header="0.35" footer="0.5"/>
  <pageSetup fitToHeight="1" fitToWidth="1" horizontalDpi="600" verticalDpi="600" orientation="portrait" scale="89" r:id="rId2"/>
  <drawing r:id="rId1"/>
</worksheet>
</file>

<file path=xl/worksheets/sheet9.xml><?xml version="1.0" encoding="utf-8"?>
<worksheet xmlns="http://schemas.openxmlformats.org/spreadsheetml/2006/main" xmlns:r="http://schemas.openxmlformats.org/officeDocument/2006/relationships">
  <sheetPr codeName="Sheet20">
    <pageSetUpPr fitToPage="1"/>
  </sheetPr>
  <dimension ref="A1:Q44"/>
  <sheetViews>
    <sheetView showGridLines="0" workbookViewId="0" topLeftCell="A1">
      <selection activeCell="B4" sqref="B4:F4"/>
    </sheetView>
  </sheetViews>
  <sheetFormatPr defaultColWidth="9.140625" defaultRowHeight="12.75"/>
  <cols>
    <col min="1" max="1" width="10.00390625" style="0" customWidth="1"/>
    <col min="3" max="3" width="1.57421875" style="0" bestFit="1" customWidth="1"/>
    <col min="5" max="5" width="2.140625" style="0" bestFit="1" customWidth="1"/>
    <col min="7" max="7" width="2.140625" style="0" bestFit="1" customWidth="1"/>
    <col min="9" max="9" width="2.140625" style="0" customWidth="1"/>
    <col min="10" max="10" width="9.57421875" style="0" customWidth="1"/>
    <col min="11" max="11" width="6.00390625" style="0" hidden="1" customWidth="1"/>
    <col min="12" max="12" width="8.28125" style="0" customWidth="1"/>
    <col min="13" max="13" width="0.71875" style="0" customWidth="1"/>
    <col min="14" max="14" width="28.8515625" style="0" customWidth="1"/>
  </cols>
  <sheetData>
    <row r="1" spans="1:14" ht="14.25">
      <c r="A1" s="79" t="s">
        <v>10</v>
      </c>
      <c r="B1" s="80"/>
      <c r="C1" s="80"/>
      <c r="D1" s="80"/>
      <c r="E1" s="80"/>
      <c r="F1" s="80"/>
      <c r="G1" s="80"/>
      <c r="H1" s="80"/>
      <c r="I1" s="80"/>
      <c r="J1" s="80"/>
      <c r="K1" s="80"/>
      <c r="L1" s="80"/>
      <c r="M1" s="80"/>
      <c r="N1" s="80"/>
    </row>
    <row r="2" spans="1:14" ht="14.25">
      <c r="A2" s="79" t="s">
        <v>11</v>
      </c>
      <c r="B2" s="80"/>
      <c r="C2" s="80"/>
      <c r="D2" s="80"/>
      <c r="E2" s="80"/>
      <c r="F2" s="80"/>
      <c r="G2" s="80"/>
      <c r="H2" s="80"/>
      <c r="I2" s="80"/>
      <c r="J2" s="80"/>
      <c r="K2" s="80"/>
      <c r="L2" s="80"/>
      <c r="M2" s="80"/>
      <c r="N2" s="80"/>
    </row>
    <row r="3" spans="1:14" ht="14.25">
      <c r="A3" s="9"/>
      <c r="B3" s="10"/>
      <c r="C3" s="10"/>
      <c r="D3" s="10"/>
      <c r="E3" s="10"/>
      <c r="F3" s="10"/>
      <c r="G3" s="10"/>
      <c r="H3" s="10"/>
      <c r="I3" s="10"/>
      <c r="J3" s="10"/>
      <c r="K3" s="10"/>
      <c r="L3" s="10"/>
      <c r="M3" s="10"/>
      <c r="N3" s="10"/>
    </row>
    <row r="4" spans="1:7" ht="14.25">
      <c r="A4" s="9" t="s">
        <v>12</v>
      </c>
      <c r="B4" s="92">
        <f>IF('General Information'!B5:F5="","",'General Information'!B5:F5)</f>
      </c>
      <c r="C4" s="92"/>
      <c r="D4" s="92"/>
      <c r="E4" s="92"/>
      <c r="F4" s="92"/>
      <c r="G4" s="10"/>
    </row>
    <row r="5" spans="1:7" ht="14.25">
      <c r="A5" s="9"/>
      <c r="B5" s="34"/>
      <c r="C5" s="34"/>
      <c r="D5" s="34"/>
      <c r="E5" s="34"/>
      <c r="F5" s="34"/>
      <c r="G5" s="10"/>
    </row>
    <row r="6" spans="1:14" ht="14.25">
      <c r="A6" s="9" t="s">
        <v>13</v>
      </c>
      <c r="B6" s="85">
        <f>IF('General Information'!B7:F7="","",'General Information'!B7:F7)</f>
      </c>
      <c r="C6" s="85"/>
      <c r="D6" s="85"/>
      <c r="E6" s="86"/>
      <c r="F6" s="86"/>
      <c r="G6" s="10"/>
      <c r="H6" s="28"/>
      <c r="I6" s="25"/>
      <c r="J6" s="25"/>
      <c r="K6" s="25"/>
      <c r="L6" s="25"/>
      <c r="M6" s="25"/>
      <c r="N6" s="25"/>
    </row>
    <row r="7" spans="1:14" ht="9.75" customHeight="1">
      <c r="A7" s="9"/>
      <c r="B7" s="25"/>
      <c r="C7" s="25"/>
      <c r="D7" s="25"/>
      <c r="E7" s="35"/>
      <c r="F7" s="35"/>
      <c r="G7" s="10"/>
      <c r="H7" s="28"/>
      <c r="I7" s="25"/>
      <c r="J7" s="25"/>
      <c r="K7" s="25"/>
      <c r="L7" s="25"/>
      <c r="M7" s="25"/>
      <c r="N7" s="25"/>
    </row>
    <row r="8" spans="1:14" ht="13.5" customHeight="1">
      <c r="A8" s="12"/>
      <c r="B8" s="12"/>
      <c r="C8" s="12"/>
      <c r="D8" s="10"/>
      <c r="F8" s="12"/>
      <c r="G8" s="27" t="s">
        <v>20</v>
      </c>
      <c r="H8" s="39">
        <f>IF('General Information'!H9="","",'General Information'!H9)</f>
      </c>
      <c r="N8" s="22"/>
    </row>
    <row r="9" spans="3:14" ht="13.5" customHeight="1">
      <c r="C9" s="8"/>
      <c r="D9" s="8"/>
      <c r="F9" s="8"/>
      <c r="G9" s="27" t="s">
        <v>21</v>
      </c>
      <c r="H9" s="40">
        <f>IF('General Information'!H11="","",'General Information'!H11)</f>
      </c>
      <c r="I9" s="12"/>
      <c r="J9" s="13"/>
      <c r="K9" s="13"/>
      <c r="L9" s="13"/>
      <c r="M9" s="13"/>
      <c r="N9" s="12"/>
    </row>
    <row r="10" spans="1:14" ht="18" customHeight="1">
      <c r="A10" s="11" t="s">
        <v>19</v>
      </c>
      <c r="B10" s="21">
        <f>'General Information'!AD2</f>
        <v>2007</v>
      </c>
      <c r="C10" s="8"/>
      <c r="D10" s="8"/>
      <c r="E10" s="8"/>
      <c r="N10" s="22"/>
    </row>
    <row r="11" spans="1:2" ht="12.75">
      <c r="A11" s="11" t="s">
        <v>14</v>
      </c>
      <c r="B11" s="7" t="s">
        <v>30</v>
      </c>
    </row>
    <row r="12" spans="1:14" ht="37.5" customHeight="1">
      <c r="A12" s="89" t="s">
        <v>0</v>
      </c>
      <c r="B12" s="83" t="s">
        <v>1</v>
      </c>
      <c r="C12" s="81" t="s">
        <v>2</v>
      </c>
      <c r="D12" s="83" t="s">
        <v>3</v>
      </c>
      <c r="E12" s="81" t="s">
        <v>4</v>
      </c>
      <c r="F12" s="83" t="s">
        <v>5</v>
      </c>
      <c r="G12" s="81" t="s">
        <v>4</v>
      </c>
      <c r="H12" s="83" t="s">
        <v>6</v>
      </c>
      <c r="I12" s="81" t="s">
        <v>7</v>
      </c>
      <c r="J12" s="83" t="s">
        <v>9</v>
      </c>
      <c r="K12" s="14"/>
      <c r="L12" s="14" t="s">
        <v>38</v>
      </c>
      <c r="M12" s="14"/>
      <c r="N12" s="87" t="s">
        <v>8</v>
      </c>
    </row>
    <row r="13" spans="1:14" ht="13.5" thickBot="1">
      <c r="A13" s="90"/>
      <c r="B13" s="84"/>
      <c r="C13" s="91"/>
      <c r="D13" s="84"/>
      <c r="E13" s="82"/>
      <c r="F13" s="84"/>
      <c r="G13" s="82"/>
      <c r="H13" s="84"/>
      <c r="I13" s="82"/>
      <c r="J13" s="93"/>
      <c r="K13" s="26"/>
      <c r="L13" s="26"/>
      <c r="M13" s="33"/>
      <c r="N13" s="88"/>
    </row>
    <row r="14" spans="1:14" ht="18" customHeight="1" thickTop="1">
      <c r="A14" s="18">
        <f>1+September!A43</f>
        <v>39356</v>
      </c>
      <c r="B14" s="36">
        <f>September!J43</f>
      </c>
      <c r="C14" s="6" t="s">
        <v>2</v>
      </c>
      <c r="D14" s="36"/>
      <c r="E14" s="6" t="s">
        <v>4</v>
      </c>
      <c r="F14" s="36"/>
      <c r="G14" s="6" t="s">
        <v>4</v>
      </c>
      <c r="H14" s="36"/>
      <c r="I14" s="6" t="s">
        <v>7</v>
      </c>
      <c r="J14" s="5">
        <f aca="true" t="shared" si="0" ref="J14:J44">IF(D14="","",IF(B14-D14+F14+H14&gt;$H$8,$H$8,B14-D14+F14+H14))</f>
      </c>
      <c r="K14" s="30" t="e">
        <f aca="true" t="shared" si="1" ref="K14:K44">B14-D14+F14+H14-$H$8</f>
        <v>#VALUE!</v>
      </c>
      <c r="L14" s="64">
        <f>IF(J14="","",($H$8-J14)/$H$8)</f>
      </c>
      <c r="M14" s="29">
        <f aca="true" t="shared" si="2" ref="M14:M44">IF(B14="","",IF((B14-D14+F14+H14)&gt;$H$8+0.01,"   Water Loss ="&amp;TEXT(K14,"0.00")&amp;" inches",IF(J14&lt;$H$9,"   Low soil water","")))</f>
      </c>
      <c r="N14" s="41"/>
    </row>
    <row r="15" spans="1:14" ht="18" customHeight="1">
      <c r="A15" s="19">
        <f aca="true" t="shared" si="3" ref="A15:A44">A14+1</f>
        <v>39357</v>
      </c>
      <c r="B15" s="37">
        <f aca="true" t="shared" si="4" ref="B15:B44">IF(J14="","",J14)</f>
      </c>
      <c r="C15" s="2" t="s">
        <v>2</v>
      </c>
      <c r="D15" s="37"/>
      <c r="E15" s="2" t="s">
        <v>4</v>
      </c>
      <c r="F15" s="37"/>
      <c r="G15" s="2" t="s">
        <v>4</v>
      </c>
      <c r="H15" s="37"/>
      <c r="I15" s="2" t="s">
        <v>7</v>
      </c>
      <c r="J15" s="1">
        <f t="shared" si="0"/>
      </c>
      <c r="K15" s="31" t="e">
        <f t="shared" si="1"/>
        <v>#VALUE!</v>
      </c>
      <c r="L15" s="65">
        <f aca="true" t="shared" si="5" ref="L15:L44">IF(J15="","",($H$8-J15)/$H$8)</f>
      </c>
      <c r="M15" s="15">
        <f t="shared" si="2"/>
      </c>
      <c r="N15" s="42"/>
    </row>
    <row r="16" spans="1:16" ht="18" customHeight="1">
      <c r="A16" s="19">
        <f t="shared" si="3"/>
        <v>39358</v>
      </c>
      <c r="B16" s="37">
        <f t="shared" si="4"/>
      </c>
      <c r="C16" s="2" t="s">
        <v>2</v>
      </c>
      <c r="D16" s="37"/>
      <c r="E16" s="2" t="s">
        <v>4</v>
      </c>
      <c r="F16" s="37"/>
      <c r="G16" s="2" t="s">
        <v>4</v>
      </c>
      <c r="H16" s="37"/>
      <c r="I16" s="2" t="s">
        <v>7</v>
      </c>
      <c r="J16" s="1">
        <f t="shared" si="0"/>
      </c>
      <c r="K16" s="31" t="e">
        <f t="shared" si="1"/>
        <v>#VALUE!</v>
      </c>
      <c r="L16" s="65">
        <f t="shared" si="5"/>
      </c>
      <c r="M16" s="15">
        <f t="shared" si="2"/>
      </c>
      <c r="N16" s="43"/>
      <c r="P16" s="23"/>
    </row>
    <row r="17" spans="1:17" ht="18" customHeight="1">
      <c r="A17" s="19">
        <f t="shared" si="3"/>
        <v>39359</v>
      </c>
      <c r="B17" s="37">
        <f t="shared" si="4"/>
      </c>
      <c r="C17" s="2" t="s">
        <v>2</v>
      </c>
      <c r="D17" s="37"/>
      <c r="E17" s="2" t="s">
        <v>4</v>
      </c>
      <c r="F17" s="37"/>
      <c r="G17" s="2" t="s">
        <v>4</v>
      </c>
      <c r="H17" s="37"/>
      <c r="I17" s="2" t="s">
        <v>7</v>
      </c>
      <c r="J17" s="1">
        <f t="shared" si="0"/>
      </c>
      <c r="K17" s="31" t="e">
        <f t="shared" si="1"/>
        <v>#VALUE!</v>
      </c>
      <c r="L17" s="65">
        <f t="shared" si="5"/>
      </c>
      <c r="M17" s="15">
        <f t="shared" si="2"/>
      </c>
      <c r="N17" s="43"/>
      <c r="P17" s="22"/>
      <c r="Q17" s="24"/>
    </row>
    <row r="18" spans="1:14" ht="18" customHeight="1">
      <c r="A18" s="19">
        <f t="shared" si="3"/>
        <v>39360</v>
      </c>
      <c r="B18" s="37">
        <f t="shared" si="4"/>
      </c>
      <c r="C18" s="2" t="s">
        <v>2</v>
      </c>
      <c r="D18" s="37"/>
      <c r="E18" s="2" t="s">
        <v>4</v>
      </c>
      <c r="F18" s="37"/>
      <c r="G18" s="2" t="s">
        <v>4</v>
      </c>
      <c r="H18" s="37"/>
      <c r="I18" s="2" t="s">
        <v>7</v>
      </c>
      <c r="J18" s="1">
        <f t="shared" si="0"/>
      </c>
      <c r="K18" s="31" t="e">
        <f t="shared" si="1"/>
        <v>#VALUE!</v>
      </c>
      <c r="L18" s="65">
        <f t="shared" si="5"/>
      </c>
      <c r="M18" s="15">
        <f t="shared" si="2"/>
      </c>
      <c r="N18" s="43"/>
    </row>
    <row r="19" spans="1:14" ht="18" customHeight="1">
      <c r="A19" s="19">
        <f t="shared" si="3"/>
        <v>39361</v>
      </c>
      <c r="B19" s="37">
        <f t="shared" si="4"/>
      </c>
      <c r="C19" s="2" t="s">
        <v>2</v>
      </c>
      <c r="D19" s="37"/>
      <c r="E19" s="2" t="s">
        <v>4</v>
      </c>
      <c r="F19" s="37"/>
      <c r="G19" s="2" t="s">
        <v>4</v>
      </c>
      <c r="H19" s="37"/>
      <c r="I19" s="2" t="s">
        <v>7</v>
      </c>
      <c r="J19" s="1">
        <f t="shared" si="0"/>
      </c>
      <c r="K19" s="31" t="e">
        <f t="shared" si="1"/>
        <v>#VALUE!</v>
      </c>
      <c r="L19" s="65">
        <f t="shared" si="5"/>
      </c>
      <c r="M19" s="15">
        <f t="shared" si="2"/>
      </c>
      <c r="N19" s="43"/>
    </row>
    <row r="20" spans="1:14" ht="18" customHeight="1">
      <c r="A20" s="19">
        <f t="shared" si="3"/>
        <v>39362</v>
      </c>
      <c r="B20" s="37">
        <f t="shared" si="4"/>
      </c>
      <c r="C20" s="2" t="s">
        <v>2</v>
      </c>
      <c r="D20" s="37"/>
      <c r="E20" s="2" t="s">
        <v>4</v>
      </c>
      <c r="F20" s="37"/>
      <c r="G20" s="2" t="s">
        <v>4</v>
      </c>
      <c r="H20" s="37"/>
      <c r="I20" s="2" t="s">
        <v>7</v>
      </c>
      <c r="J20" s="1">
        <f t="shared" si="0"/>
      </c>
      <c r="K20" s="31" t="e">
        <f t="shared" si="1"/>
        <v>#VALUE!</v>
      </c>
      <c r="L20" s="65">
        <f t="shared" si="5"/>
      </c>
      <c r="M20" s="15">
        <f t="shared" si="2"/>
      </c>
      <c r="N20" s="43"/>
    </row>
    <row r="21" spans="1:14" ht="18" customHeight="1">
      <c r="A21" s="19">
        <f t="shared" si="3"/>
        <v>39363</v>
      </c>
      <c r="B21" s="37">
        <f t="shared" si="4"/>
      </c>
      <c r="C21" s="2" t="s">
        <v>2</v>
      </c>
      <c r="D21" s="37"/>
      <c r="E21" s="2" t="s">
        <v>4</v>
      </c>
      <c r="F21" s="37"/>
      <c r="G21" s="2" t="s">
        <v>4</v>
      </c>
      <c r="H21" s="37"/>
      <c r="I21" s="2" t="s">
        <v>7</v>
      </c>
      <c r="J21" s="1">
        <f t="shared" si="0"/>
      </c>
      <c r="K21" s="31" t="e">
        <f t="shared" si="1"/>
        <v>#VALUE!</v>
      </c>
      <c r="L21" s="65">
        <f t="shared" si="5"/>
      </c>
      <c r="M21" s="15">
        <f t="shared" si="2"/>
      </c>
      <c r="N21" s="43"/>
    </row>
    <row r="22" spans="1:14" ht="18" customHeight="1">
      <c r="A22" s="19">
        <f t="shared" si="3"/>
        <v>39364</v>
      </c>
      <c r="B22" s="37">
        <f t="shared" si="4"/>
      </c>
      <c r="C22" s="2" t="s">
        <v>2</v>
      </c>
      <c r="D22" s="37"/>
      <c r="E22" s="2" t="s">
        <v>4</v>
      </c>
      <c r="F22" s="37"/>
      <c r="G22" s="2" t="s">
        <v>4</v>
      </c>
      <c r="H22" s="37"/>
      <c r="I22" s="2" t="s">
        <v>7</v>
      </c>
      <c r="J22" s="1">
        <f t="shared" si="0"/>
      </c>
      <c r="K22" s="31" t="e">
        <f t="shared" si="1"/>
        <v>#VALUE!</v>
      </c>
      <c r="L22" s="65">
        <f t="shared" si="5"/>
      </c>
      <c r="M22" s="15">
        <f t="shared" si="2"/>
      </c>
      <c r="N22" s="43"/>
    </row>
    <row r="23" spans="1:14" ht="18" customHeight="1">
      <c r="A23" s="19">
        <f t="shared" si="3"/>
        <v>39365</v>
      </c>
      <c r="B23" s="37">
        <f t="shared" si="4"/>
      </c>
      <c r="C23" s="2" t="s">
        <v>2</v>
      </c>
      <c r="D23" s="37"/>
      <c r="E23" s="2" t="s">
        <v>4</v>
      </c>
      <c r="F23" s="37"/>
      <c r="G23" s="2" t="s">
        <v>4</v>
      </c>
      <c r="H23" s="37"/>
      <c r="I23" s="2" t="s">
        <v>7</v>
      </c>
      <c r="J23" s="1">
        <f t="shared" si="0"/>
      </c>
      <c r="K23" s="31" t="e">
        <f t="shared" si="1"/>
        <v>#VALUE!</v>
      </c>
      <c r="L23" s="65">
        <f t="shared" si="5"/>
      </c>
      <c r="M23" s="15">
        <f t="shared" si="2"/>
      </c>
      <c r="N23" s="43"/>
    </row>
    <row r="24" spans="1:14" ht="18" customHeight="1">
      <c r="A24" s="19">
        <f t="shared" si="3"/>
        <v>39366</v>
      </c>
      <c r="B24" s="37">
        <f t="shared" si="4"/>
      </c>
      <c r="C24" s="2" t="s">
        <v>2</v>
      </c>
      <c r="D24" s="37"/>
      <c r="E24" s="2" t="s">
        <v>4</v>
      </c>
      <c r="F24" s="37"/>
      <c r="G24" s="2" t="s">
        <v>4</v>
      </c>
      <c r="H24" s="37"/>
      <c r="I24" s="2" t="s">
        <v>7</v>
      </c>
      <c r="J24" s="1">
        <f t="shared" si="0"/>
      </c>
      <c r="K24" s="31" t="e">
        <f t="shared" si="1"/>
        <v>#VALUE!</v>
      </c>
      <c r="L24" s="65">
        <f t="shared" si="5"/>
      </c>
      <c r="M24" s="15">
        <f t="shared" si="2"/>
      </c>
      <c r="N24" s="43"/>
    </row>
    <row r="25" spans="1:14" ht="18" customHeight="1">
      <c r="A25" s="19">
        <f t="shared" si="3"/>
        <v>39367</v>
      </c>
      <c r="B25" s="37">
        <f t="shared" si="4"/>
      </c>
      <c r="C25" s="2" t="s">
        <v>2</v>
      </c>
      <c r="D25" s="37"/>
      <c r="E25" s="2" t="s">
        <v>4</v>
      </c>
      <c r="F25" s="37"/>
      <c r="G25" s="2" t="s">
        <v>4</v>
      </c>
      <c r="H25" s="37"/>
      <c r="I25" s="2" t="s">
        <v>7</v>
      </c>
      <c r="J25" s="1">
        <f t="shared" si="0"/>
      </c>
      <c r="K25" s="31" t="e">
        <f t="shared" si="1"/>
        <v>#VALUE!</v>
      </c>
      <c r="L25" s="65">
        <f t="shared" si="5"/>
      </c>
      <c r="M25" s="15">
        <f t="shared" si="2"/>
      </c>
      <c r="N25" s="43"/>
    </row>
    <row r="26" spans="1:14" ht="18" customHeight="1">
      <c r="A26" s="19">
        <f t="shared" si="3"/>
        <v>39368</v>
      </c>
      <c r="B26" s="37">
        <f t="shared" si="4"/>
      </c>
      <c r="C26" s="2" t="s">
        <v>2</v>
      </c>
      <c r="D26" s="37"/>
      <c r="E26" s="2" t="s">
        <v>4</v>
      </c>
      <c r="F26" s="37"/>
      <c r="G26" s="2" t="s">
        <v>4</v>
      </c>
      <c r="H26" s="37"/>
      <c r="I26" s="2" t="s">
        <v>7</v>
      </c>
      <c r="J26" s="1">
        <f t="shared" si="0"/>
      </c>
      <c r="K26" s="31" t="e">
        <f t="shared" si="1"/>
        <v>#VALUE!</v>
      </c>
      <c r="L26" s="65">
        <f t="shared" si="5"/>
      </c>
      <c r="M26" s="15">
        <f t="shared" si="2"/>
      </c>
      <c r="N26" s="43"/>
    </row>
    <row r="27" spans="1:14" ht="18" customHeight="1">
      <c r="A27" s="19">
        <f t="shared" si="3"/>
        <v>39369</v>
      </c>
      <c r="B27" s="37">
        <f t="shared" si="4"/>
      </c>
      <c r="C27" s="2" t="s">
        <v>2</v>
      </c>
      <c r="D27" s="37"/>
      <c r="E27" s="2" t="s">
        <v>4</v>
      </c>
      <c r="F27" s="37"/>
      <c r="G27" s="2" t="s">
        <v>4</v>
      </c>
      <c r="H27" s="37"/>
      <c r="I27" s="2" t="s">
        <v>7</v>
      </c>
      <c r="J27" s="1">
        <f t="shared" si="0"/>
      </c>
      <c r="K27" s="31" t="e">
        <f t="shared" si="1"/>
        <v>#VALUE!</v>
      </c>
      <c r="L27" s="65">
        <f t="shared" si="5"/>
      </c>
      <c r="M27" s="15">
        <f t="shared" si="2"/>
      </c>
      <c r="N27" s="43"/>
    </row>
    <row r="28" spans="1:14" ht="18" customHeight="1">
      <c r="A28" s="19">
        <f t="shared" si="3"/>
        <v>39370</v>
      </c>
      <c r="B28" s="37">
        <f t="shared" si="4"/>
      </c>
      <c r="C28" s="2" t="s">
        <v>2</v>
      </c>
      <c r="D28" s="37"/>
      <c r="E28" s="2" t="s">
        <v>4</v>
      </c>
      <c r="F28" s="37"/>
      <c r="G28" s="2" t="s">
        <v>4</v>
      </c>
      <c r="H28" s="37"/>
      <c r="I28" s="2" t="s">
        <v>7</v>
      </c>
      <c r="J28" s="1">
        <f t="shared" si="0"/>
      </c>
      <c r="K28" s="31" t="e">
        <f t="shared" si="1"/>
        <v>#VALUE!</v>
      </c>
      <c r="L28" s="65">
        <f t="shared" si="5"/>
      </c>
      <c r="M28" s="15">
        <f t="shared" si="2"/>
      </c>
      <c r="N28" s="43"/>
    </row>
    <row r="29" spans="1:14" ht="18" customHeight="1">
      <c r="A29" s="19">
        <f t="shared" si="3"/>
        <v>39371</v>
      </c>
      <c r="B29" s="37">
        <f t="shared" si="4"/>
      </c>
      <c r="C29" s="2" t="s">
        <v>2</v>
      </c>
      <c r="D29" s="37"/>
      <c r="E29" s="2" t="s">
        <v>4</v>
      </c>
      <c r="F29" s="37"/>
      <c r="G29" s="2" t="s">
        <v>4</v>
      </c>
      <c r="H29" s="37"/>
      <c r="I29" s="2" t="s">
        <v>7</v>
      </c>
      <c r="J29" s="1">
        <f t="shared" si="0"/>
      </c>
      <c r="K29" s="31" t="e">
        <f t="shared" si="1"/>
        <v>#VALUE!</v>
      </c>
      <c r="L29" s="65">
        <f t="shared" si="5"/>
      </c>
      <c r="M29" s="15">
        <f t="shared" si="2"/>
      </c>
      <c r="N29" s="43"/>
    </row>
    <row r="30" spans="1:14" ht="18" customHeight="1">
      <c r="A30" s="19">
        <f t="shared" si="3"/>
        <v>39372</v>
      </c>
      <c r="B30" s="37">
        <f t="shared" si="4"/>
      </c>
      <c r="C30" s="2" t="s">
        <v>2</v>
      </c>
      <c r="D30" s="37"/>
      <c r="E30" s="2" t="s">
        <v>4</v>
      </c>
      <c r="F30" s="37"/>
      <c r="G30" s="2" t="s">
        <v>4</v>
      </c>
      <c r="H30" s="37"/>
      <c r="I30" s="2" t="s">
        <v>7</v>
      </c>
      <c r="J30" s="1">
        <f t="shared" si="0"/>
      </c>
      <c r="K30" s="31" t="e">
        <f t="shared" si="1"/>
        <v>#VALUE!</v>
      </c>
      <c r="L30" s="65">
        <f t="shared" si="5"/>
      </c>
      <c r="M30" s="15">
        <f t="shared" si="2"/>
      </c>
      <c r="N30" s="43"/>
    </row>
    <row r="31" spans="1:14" ht="18" customHeight="1">
      <c r="A31" s="19">
        <f t="shared" si="3"/>
        <v>39373</v>
      </c>
      <c r="B31" s="37">
        <f t="shared" si="4"/>
      </c>
      <c r="C31" s="2" t="s">
        <v>2</v>
      </c>
      <c r="D31" s="37"/>
      <c r="E31" s="2" t="s">
        <v>4</v>
      </c>
      <c r="F31" s="37"/>
      <c r="G31" s="2" t="s">
        <v>4</v>
      </c>
      <c r="H31" s="37"/>
      <c r="I31" s="2" t="s">
        <v>7</v>
      </c>
      <c r="J31" s="1">
        <f t="shared" si="0"/>
      </c>
      <c r="K31" s="31" t="e">
        <f t="shared" si="1"/>
        <v>#VALUE!</v>
      </c>
      <c r="L31" s="65">
        <f t="shared" si="5"/>
      </c>
      <c r="M31" s="15">
        <f t="shared" si="2"/>
      </c>
      <c r="N31" s="43"/>
    </row>
    <row r="32" spans="1:14" ht="18" customHeight="1">
      <c r="A32" s="19">
        <f t="shared" si="3"/>
        <v>39374</v>
      </c>
      <c r="B32" s="37">
        <f t="shared" si="4"/>
      </c>
      <c r="C32" s="2" t="s">
        <v>2</v>
      </c>
      <c r="D32" s="37"/>
      <c r="E32" s="2" t="s">
        <v>4</v>
      </c>
      <c r="F32" s="37"/>
      <c r="G32" s="2" t="s">
        <v>4</v>
      </c>
      <c r="H32" s="37"/>
      <c r="I32" s="2" t="s">
        <v>7</v>
      </c>
      <c r="J32" s="1">
        <f t="shared" si="0"/>
      </c>
      <c r="K32" s="31" t="e">
        <f t="shared" si="1"/>
        <v>#VALUE!</v>
      </c>
      <c r="L32" s="65">
        <f t="shared" si="5"/>
      </c>
      <c r="M32" s="15">
        <f t="shared" si="2"/>
      </c>
      <c r="N32" s="43"/>
    </row>
    <row r="33" spans="1:14" ht="18" customHeight="1">
      <c r="A33" s="19">
        <f t="shared" si="3"/>
        <v>39375</v>
      </c>
      <c r="B33" s="37">
        <f t="shared" si="4"/>
      </c>
      <c r="C33" s="2" t="s">
        <v>2</v>
      </c>
      <c r="D33" s="37"/>
      <c r="E33" s="2" t="s">
        <v>4</v>
      </c>
      <c r="F33" s="37"/>
      <c r="G33" s="2" t="s">
        <v>4</v>
      </c>
      <c r="H33" s="37"/>
      <c r="I33" s="2" t="s">
        <v>7</v>
      </c>
      <c r="J33" s="1">
        <f t="shared" si="0"/>
      </c>
      <c r="K33" s="31" t="e">
        <f t="shared" si="1"/>
        <v>#VALUE!</v>
      </c>
      <c r="L33" s="65">
        <f t="shared" si="5"/>
      </c>
      <c r="M33" s="15">
        <f t="shared" si="2"/>
      </c>
      <c r="N33" s="43"/>
    </row>
    <row r="34" spans="1:14" ht="18" customHeight="1">
      <c r="A34" s="19">
        <f t="shared" si="3"/>
        <v>39376</v>
      </c>
      <c r="B34" s="37">
        <f t="shared" si="4"/>
      </c>
      <c r="C34" s="2" t="s">
        <v>2</v>
      </c>
      <c r="D34" s="37"/>
      <c r="E34" s="2" t="s">
        <v>4</v>
      </c>
      <c r="F34" s="37"/>
      <c r="G34" s="2" t="s">
        <v>4</v>
      </c>
      <c r="H34" s="37"/>
      <c r="I34" s="2" t="s">
        <v>7</v>
      </c>
      <c r="J34" s="1">
        <f t="shared" si="0"/>
      </c>
      <c r="K34" s="31" t="e">
        <f t="shared" si="1"/>
        <v>#VALUE!</v>
      </c>
      <c r="L34" s="65">
        <f t="shared" si="5"/>
      </c>
      <c r="M34" s="15">
        <f t="shared" si="2"/>
      </c>
      <c r="N34" s="43"/>
    </row>
    <row r="35" spans="1:14" ht="18" customHeight="1">
      <c r="A35" s="19">
        <f t="shared" si="3"/>
        <v>39377</v>
      </c>
      <c r="B35" s="37">
        <f t="shared" si="4"/>
      </c>
      <c r="C35" s="2" t="s">
        <v>2</v>
      </c>
      <c r="D35" s="37"/>
      <c r="E35" s="2" t="s">
        <v>4</v>
      </c>
      <c r="F35" s="37"/>
      <c r="G35" s="2" t="s">
        <v>4</v>
      </c>
      <c r="H35" s="37"/>
      <c r="I35" s="2" t="s">
        <v>7</v>
      </c>
      <c r="J35" s="1">
        <f t="shared" si="0"/>
      </c>
      <c r="K35" s="31" t="e">
        <f t="shared" si="1"/>
        <v>#VALUE!</v>
      </c>
      <c r="L35" s="65">
        <f t="shared" si="5"/>
      </c>
      <c r="M35" s="15">
        <f t="shared" si="2"/>
      </c>
      <c r="N35" s="43"/>
    </row>
    <row r="36" spans="1:14" ht="18" customHeight="1">
      <c r="A36" s="19">
        <f t="shared" si="3"/>
        <v>39378</v>
      </c>
      <c r="B36" s="37">
        <f t="shared" si="4"/>
      </c>
      <c r="C36" s="2" t="s">
        <v>2</v>
      </c>
      <c r="D36" s="37"/>
      <c r="E36" s="2" t="s">
        <v>4</v>
      </c>
      <c r="F36" s="37"/>
      <c r="G36" s="2" t="s">
        <v>4</v>
      </c>
      <c r="H36" s="37"/>
      <c r="I36" s="2" t="s">
        <v>7</v>
      </c>
      <c r="J36" s="1">
        <f t="shared" si="0"/>
      </c>
      <c r="K36" s="31" t="e">
        <f t="shared" si="1"/>
        <v>#VALUE!</v>
      </c>
      <c r="L36" s="65">
        <f t="shared" si="5"/>
      </c>
      <c r="M36" s="15">
        <f t="shared" si="2"/>
      </c>
      <c r="N36" s="43"/>
    </row>
    <row r="37" spans="1:14" ht="18" customHeight="1">
      <c r="A37" s="19">
        <f t="shared" si="3"/>
        <v>39379</v>
      </c>
      <c r="B37" s="37">
        <f t="shared" si="4"/>
      </c>
      <c r="C37" s="2" t="s">
        <v>2</v>
      </c>
      <c r="D37" s="37"/>
      <c r="E37" s="2" t="s">
        <v>4</v>
      </c>
      <c r="F37" s="37"/>
      <c r="G37" s="2" t="s">
        <v>4</v>
      </c>
      <c r="H37" s="37"/>
      <c r="I37" s="2" t="s">
        <v>7</v>
      </c>
      <c r="J37" s="1">
        <f t="shared" si="0"/>
      </c>
      <c r="K37" s="31" t="e">
        <f t="shared" si="1"/>
        <v>#VALUE!</v>
      </c>
      <c r="L37" s="65">
        <f t="shared" si="5"/>
      </c>
      <c r="M37" s="15">
        <f t="shared" si="2"/>
      </c>
      <c r="N37" s="43"/>
    </row>
    <row r="38" spans="1:14" ht="18" customHeight="1">
      <c r="A38" s="19">
        <f t="shared" si="3"/>
        <v>39380</v>
      </c>
      <c r="B38" s="37">
        <f t="shared" si="4"/>
      </c>
      <c r="C38" s="2" t="s">
        <v>2</v>
      </c>
      <c r="D38" s="37"/>
      <c r="E38" s="2" t="s">
        <v>4</v>
      </c>
      <c r="F38" s="37"/>
      <c r="G38" s="2" t="s">
        <v>4</v>
      </c>
      <c r="H38" s="37"/>
      <c r="I38" s="2" t="s">
        <v>7</v>
      </c>
      <c r="J38" s="1">
        <f t="shared" si="0"/>
      </c>
      <c r="K38" s="31" t="e">
        <f t="shared" si="1"/>
        <v>#VALUE!</v>
      </c>
      <c r="L38" s="65">
        <f t="shared" si="5"/>
      </c>
      <c r="M38" s="15">
        <f t="shared" si="2"/>
      </c>
      <c r="N38" s="43"/>
    </row>
    <row r="39" spans="1:14" ht="18" customHeight="1">
      <c r="A39" s="19">
        <f t="shared" si="3"/>
        <v>39381</v>
      </c>
      <c r="B39" s="37">
        <f t="shared" si="4"/>
      </c>
      <c r="C39" s="2" t="s">
        <v>2</v>
      </c>
      <c r="D39" s="37"/>
      <c r="E39" s="2" t="s">
        <v>4</v>
      </c>
      <c r="F39" s="37"/>
      <c r="G39" s="2" t="s">
        <v>4</v>
      </c>
      <c r="H39" s="37"/>
      <c r="I39" s="2" t="s">
        <v>7</v>
      </c>
      <c r="J39" s="1">
        <f t="shared" si="0"/>
      </c>
      <c r="K39" s="31" t="e">
        <f t="shared" si="1"/>
        <v>#VALUE!</v>
      </c>
      <c r="L39" s="65">
        <f t="shared" si="5"/>
      </c>
      <c r="M39" s="15">
        <f t="shared" si="2"/>
      </c>
      <c r="N39" s="43"/>
    </row>
    <row r="40" spans="1:14" ht="18" customHeight="1">
      <c r="A40" s="19">
        <f t="shared" si="3"/>
        <v>39382</v>
      </c>
      <c r="B40" s="37">
        <f t="shared" si="4"/>
      </c>
      <c r="C40" s="2" t="s">
        <v>2</v>
      </c>
      <c r="D40" s="37"/>
      <c r="E40" s="2" t="s">
        <v>4</v>
      </c>
      <c r="F40" s="37"/>
      <c r="G40" s="2" t="s">
        <v>4</v>
      </c>
      <c r="H40" s="37"/>
      <c r="I40" s="2" t="s">
        <v>7</v>
      </c>
      <c r="J40" s="1">
        <f t="shared" si="0"/>
      </c>
      <c r="K40" s="31" t="e">
        <f t="shared" si="1"/>
        <v>#VALUE!</v>
      </c>
      <c r="L40" s="65">
        <f t="shared" si="5"/>
      </c>
      <c r="M40" s="15">
        <f t="shared" si="2"/>
      </c>
      <c r="N40" s="43"/>
    </row>
    <row r="41" spans="1:14" ht="18" customHeight="1">
      <c r="A41" s="19">
        <f t="shared" si="3"/>
        <v>39383</v>
      </c>
      <c r="B41" s="37">
        <f t="shared" si="4"/>
      </c>
      <c r="C41" s="2" t="s">
        <v>2</v>
      </c>
      <c r="D41" s="37"/>
      <c r="E41" s="2" t="s">
        <v>4</v>
      </c>
      <c r="F41" s="37"/>
      <c r="G41" s="2" t="s">
        <v>4</v>
      </c>
      <c r="H41" s="37"/>
      <c r="I41" s="2" t="s">
        <v>7</v>
      </c>
      <c r="J41" s="1">
        <f t="shared" si="0"/>
      </c>
      <c r="K41" s="31" t="e">
        <f t="shared" si="1"/>
        <v>#VALUE!</v>
      </c>
      <c r="L41" s="65">
        <f t="shared" si="5"/>
      </c>
      <c r="M41" s="15">
        <f t="shared" si="2"/>
      </c>
      <c r="N41" s="43"/>
    </row>
    <row r="42" spans="1:14" ht="18" customHeight="1">
      <c r="A42" s="19">
        <f t="shared" si="3"/>
        <v>39384</v>
      </c>
      <c r="B42" s="37">
        <f t="shared" si="4"/>
      </c>
      <c r="C42" s="2" t="s">
        <v>2</v>
      </c>
      <c r="D42" s="37"/>
      <c r="E42" s="2" t="s">
        <v>4</v>
      </c>
      <c r="F42" s="37"/>
      <c r="G42" s="2" t="s">
        <v>4</v>
      </c>
      <c r="H42" s="37"/>
      <c r="I42" s="2" t="s">
        <v>7</v>
      </c>
      <c r="J42" s="1">
        <f t="shared" si="0"/>
      </c>
      <c r="K42" s="31" t="e">
        <f t="shared" si="1"/>
        <v>#VALUE!</v>
      </c>
      <c r="L42" s="65">
        <f t="shared" si="5"/>
      </c>
      <c r="M42" s="15">
        <f t="shared" si="2"/>
      </c>
      <c r="N42" s="43"/>
    </row>
    <row r="43" spans="1:14" ht="18" customHeight="1">
      <c r="A43" s="19">
        <f t="shared" si="3"/>
        <v>39385</v>
      </c>
      <c r="B43" s="37">
        <f t="shared" si="4"/>
      </c>
      <c r="C43" s="2" t="s">
        <v>2</v>
      </c>
      <c r="D43" s="37"/>
      <c r="E43" s="2" t="s">
        <v>4</v>
      </c>
      <c r="F43" s="37"/>
      <c r="G43" s="2" t="s">
        <v>4</v>
      </c>
      <c r="H43" s="37"/>
      <c r="I43" s="2" t="s">
        <v>7</v>
      </c>
      <c r="J43" s="1">
        <f t="shared" si="0"/>
      </c>
      <c r="K43" s="31" t="e">
        <f t="shared" si="1"/>
        <v>#VALUE!</v>
      </c>
      <c r="L43" s="65">
        <f t="shared" si="5"/>
      </c>
      <c r="M43" s="15">
        <f t="shared" si="2"/>
      </c>
      <c r="N43" s="43"/>
    </row>
    <row r="44" spans="1:14" ht="18" customHeight="1">
      <c r="A44" s="20">
        <f t="shared" si="3"/>
        <v>39386</v>
      </c>
      <c r="B44" s="38">
        <f t="shared" si="4"/>
      </c>
      <c r="C44" s="4" t="s">
        <v>2</v>
      </c>
      <c r="D44" s="38"/>
      <c r="E44" s="4" t="s">
        <v>4</v>
      </c>
      <c r="F44" s="38"/>
      <c r="G44" s="4" t="s">
        <v>4</v>
      </c>
      <c r="H44" s="38"/>
      <c r="I44" s="4" t="s">
        <v>7</v>
      </c>
      <c r="J44" s="3">
        <f t="shared" si="0"/>
      </c>
      <c r="K44" s="32" t="e">
        <f t="shared" si="1"/>
        <v>#VALUE!</v>
      </c>
      <c r="L44" s="66">
        <f t="shared" si="5"/>
      </c>
      <c r="M44" s="16">
        <f t="shared" si="2"/>
      </c>
      <c r="N44" s="44"/>
    </row>
  </sheetData>
  <sheetProtection sheet="1" objects="1" scenarios="1"/>
  <mergeCells count="15">
    <mergeCell ref="A2:N2"/>
    <mergeCell ref="E12:E13"/>
    <mergeCell ref="F12:F13"/>
    <mergeCell ref="G12:G13"/>
    <mergeCell ref="B6:F6"/>
    <mergeCell ref="A1:N1"/>
    <mergeCell ref="N12:N13"/>
    <mergeCell ref="H12:H13"/>
    <mergeCell ref="A12:A13"/>
    <mergeCell ref="B12:B13"/>
    <mergeCell ref="C12:C13"/>
    <mergeCell ref="D12:D13"/>
    <mergeCell ref="B4:F4"/>
    <mergeCell ref="I12:I13"/>
    <mergeCell ref="J12:J13"/>
  </mergeCells>
  <printOptions/>
  <pageMargins left="0.75" right="0.75" top="0.41" bottom="0.57" header="0.35" footer="0.5"/>
  <pageSetup fitToHeight="1" fitToWidth="1" horizontalDpi="600" verticalDpi="600" orientation="portrait"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john.busch</dc:creator>
  <cp:keywords/>
  <dc:description/>
  <cp:lastModifiedBy>john.busch</cp:lastModifiedBy>
  <cp:lastPrinted>2008-01-09T15:40:03Z</cp:lastPrinted>
  <dcterms:created xsi:type="dcterms:W3CDTF">2007-12-04T21:59:25Z</dcterms:created>
  <dcterms:modified xsi:type="dcterms:W3CDTF">2008-04-01T23:33:30Z</dcterms:modified>
  <cp:category/>
  <cp:version/>
  <cp:contentType/>
  <cp:contentStatus/>
</cp:coreProperties>
</file>