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878" activeTab="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Figure 1" sheetId="7" r:id="rId7"/>
    <sheet name="(Data for Fig 1 - DO NOT PRINT)" sheetId="8" r:id="rId8"/>
  </sheets>
  <definedNames>
    <definedName name="_xlnm.Print_Area" localSheetId="0">'Table 1'!$A$1:$C$17</definedName>
    <definedName name="_xlnm.Print_Area" localSheetId="1">'Table 2'!$A$1:$E$24</definedName>
    <definedName name="_xlnm.Print_Area" localSheetId="3">'Table 4'!$A$1:$C$14</definedName>
  </definedNames>
  <calcPr fullCalcOnLoad="1"/>
</workbook>
</file>

<file path=xl/sharedStrings.xml><?xml version="1.0" encoding="utf-8"?>
<sst xmlns="http://schemas.openxmlformats.org/spreadsheetml/2006/main" count="367" uniqueCount="264">
  <si>
    <t>Herpes Zoster</t>
  </si>
  <si>
    <t>Fungal Infections NOS</t>
  </si>
  <si>
    <t>Herpes Simplex</t>
  </si>
  <si>
    <t>Candida (all types)</t>
  </si>
  <si>
    <t>Meningitis</t>
  </si>
  <si>
    <t>Tuberculosis</t>
  </si>
  <si>
    <t>PCP</t>
  </si>
  <si>
    <t>Aspergillosis</t>
  </si>
  <si>
    <t>Cryptococcosis</t>
  </si>
  <si>
    <t>Histoplasmosis</t>
  </si>
  <si>
    <t>Listeriosis</t>
  </si>
  <si>
    <t>Etanercept (N=2782)</t>
  </si>
  <si>
    <t>Infliximab (N=226)</t>
  </si>
  <si>
    <t>5 (2.2%)</t>
  </si>
  <si>
    <t>42 (1.5%)</t>
  </si>
  <si>
    <t>10 (4.4%)</t>
  </si>
  <si>
    <t>17 (7.5%)</t>
  </si>
  <si>
    <t>6 (2.6%)</t>
  </si>
  <si>
    <t>4 (1.8%)</t>
  </si>
  <si>
    <t>Characteristic</t>
  </si>
  <si>
    <t>Infliximab (Remicade)</t>
  </si>
  <si>
    <t>Etanercept (Enbrel)</t>
  </si>
  <si>
    <t>molecular description</t>
  </si>
  <si>
    <t xml:space="preserve">chimeric monoclonal antibody, human constant and murine variable regions </t>
  </si>
  <si>
    <t>molecular weight</t>
  </si>
  <si>
    <t>149 kilodaltons</t>
  </si>
  <si>
    <t>150 kilodaltons</t>
  </si>
  <si>
    <r>
      <t>mechanism of TNF-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inhibition</t>
    </r>
  </si>
  <si>
    <r>
      <t>decoy receptor for TNF-</t>
    </r>
    <r>
      <rPr>
        <sz val="10"/>
        <rFont val="Symbol"/>
        <family val="1"/>
      </rPr>
      <t>a</t>
    </r>
  </si>
  <si>
    <t>association constant</t>
  </si>
  <si>
    <r>
      <t>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-1</t>
    </r>
  </si>
  <si>
    <t>(not described in product labeling)</t>
  </si>
  <si>
    <t>NO</t>
  </si>
  <si>
    <t>YES</t>
  </si>
  <si>
    <r>
      <t>lysis of cells expressing transmembrane TNF-</t>
    </r>
    <r>
      <rPr>
        <sz val="10"/>
        <rFont val="Symbol"/>
        <family val="1"/>
      </rPr>
      <t>a</t>
    </r>
  </si>
  <si>
    <t>YES, in vitro</t>
  </si>
  <si>
    <t>elimination half-life</t>
  </si>
  <si>
    <t>210 hours</t>
  </si>
  <si>
    <t>115 hours</t>
  </si>
  <si>
    <t>clinical indication</t>
  </si>
  <si>
    <t>Table 1:  Characteristics of Infliximab and Etanercept</t>
  </si>
  <si>
    <t>Adverse Event Reports</t>
  </si>
  <si>
    <t>Infliximab</t>
  </si>
  <si>
    <t>Etanercept</t>
  </si>
  <si>
    <t>Deaths</t>
  </si>
  <si>
    <t xml:space="preserve">% Deaths of Total </t>
  </si>
  <si>
    <t>Total</t>
  </si>
  <si>
    <t>% Total   of All</t>
  </si>
  <si>
    <t>All Reports</t>
  </si>
  <si>
    <t>Infections</t>
  </si>
  <si>
    <t>228</t>
  </si>
  <si>
    <t>901</t>
  </si>
  <si>
    <t xml:space="preserve">   Sepsis</t>
  </si>
  <si>
    <t xml:space="preserve">   Pneumonia</t>
  </si>
  <si>
    <t xml:space="preserve">   Bacterial Infections</t>
  </si>
  <si>
    <t>181</t>
  </si>
  <si>
    <t>616</t>
  </si>
  <si>
    <t xml:space="preserve">      Mycobacteria</t>
  </si>
  <si>
    <t xml:space="preserve">      Listeriosis</t>
  </si>
  <si>
    <t xml:space="preserve">   Fungal Infections</t>
  </si>
  <si>
    <t>24</t>
  </si>
  <si>
    <t>86</t>
  </si>
  <si>
    <t xml:space="preserve">      Histoplasmosis</t>
  </si>
  <si>
    <t xml:space="preserve">      Aspergillosis</t>
  </si>
  <si>
    <t xml:space="preserve">      Candidiasis</t>
  </si>
  <si>
    <t xml:space="preserve">      Coccidioidomycosis</t>
  </si>
  <si>
    <t>na</t>
  </si>
  <si>
    <t xml:space="preserve">      Cryptococcosis</t>
  </si>
  <si>
    <t xml:space="preserve">      P. Carinii Pneumonia</t>
  </si>
  <si>
    <t xml:space="preserve">   Viral Infections</t>
  </si>
  <si>
    <t>7</t>
  </si>
  <si>
    <t>94</t>
  </si>
  <si>
    <t xml:space="preserve">   Organism Undefined</t>
  </si>
  <si>
    <t>11</t>
  </si>
  <si>
    <t>92</t>
  </si>
  <si>
    <t>Lymphoma</t>
  </si>
  <si>
    <t>Congestive Heart Failure</t>
  </si>
  <si>
    <t>Demyelination</t>
  </si>
  <si>
    <t>Aplastic Anemia</t>
  </si>
  <si>
    <t>Intestinal Perforation</t>
  </si>
  <si>
    <t>Table 3:  Post-Licensure Safety Surveillance of Infliximab and Etanercept *</t>
  </si>
  <si>
    <t>Cardiac</t>
  </si>
  <si>
    <t>Gastrointestinal</t>
  </si>
  <si>
    <t>Hepatobiliary</t>
  </si>
  <si>
    <t>Psychiatric</t>
  </si>
  <si>
    <t>Vascular</t>
  </si>
  <si>
    <t>Endocrine</t>
  </si>
  <si>
    <t>Systemic Lupus</t>
  </si>
  <si>
    <t>Musculoskeletal</t>
  </si>
  <si>
    <t>Neoplastic</t>
  </si>
  <si>
    <t>Neurologic</t>
  </si>
  <si>
    <t>Metabolic</t>
  </si>
  <si>
    <t>Immunologic</t>
  </si>
  <si>
    <t>Hematologic</t>
  </si>
  <si>
    <t>Renal</t>
  </si>
  <si>
    <t>Reproductive</t>
  </si>
  <si>
    <t>Pulmonary</t>
  </si>
  <si>
    <t>Dermatologic</t>
  </si>
  <si>
    <t>Infection</t>
  </si>
  <si>
    <t>Organ System</t>
  </si>
  <si>
    <t>% of Total</t>
  </si>
  <si>
    <t>Advere Event Category</t>
  </si>
  <si>
    <t>Category</t>
  </si>
  <si>
    <t>Etan / Inflix</t>
  </si>
  <si>
    <t>General and Administrion Site</t>
  </si>
  <si>
    <t>Categories per Reported Case</t>
  </si>
  <si>
    <t>Number Ratio</t>
  </si>
  <si>
    <t>Approximate Total Cases Reported</t>
  </si>
  <si>
    <t>Table 2:  Major Categories of Reports for Etanercept and Infliximab</t>
  </si>
  <si>
    <r>
      <t>affinity for TNF-</t>
    </r>
    <r>
      <rPr>
        <sz val="10"/>
        <rFont val="Symbol"/>
        <family val="1"/>
      </rPr>
      <t xml:space="preserve">b </t>
    </r>
    <r>
      <rPr>
        <sz val="10"/>
        <rFont val="Arial"/>
        <family val="2"/>
      </rPr>
      <t xml:space="preserve">(lymphotoxin </t>
    </r>
    <r>
      <rPr>
        <sz val="10"/>
        <rFont val="Symbol"/>
        <family val="1"/>
      </rPr>
      <t>a</t>
    </r>
    <r>
      <rPr>
        <sz val="10"/>
        <rFont val="Arial"/>
        <family val="2"/>
      </rPr>
      <t>, which also binds to TNFR)</t>
    </r>
  </si>
  <si>
    <t>patients treated, US</t>
  </si>
  <si>
    <t>patients treated, non-US</t>
  </si>
  <si>
    <t>(not a labeled indication in CD)</t>
  </si>
  <si>
    <t>dosage and administration in RA</t>
  </si>
  <si>
    <t>dosage and administration in CD</t>
  </si>
  <si>
    <t>0.4 mg/kg (25 mg in adults) twice weekly (3 to 4 days apart) as a subcutaneous injection</t>
  </si>
  <si>
    <t>5 mg/kg as a single intravenous infusion; in fistulizing disease, repeat doses at 2 and 6 weeks</t>
  </si>
  <si>
    <t>3 mg/kg (intravenous) initially and at 2 and 6 weeks, then every 8 weeks thereafter</t>
  </si>
  <si>
    <t>121,000 (82% of worldwide)</t>
  </si>
  <si>
    <t>96,000 (94% of worldwide)</t>
  </si>
  <si>
    <t>26,000 (18% of worldwide)</t>
  </si>
  <si>
    <t>6,000 (6% of worldwide)</t>
  </si>
  <si>
    <t>Case</t>
  </si>
  <si>
    <t>Age Sex</t>
  </si>
  <si>
    <t>IndicationAgent</t>
  </si>
  <si>
    <t>State</t>
  </si>
  <si>
    <t>Dose</t>
  </si>
  <si>
    <t>* Number of Doses</t>
  </si>
  <si>
    <t>* Time (days)</t>
  </si>
  <si>
    <t>Clinical Presentation and Course</t>
  </si>
  <si>
    <t>Diagnostic Biopsy, Culture, or Test</t>
  </si>
  <si>
    <t>52 F</t>
  </si>
  <si>
    <t>RA infliximab</t>
  </si>
  <si>
    <t>Ohio</t>
  </si>
  <si>
    <t>3 mg/kg</t>
  </si>
  <si>
    <t>50 - 60</t>
  </si>
  <si>
    <t>fever, dyspnea, weight loss, diffuse interstitial pneumonitis; recovered</t>
  </si>
  <si>
    <t>transbronchial biopsy</t>
  </si>
  <si>
    <t>61 M</t>
  </si>
  <si>
    <t>Alabama</t>
  </si>
  <si>
    <t>fever, malaise, cough, dyspnea, abnormal CXR, BOOP; outpatient management, recovered</t>
  </si>
  <si>
    <t>45 F</t>
  </si>
  <si>
    <t>Iowa</t>
  </si>
  <si>
    <t>30 - 40</t>
  </si>
  <si>
    <t>malaise, pneumonia, hilar lymphadenopathy, hypotension, acute renal failure; recovered</t>
  </si>
  <si>
    <t>78 F</t>
  </si>
  <si>
    <t>Wisconsin</t>
  </si>
  <si>
    <t>10 - 20</t>
  </si>
  <si>
    <t>fever, malaise, weight loss, interstitial pneumonitis, CHF, shock; patient expired</t>
  </si>
  <si>
    <t>open lung biopsy</t>
  </si>
  <si>
    <t>67 F</t>
  </si>
  <si>
    <t>Tennessee</t>
  </si>
  <si>
    <t>dyspnea, neutropenia, thrombocytopenia, abnormal LFT; recovered</t>
  </si>
  <si>
    <t>transbronchial &amp; liver biopsies</t>
  </si>
  <si>
    <t>11 M</t>
  </si>
  <si>
    <t>CD infliximab</t>
  </si>
  <si>
    <t>5 mg/kg</t>
  </si>
  <si>
    <t>5 - 10</t>
  </si>
  <si>
    <t>fever, sinusitis, interstitial pneumonitis, acute HC exposure; recovered</t>
  </si>
  <si>
    <t>19 M</t>
  </si>
  <si>
    <t>Louisiana</t>
  </si>
  <si>
    <t>130 - 150</t>
  </si>
  <si>
    <t xml:space="preserve">fever, cough, night sweats, HSM, anemia, thrombocytopenia; recovered </t>
  </si>
  <si>
    <t>liver &amp; marrow biopsies</t>
  </si>
  <si>
    <t>38 M</t>
  </si>
  <si>
    <t>Kentucky</t>
  </si>
  <si>
    <t>150 - 180</t>
  </si>
  <si>
    <t>fever, malaise, cough, myalgia, neutropenia, pulmonary nodules, DIC; recovered</t>
  </si>
  <si>
    <t>transbronchial biopsy &amp; blood culture</t>
  </si>
  <si>
    <t>42 M</t>
  </si>
  <si>
    <t>fever, cough, pulmonary nodules, right flank pain, abnormal LFT, cytopenias, DIC; recovered</t>
  </si>
  <si>
    <t>RA etanercept</t>
  </si>
  <si>
    <t>Indiana</t>
  </si>
  <si>
    <t>25 mg</t>
  </si>
  <si>
    <t>320 - 350</t>
  </si>
  <si>
    <t>fever, malaise, weight loss, abnormal LFT, pancytopenia; recovered</t>
  </si>
  <si>
    <t>blood anti-HC IgM urine HC antigen</t>
  </si>
  <si>
    <t>* When more than one dose of infliximab were given, the approximate time interval in days to clinical presentation was measured from the first</t>
  </si>
  <si>
    <t>dose.  Indic = indication for infliximab; CD = Crohn's disease; RA = rheumatoid arthritis; CHF = congestive heart failure; CXR = chest X-ray;</t>
  </si>
  <si>
    <r>
      <t xml:space="preserve">BOOP = bronchiolitis obliterans and organizing pneumonia; HC = </t>
    </r>
    <r>
      <rPr>
        <i/>
        <sz val="10"/>
        <rFont val="Arial"/>
        <family val="2"/>
      </rPr>
      <t>Histoplasma capsulatum</t>
    </r>
    <r>
      <rPr>
        <sz val="10"/>
        <rFont val="Arial"/>
        <family val="2"/>
      </rPr>
      <t>; HSM = hepatosplenomegaly; DIC = disseminated</t>
    </r>
  </si>
  <si>
    <t>intravascular coagulopathy; LFT = liver function tests; NR = not reported.</t>
  </si>
  <si>
    <t>Case 2:  The histoplasmosis in this patient was more indolent than in the other 9 patients.  The patient required hospitalization only for</t>
  </si>
  <si>
    <t>bronchoscopy and biopsy, after which he was managed successfully as an outpatient with itraconazole.  Tissue histopathology was interpreted</t>
  </si>
  <si>
    <t>initially as idiopathic BOOP before a definitive diagnosis of histoplasmosis was made.</t>
  </si>
  <si>
    <t>Case 4:  The single fatality occurred in the 78 year old woman with RA and multiple other immunosuppressive risk factors:  Grade I infiltrating</t>
  </si>
  <si>
    <t>tubular carcinoma of the breast, resected 1984; large cell lymphoma of the kidney, resected 1988; cardiomyopathy secondary to adriamycin</t>
  </si>
  <si>
    <t>therapy for lymphoma; chronic renal insufficiency; osteoporosis with fractures.  Histoplasmosis in this patient was treated with itraconazole to</t>
  </si>
  <si>
    <t>avoid renal toxicity anticipated with amphotericin B therapy.</t>
  </si>
  <si>
    <t>Case 6:  The patient’s fistulizing CD improved remarkably with a single dose of infliximab.  The patient reported cleaning an old barn which</t>
  </si>
  <si>
    <t>housed many pigeons; within 24 hours of cleaning the barn, he began to have fevers unresponsive to antibiotics.  His rapidly deteriorating</t>
  </si>
  <si>
    <t>condition required management in the intensive care unit within 10 days of receiving infliximab.  Upon recovery with amphotericin therapy,</t>
  </si>
  <si>
    <t>the patient’s fistulizing CD worsened and the patient requested repeat infliximab therapy despite the prior life-threatening histoplasmosis.  The</t>
  </si>
  <si>
    <t>patient is doing well on infliximab therapy as of June 2001 (31 months after recovering from infliximab-related histoplasmosis).</t>
  </si>
  <si>
    <t>Case 10:  The only case of etanercept-related histoplasmosis case reported to FDA as of June 2001.  As with the 9 infliximab-related cases,</t>
  </si>
  <si>
    <t>the patient resided in an HC endemic region (Indiana) and received concomitant immunosuppressive medications other than the TNF-α</t>
  </si>
  <si>
    <t>antagonist, including methotrexate and prednisone.  The initial workup for pancytopenia included fungal serologies for overwhelming infection,</t>
  </si>
  <si>
    <t>which revealed elevated titers of antibodies to HC in blood and urine positive for HC antigen.  The patient recovered with itraconazole therapy</t>
  </si>
  <si>
    <t>and is doing well as of June 2001 on etanercept, methotrexate, and prednisone.  Etanercept has been effective in controlling previously</t>
  </si>
  <si>
    <t>refractory RA.</t>
  </si>
  <si>
    <t>Table 5:  Ten Cases of Life-Threatening Histoplasmosis after Immunotherapy Using Infliximab or Etanercept</t>
  </si>
  <si>
    <t>Clinical History and Outcome</t>
  </si>
  <si>
    <t>34 F</t>
  </si>
  <si>
    <t>60 M</t>
  </si>
  <si>
    <t>73 M</t>
  </si>
  <si>
    <t>74 F</t>
  </si>
  <si>
    <t>78 M</t>
  </si>
  <si>
    <t>80 M</t>
  </si>
  <si>
    <t>F</t>
  </si>
  <si>
    <t>17 F</t>
  </si>
  <si>
    <t>39 F</t>
  </si>
  <si>
    <t>64 F</t>
  </si>
  <si>
    <t>67 M</t>
  </si>
  <si>
    <t>72 M</t>
  </si>
  <si>
    <t>50 mg</t>
  </si>
  <si>
    <t>Number of Doses</t>
  </si>
  <si>
    <r>
      <t>TNF</t>
    </r>
    <r>
      <rPr>
        <b/>
        <sz val="10"/>
        <rFont val="Symbol"/>
        <family val="1"/>
      </rPr>
      <t xml:space="preserve">a </t>
    </r>
    <r>
      <rPr>
        <b/>
        <sz val="10"/>
        <rFont val="Arial"/>
        <family val="2"/>
      </rPr>
      <t>&amp; Indication</t>
    </r>
  </si>
  <si>
    <t>not reported</t>
  </si>
  <si>
    <t xml:space="preserve">Days to Event </t>
  </si>
  <si>
    <t>Listeria Culture</t>
  </si>
  <si>
    <t>infliximab, RA</t>
  </si>
  <si>
    <t>2</t>
  </si>
  <si>
    <t>fever, headache, and abdominal pain; underwent cholecystectomy with post operative hemiparesis and dysarthria; cranial abscess on head CT; expired</t>
  </si>
  <si>
    <t>blood</t>
  </si>
  <si>
    <t>successful treatment of anal abscess yet remained ill; outpatient blood culture positive for Listeria, outpatient treatment intravenous ampicillin</t>
  </si>
  <si>
    <t>1</t>
  </si>
  <si>
    <t>nausea, vomiting, headache, lethargy, and diarrhea for 3 days; Listeria monocytogenes meningitis treated with ampicillin/cephalosporine; recovered</t>
  </si>
  <si>
    <t>cerebrospinal fluid</t>
  </si>
  <si>
    <t>6</t>
  </si>
  <si>
    <t>Listeria meningitis; expired 5 days after hospitalization</t>
  </si>
  <si>
    <t>3</t>
  </si>
  <si>
    <t>fever, headache, confusion, atrial fibrillation, and pulmonary edema; on antibiotic therapy for Listeria meningitis</t>
  </si>
  <si>
    <t>fever, weakness, confusion; Listeria sepsis &amp; meningitis; expired</t>
  </si>
  <si>
    <t>blood and cerebrospinal fluid</t>
  </si>
  <si>
    <t>multiple</t>
  </si>
  <si>
    <t>improvement of all joints after initiating infliximab therapy, except one; Listeria found in that joint</t>
  </si>
  <si>
    <t>infliximab, CD</t>
  </si>
  <si>
    <t>fever, lethargy, headache, hypotension 13 days after admission for leukopenia; antibiotic therapy for Listeria and Candida sepsis</t>
  </si>
  <si>
    <t>fever, headache, joint pain, confusion; Listeria meningitis treated with ampicillin; recovered but remains paralyzed in one eye</t>
  </si>
  <si>
    <t>initial presentation with fractured vertebra and Listeria sepsis; second hospitalization for pseudomembranous colitis; expired</t>
  </si>
  <si>
    <t>fever, weakness, lethargy, rigors, diarrhea, and Listeria sepsis; recovered</t>
  </si>
  <si>
    <t>etanercept, RA</t>
  </si>
  <si>
    <t xml:space="preserve">etanercept and methotrexate for one month; fever, chills, headache, dizziness; Listeria sepsis unresponsive to antibiotic therapy; pt expired  </t>
  </si>
  <si>
    <t>recombinant human protein, ligand binding portion of 75 kilodalton TNFR fused to Fc portion of IgG1</t>
  </si>
  <si>
    <r>
      <t>binds to TNF-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and prevents infliximab-bound TNF-</t>
    </r>
    <r>
      <rPr>
        <sz val="10"/>
        <rFont val="Symbol"/>
        <family val="1"/>
      </rPr>
      <t>a</t>
    </r>
    <r>
      <rPr>
        <sz val="10"/>
        <rFont val="Arial"/>
        <family val="2"/>
      </rPr>
      <t xml:space="preserve"> from binding with TNFR</t>
    </r>
  </si>
  <si>
    <t>moderate to severe or fistulizing Crohn's disease; adjunctive use with methotrexate in rheumatoid arthritis refractory to methotrexate alone</t>
  </si>
  <si>
    <t>moderate to severe rheumatoid arthritis, second line therapy in moderate to severe polyarticular juvenile rheumatoid arthritis</t>
  </si>
  <si>
    <t>147,000 (10/1998 - 3/2001, 29 months)</t>
  </si>
  <si>
    <t>102,000 (11/1998 - 4/2001, 29 months)</t>
  </si>
  <si>
    <t>(Post-Licensure Reports, US and Foreign, as of September 2000)</t>
  </si>
  <si>
    <t>Table 4:  Opportunistic Infections in Etanercept or Infliximab Therapy</t>
  </si>
  <si>
    <t>(Licensure through June 30, 2001, US and Foreign) *</t>
  </si>
  <si>
    <t>* The figures reflect number of reports in AERS with the adverse event identifier.  These figures, therefore, are larger than the actual numbers of cases due to:  (1) duplicate and follow up reports for the same case being counted as separate reports, and (2) a particular report may include multiple adverse event terms.</t>
  </si>
  <si>
    <t>Footnotes for Table 5</t>
  </si>
  <si>
    <t>Table 6:  Twelve Cases of Listeriosis in Patients Treated with Infliximab or Etanercept</t>
  </si>
  <si>
    <t>patients treated, worldwide*</t>
  </si>
  <si>
    <t>*manufacturers' estimates</t>
  </si>
  <si>
    <t>phone number to facilitate adverse event reporting</t>
  </si>
  <si>
    <t>2 (0.9%)</t>
  </si>
  <si>
    <t>3 (1.3%)</t>
  </si>
  <si>
    <t>82 (2.9%)</t>
  </si>
  <si>
    <t>52 (1.9%)</t>
  </si>
  <si>
    <t>35 (1.3%)</t>
  </si>
  <si>
    <t>9 (0.3%)</t>
  </si>
  <si>
    <t>3 (0.1%)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</si>
</sst>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"/>
  </numFmts>
  <fonts count="1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.5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3" fontId="0" fillId="2" borderId="8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3" fontId="0" fillId="2" borderId="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3" fontId="0" fillId="2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3" fontId="0" fillId="2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 vertical="center" wrapText="1"/>
    </xf>
    <xf numFmtId="164" fontId="0" fillId="0" borderId="19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 vertical="center" wrapText="1"/>
    </xf>
    <xf numFmtId="3" fontId="0" fillId="2" borderId="24" xfId="0" applyNumberFormat="1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 vertical="center" wrapText="1"/>
    </xf>
    <xf numFmtId="3" fontId="0" fillId="2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" fontId="0" fillId="0" borderId="0" xfId="0" applyNumberFormat="1" applyFont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1" fontId="0" fillId="0" borderId="27" xfId="0" applyNumberFormat="1" applyFont="1" applyBorder="1" applyAlignment="1">
      <alignment horizontal="center" vertical="center" wrapText="1"/>
    </xf>
    <xf numFmtId="165" fontId="0" fillId="0" borderId="28" xfId="0" applyNumberFormat="1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165" fontId="1" fillId="2" borderId="31" xfId="0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165" fontId="1" fillId="2" borderId="33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165" fontId="0" fillId="0" borderId="32" xfId="0" applyNumberFormat="1" applyFont="1" applyBorder="1" applyAlignment="1">
      <alignment horizontal="center" vertical="center" wrapText="1"/>
    </xf>
    <xf numFmtId="165" fontId="0" fillId="0" borderId="33" xfId="0" applyNumberFormat="1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 wrapText="1"/>
    </xf>
    <xf numFmtId="165" fontId="1" fillId="2" borderId="35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165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14" fontId="11" fillId="0" borderId="0" xfId="0" applyNumberFormat="1" applyFont="1" applyAlignment="1">
      <alignment horizontal="center" vertical="top" wrapText="1"/>
    </xf>
    <xf numFmtId="17" fontId="11" fillId="0" borderId="0" xfId="0" applyNumberFormat="1" applyFont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center" wrapText="1"/>
    </xf>
    <xf numFmtId="1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1:  Relative Numbers of Etanercept and Infliximab Reports</a:t>
            </a:r>
          </a:p>
        </c:rich>
      </c:tx>
      <c:layout>
        <c:manualLayout>
          <c:xMode val="factor"/>
          <c:yMode val="factor"/>
          <c:x val="0.027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25"/>
          <c:w val="0.912"/>
          <c:h val="0.81925"/>
        </c:manualLayout>
      </c:layout>
      <c:barChart>
        <c:barDir val="col"/>
        <c:grouping val="clustered"/>
        <c:varyColors val="0"/>
        <c:ser>
          <c:idx val="0"/>
          <c:order val="0"/>
          <c:tx>
            <c:v>Etanercept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'(Data for Fig 1 - DO NOT PRINT)'!$C$2:$C$19</c:f>
              <c:numCache>
                <c:ptCount val="18"/>
                <c:pt idx="0">
                  <c:v>2492</c:v>
                </c:pt>
                <c:pt idx="1">
                  <c:v>425</c:v>
                </c:pt>
                <c:pt idx="2">
                  <c:v>1030</c:v>
                </c:pt>
                <c:pt idx="3">
                  <c:v>851</c:v>
                </c:pt>
                <c:pt idx="4">
                  <c:v>1879</c:v>
                </c:pt>
                <c:pt idx="5">
                  <c:v>2492</c:v>
                </c:pt>
                <c:pt idx="6">
                  <c:v>130</c:v>
                </c:pt>
                <c:pt idx="7">
                  <c:v>269</c:v>
                </c:pt>
                <c:pt idx="8">
                  <c:v>252</c:v>
                </c:pt>
                <c:pt idx="9">
                  <c:v>2119</c:v>
                </c:pt>
                <c:pt idx="10">
                  <c:v>3281</c:v>
                </c:pt>
                <c:pt idx="11">
                  <c:v>458</c:v>
                </c:pt>
                <c:pt idx="12">
                  <c:v>55</c:v>
                </c:pt>
                <c:pt idx="13">
                  <c:v>416</c:v>
                </c:pt>
                <c:pt idx="14">
                  <c:v>105</c:v>
                </c:pt>
                <c:pt idx="15">
                  <c:v>4160</c:v>
                </c:pt>
                <c:pt idx="16">
                  <c:v>352</c:v>
                </c:pt>
                <c:pt idx="17">
                  <c:v>8370</c:v>
                </c:pt>
              </c:numCache>
            </c:numRef>
          </c:val>
        </c:ser>
        <c:ser>
          <c:idx val="1"/>
          <c:order val="1"/>
          <c:tx>
            <c:v>Infliximab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'(Data for Fig 1 - DO NOT PRINT)'!$D$2:$D$19</c:f>
              <c:numCache>
                <c:ptCount val="18"/>
                <c:pt idx="0">
                  <c:v>464</c:v>
                </c:pt>
                <c:pt idx="1">
                  <c:v>116</c:v>
                </c:pt>
                <c:pt idx="2">
                  <c:v>335</c:v>
                </c:pt>
                <c:pt idx="3">
                  <c:v>444</c:v>
                </c:pt>
                <c:pt idx="4">
                  <c:v>688</c:v>
                </c:pt>
                <c:pt idx="5">
                  <c:v>556</c:v>
                </c:pt>
                <c:pt idx="6">
                  <c:v>91</c:v>
                </c:pt>
                <c:pt idx="7">
                  <c:v>105</c:v>
                </c:pt>
                <c:pt idx="8">
                  <c:v>27</c:v>
                </c:pt>
                <c:pt idx="9">
                  <c:v>401</c:v>
                </c:pt>
                <c:pt idx="10">
                  <c:v>517</c:v>
                </c:pt>
                <c:pt idx="11">
                  <c:v>162</c:v>
                </c:pt>
                <c:pt idx="12">
                  <c:v>14</c:v>
                </c:pt>
                <c:pt idx="13">
                  <c:v>91</c:v>
                </c:pt>
                <c:pt idx="14">
                  <c:v>184</c:v>
                </c:pt>
                <c:pt idx="15">
                  <c:v>590</c:v>
                </c:pt>
                <c:pt idx="16">
                  <c:v>128</c:v>
                </c:pt>
                <c:pt idx="17">
                  <c:v>790</c:v>
                </c:pt>
              </c:numCache>
            </c:numRef>
          </c:val>
        </c:ser>
        <c:gapWidth val="50"/>
        <c:axId val="18709873"/>
        <c:axId val="34171130"/>
      </c:barChart>
      <c:catAx>
        <c:axId val="18709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Category Number (matches category numbers in Table 2)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71130"/>
        <c:crosses val="autoZero"/>
        <c:auto val="1"/>
        <c:lblOffset val="100"/>
        <c:noMultiLvlLbl val="0"/>
      </c:catAx>
      <c:valAx>
        <c:axId val="341711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Numbers of Reports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098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92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9" sqref="B19"/>
    </sheetView>
  </sheetViews>
  <sheetFormatPr defaultColWidth="9.140625" defaultRowHeight="45.75" customHeight="1"/>
  <cols>
    <col min="1" max="1" width="21.421875" style="5" customWidth="1"/>
    <col min="2" max="3" width="33.8515625" style="5" customWidth="1"/>
    <col min="4" max="16384" width="23.140625" style="5" customWidth="1"/>
  </cols>
  <sheetData>
    <row r="1" spans="1:3" ht="33.75" customHeight="1">
      <c r="A1" s="118" t="s">
        <v>40</v>
      </c>
      <c r="B1" s="119"/>
      <c r="C1" s="119"/>
    </row>
    <row r="2" spans="1:3" ht="33.75" customHeight="1">
      <c r="A2" s="59" t="s">
        <v>19</v>
      </c>
      <c r="B2" s="59" t="s">
        <v>20</v>
      </c>
      <c r="C2" s="59" t="s">
        <v>21</v>
      </c>
    </row>
    <row r="3" spans="1:3" ht="47.25" customHeight="1">
      <c r="A3" s="6" t="s">
        <v>22</v>
      </c>
      <c r="B3" s="6" t="s">
        <v>23</v>
      </c>
      <c r="C3" s="6" t="s">
        <v>242</v>
      </c>
    </row>
    <row r="4" spans="1:3" ht="22.5" customHeight="1">
      <c r="A4" s="6" t="s">
        <v>24</v>
      </c>
      <c r="B4" s="6" t="s">
        <v>25</v>
      </c>
      <c r="C4" s="6" t="s">
        <v>26</v>
      </c>
    </row>
    <row r="5" spans="1:3" ht="33.75" customHeight="1">
      <c r="A5" s="6" t="s">
        <v>27</v>
      </c>
      <c r="B5" s="6" t="s">
        <v>243</v>
      </c>
      <c r="C5" s="6" t="s">
        <v>28</v>
      </c>
    </row>
    <row r="6" spans="1:3" ht="22.5" customHeight="1">
      <c r="A6" s="7" t="s">
        <v>29</v>
      </c>
      <c r="B6" s="6" t="s">
        <v>30</v>
      </c>
      <c r="C6" s="6" t="s">
        <v>31</v>
      </c>
    </row>
    <row r="7" spans="1:3" ht="47.25" customHeight="1">
      <c r="A7" s="7" t="s">
        <v>109</v>
      </c>
      <c r="B7" s="6" t="s">
        <v>32</v>
      </c>
      <c r="C7" s="6" t="s">
        <v>33</v>
      </c>
    </row>
    <row r="8" spans="1:3" ht="33.75" customHeight="1">
      <c r="A8" s="7" t="s">
        <v>34</v>
      </c>
      <c r="B8" s="6" t="s">
        <v>35</v>
      </c>
      <c r="C8" s="6" t="s">
        <v>32</v>
      </c>
    </row>
    <row r="9" spans="1:3" ht="22.5" customHeight="1">
      <c r="A9" s="6" t="s">
        <v>36</v>
      </c>
      <c r="B9" s="6" t="s">
        <v>37</v>
      </c>
      <c r="C9" s="6" t="s">
        <v>38</v>
      </c>
    </row>
    <row r="10" spans="1:3" ht="62.25" customHeight="1">
      <c r="A10" s="6" t="s">
        <v>39</v>
      </c>
      <c r="B10" s="6" t="s">
        <v>244</v>
      </c>
      <c r="C10" s="6" t="s">
        <v>245</v>
      </c>
    </row>
    <row r="11" spans="1:3" ht="47.25" customHeight="1">
      <c r="A11" s="6" t="s">
        <v>113</v>
      </c>
      <c r="B11" s="6" t="s">
        <v>117</v>
      </c>
      <c r="C11" s="6" t="s">
        <v>115</v>
      </c>
    </row>
    <row r="12" spans="1:3" ht="47.25" customHeight="1">
      <c r="A12" s="6" t="s">
        <v>114</v>
      </c>
      <c r="B12" s="6" t="s">
        <v>116</v>
      </c>
      <c r="C12" s="6" t="s">
        <v>112</v>
      </c>
    </row>
    <row r="13" spans="1:3" ht="33.75" customHeight="1">
      <c r="A13" s="6" t="s">
        <v>254</v>
      </c>
      <c r="B13" s="98" t="s">
        <v>246</v>
      </c>
      <c r="C13" s="98" t="s">
        <v>247</v>
      </c>
    </row>
    <row r="14" spans="1:3" ht="22.5" customHeight="1">
      <c r="A14" s="6" t="s">
        <v>110</v>
      </c>
      <c r="B14" s="96" t="s">
        <v>118</v>
      </c>
      <c r="C14" s="96" t="s">
        <v>119</v>
      </c>
    </row>
    <row r="15" spans="1:3" ht="22.5" customHeight="1">
      <c r="A15" s="6" t="s">
        <v>111</v>
      </c>
      <c r="B15" s="97" t="s">
        <v>120</v>
      </c>
      <c r="C15" s="97" t="s">
        <v>121</v>
      </c>
    </row>
    <row r="16" spans="1:3" ht="47.25" customHeight="1">
      <c r="A16" s="6" t="s">
        <v>256</v>
      </c>
      <c r="B16" s="97" t="s">
        <v>32</v>
      </c>
      <c r="C16" s="97" t="s">
        <v>33</v>
      </c>
    </row>
    <row r="17" spans="1:3" ht="45.75" customHeight="1">
      <c r="A17" s="120" t="s">
        <v>255</v>
      </c>
      <c r="B17" s="120"/>
      <c r="C17" s="120"/>
    </row>
  </sheetData>
  <mergeCells count="2">
    <mergeCell ref="A1:C1"/>
    <mergeCell ref="A17:C17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pane ySplit="1836" topLeftCell="BM17" activePane="topLeft" state="split"/>
      <selection pane="topLeft" activeCell="G8" sqref="G8"/>
      <selection pane="bottomLeft" activeCell="A15" sqref="A15"/>
    </sheetView>
  </sheetViews>
  <sheetFormatPr defaultColWidth="9.140625" defaultRowHeight="26.25" customHeight="1"/>
  <cols>
    <col min="1" max="2" width="18.140625" style="5" customWidth="1"/>
    <col min="3" max="5" width="14.28125" style="5" customWidth="1"/>
    <col min="6" max="6" width="5.57421875" style="5" customWidth="1"/>
    <col min="7" max="16384" width="18.140625" style="5" customWidth="1"/>
  </cols>
  <sheetData>
    <row r="1" spans="1:6" ht="26.25" customHeight="1">
      <c r="A1" s="127" t="s">
        <v>108</v>
      </c>
      <c r="B1" s="128"/>
      <c r="C1" s="128"/>
      <c r="D1" s="128"/>
      <c r="E1" s="128"/>
      <c r="F1" s="61"/>
    </row>
    <row r="2" ht="26.25" customHeight="1" thickBot="1"/>
    <row r="3" spans="1:5" ht="26.25" customHeight="1">
      <c r="A3" s="123" t="s">
        <v>101</v>
      </c>
      <c r="B3" s="124"/>
      <c r="C3" s="60" t="s">
        <v>43</v>
      </c>
      <c r="D3" s="85" t="s">
        <v>42</v>
      </c>
      <c r="E3" s="78" t="s">
        <v>103</v>
      </c>
    </row>
    <row r="4" spans="1:5" ht="26.25" customHeight="1">
      <c r="A4" s="121" t="s">
        <v>107</v>
      </c>
      <c r="B4" s="122"/>
      <c r="C4" s="63">
        <v>18500</v>
      </c>
      <c r="D4" s="86">
        <v>2300</v>
      </c>
      <c r="E4" s="79">
        <f>C4/D4</f>
        <v>8.043478260869565</v>
      </c>
    </row>
    <row r="5" spans="1:5" ht="26.25" customHeight="1" thickBot="1">
      <c r="A5" s="64" t="s">
        <v>102</v>
      </c>
      <c r="B5" s="68" t="s">
        <v>99</v>
      </c>
      <c r="C5" s="72" t="s">
        <v>100</v>
      </c>
      <c r="D5" s="87" t="s">
        <v>100</v>
      </c>
      <c r="E5" s="80" t="s">
        <v>106</v>
      </c>
    </row>
    <row r="6" spans="1:6" ht="26.25" customHeight="1">
      <c r="A6" s="65">
        <v>1</v>
      </c>
      <c r="B6" s="69" t="s">
        <v>90</v>
      </c>
      <c r="C6" s="73">
        <v>13.470270270270271</v>
      </c>
      <c r="D6" s="88">
        <v>20.17391304347826</v>
      </c>
      <c r="E6" s="81">
        <v>5.370689655172414</v>
      </c>
      <c r="F6" s="62"/>
    </row>
    <row r="7" spans="1:6" ht="26.25" customHeight="1">
      <c r="A7" s="66">
        <f>A6+1</f>
        <v>2</v>
      </c>
      <c r="B7" s="70" t="s">
        <v>84</v>
      </c>
      <c r="C7" s="74">
        <v>2.2972972972972974</v>
      </c>
      <c r="D7" s="89">
        <v>5.043478260869565</v>
      </c>
      <c r="E7" s="82">
        <v>3.663793103448276</v>
      </c>
      <c r="F7" s="62"/>
    </row>
    <row r="8" spans="1:6" ht="26.25" customHeight="1">
      <c r="A8" s="66">
        <f aca="true" t="shared" si="0" ref="A8:A23">A7+1</f>
        <v>3</v>
      </c>
      <c r="B8" s="70" t="s">
        <v>81</v>
      </c>
      <c r="C8" s="74">
        <v>5.5675675675675675</v>
      </c>
      <c r="D8" s="90">
        <v>14.565217391304348</v>
      </c>
      <c r="E8" s="82">
        <v>3.074626865671642</v>
      </c>
      <c r="F8" s="62"/>
    </row>
    <row r="9" spans="1:6" ht="26.25" customHeight="1">
      <c r="A9" s="66">
        <f t="shared" si="0"/>
        <v>4</v>
      </c>
      <c r="B9" s="70" t="s">
        <v>85</v>
      </c>
      <c r="C9" s="74">
        <v>4.6</v>
      </c>
      <c r="D9" s="90">
        <v>19.304347826086957</v>
      </c>
      <c r="E9" s="82">
        <v>1.9166666666666667</v>
      </c>
      <c r="F9" s="62"/>
    </row>
    <row r="10" spans="1:6" ht="26.25" customHeight="1">
      <c r="A10" s="66">
        <f t="shared" si="0"/>
        <v>5</v>
      </c>
      <c r="B10" s="70" t="s">
        <v>96</v>
      </c>
      <c r="C10" s="75">
        <v>10.156756756756756</v>
      </c>
      <c r="D10" s="90">
        <v>29.91304347826087</v>
      </c>
      <c r="E10" s="82">
        <v>2.7311046511627906</v>
      </c>
      <c r="F10" s="62"/>
    </row>
    <row r="11" spans="1:6" ht="26.25" customHeight="1">
      <c r="A11" s="66">
        <f t="shared" si="0"/>
        <v>6</v>
      </c>
      <c r="B11" s="70" t="s">
        <v>82</v>
      </c>
      <c r="C11" s="75">
        <v>13.470270270270271</v>
      </c>
      <c r="D11" s="90">
        <v>24.173913043478258</v>
      </c>
      <c r="E11" s="82">
        <v>4.482014388489208</v>
      </c>
      <c r="F11" s="62"/>
    </row>
    <row r="12" spans="1:6" ht="26.25" customHeight="1">
      <c r="A12" s="66">
        <f t="shared" si="0"/>
        <v>7</v>
      </c>
      <c r="B12" s="70" t="s">
        <v>83</v>
      </c>
      <c r="C12" s="74">
        <v>0.7027027027027027</v>
      </c>
      <c r="D12" s="89">
        <v>3.956521739130435</v>
      </c>
      <c r="E12" s="82">
        <v>1.4285714285714286</v>
      </c>
      <c r="F12" s="62"/>
    </row>
    <row r="13" spans="1:6" ht="26.25" customHeight="1">
      <c r="A13" s="66">
        <f t="shared" si="0"/>
        <v>8</v>
      </c>
      <c r="B13" s="70" t="s">
        <v>94</v>
      </c>
      <c r="C13" s="74">
        <v>1.454054054054054</v>
      </c>
      <c r="D13" s="89">
        <v>4.565217391304348</v>
      </c>
      <c r="E13" s="82">
        <v>2.5619047619047617</v>
      </c>
      <c r="F13" s="62"/>
    </row>
    <row r="14" spans="1:6" ht="26.25" customHeight="1">
      <c r="A14" s="66">
        <f t="shared" si="0"/>
        <v>9</v>
      </c>
      <c r="B14" s="70" t="s">
        <v>95</v>
      </c>
      <c r="C14" s="74">
        <v>1.362162162162162</v>
      </c>
      <c r="D14" s="89">
        <v>1.1739130434782608</v>
      </c>
      <c r="E14" s="82">
        <v>9.333333333333334</v>
      </c>
      <c r="F14" s="62"/>
    </row>
    <row r="15" spans="1:6" ht="26.25" customHeight="1">
      <c r="A15" s="66">
        <f t="shared" si="0"/>
        <v>10</v>
      </c>
      <c r="B15" s="70" t="s">
        <v>88</v>
      </c>
      <c r="C15" s="75">
        <v>11.454054054054055</v>
      </c>
      <c r="D15" s="90">
        <v>17.434782608695652</v>
      </c>
      <c r="E15" s="82">
        <v>5.28428927680798</v>
      </c>
      <c r="F15" s="62"/>
    </row>
    <row r="16" spans="1:6" ht="26.25" customHeight="1">
      <c r="A16" s="66">
        <f t="shared" si="0"/>
        <v>11</v>
      </c>
      <c r="B16" s="70" t="s">
        <v>97</v>
      </c>
      <c r="C16" s="75">
        <v>17.735135135135135</v>
      </c>
      <c r="D16" s="90">
        <v>22.47826086956522</v>
      </c>
      <c r="E16" s="82">
        <v>6.346228239845261</v>
      </c>
      <c r="F16" s="62"/>
    </row>
    <row r="17" spans="1:6" ht="26.25" customHeight="1">
      <c r="A17" s="66">
        <f t="shared" si="0"/>
        <v>12</v>
      </c>
      <c r="B17" s="70" t="s">
        <v>93</v>
      </c>
      <c r="C17" s="74">
        <v>2.4756756756756757</v>
      </c>
      <c r="D17" s="89">
        <v>7.043478260869565</v>
      </c>
      <c r="E17" s="82">
        <v>2.8271604938271606</v>
      </c>
      <c r="F17" s="62"/>
    </row>
    <row r="18" spans="1:6" ht="26.25" customHeight="1">
      <c r="A18" s="66">
        <f t="shared" si="0"/>
        <v>13</v>
      </c>
      <c r="B18" s="70" t="s">
        <v>86</v>
      </c>
      <c r="C18" s="74">
        <v>0.2972972972972973</v>
      </c>
      <c r="D18" s="89">
        <v>0.6086956521739131</v>
      </c>
      <c r="E18" s="82">
        <v>3.9285714285714284</v>
      </c>
      <c r="F18" s="62"/>
    </row>
    <row r="19" spans="1:6" ht="26.25" customHeight="1">
      <c r="A19" s="66">
        <f t="shared" si="0"/>
        <v>14</v>
      </c>
      <c r="B19" s="70" t="s">
        <v>91</v>
      </c>
      <c r="C19" s="74">
        <v>2.2486486486486488</v>
      </c>
      <c r="D19" s="89">
        <v>3.956521739130435</v>
      </c>
      <c r="E19" s="82">
        <v>4.571428571428571</v>
      </c>
      <c r="F19" s="62"/>
    </row>
    <row r="20" spans="1:6" ht="26.25" customHeight="1">
      <c r="A20" s="66">
        <f t="shared" si="0"/>
        <v>15</v>
      </c>
      <c r="B20" s="70" t="s">
        <v>92</v>
      </c>
      <c r="C20" s="74">
        <v>0.5675675675675675</v>
      </c>
      <c r="D20" s="89">
        <v>8</v>
      </c>
      <c r="E20" s="82">
        <v>0.5706521739130435</v>
      </c>
      <c r="F20" s="62"/>
    </row>
    <row r="21" spans="1:6" ht="26.25" customHeight="1">
      <c r="A21" s="66">
        <f t="shared" si="0"/>
        <v>16</v>
      </c>
      <c r="B21" s="70" t="s">
        <v>98</v>
      </c>
      <c r="C21" s="75">
        <v>22.486486486486488</v>
      </c>
      <c r="D21" s="90">
        <v>25.65217391304348</v>
      </c>
      <c r="E21" s="82">
        <v>7.0508474576271185</v>
      </c>
      <c r="F21" s="62"/>
    </row>
    <row r="22" spans="1:6" ht="26.25" customHeight="1">
      <c r="A22" s="66">
        <f t="shared" si="0"/>
        <v>17</v>
      </c>
      <c r="B22" s="70" t="s">
        <v>89</v>
      </c>
      <c r="C22" s="74">
        <v>1.9027027027027028</v>
      </c>
      <c r="D22" s="89">
        <v>5.565217391304348</v>
      </c>
      <c r="E22" s="82">
        <v>2.75</v>
      </c>
      <c r="F22" s="62"/>
    </row>
    <row r="23" spans="1:6" ht="26.25" customHeight="1" thickBot="1">
      <c r="A23" s="67">
        <f t="shared" si="0"/>
        <v>18</v>
      </c>
      <c r="B23" s="71" t="s">
        <v>104</v>
      </c>
      <c r="C23" s="76">
        <v>45.24324324324324</v>
      </c>
      <c r="D23" s="91">
        <v>34.34782608695652</v>
      </c>
      <c r="E23" s="83">
        <v>10.594936708860759</v>
      </c>
      <c r="F23" s="62"/>
    </row>
    <row r="24" spans="1:6" ht="26.25" customHeight="1" thickBot="1">
      <c r="A24" s="125" t="s">
        <v>105</v>
      </c>
      <c r="B24" s="126"/>
      <c r="C24" s="77">
        <f>SUM(C6:C23)/100</f>
        <v>1.574918918918919</v>
      </c>
      <c r="D24" s="92">
        <f>SUM(D6:D23)/100</f>
        <v>2.479565217391304</v>
      </c>
      <c r="E24" s="84">
        <f>C24/D24</f>
        <v>0.6351593044912351</v>
      </c>
      <c r="F24" s="62"/>
    </row>
  </sheetData>
  <mergeCells count="4">
    <mergeCell ref="A4:B4"/>
    <mergeCell ref="A3:B3"/>
    <mergeCell ref="A24:B24"/>
    <mergeCell ref="A1:E1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I30" sqref="I30"/>
    </sheetView>
  </sheetViews>
  <sheetFormatPr defaultColWidth="9.140625" defaultRowHeight="21" customHeight="1"/>
  <cols>
    <col min="1" max="1" width="22.140625" style="58" customWidth="1"/>
    <col min="2" max="9" width="8.00390625" style="8" customWidth="1"/>
    <col min="10" max="16384" width="9.140625" style="8" customWidth="1"/>
  </cols>
  <sheetData>
    <row r="1" spans="1:9" ht="21" customHeight="1">
      <c r="A1" s="131" t="s">
        <v>80</v>
      </c>
      <c r="B1" s="132"/>
      <c r="C1" s="132"/>
      <c r="D1" s="132"/>
      <c r="E1" s="132"/>
      <c r="F1" s="132"/>
      <c r="G1" s="132"/>
      <c r="H1" s="132"/>
      <c r="I1" s="132"/>
    </row>
    <row r="2" spans="1:9" ht="21" customHeight="1" thickBot="1">
      <c r="A2" s="133" t="s">
        <v>250</v>
      </c>
      <c r="B2" s="134"/>
      <c r="C2" s="134"/>
      <c r="D2" s="134"/>
      <c r="E2" s="134"/>
      <c r="F2" s="134"/>
      <c r="G2" s="134"/>
      <c r="H2" s="134"/>
      <c r="I2" s="134"/>
    </row>
    <row r="3" spans="1:9" s="9" customFormat="1" ht="21" customHeight="1">
      <c r="A3" s="135" t="s">
        <v>41</v>
      </c>
      <c r="B3" s="123" t="s">
        <v>42</v>
      </c>
      <c r="C3" s="137"/>
      <c r="D3" s="137"/>
      <c r="E3" s="138"/>
      <c r="F3" s="123" t="s">
        <v>43</v>
      </c>
      <c r="G3" s="137"/>
      <c r="H3" s="137"/>
      <c r="I3" s="138"/>
    </row>
    <row r="4" spans="1:9" s="9" customFormat="1" ht="29.25" customHeight="1" thickBot="1">
      <c r="A4" s="136"/>
      <c r="B4" s="10" t="s">
        <v>44</v>
      </c>
      <c r="C4" s="11" t="s">
        <v>45</v>
      </c>
      <c r="D4" s="12" t="s">
        <v>46</v>
      </c>
      <c r="E4" s="13" t="s">
        <v>47</v>
      </c>
      <c r="F4" s="10" t="s">
        <v>44</v>
      </c>
      <c r="G4" s="11" t="s">
        <v>45</v>
      </c>
      <c r="H4" s="12" t="s">
        <v>46</v>
      </c>
      <c r="I4" s="13" t="s">
        <v>47</v>
      </c>
    </row>
    <row r="5" spans="1:9" s="9" customFormat="1" ht="21" customHeight="1" thickBot="1">
      <c r="A5" s="14" t="s">
        <v>48</v>
      </c>
      <c r="B5" s="15">
        <v>201</v>
      </c>
      <c r="C5" s="16">
        <f aca="true" t="shared" si="0" ref="C5:C25">B5/D5*100</f>
        <v>8.73913043478261</v>
      </c>
      <c r="D5" s="17">
        <v>2300</v>
      </c>
      <c r="E5" s="18">
        <v>100</v>
      </c>
      <c r="F5" s="15">
        <v>290</v>
      </c>
      <c r="G5" s="16">
        <f aca="true" t="shared" si="1" ref="G5:G10">F5/H5*100</f>
        <v>1.576086956521739</v>
      </c>
      <c r="H5" s="17">
        <v>18400</v>
      </c>
      <c r="I5" s="18">
        <v>100</v>
      </c>
    </row>
    <row r="6" spans="1:11" s="9" customFormat="1" ht="21" customHeight="1" thickBot="1">
      <c r="A6" s="50" t="s">
        <v>77</v>
      </c>
      <c r="B6" s="51">
        <v>1</v>
      </c>
      <c r="C6" s="52">
        <f>B6/D6*100</f>
        <v>100</v>
      </c>
      <c r="D6" s="53">
        <v>1</v>
      </c>
      <c r="E6" s="54">
        <f>D6/2300*100</f>
        <v>0.043478260869565216</v>
      </c>
      <c r="F6" s="51">
        <v>0</v>
      </c>
      <c r="G6" s="52">
        <f t="shared" si="1"/>
        <v>0</v>
      </c>
      <c r="H6" s="53">
        <v>15</v>
      </c>
      <c r="I6" s="54">
        <f>H6/18400*100</f>
        <v>0.08152173913043478</v>
      </c>
      <c r="J6" s="25"/>
      <c r="K6" s="26"/>
    </row>
    <row r="7" spans="1:11" s="9" customFormat="1" ht="21" customHeight="1" thickBot="1">
      <c r="A7" s="14" t="s">
        <v>78</v>
      </c>
      <c r="B7" s="55">
        <v>0</v>
      </c>
      <c r="C7" s="47" t="s">
        <v>66</v>
      </c>
      <c r="D7" s="56">
        <v>0</v>
      </c>
      <c r="E7" s="18">
        <f>D7/2300*100</f>
        <v>0</v>
      </c>
      <c r="F7" s="55">
        <v>5</v>
      </c>
      <c r="G7" s="47">
        <f t="shared" si="1"/>
        <v>71.42857142857143</v>
      </c>
      <c r="H7" s="56">
        <v>7</v>
      </c>
      <c r="I7" s="57">
        <f>H7/18400*100</f>
        <v>0.03804347826086957</v>
      </c>
      <c r="J7" s="25"/>
      <c r="K7" s="33"/>
    </row>
    <row r="8" spans="1:11" s="9" customFormat="1" ht="21" customHeight="1" thickBot="1">
      <c r="A8" s="14" t="s">
        <v>79</v>
      </c>
      <c r="B8" s="55">
        <v>3</v>
      </c>
      <c r="C8" s="47">
        <f>B8/D8*100</f>
        <v>75</v>
      </c>
      <c r="D8" s="56">
        <v>4</v>
      </c>
      <c r="E8" s="48">
        <f>D8/2300*100</f>
        <v>0.17391304347826086</v>
      </c>
      <c r="F8" s="55">
        <v>0</v>
      </c>
      <c r="G8" s="47">
        <f t="shared" si="1"/>
        <v>0</v>
      </c>
      <c r="H8" s="56">
        <v>3</v>
      </c>
      <c r="I8" s="57">
        <f>H8/18400*100</f>
        <v>0.01630434782608696</v>
      </c>
      <c r="J8" s="25"/>
      <c r="K8" s="33"/>
    </row>
    <row r="9" spans="1:11" s="9" customFormat="1" ht="21" customHeight="1" thickBot="1">
      <c r="A9" s="14" t="s">
        <v>87</v>
      </c>
      <c r="B9" s="55">
        <v>1</v>
      </c>
      <c r="C9" s="47">
        <f>B9/D9*100</f>
        <v>100</v>
      </c>
      <c r="D9" s="56">
        <v>1</v>
      </c>
      <c r="E9" s="57">
        <f>D9/2300*100</f>
        <v>0.043478260869565216</v>
      </c>
      <c r="F9" s="55">
        <v>1</v>
      </c>
      <c r="G9" s="47">
        <f t="shared" si="1"/>
        <v>4</v>
      </c>
      <c r="H9" s="56">
        <v>25</v>
      </c>
      <c r="I9" s="57">
        <f>H9/18400*100</f>
        <v>0.1358695652173913</v>
      </c>
      <c r="J9" s="25"/>
      <c r="K9" s="33"/>
    </row>
    <row r="10" spans="1:9" s="9" customFormat="1" ht="21" customHeight="1">
      <c r="A10" s="19" t="s">
        <v>49</v>
      </c>
      <c r="B10" s="20" t="s">
        <v>50</v>
      </c>
      <c r="C10" s="21">
        <f t="shared" si="0"/>
        <v>25.305216426193116</v>
      </c>
      <c r="D10" s="22" t="s">
        <v>51</v>
      </c>
      <c r="E10" s="23">
        <f>D10/2300*100</f>
        <v>39.17391304347826</v>
      </c>
      <c r="F10" s="20">
        <v>291</v>
      </c>
      <c r="G10" s="21">
        <f t="shared" si="1"/>
        <v>5.658176161773284</v>
      </c>
      <c r="H10" s="22">
        <v>5143</v>
      </c>
      <c r="I10" s="24">
        <f>H10/18400*100</f>
        <v>27.95108695652174</v>
      </c>
    </row>
    <row r="11" spans="1:9" s="9" customFormat="1" ht="21" customHeight="1">
      <c r="A11" s="27" t="s">
        <v>52</v>
      </c>
      <c r="B11" s="28">
        <v>67</v>
      </c>
      <c r="C11" s="29">
        <f t="shared" si="0"/>
        <v>51.53846153846153</v>
      </c>
      <c r="D11" s="30">
        <v>130</v>
      </c>
      <c r="E11" s="31">
        <f aca="true" t="shared" si="2" ref="E11:E26">D11/2300*100</f>
        <v>5.6521739130434785</v>
      </c>
      <c r="F11" s="28">
        <v>72</v>
      </c>
      <c r="G11" s="29">
        <f aca="true" t="shared" si="3" ref="G11:G25">F11/H11*100</f>
        <v>49.6551724137931</v>
      </c>
      <c r="H11" s="30">
        <v>145</v>
      </c>
      <c r="I11" s="32">
        <f aca="true" t="shared" si="4" ref="I11:I26">H11/18400*100</f>
        <v>0.7880434782608695</v>
      </c>
    </row>
    <row r="12" spans="1:9" s="9" customFormat="1" ht="21" customHeight="1">
      <c r="A12" s="27" t="s">
        <v>53</v>
      </c>
      <c r="B12" s="28">
        <v>51</v>
      </c>
      <c r="C12" s="29">
        <f t="shared" si="0"/>
        <v>35.172413793103445</v>
      </c>
      <c r="D12" s="30">
        <v>145</v>
      </c>
      <c r="E12" s="31">
        <f t="shared" si="2"/>
        <v>6.304347826086956</v>
      </c>
      <c r="F12" s="28">
        <v>124</v>
      </c>
      <c r="G12" s="29">
        <f t="shared" si="3"/>
        <v>22.423146473779383</v>
      </c>
      <c r="H12" s="30">
        <v>553</v>
      </c>
      <c r="I12" s="34">
        <f t="shared" si="4"/>
        <v>3.005434782608696</v>
      </c>
    </row>
    <row r="13" spans="1:9" s="9" customFormat="1" ht="21" customHeight="1">
      <c r="A13" s="27" t="s">
        <v>54</v>
      </c>
      <c r="B13" s="28" t="s">
        <v>55</v>
      </c>
      <c r="C13" s="29">
        <f t="shared" si="0"/>
        <v>29.383116883116884</v>
      </c>
      <c r="D13" s="30" t="s">
        <v>56</v>
      </c>
      <c r="E13" s="31">
        <f t="shared" si="2"/>
        <v>26.782608695652172</v>
      </c>
      <c r="F13" s="28">
        <v>228</v>
      </c>
      <c r="G13" s="29">
        <f t="shared" si="3"/>
        <v>11.746522411128284</v>
      </c>
      <c r="H13" s="30">
        <v>1941</v>
      </c>
      <c r="I13" s="34">
        <f t="shared" si="4"/>
        <v>10.548913043478262</v>
      </c>
    </row>
    <row r="14" spans="1:9" s="9" customFormat="1" ht="21" customHeight="1">
      <c r="A14" s="27" t="s">
        <v>57</v>
      </c>
      <c r="B14" s="28">
        <v>16</v>
      </c>
      <c r="C14" s="29">
        <f t="shared" si="0"/>
        <v>17.20430107526882</v>
      </c>
      <c r="D14" s="30">
        <v>93</v>
      </c>
      <c r="E14" s="31">
        <f t="shared" si="2"/>
        <v>4.043478260869565</v>
      </c>
      <c r="F14" s="28">
        <v>5</v>
      </c>
      <c r="G14" s="29">
        <f t="shared" si="3"/>
        <v>27.77777777777778</v>
      </c>
      <c r="H14" s="30">
        <v>18</v>
      </c>
      <c r="I14" s="32">
        <f t="shared" si="4"/>
        <v>0.09782608695652174</v>
      </c>
    </row>
    <row r="15" spans="1:9" s="9" customFormat="1" ht="21" customHeight="1">
      <c r="A15" s="27" t="s">
        <v>58</v>
      </c>
      <c r="B15" s="28">
        <v>4</v>
      </c>
      <c r="C15" s="29">
        <f t="shared" si="0"/>
        <v>25</v>
      </c>
      <c r="D15" s="30">
        <v>16</v>
      </c>
      <c r="E15" s="35">
        <f t="shared" si="2"/>
        <v>0.6956521739130435</v>
      </c>
      <c r="F15" s="28">
        <v>1</v>
      </c>
      <c r="G15" s="29">
        <f t="shared" si="3"/>
        <v>100</v>
      </c>
      <c r="H15" s="30">
        <v>1</v>
      </c>
      <c r="I15" s="36">
        <f t="shared" si="4"/>
        <v>0.005434782608695652</v>
      </c>
    </row>
    <row r="16" spans="1:9" s="9" customFormat="1" ht="21" customHeight="1">
      <c r="A16" s="27" t="s">
        <v>59</v>
      </c>
      <c r="B16" s="28" t="s">
        <v>60</v>
      </c>
      <c r="C16" s="29">
        <f t="shared" si="0"/>
        <v>27.906976744186046</v>
      </c>
      <c r="D16" s="30" t="s">
        <v>61</v>
      </c>
      <c r="E16" s="31">
        <f t="shared" si="2"/>
        <v>3.739130434782609</v>
      </c>
      <c r="F16" s="28">
        <v>13</v>
      </c>
      <c r="G16" s="29">
        <f t="shared" si="3"/>
        <v>6.989247311827956</v>
      </c>
      <c r="H16" s="30">
        <v>186</v>
      </c>
      <c r="I16" s="34">
        <f t="shared" si="4"/>
        <v>1.0108695652173914</v>
      </c>
    </row>
    <row r="17" spans="1:9" s="9" customFormat="1" ht="21" customHeight="1">
      <c r="A17" s="27" t="s">
        <v>62</v>
      </c>
      <c r="B17" s="37">
        <v>1</v>
      </c>
      <c r="C17" s="29">
        <f t="shared" si="0"/>
        <v>6.666666666666667</v>
      </c>
      <c r="D17" s="38">
        <v>15</v>
      </c>
      <c r="E17" s="35">
        <f t="shared" si="2"/>
        <v>0.6521739130434783</v>
      </c>
      <c r="F17" s="37">
        <v>0</v>
      </c>
      <c r="G17" s="29">
        <f t="shared" si="3"/>
        <v>0</v>
      </c>
      <c r="H17" s="38">
        <v>1</v>
      </c>
      <c r="I17" s="36">
        <f t="shared" si="4"/>
        <v>0.005434782608695652</v>
      </c>
    </row>
    <row r="18" spans="1:11" s="9" customFormat="1" ht="21" customHeight="1">
      <c r="A18" s="27" t="s">
        <v>63</v>
      </c>
      <c r="B18" s="28">
        <v>3</v>
      </c>
      <c r="C18" s="29">
        <f t="shared" si="0"/>
        <v>75</v>
      </c>
      <c r="D18" s="30">
        <v>4</v>
      </c>
      <c r="E18" s="35">
        <f t="shared" si="2"/>
        <v>0.17391304347826086</v>
      </c>
      <c r="F18" s="28">
        <v>3</v>
      </c>
      <c r="G18" s="29">
        <f t="shared" si="3"/>
        <v>60</v>
      </c>
      <c r="H18" s="30">
        <v>5</v>
      </c>
      <c r="I18" s="36">
        <f t="shared" si="4"/>
        <v>0.02717391304347826</v>
      </c>
      <c r="K18" s="39"/>
    </row>
    <row r="19" spans="1:11" s="9" customFormat="1" ht="21" customHeight="1">
      <c r="A19" s="27" t="s">
        <v>64</v>
      </c>
      <c r="B19" s="28">
        <v>8</v>
      </c>
      <c r="C19" s="29">
        <f t="shared" si="0"/>
        <v>28.57142857142857</v>
      </c>
      <c r="D19" s="30">
        <v>28</v>
      </c>
      <c r="E19" s="31">
        <f t="shared" si="2"/>
        <v>1.2173913043478262</v>
      </c>
      <c r="F19" s="28">
        <v>5</v>
      </c>
      <c r="G19" s="29">
        <f t="shared" si="3"/>
        <v>6.8493150684931505</v>
      </c>
      <c r="H19" s="30">
        <v>73</v>
      </c>
      <c r="I19" s="32">
        <f t="shared" si="4"/>
        <v>0.39673913043478265</v>
      </c>
      <c r="K19" s="39"/>
    </row>
    <row r="20" spans="1:11" s="9" customFormat="1" ht="21" customHeight="1">
      <c r="A20" s="27" t="s">
        <v>65</v>
      </c>
      <c r="B20" s="28">
        <v>0</v>
      </c>
      <c r="C20" s="29">
        <f t="shared" si="0"/>
        <v>0</v>
      </c>
      <c r="D20" s="30">
        <v>2</v>
      </c>
      <c r="E20" s="35">
        <f t="shared" si="2"/>
        <v>0.08695652173913043</v>
      </c>
      <c r="F20" s="28">
        <v>0</v>
      </c>
      <c r="G20" s="29" t="s">
        <v>66</v>
      </c>
      <c r="H20" s="30">
        <v>0</v>
      </c>
      <c r="I20" s="34">
        <f t="shared" si="4"/>
        <v>0</v>
      </c>
      <c r="K20" s="39"/>
    </row>
    <row r="21" spans="1:11" s="9" customFormat="1" ht="21" customHeight="1">
      <c r="A21" s="27" t="s">
        <v>67</v>
      </c>
      <c r="B21" s="28">
        <v>0</v>
      </c>
      <c r="C21" s="29" t="s">
        <v>66</v>
      </c>
      <c r="D21" s="30">
        <v>0</v>
      </c>
      <c r="E21" s="31">
        <f t="shared" si="2"/>
        <v>0</v>
      </c>
      <c r="F21" s="28">
        <v>1</v>
      </c>
      <c r="G21" s="29">
        <f t="shared" si="3"/>
        <v>25</v>
      </c>
      <c r="H21" s="30">
        <v>4</v>
      </c>
      <c r="I21" s="36">
        <f t="shared" si="4"/>
        <v>0.021739130434782608</v>
      </c>
      <c r="K21" s="39"/>
    </row>
    <row r="22" spans="1:11" s="9" customFormat="1" ht="21" customHeight="1">
      <c r="A22" s="27" t="s">
        <v>68</v>
      </c>
      <c r="B22" s="28">
        <v>6</v>
      </c>
      <c r="C22" s="29">
        <f>B22/D22*100</f>
        <v>37.5</v>
      </c>
      <c r="D22" s="30">
        <v>16</v>
      </c>
      <c r="E22" s="35">
        <f t="shared" si="2"/>
        <v>0.6956521739130435</v>
      </c>
      <c r="F22" s="28">
        <v>3</v>
      </c>
      <c r="G22" s="29">
        <f t="shared" si="3"/>
        <v>60</v>
      </c>
      <c r="H22" s="30">
        <v>5</v>
      </c>
      <c r="I22" s="36">
        <f t="shared" si="4"/>
        <v>0.02717391304347826</v>
      </c>
      <c r="K22" s="49"/>
    </row>
    <row r="23" spans="1:11" s="9" customFormat="1" ht="21" customHeight="1">
      <c r="A23" s="27" t="s">
        <v>69</v>
      </c>
      <c r="B23" s="28" t="s">
        <v>70</v>
      </c>
      <c r="C23" s="40">
        <f t="shared" si="0"/>
        <v>7.446808510638298</v>
      </c>
      <c r="D23" s="30" t="s">
        <v>71</v>
      </c>
      <c r="E23" s="31">
        <f t="shared" si="2"/>
        <v>4.08695652173913</v>
      </c>
      <c r="F23" s="28">
        <v>19</v>
      </c>
      <c r="G23" s="40">
        <f t="shared" si="3"/>
        <v>3.4358047016274864</v>
      </c>
      <c r="H23" s="30">
        <v>553</v>
      </c>
      <c r="I23" s="34">
        <f t="shared" si="4"/>
        <v>3.005434782608696</v>
      </c>
      <c r="K23" s="39"/>
    </row>
    <row r="24" spans="1:9" s="9" customFormat="1" ht="21" customHeight="1" thickBot="1">
      <c r="A24" s="41" t="s">
        <v>72</v>
      </c>
      <c r="B24" s="42" t="s">
        <v>73</v>
      </c>
      <c r="C24" s="43">
        <f t="shared" si="0"/>
        <v>11.956521739130435</v>
      </c>
      <c r="D24" s="44" t="s">
        <v>74</v>
      </c>
      <c r="E24" s="45">
        <f t="shared" si="2"/>
        <v>4</v>
      </c>
      <c r="F24" s="42">
        <v>28</v>
      </c>
      <c r="G24" s="43">
        <f t="shared" si="3"/>
        <v>1.146131805157593</v>
      </c>
      <c r="H24" s="44">
        <v>2443</v>
      </c>
      <c r="I24" s="46">
        <f t="shared" si="4"/>
        <v>13.277173913043477</v>
      </c>
    </row>
    <row r="25" spans="1:9" s="9" customFormat="1" ht="21" customHeight="1" thickBot="1">
      <c r="A25" s="14" t="s">
        <v>75</v>
      </c>
      <c r="B25" s="15">
        <v>2</v>
      </c>
      <c r="C25" s="47">
        <f t="shared" si="0"/>
        <v>20</v>
      </c>
      <c r="D25" s="17">
        <v>10</v>
      </c>
      <c r="E25" s="48">
        <f t="shared" si="2"/>
        <v>0.43478260869565216</v>
      </c>
      <c r="F25" s="15">
        <v>4</v>
      </c>
      <c r="G25" s="47">
        <f t="shared" si="3"/>
        <v>15.384615384615385</v>
      </c>
      <c r="H25" s="17">
        <v>26</v>
      </c>
      <c r="I25" s="48">
        <f t="shared" si="4"/>
        <v>0.14130434782608697</v>
      </c>
    </row>
    <row r="26" spans="1:9" s="9" customFormat="1" ht="21" customHeight="1" thickBot="1">
      <c r="A26" s="14" t="s">
        <v>76</v>
      </c>
      <c r="B26" s="15">
        <v>10</v>
      </c>
      <c r="C26" s="47">
        <f>B26/D26*100</f>
        <v>52.63157894736842</v>
      </c>
      <c r="D26" s="17">
        <v>19</v>
      </c>
      <c r="E26" s="48">
        <f t="shared" si="2"/>
        <v>0.826086956521739</v>
      </c>
      <c r="F26" s="15">
        <v>11</v>
      </c>
      <c r="G26" s="47">
        <f>F26/H26*100</f>
        <v>16.666666666666664</v>
      </c>
      <c r="H26" s="17">
        <v>66</v>
      </c>
      <c r="I26" s="48">
        <f t="shared" si="4"/>
        <v>0.358695652173913</v>
      </c>
    </row>
    <row r="27" spans="1:9" s="9" customFormat="1" ht="12" customHeight="1">
      <c r="A27" s="58"/>
      <c r="B27" s="8"/>
      <c r="C27" s="8"/>
      <c r="D27" s="8"/>
      <c r="E27" s="8"/>
      <c r="F27" s="8"/>
      <c r="G27" s="8"/>
      <c r="H27" s="8"/>
      <c r="I27" s="8"/>
    </row>
    <row r="28" spans="1:9" ht="51" customHeight="1">
      <c r="A28" s="129" t="s">
        <v>251</v>
      </c>
      <c r="B28" s="130"/>
      <c r="C28" s="130"/>
      <c r="D28" s="130"/>
      <c r="E28" s="130"/>
      <c r="F28" s="130"/>
      <c r="G28" s="130"/>
      <c r="H28" s="130"/>
      <c r="I28" s="130"/>
    </row>
  </sheetData>
  <mergeCells count="6">
    <mergeCell ref="A28:I28"/>
    <mergeCell ref="A1:I1"/>
    <mergeCell ref="A2:I2"/>
    <mergeCell ref="A3:A4"/>
    <mergeCell ref="B3:E3"/>
    <mergeCell ref="F3:I3"/>
  </mergeCells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D5" sqref="D5"/>
    </sheetView>
  </sheetViews>
  <sheetFormatPr defaultColWidth="9.140625" defaultRowHeight="30.75" customHeight="1"/>
  <cols>
    <col min="1" max="3" width="23.7109375" style="1" customWidth="1"/>
    <col min="4" max="16384" width="23.28125" style="1" customWidth="1"/>
  </cols>
  <sheetData>
    <row r="1" spans="1:3" ht="30.75" customHeight="1">
      <c r="A1" s="139" t="s">
        <v>249</v>
      </c>
      <c r="B1" s="140"/>
      <c r="C1" s="140"/>
    </row>
    <row r="2" spans="1:3" ht="30.75" customHeight="1">
      <c r="A2" s="141" t="s">
        <v>248</v>
      </c>
      <c r="B2" s="142"/>
      <c r="C2" s="142"/>
    </row>
    <row r="3" spans="1:3" ht="30.75" customHeight="1">
      <c r="A3" s="2" t="s">
        <v>98</v>
      </c>
      <c r="B3" s="2" t="s">
        <v>11</v>
      </c>
      <c r="C3" s="2" t="s">
        <v>12</v>
      </c>
    </row>
    <row r="4" spans="1:3" ht="30.75" customHeight="1">
      <c r="A4" s="3" t="s">
        <v>0</v>
      </c>
      <c r="B4" s="4" t="s">
        <v>259</v>
      </c>
      <c r="C4" s="4" t="s">
        <v>257</v>
      </c>
    </row>
    <row r="5" spans="1:3" ht="30.75" customHeight="1">
      <c r="A5" s="3" t="s">
        <v>1</v>
      </c>
      <c r="B5" s="4" t="s">
        <v>260</v>
      </c>
      <c r="C5" s="4" t="s">
        <v>13</v>
      </c>
    </row>
    <row r="6" spans="1:3" ht="30.75" customHeight="1">
      <c r="A6" s="3" t="s">
        <v>2</v>
      </c>
      <c r="B6" s="4" t="s">
        <v>14</v>
      </c>
      <c r="C6" s="4" t="s">
        <v>15</v>
      </c>
    </row>
    <row r="7" spans="1:3" ht="30.75" customHeight="1">
      <c r="A7" s="3" t="s">
        <v>3</v>
      </c>
      <c r="B7" s="4" t="s">
        <v>261</v>
      </c>
      <c r="C7" s="4" t="s">
        <v>13</v>
      </c>
    </row>
    <row r="8" spans="1:3" ht="30.75" customHeight="1">
      <c r="A8" s="3" t="s">
        <v>4</v>
      </c>
      <c r="B8" s="4" t="s">
        <v>262</v>
      </c>
      <c r="C8" s="4">
        <v>0</v>
      </c>
    </row>
    <row r="9" spans="1:3" ht="30.75" customHeight="1">
      <c r="A9" s="3" t="s">
        <v>5</v>
      </c>
      <c r="B9" s="4" t="s">
        <v>263</v>
      </c>
      <c r="C9" s="4" t="s">
        <v>16</v>
      </c>
    </row>
    <row r="10" spans="1:3" ht="30.75" customHeight="1">
      <c r="A10" s="3" t="s">
        <v>6</v>
      </c>
      <c r="B10" s="4" t="s">
        <v>263</v>
      </c>
      <c r="C10" s="4" t="s">
        <v>17</v>
      </c>
    </row>
    <row r="11" spans="1:3" ht="30.75" customHeight="1">
      <c r="A11" s="3" t="s">
        <v>7</v>
      </c>
      <c r="B11" s="4" t="s">
        <v>263</v>
      </c>
      <c r="C11" s="4" t="s">
        <v>18</v>
      </c>
    </row>
    <row r="12" spans="1:3" ht="30.75" customHeight="1">
      <c r="A12" s="3" t="s">
        <v>8</v>
      </c>
      <c r="B12" s="4" t="s">
        <v>263</v>
      </c>
      <c r="C12" s="4">
        <v>0</v>
      </c>
    </row>
    <row r="13" spans="1:3" ht="30.75" customHeight="1">
      <c r="A13" s="3" t="s">
        <v>9</v>
      </c>
      <c r="B13" s="4">
        <v>0</v>
      </c>
      <c r="C13" s="4" t="s">
        <v>258</v>
      </c>
    </row>
    <row r="14" spans="1:3" ht="30.75" customHeight="1">
      <c r="A14" s="3" t="s">
        <v>10</v>
      </c>
      <c r="B14" s="4">
        <v>0</v>
      </c>
      <c r="C14" s="4" t="s">
        <v>258</v>
      </c>
    </row>
  </sheetData>
  <mergeCells count="2">
    <mergeCell ref="A1:C1"/>
    <mergeCell ref="A2:C2"/>
  </mergeCells>
  <printOptions horizontalCentered="1"/>
  <pageMargins left="0.5" right="0.5" top="1.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4"/>
  <sheetViews>
    <sheetView workbookViewId="0" topLeftCell="A10">
      <selection activeCell="H21" sqref="H21"/>
    </sheetView>
  </sheetViews>
  <sheetFormatPr defaultColWidth="9.140625" defaultRowHeight="26.25" customHeight="1"/>
  <cols>
    <col min="1" max="2" width="5.7109375" style="9" customWidth="1"/>
    <col min="3" max="3" width="10.00390625" style="108" customWidth="1"/>
    <col min="4" max="4" width="10.8515625" style="9" customWidth="1"/>
    <col min="5" max="5" width="8.421875" style="9" customWidth="1"/>
    <col min="6" max="6" width="9.28125" style="9" customWidth="1"/>
    <col min="7" max="7" width="9.140625" style="108" customWidth="1"/>
    <col min="8" max="8" width="40.00390625" style="9" customWidth="1"/>
    <col min="9" max="9" width="19.140625" style="9" customWidth="1"/>
    <col min="10" max="10" width="6.421875" style="9" customWidth="1"/>
    <col min="11" max="11" width="6.7109375" style="9" customWidth="1"/>
    <col min="12" max="12" width="6.57421875" style="9" customWidth="1"/>
    <col min="13" max="13" width="8.00390625" style="9" customWidth="1"/>
    <col min="14" max="31" width="9.00390625" style="109" customWidth="1"/>
    <col min="32" max="32" width="9.00390625" style="58" customWidth="1"/>
    <col min="33" max="16384" width="9.00390625" style="9" customWidth="1"/>
  </cols>
  <sheetData>
    <row r="1" spans="1:32" s="100" customFormat="1" ht="37.5" customHeight="1">
      <c r="A1" s="110" t="s">
        <v>199</v>
      </c>
      <c r="C1" s="101"/>
      <c r="E1" s="99"/>
      <c r="G1" s="101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99"/>
    </row>
    <row r="2" spans="1:9" s="5" customFormat="1" ht="37.5" customHeight="1">
      <c r="A2" s="59" t="s">
        <v>122</v>
      </c>
      <c r="B2" s="59" t="s">
        <v>123</v>
      </c>
      <c r="C2" s="59" t="s">
        <v>124</v>
      </c>
      <c r="D2" s="59" t="s">
        <v>125</v>
      </c>
      <c r="E2" s="59" t="s">
        <v>126</v>
      </c>
      <c r="F2" s="59" t="s">
        <v>127</v>
      </c>
      <c r="G2" s="59" t="s">
        <v>128</v>
      </c>
      <c r="H2" s="59" t="s">
        <v>129</v>
      </c>
      <c r="I2" s="59" t="s">
        <v>130</v>
      </c>
    </row>
    <row r="3" spans="1:32" ht="37.5" customHeight="1">
      <c r="A3" s="103">
        <v>1</v>
      </c>
      <c r="B3" s="103" t="s">
        <v>131</v>
      </c>
      <c r="C3" s="70" t="s">
        <v>132</v>
      </c>
      <c r="D3" s="103" t="s">
        <v>133</v>
      </c>
      <c r="E3" s="103" t="s">
        <v>134</v>
      </c>
      <c r="F3" s="103">
        <v>3</v>
      </c>
      <c r="G3" s="104" t="s">
        <v>135</v>
      </c>
      <c r="H3" s="6" t="s">
        <v>136</v>
      </c>
      <c r="I3" s="6" t="s">
        <v>137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ht="37.5" customHeight="1">
      <c r="A4" s="103">
        <v>2</v>
      </c>
      <c r="B4" s="103" t="s">
        <v>138</v>
      </c>
      <c r="C4" s="70" t="s">
        <v>132</v>
      </c>
      <c r="D4" s="103" t="s">
        <v>139</v>
      </c>
      <c r="E4" s="103" t="s">
        <v>134</v>
      </c>
      <c r="F4" s="103">
        <v>3</v>
      </c>
      <c r="G4" s="104" t="s">
        <v>135</v>
      </c>
      <c r="H4" s="6" t="s">
        <v>140</v>
      </c>
      <c r="I4" s="6" t="s">
        <v>137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37.5" customHeight="1">
      <c r="A5" s="103">
        <v>3</v>
      </c>
      <c r="B5" s="103" t="s">
        <v>141</v>
      </c>
      <c r="C5" s="70" t="s">
        <v>132</v>
      </c>
      <c r="D5" s="103" t="s">
        <v>142</v>
      </c>
      <c r="E5" s="103" t="s">
        <v>134</v>
      </c>
      <c r="F5" s="103">
        <v>1</v>
      </c>
      <c r="G5" s="104" t="s">
        <v>143</v>
      </c>
      <c r="H5" s="6" t="s">
        <v>144</v>
      </c>
      <c r="I5" s="6" t="s">
        <v>137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ht="37.5" customHeight="1">
      <c r="A6" s="103">
        <v>4</v>
      </c>
      <c r="B6" s="103" t="s">
        <v>145</v>
      </c>
      <c r="C6" s="70" t="s">
        <v>132</v>
      </c>
      <c r="D6" s="103" t="s">
        <v>146</v>
      </c>
      <c r="E6" s="103" t="s">
        <v>134</v>
      </c>
      <c r="F6" s="103">
        <v>6</v>
      </c>
      <c r="G6" s="104" t="s">
        <v>147</v>
      </c>
      <c r="H6" s="6" t="s">
        <v>148</v>
      </c>
      <c r="I6" s="6" t="s">
        <v>149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37.5" customHeight="1">
      <c r="A7" s="103">
        <v>5</v>
      </c>
      <c r="B7" s="103" t="s">
        <v>150</v>
      </c>
      <c r="C7" s="70" t="s">
        <v>132</v>
      </c>
      <c r="D7" s="103" t="s">
        <v>151</v>
      </c>
      <c r="E7" s="103" t="s">
        <v>134</v>
      </c>
      <c r="F7" s="103">
        <v>1</v>
      </c>
      <c r="G7" s="104" t="s">
        <v>147</v>
      </c>
      <c r="H7" s="6" t="s">
        <v>152</v>
      </c>
      <c r="I7" s="6" t="s">
        <v>153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ht="37.5" customHeight="1">
      <c r="A8" s="103">
        <v>6</v>
      </c>
      <c r="B8" s="103" t="s">
        <v>154</v>
      </c>
      <c r="C8" s="70" t="s">
        <v>155</v>
      </c>
      <c r="D8" s="103" t="s">
        <v>151</v>
      </c>
      <c r="E8" s="103" t="s">
        <v>156</v>
      </c>
      <c r="F8" s="103">
        <v>2</v>
      </c>
      <c r="G8" s="104" t="s">
        <v>157</v>
      </c>
      <c r="H8" s="6" t="s">
        <v>158</v>
      </c>
      <c r="I8" s="6" t="s">
        <v>149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ht="37.5" customHeight="1">
      <c r="A9" s="105">
        <v>7</v>
      </c>
      <c r="B9" s="105" t="s">
        <v>159</v>
      </c>
      <c r="C9" s="70" t="s">
        <v>155</v>
      </c>
      <c r="D9" s="106" t="s">
        <v>160</v>
      </c>
      <c r="E9" s="103" t="s">
        <v>156</v>
      </c>
      <c r="F9" s="105">
        <v>2</v>
      </c>
      <c r="G9" s="104" t="s">
        <v>161</v>
      </c>
      <c r="H9" s="106" t="s">
        <v>162</v>
      </c>
      <c r="I9" s="106" t="s">
        <v>163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ht="37.5" customHeight="1">
      <c r="A10" s="103">
        <v>8</v>
      </c>
      <c r="B10" s="70" t="s">
        <v>164</v>
      </c>
      <c r="C10" s="70" t="s">
        <v>155</v>
      </c>
      <c r="D10" s="103" t="s">
        <v>165</v>
      </c>
      <c r="E10" s="103" t="s">
        <v>156</v>
      </c>
      <c r="F10" s="70">
        <v>5</v>
      </c>
      <c r="G10" s="104" t="s">
        <v>166</v>
      </c>
      <c r="H10" s="6" t="s">
        <v>167</v>
      </c>
      <c r="I10" s="6" t="s">
        <v>168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37.5" customHeight="1">
      <c r="A11" s="103">
        <v>9</v>
      </c>
      <c r="B11" s="70" t="s">
        <v>169</v>
      </c>
      <c r="C11" s="70" t="s">
        <v>155</v>
      </c>
      <c r="D11" s="103" t="s">
        <v>133</v>
      </c>
      <c r="E11" s="103" t="s">
        <v>156</v>
      </c>
      <c r="F11" s="70">
        <v>2</v>
      </c>
      <c r="G11" s="104" t="s">
        <v>135</v>
      </c>
      <c r="H11" s="6" t="s">
        <v>170</v>
      </c>
      <c r="I11" s="6" t="s">
        <v>168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ht="37.5" customHeight="1">
      <c r="A12" s="103">
        <v>10</v>
      </c>
      <c r="B12" s="70" t="s">
        <v>164</v>
      </c>
      <c r="C12" s="70" t="s">
        <v>171</v>
      </c>
      <c r="D12" s="103" t="s">
        <v>172</v>
      </c>
      <c r="E12" s="103" t="s">
        <v>173</v>
      </c>
      <c r="F12" s="70">
        <v>95</v>
      </c>
      <c r="G12" s="104" t="s">
        <v>174</v>
      </c>
      <c r="H12" s="6" t="s">
        <v>175</v>
      </c>
      <c r="I12" s="6" t="s">
        <v>176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ht="16.5" customHeight="1">
      <c r="A13" s="107" t="s">
        <v>252</v>
      </c>
    </row>
    <row r="14" ht="12" customHeight="1"/>
    <row r="15" ht="16.5" customHeight="1">
      <c r="A15" s="58" t="s">
        <v>177</v>
      </c>
    </row>
    <row r="16" ht="16.5" customHeight="1">
      <c r="A16" s="58" t="s">
        <v>178</v>
      </c>
    </row>
    <row r="17" ht="16.5" customHeight="1">
      <c r="A17" s="58" t="s">
        <v>179</v>
      </c>
    </row>
    <row r="18" ht="16.5" customHeight="1">
      <c r="A18" s="58" t="s">
        <v>180</v>
      </c>
    </row>
    <row r="19" ht="12" customHeight="1">
      <c r="A19" s="58"/>
    </row>
    <row r="20" ht="16.5" customHeight="1">
      <c r="A20" s="58" t="s">
        <v>181</v>
      </c>
    </row>
    <row r="21" ht="16.5" customHeight="1">
      <c r="A21" s="58" t="s">
        <v>182</v>
      </c>
    </row>
    <row r="22" ht="16.5" customHeight="1">
      <c r="A22" s="58" t="s">
        <v>183</v>
      </c>
    </row>
    <row r="23" ht="12" customHeight="1">
      <c r="A23" s="58"/>
    </row>
    <row r="24" ht="16.5" customHeight="1">
      <c r="A24" s="58" t="s">
        <v>184</v>
      </c>
    </row>
    <row r="25" ht="16.5" customHeight="1">
      <c r="A25" s="58" t="s">
        <v>185</v>
      </c>
    </row>
    <row r="26" ht="16.5" customHeight="1">
      <c r="A26" s="58" t="s">
        <v>186</v>
      </c>
    </row>
    <row r="27" ht="16.5" customHeight="1">
      <c r="A27" s="58" t="s">
        <v>187</v>
      </c>
    </row>
    <row r="28" ht="12" customHeight="1">
      <c r="A28" s="58"/>
    </row>
    <row r="29" ht="16.5" customHeight="1">
      <c r="A29" s="58" t="s">
        <v>188</v>
      </c>
    </row>
    <row r="30" ht="16.5" customHeight="1">
      <c r="A30" s="58" t="s">
        <v>189</v>
      </c>
    </row>
    <row r="31" ht="16.5" customHeight="1">
      <c r="A31" s="58" t="s">
        <v>190</v>
      </c>
    </row>
    <row r="32" ht="16.5" customHeight="1">
      <c r="A32" s="58" t="s">
        <v>191</v>
      </c>
    </row>
    <row r="33" ht="16.5" customHeight="1">
      <c r="A33" s="58" t="s">
        <v>192</v>
      </c>
    </row>
    <row r="34" ht="12" customHeight="1">
      <c r="A34" s="58"/>
    </row>
    <row r="35" ht="16.5" customHeight="1">
      <c r="A35" s="58" t="s">
        <v>193</v>
      </c>
    </row>
    <row r="36" ht="16.5" customHeight="1">
      <c r="A36" s="58" t="s">
        <v>194</v>
      </c>
    </row>
    <row r="37" ht="15" customHeight="1">
      <c r="A37" s="58" t="s">
        <v>195</v>
      </c>
    </row>
    <row r="38" ht="15" customHeight="1">
      <c r="A38" s="58" t="s">
        <v>196</v>
      </c>
    </row>
    <row r="39" ht="15" customHeight="1">
      <c r="A39" s="58" t="s">
        <v>197</v>
      </c>
    </row>
    <row r="40" ht="15" customHeight="1">
      <c r="A40" s="58" t="s">
        <v>198</v>
      </c>
    </row>
    <row r="41" ht="15" customHeight="1">
      <c r="A41" s="58"/>
    </row>
    <row r="42" ht="15" customHeight="1">
      <c r="A42" s="58"/>
    </row>
    <row r="43" ht="15" customHeight="1">
      <c r="A43" s="58"/>
    </row>
    <row r="44" spans="31:32" ht="26.25" customHeight="1">
      <c r="AE44" s="58"/>
      <c r="AF44" s="9"/>
    </row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2" sqref="D2"/>
    </sheetView>
  </sheetViews>
  <sheetFormatPr defaultColWidth="9.140625" defaultRowHeight="33" customHeight="1"/>
  <cols>
    <col min="1" max="1" width="6.421875" style="5" customWidth="1"/>
    <col min="2" max="2" width="10.421875" style="5" customWidth="1"/>
    <col min="3" max="3" width="7.140625" style="5" customWidth="1"/>
    <col min="4" max="4" width="9.28125" style="117" customWidth="1"/>
    <col min="5" max="5" width="8.28125" style="5" customWidth="1"/>
    <col min="6" max="6" width="64.00390625" style="5" customWidth="1"/>
    <col min="7" max="7" width="10.7109375" style="111" customWidth="1"/>
    <col min="8" max="16384" width="9.140625" style="5" customWidth="1"/>
  </cols>
  <sheetData>
    <row r="1" spans="1:7" ht="33" customHeight="1">
      <c r="A1" s="118" t="s">
        <v>253</v>
      </c>
      <c r="B1" s="119"/>
      <c r="C1" s="119"/>
      <c r="D1" s="119"/>
      <c r="E1" s="119"/>
      <c r="F1" s="119"/>
      <c r="G1" s="119"/>
    </row>
    <row r="2" spans="1:7" s="115" customFormat="1" ht="33" customHeight="1">
      <c r="A2" s="59" t="s">
        <v>123</v>
      </c>
      <c r="B2" s="59" t="s">
        <v>215</v>
      </c>
      <c r="C2" s="59" t="s">
        <v>126</v>
      </c>
      <c r="D2" s="114" t="s">
        <v>214</v>
      </c>
      <c r="E2" s="59" t="s">
        <v>217</v>
      </c>
      <c r="F2" s="59" t="s">
        <v>200</v>
      </c>
      <c r="G2" s="112" t="s">
        <v>218</v>
      </c>
    </row>
    <row r="3" spans="1:7" ht="33" customHeight="1">
      <c r="A3" s="6" t="s">
        <v>201</v>
      </c>
      <c r="B3" s="6" t="s">
        <v>219</v>
      </c>
      <c r="C3" s="6" t="s">
        <v>134</v>
      </c>
      <c r="D3" s="116" t="s">
        <v>220</v>
      </c>
      <c r="E3" s="6">
        <v>290</v>
      </c>
      <c r="F3" s="6" t="s">
        <v>221</v>
      </c>
      <c r="G3" s="113" t="s">
        <v>222</v>
      </c>
    </row>
    <row r="4" spans="1:7" ht="33" customHeight="1">
      <c r="A4" s="6" t="s">
        <v>202</v>
      </c>
      <c r="B4" s="6" t="s">
        <v>219</v>
      </c>
      <c r="C4" s="6" t="s">
        <v>134</v>
      </c>
      <c r="D4" s="116" t="s">
        <v>220</v>
      </c>
      <c r="E4" s="6">
        <v>35</v>
      </c>
      <c r="F4" s="6" t="s">
        <v>223</v>
      </c>
      <c r="G4" s="113" t="s">
        <v>222</v>
      </c>
    </row>
    <row r="5" spans="1:7" ht="33" customHeight="1">
      <c r="A5" s="6" t="s">
        <v>203</v>
      </c>
      <c r="B5" s="6" t="s">
        <v>219</v>
      </c>
      <c r="C5" s="6" t="s">
        <v>134</v>
      </c>
      <c r="D5" s="116" t="s">
        <v>224</v>
      </c>
      <c r="E5" s="6">
        <v>41</v>
      </c>
      <c r="F5" s="6" t="s">
        <v>225</v>
      </c>
      <c r="G5" s="113" t="s">
        <v>226</v>
      </c>
    </row>
    <row r="6" spans="1:7" ht="33" customHeight="1">
      <c r="A6" s="6" t="s">
        <v>204</v>
      </c>
      <c r="B6" s="6" t="s">
        <v>219</v>
      </c>
      <c r="C6" s="6" t="s">
        <v>134</v>
      </c>
      <c r="D6" s="116" t="s">
        <v>227</v>
      </c>
      <c r="E6" s="6">
        <v>240</v>
      </c>
      <c r="F6" s="6" t="s">
        <v>228</v>
      </c>
      <c r="G6" s="113" t="s">
        <v>222</v>
      </c>
    </row>
    <row r="7" spans="1:7" ht="33" customHeight="1">
      <c r="A7" s="6" t="s">
        <v>205</v>
      </c>
      <c r="B7" s="6" t="s">
        <v>219</v>
      </c>
      <c r="C7" s="6" t="s">
        <v>134</v>
      </c>
      <c r="D7" s="116" t="s">
        <v>229</v>
      </c>
      <c r="E7" s="6">
        <v>70</v>
      </c>
      <c r="F7" s="6" t="s">
        <v>230</v>
      </c>
      <c r="G7" s="113" t="s">
        <v>226</v>
      </c>
    </row>
    <row r="8" spans="1:7" ht="33" customHeight="1">
      <c r="A8" s="6" t="s">
        <v>206</v>
      </c>
      <c r="B8" s="6" t="s">
        <v>219</v>
      </c>
      <c r="C8" s="6" t="s">
        <v>134</v>
      </c>
      <c r="D8" s="116" t="s">
        <v>220</v>
      </c>
      <c r="E8" s="6" t="s">
        <v>216</v>
      </c>
      <c r="F8" s="6" t="s">
        <v>231</v>
      </c>
      <c r="G8" s="113" t="s">
        <v>232</v>
      </c>
    </row>
    <row r="9" spans="1:7" ht="33" customHeight="1">
      <c r="A9" s="6" t="s">
        <v>207</v>
      </c>
      <c r="B9" s="6" t="s">
        <v>219</v>
      </c>
      <c r="C9" s="6" t="s">
        <v>134</v>
      </c>
      <c r="D9" s="116" t="s">
        <v>233</v>
      </c>
      <c r="E9" s="6">
        <v>100</v>
      </c>
      <c r="F9" s="6" t="s">
        <v>234</v>
      </c>
      <c r="G9" s="113" t="s">
        <v>216</v>
      </c>
    </row>
    <row r="10" spans="1:7" ht="33" customHeight="1">
      <c r="A10" s="6" t="s">
        <v>208</v>
      </c>
      <c r="B10" s="6" t="s">
        <v>235</v>
      </c>
      <c r="C10" s="6" t="s">
        <v>156</v>
      </c>
      <c r="D10" s="116" t="s">
        <v>224</v>
      </c>
      <c r="E10" s="6">
        <v>4</v>
      </c>
      <c r="F10" s="6" t="s">
        <v>236</v>
      </c>
      <c r="G10" s="113" t="s">
        <v>222</v>
      </c>
    </row>
    <row r="11" spans="1:7" ht="33" customHeight="1">
      <c r="A11" s="6" t="s">
        <v>209</v>
      </c>
      <c r="B11" s="6" t="s">
        <v>235</v>
      </c>
      <c r="C11" s="6" t="s">
        <v>156</v>
      </c>
      <c r="D11" s="116" t="s">
        <v>229</v>
      </c>
      <c r="E11" s="6">
        <v>80</v>
      </c>
      <c r="F11" s="6" t="s">
        <v>237</v>
      </c>
      <c r="G11" s="113" t="s">
        <v>226</v>
      </c>
    </row>
    <row r="12" spans="1:7" ht="33" customHeight="1">
      <c r="A12" s="6" t="s">
        <v>210</v>
      </c>
      <c r="B12" s="6" t="s">
        <v>235</v>
      </c>
      <c r="C12" s="6" t="s">
        <v>156</v>
      </c>
      <c r="D12" s="116" t="s">
        <v>224</v>
      </c>
      <c r="E12" s="6">
        <v>12</v>
      </c>
      <c r="F12" s="6" t="s">
        <v>238</v>
      </c>
      <c r="G12" s="113" t="s">
        <v>222</v>
      </c>
    </row>
    <row r="13" spans="1:7" ht="33" customHeight="1">
      <c r="A13" s="6" t="s">
        <v>211</v>
      </c>
      <c r="B13" s="6" t="s">
        <v>235</v>
      </c>
      <c r="C13" s="6" t="s">
        <v>156</v>
      </c>
      <c r="D13" s="116" t="s">
        <v>229</v>
      </c>
      <c r="E13" s="6" t="s">
        <v>216</v>
      </c>
      <c r="F13" s="6" t="s">
        <v>239</v>
      </c>
      <c r="G13" s="113" t="s">
        <v>222</v>
      </c>
    </row>
    <row r="14" spans="1:7" ht="33" customHeight="1">
      <c r="A14" s="6" t="s">
        <v>212</v>
      </c>
      <c r="B14" s="6" t="s">
        <v>240</v>
      </c>
      <c r="C14" s="6" t="s">
        <v>213</v>
      </c>
      <c r="D14" s="116" t="s">
        <v>216</v>
      </c>
      <c r="E14" s="6">
        <v>30</v>
      </c>
      <c r="F14" s="6" t="s">
        <v>241</v>
      </c>
      <c r="G14" s="113" t="s">
        <v>222</v>
      </c>
    </row>
  </sheetData>
  <mergeCells count="1">
    <mergeCell ref="A1:G1"/>
  </mergeCells>
  <printOptions horizontalCentered="1" verticalCentered="1"/>
  <pageMargins left="0.75" right="0.75" top="0.5" bottom="0.7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4">
      <selection activeCell="E23" sqref="E23"/>
    </sheetView>
  </sheetViews>
  <sheetFormatPr defaultColWidth="9.140625" defaultRowHeight="26.25" customHeight="1"/>
  <cols>
    <col min="1" max="1" width="11.00390625" style="93" customWidth="1"/>
    <col min="2" max="2" width="18.140625" style="93" customWidth="1"/>
    <col min="3" max="4" width="14.28125" style="93" customWidth="1"/>
    <col min="5" max="16384" width="18.140625" style="93" customWidth="1"/>
  </cols>
  <sheetData>
    <row r="1" spans="1:4" ht="26.25" customHeight="1">
      <c r="A1" s="59" t="s">
        <v>102</v>
      </c>
      <c r="B1" s="59" t="s">
        <v>99</v>
      </c>
      <c r="C1" s="59" t="s">
        <v>43</v>
      </c>
      <c r="D1" s="59" t="s">
        <v>42</v>
      </c>
    </row>
    <row r="2" spans="1:4" ht="26.25" customHeight="1">
      <c r="A2" s="6">
        <v>1</v>
      </c>
      <c r="B2" s="6" t="s">
        <v>90</v>
      </c>
      <c r="C2" s="94">
        <v>2492</v>
      </c>
      <c r="D2" s="94">
        <v>464</v>
      </c>
    </row>
    <row r="3" spans="1:4" ht="26.25" customHeight="1">
      <c r="A3" s="6">
        <f>A2+1</f>
        <v>2</v>
      </c>
      <c r="B3" s="6" t="s">
        <v>84</v>
      </c>
      <c r="C3" s="94">
        <v>425</v>
      </c>
      <c r="D3" s="94">
        <v>116</v>
      </c>
    </row>
    <row r="4" spans="1:4" ht="26.25" customHeight="1">
      <c r="A4" s="6">
        <f aca="true" t="shared" si="0" ref="A4:A19">A3+1</f>
        <v>3</v>
      </c>
      <c r="B4" s="6" t="s">
        <v>81</v>
      </c>
      <c r="C4" s="94">
        <v>1030</v>
      </c>
      <c r="D4" s="94">
        <v>335</v>
      </c>
    </row>
    <row r="5" spans="1:4" ht="26.25" customHeight="1">
      <c r="A5" s="6">
        <f t="shared" si="0"/>
        <v>4</v>
      </c>
      <c r="B5" s="6" t="s">
        <v>85</v>
      </c>
      <c r="C5" s="94">
        <v>851</v>
      </c>
      <c r="D5" s="94">
        <v>444</v>
      </c>
    </row>
    <row r="6" spans="1:4" ht="26.25" customHeight="1">
      <c r="A6" s="6">
        <f t="shared" si="0"/>
        <v>5</v>
      </c>
      <c r="B6" s="6" t="s">
        <v>96</v>
      </c>
      <c r="C6" s="94">
        <v>1879</v>
      </c>
      <c r="D6" s="94">
        <v>688</v>
      </c>
    </row>
    <row r="7" spans="1:4" ht="26.25" customHeight="1">
      <c r="A7" s="6">
        <f t="shared" si="0"/>
        <v>6</v>
      </c>
      <c r="B7" s="6" t="s">
        <v>82</v>
      </c>
      <c r="C7" s="94">
        <v>2492</v>
      </c>
      <c r="D7" s="94">
        <v>556</v>
      </c>
    </row>
    <row r="8" spans="1:4" ht="26.25" customHeight="1">
      <c r="A8" s="6">
        <f t="shared" si="0"/>
        <v>7</v>
      </c>
      <c r="B8" s="6" t="s">
        <v>83</v>
      </c>
      <c r="C8" s="94">
        <v>130</v>
      </c>
      <c r="D8" s="94">
        <v>91</v>
      </c>
    </row>
    <row r="9" spans="1:4" ht="26.25" customHeight="1">
      <c r="A9" s="6">
        <f t="shared" si="0"/>
        <v>8</v>
      </c>
      <c r="B9" s="6" t="s">
        <v>94</v>
      </c>
      <c r="C9" s="94">
        <v>269</v>
      </c>
      <c r="D9" s="94">
        <v>105</v>
      </c>
    </row>
    <row r="10" spans="1:4" ht="26.25" customHeight="1">
      <c r="A10" s="6">
        <f t="shared" si="0"/>
        <v>9</v>
      </c>
      <c r="B10" s="6" t="s">
        <v>95</v>
      </c>
      <c r="C10" s="94">
        <v>252</v>
      </c>
      <c r="D10" s="94">
        <v>27</v>
      </c>
    </row>
    <row r="11" spans="1:4" ht="26.25" customHeight="1">
      <c r="A11" s="6">
        <f t="shared" si="0"/>
        <v>10</v>
      </c>
      <c r="B11" s="6" t="s">
        <v>88</v>
      </c>
      <c r="C11" s="94">
        <v>2119</v>
      </c>
      <c r="D11" s="94">
        <v>401</v>
      </c>
    </row>
    <row r="12" spans="1:4" ht="26.25" customHeight="1">
      <c r="A12" s="6">
        <f t="shared" si="0"/>
        <v>11</v>
      </c>
      <c r="B12" s="6" t="s">
        <v>97</v>
      </c>
      <c r="C12" s="94">
        <v>3281</v>
      </c>
      <c r="D12" s="94">
        <v>517</v>
      </c>
    </row>
    <row r="13" spans="1:4" ht="26.25" customHeight="1">
      <c r="A13" s="6">
        <f t="shared" si="0"/>
        <v>12</v>
      </c>
      <c r="B13" s="6" t="s">
        <v>93</v>
      </c>
      <c r="C13" s="94">
        <v>458</v>
      </c>
      <c r="D13" s="94">
        <v>162</v>
      </c>
    </row>
    <row r="14" spans="1:4" ht="26.25" customHeight="1">
      <c r="A14" s="6">
        <f t="shared" si="0"/>
        <v>13</v>
      </c>
      <c r="B14" s="6" t="s">
        <v>86</v>
      </c>
      <c r="C14" s="94">
        <v>55</v>
      </c>
      <c r="D14" s="94">
        <v>14</v>
      </c>
    </row>
    <row r="15" spans="1:4" ht="26.25" customHeight="1">
      <c r="A15" s="6">
        <f t="shared" si="0"/>
        <v>14</v>
      </c>
      <c r="B15" s="6" t="s">
        <v>91</v>
      </c>
      <c r="C15" s="94">
        <v>416</v>
      </c>
      <c r="D15" s="94">
        <v>91</v>
      </c>
    </row>
    <row r="16" spans="1:4" ht="26.25" customHeight="1">
      <c r="A16" s="6">
        <f t="shared" si="0"/>
        <v>15</v>
      </c>
      <c r="B16" s="6" t="s">
        <v>92</v>
      </c>
      <c r="C16" s="94">
        <v>105</v>
      </c>
      <c r="D16" s="94">
        <v>184</v>
      </c>
    </row>
    <row r="17" spans="1:4" ht="26.25" customHeight="1">
      <c r="A17" s="6">
        <f t="shared" si="0"/>
        <v>16</v>
      </c>
      <c r="B17" s="6" t="s">
        <v>98</v>
      </c>
      <c r="C17" s="94">
        <v>4160</v>
      </c>
      <c r="D17" s="94">
        <v>590</v>
      </c>
    </row>
    <row r="18" spans="1:4" ht="26.25" customHeight="1">
      <c r="A18" s="6">
        <f t="shared" si="0"/>
        <v>17</v>
      </c>
      <c r="B18" s="6" t="s">
        <v>89</v>
      </c>
      <c r="C18" s="94">
        <v>352</v>
      </c>
      <c r="D18" s="94">
        <v>128</v>
      </c>
    </row>
    <row r="19" spans="1:4" ht="26.25" customHeight="1">
      <c r="A19" s="6">
        <f t="shared" si="0"/>
        <v>18</v>
      </c>
      <c r="B19" s="95" t="s">
        <v>104</v>
      </c>
      <c r="C19" s="94">
        <v>8370</v>
      </c>
      <c r="D19" s="94">
        <v>790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FDA/CBER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CBER</dc:creator>
  <cp:keywords/>
  <dc:description/>
  <cp:lastModifiedBy>CDER USER</cp:lastModifiedBy>
  <cp:lastPrinted>2001-07-24T18:59:41Z</cp:lastPrinted>
  <dcterms:created xsi:type="dcterms:W3CDTF">2001-07-16T15:04:07Z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