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'Sheet1'!$A$1:$Z$39</definedName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<sst xmlns="http://schemas.openxmlformats.org/spreadsheetml/2006/main" count="54" uniqueCount="47">
  <si>
    <t>TOTAL NWDs 2005</t>
  </si>
  <si>
    <t>FLP NWDs</t>
  </si>
  <si>
    <t>2006 COF NWDs</t>
  </si>
  <si>
    <t>COF EMPL PER 2006 WL</t>
  </si>
  <si>
    <t>FED EMPL PER WL</t>
  </si>
  <si>
    <t>2006 WL#528 CRP/CREP Active Contracts</t>
  </si>
  <si>
    <t>2006 WL#1601 Farm-Stored Loans</t>
  </si>
  <si>
    <t>2006 WL#1401 Report of Acreage</t>
  </si>
  <si>
    <t>2006 WL#1801 MILC PYMNTS ISSUED</t>
  </si>
  <si>
    <t>2006 WL#392 DCP Contract Signup</t>
  </si>
  <si>
    <t>2006 Enrolled Farms</t>
  </si>
  <si>
    <t>2006 # of Producers receiving pymnts</t>
  </si>
  <si>
    <t>2006 Total Commodity Dollars</t>
  </si>
  <si>
    <t xml:space="preserve">Future Computer Dollars Saved Annually </t>
  </si>
  <si>
    <t>FY06 Overtime</t>
  </si>
  <si>
    <t>FY06 Travel</t>
  </si>
  <si>
    <t>Total Temp Dollars used 2006</t>
  </si>
  <si>
    <t>2006 Rent</t>
  </si>
  <si>
    <t>One Time Moving Costs</t>
  </si>
  <si>
    <t>Total Dollars Saved Annually</t>
  </si>
  <si>
    <t>Miles Between Offices</t>
  </si>
  <si>
    <t>COUNTY</t>
  </si>
  <si>
    <t>Albany</t>
  </si>
  <si>
    <t>Schoharie</t>
  </si>
  <si>
    <t>TOTAL</t>
  </si>
  <si>
    <t>Broome</t>
  </si>
  <si>
    <t>Cortland</t>
  </si>
  <si>
    <t>Herkimer</t>
  </si>
  <si>
    <t>Otsego</t>
  </si>
  <si>
    <t>Oswego</t>
  </si>
  <si>
    <t>Jefferson</t>
  </si>
  <si>
    <t>Rensselaer</t>
  </si>
  <si>
    <t>Washington/Warren</t>
  </si>
  <si>
    <t>Suffolk</t>
  </si>
  <si>
    <t>Dutchess</t>
  </si>
  <si>
    <t>Sullivan</t>
  </si>
  <si>
    <t>Orange</t>
  </si>
  <si>
    <t>Yates</t>
  </si>
  <si>
    <t>Ontario</t>
  </si>
  <si>
    <t>Closed Office Totals</t>
  </si>
  <si>
    <t>Grand Totals:</t>
  </si>
  <si>
    <t>Fy06 Phone Costs</t>
  </si>
  <si>
    <t>CED Position Savings</t>
  </si>
  <si>
    <t>2006 Utilities and Janitorial</t>
  </si>
  <si>
    <t xml:space="preserve">2006 Office Operating Dollars and STO Mailing </t>
  </si>
  <si>
    <t>Office Combinations</t>
  </si>
  <si>
    <t>Suffolk County employees would be elibible for relocation reimbursement.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</si>
</sst>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;\(0\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17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64" fontId="2" fillId="3" borderId="1" xfId="17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164" fontId="2" fillId="0" borderId="1" xfId="17" applyNumberFormat="1" applyFont="1" applyFill="1" applyBorder="1" applyAlignment="1">
      <alignment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64" fontId="1" fillId="0" borderId="1" xfId="17" applyNumberFormat="1" applyFont="1" applyFill="1" applyBorder="1" applyAlignment="1">
      <alignment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/>
    </xf>
    <xf numFmtId="1" fontId="2" fillId="4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164" fontId="2" fillId="4" borderId="1" xfId="17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7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5" fontId="1" fillId="0" borderId="1" xfId="17" applyNumberFormat="1" applyFont="1" applyBorder="1" applyAlignment="1">
      <alignment horizontal="right"/>
    </xf>
    <xf numFmtId="165" fontId="1" fillId="0" borderId="1" xfId="17" applyNumberFormat="1" applyFont="1" applyBorder="1" applyAlignment="1">
      <alignment/>
    </xf>
    <xf numFmtId="164" fontId="1" fillId="0" borderId="1" xfId="17" applyNumberFormat="1" applyFont="1" applyBorder="1" applyAlignment="1">
      <alignment/>
    </xf>
    <xf numFmtId="0" fontId="1" fillId="4" borderId="1" xfId="0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164" fontId="1" fillId="4" borderId="1" xfId="17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workbookViewId="0" topLeftCell="A1">
      <pane xSplit="13" ySplit="2" topLeftCell="N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T40" sqref="T40"/>
    </sheetView>
  </sheetViews>
  <sheetFormatPr defaultColWidth="9.140625" defaultRowHeight="12.75"/>
  <cols>
    <col min="1" max="1" width="15.7109375" style="7" customWidth="1"/>
    <col min="2" max="2" width="12.140625" style="7" hidden="1" customWidth="1"/>
    <col min="3" max="3" width="0.13671875" style="7" hidden="1" customWidth="1"/>
    <col min="4" max="4" width="6.57421875" style="7" hidden="1" customWidth="1"/>
    <col min="5" max="5" width="7.28125" style="7" hidden="1" customWidth="1"/>
    <col min="6" max="6" width="8.140625" style="7" hidden="1" customWidth="1"/>
    <col min="7" max="7" width="0.2890625" style="7" hidden="1" customWidth="1"/>
    <col min="8" max="8" width="8.00390625" style="7" hidden="1" customWidth="1"/>
    <col min="9" max="9" width="0.2890625" style="7" hidden="1" customWidth="1"/>
    <col min="10" max="10" width="8.7109375" style="7" hidden="1" customWidth="1"/>
    <col min="11" max="11" width="0.13671875" style="7" hidden="1" customWidth="1"/>
    <col min="12" max="12" width="7.421875" style="7" hidden="1" customWidth="1"/>
    <col min="13" max="13" width="9.140625" style="7" hidden="1" customWidth="1"/>
    <col min="14" max="14" width="11.140625" style="27" hidden="1" customWidth="1"/>
    <col min="15" max="15" width="9.28125" style="27" customWidth="1"/>
    <col min="16" max="17" width="8.140625" style="27" customWidth="1"/>
    <col min="18" max="18" width="8.8515625" style="27" customWidth="1"/>
    <col min="19" max="19" width="9.00390625" style="27" customWidth="1"/>
    <col min="20" max="20" width="9.140625" style="27" customWidth="1"/>
    <col min="21" max="21" width="8.8515625" style="27" customWidth="1"/>
    <col min="22" max="22" width="9.57421875" style="27" customWidth="1"/>
    <col min="23" max="23" width="10.28125" style="27" customWidth="1"/>
    <col min="24" max="24" width="8.8515625" style="27" customWidth="1"/>
    <col min="25" max="25" width="9.140625" style="7" customWidth="1"/>
    <col min="26" max="26" width="11.00390625" style="27" customWidth="1"/>
    <col min="27" max="16384" width="9.140625" style="7" customWidth="1"/>
  </cols>
  <sheetData>
    <row r="1" spans="1:26" s="1" customFormat="1" ht="67.5" customHeight="1">
      <c r="A1" s="1" t="s">
        <v>45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42</v>
      </c>
      <c r="T1" s="3" t="s">
        <v>17</v>
      </c>
      <c r="U1" s="3" t="s">
        <v>43</v>
      </c>
      <c r="V1" s="3" t="s">
        <v>41</v>
      </c>
      <c r="W1" s="3" t="s">
        <v>44</v>
      </c>
      <c r="X1" s="3" t="s">
        <v>19</v>
      </c>
      <c r="Y1" s="1" t="s">
        <v>20</v>
      </c>
      <c r="Z1" s="3" t="s">
        <v>18</v>
      </c>
    </row>
    <row r="2" spans="1:26" ht="11.25">
      <c r="A2" s="4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9" customFormat="1" ht="11.25">
      <c r="A3" s="8" t="s">
        <v>22</v>
      </c>
      <c r="B3" s="9">
        <v>870</v>
      </c>
      <c r="C3" s="9">
        <v>0</v>
      </c>
      <c r="D3" s="10">
        <v>710</v>
      </c>
      <c r="E3" s="11">
        <v>2.73</v>
      </c>
      <c r="F3" s="11">
        <f>SUM(C3/260)</f>
        <v>0</v>
      </c>
      <c r="G3" s="9">
        <v>20</v>
      </c>
      <c r="H3" s="9">
        <v>1</v>
      </c>
      <c r="I3" s="9">
        <v>3952</v>
      </c>
      <c r="J3" s="9">
        <v>121</v>
      </c>
      <c r="K3" s="9">
        <v>741</v>
      </c>
      <c r="L3" s="9">
        <v>312</v>
      </c>
      <c r="M3" s="9">
        <v>153</v>
      </c>
      <c r="N3" s="12">
        <v>625125</v>
      </c>
      <c r="O3" s="12">
        <v>10200</v>
      </c>
      <c r="P3" s="12">
        <v>0</v>
      </c>
      <c r="Q3" s="12">
        <v>300</v>
      </c>
      <c r="R3" s="12">
        <v>26622</v>
      </c>
      <c r="S3" s="12">
        <v>0</v>
      </c>
      <c r="T3" s="12">
        <v>10800</v>
      </c>
      <c r="U3" s="12">
        <v>0</v>
      </c>
      <c r="V3" s="12">
        <v>2000</v>
      </c>
      <c r="W3" s="12">
        <v>2650</v>
      </c>
      <c r="X3" s="12">
        <f>SUM(O3,P3,Q3,R3,S3,T3,U3,V3,W3)</f>
        <v>52572</v>
      </c>
      <c r="Z3" s="12">
        <v>2500</v>
      </c>
    </row>
    <row r="4" spans="1:26" s="9" customFormat="1" ht="11.25">
      <c r="A4" s="8" t="s">
        <v>23</v>
      </c>
      <c r="D4" s="10">
        <v>1167</v>
      </c>
      <c r="E4" s="11">
        <v>4.49</v>
      </c>
      <c r="F4" s="11"/>
      <c r="G4" s="9">
        <v>27</v>
      </c>
      <c r="H4" s="9">
        <v>3</v>
      </c>
      <c r="I4" s="9">
        <v>5434</v>
      </c>
      <c r="J4" s="9">
        <v>864</v>
      </c>
      <c r="K4" s="9">
        <v>1001</v>
      </c>
      <c r="L4" s="9">
        <v>435</v>
      </c>
      <c r="M4" s="9">
        <v>212</v>
      </c>
      <c r="N4" s="12">
        <v>1207764</v>
      </c>
      <c r="O4" s="12">
        <v>0</v>
      </c>
      <c r="P4" s="12">
        <v>0</v>
      </c>
      <c r="Q4" s="12">
        <v>0</v>
      </c>
      <c r="R4" s="12">
        <v>28092</v>
      </c>
      <c r="S4" s="12">
        <v>0</v>
      </c>
      <c r="T4" s="12">
        <v>32731</v>
      </c>
      <c r="U4" s="12">
        <v>0</v>
      </c>
      <c r="V4" s="12">
        <v>0</v>
      </c>
      <c r="W4" s="12">
        <v>4067</v>
      </c>
      <c r="X4" s="12">
        <v>28092</v>
      </c>
      <c r="Y4" s="9">
        <v>35</v>
      </c>
      <c r="Z4" s="12"/>
    </row>
    <row r="5" spans="1:26" s="14" customFormat="1" ht="11.25">
      <c r="A5" s="13" t="s">
        <v>24</v>
      </c>
      <c r="D5" s="15">
        <f>SUM(D3:D4)</f>
        <v>1877</v>
      </c>
      <c r="E5" s="16">
        <f aca="true" t="shared" si="0" ref="E5:Z5">SUM(E3:E4)</f>
        <v>7.220000000000001</v>
      </c>
      <c r="F5" s="15">
        <f t="shared" si="0"/>
        <v>0</v>
      </c>
      <c r="G5" s="15">
        <f t="shared" si="0"/>
        <v>47</v>
      </c>
      <c r="H5" s="15">
        <f t="shared" si="0"/>
        <v>4</v>
      </c>
      <c r="I5" s="15">
        <f t="shared" si="0"/>
        <v>9386</v>
      </c>
      <c r="J5" s="15">
        <f t="shared" si="0"/>
        <v>985</v>
      </c>
      <c r="K5" s="15">
        <f t="shared" si="0"/>
        <v>1742</v>
      </c>
      <c r="L5" s="15">
        <f t="shared" si="0"/>
        <v>747</v>
      </c>
      <c r="M5" s="15">
        <f t="shared" si="0"/>
        <v>365</v>
      </c>
      <c r="N5" s="17">
        <f t="shared" si="0"/>
        <v>1832889</v>
      </c>
      <c r="O5" s="17">
        <f t="shared" si="0"/>
        <v>10200</v>
      </c>
      <c r="P5" s="17">
        <f>SUM(P3:P4)</f>
        <v>0</v>
      </c>
      <c r="Q5" s="17">
        <f>SUM(Q3:Q4)</f>
        <v>300</v>
      </c>
      <c r="R5" s="17">
        <f t="shared" si="0"/>
        <v>54714</v>
      </c>
      <c r="S5" s="17">
        <f t="shared" si="0"/>
        <v>0</v>
      </c>
      <c r="T5" s="17">
        <f t="shared" si="0"/>
        <v>43531</v>
      </c>
      <c r="U5" s="17">
        <f t="shared" si="0"/>
        <v>0</v>
      </c>
      <c r="V5" s="17">
        <f t="shared" si="0"/>
        <v>2000</v>
      </c>
      <c r="W5" s="17">
        <f t="shared" si="0"/>
        <v>6717</v>
      </c>
      <c r="X5" s="17">
        <f t="shared" si="0"/>
        <v>80664</v>
      </c>
      <c r="Z5" s="17">
        <f t="shared" si="0"/>
        <v>2500</v>
      </c>
    </row>
    <row r="6" spans="1:26" s="19" customFormat="1" ht="11.25">
      <c r="A6" s="18"/>
      <c r="D6" s="20"/>
      <c r="E6" s="21"/>
      <c r="F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Z6" s="22"/>
    </row>
    <row r="7" spans="1:26" s="9" customFormat="1" ht="11.25">
      <c r="A7" s="8" t="s">
        <v>25</v>
      </c>
      <c r="B7" s="9">
        <v>704</v>
      </c>
      <c r="C7" s="9">
        <v>0</v>
      </c>
      <c r="D7" s="10">
        <v>558</v>
      </c>
      <c r="E7" s="11">
        <v>2.15</v>
      </c>
      <c r="F7" s="11">
        <f>SUM(C7/260)</f>
        <v>0</v>
      </c>
      <c r="G7" s="9">
        <v>67</v>
      </c>
      <c r="H7" s="9">
        <v>0</v>
      </c>
      <c r="I7" s="9">
        <v>2832</v>
      </c>
      <c r="J7" s="9">
        <v>392</v>
      </c>
      <c r="K7" s="9">
        <v>489</v>
      </c>
      <c r="L7" s="9">
        <v>207</v>
      </c>
      <c r="M7" s="9">
        <v>104</v>
      </c>
      <c r="N7" s="12">
        <v>639673</v>
      </c>
      <c r="O7" s="12">
        <v>5100</v>
      </c>
      <c r="P7" s="12">
        <v>450</v>
      </c>
      <c r="Q7" s="12">
        <v>180</v>
      </c>
      <c r="R7" s="12">
        <v>0</v>
      </c>
      <c r="S7" s="12">
        <v>0</v>
      </c>
      <c r="T7" s="12">
        <v>14190</v>
      </c>
      <c r="U7" s="12">
        <v>0</v>
      </c>
      <c r="V7" s="12">
        <v>2000</v>
      </c>
      <c r="W7" s="12">
        <v>3150</v>
      </c>
      <c r="X7" s="12">
        <f>SUM(O7,P7,Q7,R7,S7,T7,U7,V7,W7)</f>
        <v>25070</v>
      </c>
      <c r="Z7" s="12">
        <v>2500</v>
      </c>
    </row>
    <row r="8" spans="1:26" s="9" customFormat="1" ht="11.25">
      <c r="A8" s="8" t="s">
        <v>26</v>
      </c>
      <c r="D8" s="10">
        <v>979</v>
      </c>
      <c r="E8" s="11">
        <v>3.77</v>
      </c>
      <c r="F8" s="11"/>
      <c r="G8" s="9">
        <v>207</v>
      </c>
      <c r="H8" s="9">
        <v>7</v>
      </c>
      <c r="I8" s="9">
        <v>11864</v>
      </c>
      <c r="J8" s="9">
        <v>1553</v>
      </c>
      <c r="K8" s="9">
        <v>2268</v>
      </c>
      <c r="L8" s="9">
        <v>765</v>
      </c>
      <c r="M8" s="9">
        <v>473</v>
      </c>
      <c r="N8" s="12">
        <v>3549943</v>
      </c>
      <c r="O8" s="12"/>
      <c r="P8" s="12">
        <v>0</v>
      </c>
      <c r="Q8" s="12">
        <v>0</v>
      </c>
      <c r="R8" s="12">
        <v>19852</v>
      </c>
      <c r="S8" s="12">
        <v>0</v>
      </c>
      <c r="T8" s="12">
        <v>39998</v>
      </c>
      <c r="U8" s="12">
        <v>0</v>
      </c>
      <c r="V8" s="12">
        <v>0</v>
      </c>
      <c r="W8" s="12">
        <v>5959</v>
      </c>
      <c r="X8" s="12">
        <v>19852</v>
      </c>
      <c r="Y8" s="9">
        <v>37</v>
      </c>
      <c r="Z8" s="12"/>
    </row>
    <row r="9" spans="1:26" s="14" customFormat="1" ht="11.25">
      <c r="A9" s="13" t="s">
        <v>24</v>
      </c>
      <c r="D9" s="15">
        <f aca="true" t="shared" si="1" ref="D9:Z9">SUM(D7:D8)</f>
        <v>1537</v>
      </c>
      <c r="E9" s="16">
        <f t="shared" si="1"/>
        <v>5.92</v>
      </c>
      <c r="F9" s="15">
        <f t="shared" si="1"/>
        <v>0</v>
      </c>
      <c r="G9" s="15">
        <f t="shared" si="1"/>
        <v>274</v>
      </c>
      <c r="H9" s="15">
        <f t="shared" si="1"/>
        <v>7</v>
      </c>
      <c r="I9" s="15">
        <f t="shared" si="1"/>
        <v>14696</v>
      </c>
      <c r="J9" s="15">
        <f t="shared" si="1"/>
        <v>1945</v>
      </c>
      <c r="K9" s="15">
        <f t="shared" si="1"/>
        <v>2757</v>
      </c>
      <c r="L9" s="15">
        <f t="shared" si="1"/>
        <v>972</v>
      </c>
      <c r="M9" s="15">
        <f t="shared" si="1"/>
        <v>577</v>
      </c>
      <c r="N9" s="17">
        <f t="shared" si="1"/>
        <v>4189616</v>
      </c>
      <c r="O9" s="17">
        <f t="shared" si="1"/>
        <v>5100</v>
      </c>
      <c r="P9" s="17">
        <f t="shared" si="1"/>
        <v>450</v>
      </c>
      <c r="Q9" s="17">
        <f t="shared" si="1"/>
        <v>180</v>
      </c>
      <c r="R9" s="17">
        <f t="shared" si="1"/>
        <v>19852</v>
      </c>
      <c r="S9" s="17">
        <f t="shared" si="1"/>
        <v>0</v>
      </c>
      <c r="T9" s="17">
        <f t="shared" si="1"/>
        <v>54188</v>
      </c>
      <c r="U9" s="17">
        <f t="shared" si="1"/>
        <v>0</v>
      </c>
      <c r="V9" s="17">
        <f t="shared" si="1"/>
        <v>2000</v>
      </c>
      <c r="W9" s="17">
        <f t="shared" si="1"/>
        <v>9109</v>
      </c>
      <c r="X9" s="17">
        <f t="shared" si="1"/>
        <v>44922</v>
      </c>
      <c r="Z9" s="17">
        <f t="shared" si="1"/>
        <v>2500</v>
      </c>
    </row>
    <row r="10" spans="1:26" s="19" customFormat="1" ht="11.25">
      <c r="A10" s="18"/>
      <c r="D10" s="20"/>
      <c r="E10" s="21"/>
      <c r="F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Z10" s="22"/>
    </row>
    <row r="11" spans="1:26" s="9" customFormat="1" ht="11.25">
      <c r="A11" s="8" t="s">
        <v>27</v>
      </c>
      <c r="B11" s="9">
        <v>812</v>
      </c>
      <c r="C11" s="9">
        <v>0</v>
      </c>
      <c r="D11" s="10">
        <v>727</v>
      </c>
      <c r="E11" s="11">
        <v>2.8</v>
      </c>
      <c r="F11" s="11">
        <f>SUM(C11/260)</f>
        <v>0</v>
      </c>
      <c r="G11" s="9">
        <v>46</v>
      </c>
      <c r="H11" s="9">
        <v>2</v>
      </c>
      <c r="I11" s="9">
        <v>6638</v>
      </c>
      <c r="J11" s="9">
        <v>1597</v>
      </c>
      <c r="K11" s="9">
        <v>1404</v>
      </c>
      <c r="L11" s="9">
        <v>419</v>
      </c>
      <c r="M11" s="9">
        <v>328</v>
      </c>
      <c r="N11" s="12">
        <v>1606015</v>
      </c>
      <c r="O11" s="12">
        <v>5100</v>
      </c>
      <c r="P11" s="12">
        <v>0</v>
      </c>
      <c r="Q11" s="12">
        <v>300</v>
      </c>
      <c r="R11" s="12">
        <v>0</v>
      </c>
      <c r="S11" s="12">
        <v>0</v>
      </c>
      <c r="T11" s="12">
        <v>20702</v>
      </c>
      <c r="U11" s="12">
        <v>0</v>
      </c>
      <c r="V11" s="12">
        <v>2000</v>
      </c>
      <c r="W11" s="12">
        <v>2650</v>
      </c>
      <c r="X11" s="12">
        <f>SUM(O11,P11,Q11,R11,S11,T11,U11,V11,W11)</f>
        <v>30752</v>
      </c>
      <c r="Z11" s="12">
        <v>2500</v>
      </c>
    </row>
    <row r="12" spans="1:26" s="9" customFormat="1" ht="11.25">
      <c r="A12" s="8" t="s">
        <v>28</v>
      </c>
      <c r="D12" s="10">
        <v>900</v>
      </c>
      <c r="E12" s="11">
        <v>3.46</v>
      </c>
      <c r="F12" s="11"/>
      <c r="G12" s="9">
        <v>32</v>
      </c>
      <c r="H12" s="9">
        <v>2</v>
      </c>
      <c r="I12" s="9">
        <v>7291</v>
      </c>
      <c r="J12" s="9">
        <v>1647</v>
      </c>
      <c r="K12" s="9">
        <v>1872</v>
      </c>
      <c r="L12" s="9">
        <v>521</v>
      </c>
      <c r="M12" s="9">
        <v>306</v>
      </c>
      <c r="N12" s="12">
        <v>1424378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21045</v>
      </c>
      <c r="U12" s="12">
        <v>0</v>
      </c>
      <c r="V12" s="12">
        <v>0</v>
      </c>
      <c r="W12" s="12">
        <v>4418</v>
      </c>
      <c r="X12" s="12"/>
      <c r="Y12" s="9">
        <v>33</v>
      </c>
      <c r="Z12" s="12"/>
    </row>
    <row r="13" spans="1:26" s="14" customFormat="1" ht="11.25">
      <c r="A13" s="13" t="s">
        <v>24</v>
      </c>
      <c r="D13" s="15">
        <f>SUM(D11:D12)</f>
        <v>1627</v>
      </c>
      <c r="E13" s="16">
        <f aca="true" t="shared" si="2" ref="E13:Z13">SUM(E11:E12)</f>
        <v>6.26</v>
      </c>
      <c r="F13" s="15">
        <f t="shared" si="2"/>
        <v>0</v>
      </c>
      <c r="G13" s="15">
        <f t="shared" si="2"/>
        <v>78</v>
      </c>
      <c r="H13" s="15">
        <f t="shared" si="2"/>
        <v>4</v>
      </c>
      <c r="I13" s="15">
        <f t="shared" si="2"/>
        <v>13929</v>
      </c>
      <c r="J13" s="15">
        <f t="shared" si="2"/>
        <v>3244</v>
      </c>
      <c r="K13" s="15">
        <f t="shared" si="2"/>
        <v>3276</v>
      </c>
      <c r="L13" s="15">
        <f t="shared" si="2"/>
        <v>940</v>
      </c>
      <c r="M13" s="15">
        <f t="shared" si="2"/>
        <v>634</v>
      </c>
      <c r="N13" s="17">
        <f t="shared" si="2"/>
        <v>3030393</v>
      </c>
      <c r="O13" s="17">
        <f t="shared" si="2"/>
        <v>5100</v>
      </c>
      <c r="P13" s="17">
        <f>SUM(P11:P12)</f>
        <v>0</v>
      </c>
      <c r="Q13" s="17">
        <f>SUM(Q11:Q12)</f>
        <v>300</v>
      </c>
      <c r="R13" s="17">
        <f t="shared" si="2"/>
        <v>0</v>
      </c>
      <c r="S13" s="17">
        <f t="shared" si="2"/>
        <v>0</v>
      </c>
      <c r="T13" s="17">
        <f t="shared" si="2"/>
        <v>41747</v>
      </c>
      <c r="U13" s="17">
        <f t="shared" si="2"/>
        <v>0</v>
      </c>
      <c r="V13" s="17">
        <f t="shared" si="2"/>
        <v>2000</v>
      </c>
      <c r="W13" s="17">
        <f t="shared" si="2"/>
        <v>7068</v>
      </c>
      <c r="X13" s="17">
        <f t="shared" si="2"/>
        <v>30752</v>
      </c>
      <c r="Z13" s="17">
        <f t="shared" si="2"/>
        <v>2500</v>
      </c>
    </row>
    <row r="14" spans="1:26" s="19" customFormat="1" ht="11.25">
      <c r="A14" s="18"/>
      <c r="D14" s="20"/>
      <c r="E14" s="21"/>
      <c r="F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Z14" s="22"/>
    </row>
    <row r="15" spans="1:26" s="9" customFormat="1" ht="11.25">
      <c r="A15" s="8" t="s">
        <v>29</v>
      </c>
      <c r="B15" s="9">
        <v>733</v>
      </c>
      <c r="C15" s="9">
        <v>0</v>
      </c>
      <c r="D15" s="10">
        <v>499</v>
      </c>
      <c r="E15" s="11">
        <v>1.92</v>
      </c>
      <c r="F15" s="11">
        <f>SUM(C15/260)</f>
        <v>0</v>
      </c>
      <c r="G15" s="9">
        <v>4</v>
      </c>
      <c r="H15" s="9">
        <v>2</v>
      </c>
      <c r="I15" s="9">
        <v>3885</v>
      </c>
      <c r="J15" s="9">
        <v>566</v>
      </c>
      <c r="K15" s="9">
        <v>822</v>
      </c>
      <c r="L15" s="9">
        <v>315</v>
      </c>
      <c r="M15" s="9">
        <v>184</v>
      </c>
      <c r="N15" s="12">
        <v>647595</v>
      </c>
      <c r="O15" s="12">
        <v>10200</v>
      </c>
      <c r="P15" s="12">
        <v>0</v>
      </c>
      <c r="Q15" s="12">
        <v>300</v>
      </c>
      <c r="R15" s="12">
        <v>15728</v>
      </c>
      <c r="S15" s="12">
        <v>0</v>
      </c>
      <c r="T15" s="12">
        <v>18667</v>
      </c>
      <c r="U15" s="12">
        <v>254.73</v>
      </c>
      <c r="V15" s="12">
        <v>2000</v>
      </c>
      <c r="W15" s="12">
        <v>1650</v>
      </c>
      <c r="X15" s="12">
        <f>SUM(O15,P15,Q15,R15,S15,T15,U15,V15,W15)</f>
        <v>48799.73</v>
      </c>
      <c r="Z15" s="12">
        <v>2500</v>
      </c>
    </row>
    <row r="16" spans="1:26" s="9" customFormat="1" ht="11.25">
      <c r="A16" s="8" t="s">
        <v>30</v>
      </c>
      <c r="D16" s="10">
        <v>1006</v>
      </c>
      <c r="E16" s="11">
        <v>3.87</v>
      </c>
      <c r="F16" s="11"/>
      <c r="G16" s="9">
        <v>37</v>
      </c>
      <c r="H16" s="9">
        <v>17</v>
      </c>
      <c r="I16" s="9">
        <v>9070</v>
      </c>
      <c r="J16" s="9">
        <v>1997</v>
      </c>
      <c r="K16" s="9">
        <v>2041</v>
      </c>
      <c r="L16" s="9">
        <v>685</v>
      </c>
      <c r="M16" s="9">
        <v>431</v>
      </c>
      <c r="N16" s="12">
        <v>3181247</v>
      </c>
      <c r="O16" s="12">
        <v>0</v>
      </c>
      <c r="P16" s="12">
        <v>0</v>
      </c>
      <c r="Q16" s="12">
        <v>0</v>
      </c>
      <c r="R16" s="12">
        <v>10383</v>
      </c>
      <c r="S16" s="12">
        <v>0</v>
      </c>
      <c r="T16" s="12">
        <v>32694</v>
      </c>
      <c r="U16" s="12">
        <v>0</v>
      </c>
      <c r="V16" s="12">
        <v>0</v>
      </c>
      <c r="W16" s="12">
        <v>16170</v>
      </c>
      <c r="X16" s="12">
        <v>10383</v>
      </c>
      <c r="Y16" s="9">
        <v>45</v>
      </c>
      <c r="Z16" s="12"/>
    </row>
    <row r="17" spans="1:26" s="9" customFormat="1" ht="11.25">
      <c r="A17" s="13" t="s">
        <v>24</v>
      </c>
      <c r="D17" s="15">
        <f>SUM(D15:D16)</f>
        <v>1505</v>
      </c>
      <c r="E17" s="16">
        <f aca="true" t="shared" si="3" ref="E17:Z17">SUM(E15:E16)</f>
        <v>5.79</v>
      </c>
      <c r="F17" s="15">
        <f t="shared" si="3"/>
        <v>0</v>
      </c>
      <c r="G17" s="15">
        <f t="shared" si="3"/>
        <v>41</v>
      </c>
      <c r="H17" s="15">
        <f t="shared" si="3"/>
        <v>19</v>
      </c>
      <c r="I17" s="15">
        <f t="shared" si="3"/>
        <v>12955</v>
      </c>
      <c r="J17" s="15">
        <f t="shared" si="3"/>
        <v>2563</v>
      </c>
      <c r="K17" s="15">
        <f t="shared" si="3"/>
        <v>2863</v>
      </c>
      <c r="L17" s="15">
        <f t="shared" si="3"/>
        <v>1000</v>
      </c>
      <c r="M17" s="15">
        <f t="shared" si="3"/>
        <v>615</v>
      </c>
      <c r="N17" s="17">
        <f t="shared" si="3"/>
        <v>3828842</v>
      </c>
      <c r="O17" s="17">
        <f t="shared" si="3"/>
        <v>10200</v>
      </c>
      <c r="P17" s="17">
        <f>SUM(P15:P16)</f>
        <v>0</v>
      </c>
      <c r="Q17" s="17">
        <f>SUM(Q15:Q16)</f>
        <v>300</v>
      </c>
      <c r="R17" s="17">
        <f t="shared" si="3"/>
        <v>26111</v>
      </c>
      <c r="S17" s="17">
        <f t="shared" si="3"/>
        <v>0</v>
      </c>
      <c r="T17" s="17">
        <f t="shared" si="3"/>
        <v>51361</v>
      </c>
      <c r="U17" s="17">
        <f t="shared" si="3"/>
        <v>254.73</v>
      </c>
      <c r="V17" s="17">
        <f t="shared" si="3"/>
        <v>2000</v>
      </c>
      <c r="W17" s="17">
        <f t="shared" si="3"/>
        <v>17820</v>
      </c>
      <c r="X17" s="17">
        <f t="shared" si="3"/>
        <v>59182.73</v>
      </c>
      <c r="Z17" s="17">
        <f t="shared" si="3"/>
        <v>2500</v>
      </c>
    </row>
    <row r="18" spans="1:26" s="19" customFormat="1" ht="12" customHeight="1">
      <c r="A18" s="23"/>
      <c r="D18" s="20"/>
      <c r="E18" s="21"/>
      <c r="F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Z18" s="22"/>
    </row>
    <row r="19" spans="1:26" s="9" customFormat="1" ht="11.25">
      <c r="A19" s="8" t="s">
        <v>31</v>
      </c>
      <c r="B19" s="9">
        <v>850</v>
      </c>
      <c r="C19" s="9">
        <v>0</v>
      </c>
      <c r="D19" s="10">
        <v>1017</v>
      </c>
      <c r="E19" s="11">
        <v>3.91</v>
      </c>
      <c r="F19" s="11">
        <f>SUM(C19/260)</f>
        <v>0</v>
      </c>
      <c r="G19" s="9">
        <v>10</v>
      </c>
      <c r="H19" s="9">
        <v>8</v>
      </c>
      <c r="I19" s="9">
        <v>7121</v>
      </c>
      <c r="J19" s="9">
        <v>384</v>
      </c>
      <c r="K19" s="9">
        <v>1548</v>
      </c>
      <c r="L19" s="9">
        <v>630</v>
      </c>
      <c r="M19" s="9">
        <v>195</v>
      </c>
      <c r="N19" s="12">
        <v>1312440</v>
      </c>
      <c r="O19" s="12">
        <v>10200</v>
      </c>
      <c r="P19" s="12">
        <v>0</v>
      </c>
      <c r="Q19" s="12">
        <v>717</v>
      </c>
      <c r="R19" s="12">
        <v>8150</v>
      </c>
      <c r="S19" s="12">
        <v>80115</v>
      </c>
      <c r="T19" s="12">
        <v>15965</v>
      </c>
      <c r="U19" s="12">
        <v>0</v>
      </c>
      <c r="V19" s="12">
        <v>2000</v>
      </c>
      <c r="W19" s="12">
        <v>3034</v>
      </c>
      <c r="X19" s="12">
        <f>SUM(O19,P19,Q19,R19,S19,T19,U19,V19,W19)</f>
        <v>120181</v>
      </c>
      <c r="Z19" s="12">
        <v>2500</v>
      </c>
    </row>
    <row r="20" spans="1:26" s="9" customFormat="1" ht="11.25">
      <c r="A20" s="8" t="s">
        <v>32</v>
      </c>
      <c r="D20" s="10">
        <v>1082</v>
      </c>
      <c r="E20" s="11">
        <v>4.16</v>
      </c>
      <c r="F20" s="11"/>
      <c r="G20" s="9">
        <v>12</v>
      </c>
      <c r="H20" s="9">
        <v>7</v>
      </c>
      <c r="I20" s="9">
        <v>11063</v>
      </c>
      <c r="J20" s="9">
        <v>1520</v>
      </c>
      <c r="K20" s="9">
        <v>2276</v>
      </c>
      <c r="L20" s="9">
        <v>1008</v>
      </c>
      <c r="M20" s="9">
        <v>328</v>
      </c>
      <c r="N20" s="12">
        <v>2814673</v>
      </c>
      <c r="O20" s="12">
        <v>0</v>
      </c>
      <c r="P20" s="12">
        <v>0</v>
      </c>
      <c r="Q20" s="12">
        <v>0</v>
      </c>
      <c r="R20" s="12">
        <v>11507</v>
      </c>
      <c r="S20" s="12">
        <v>0</v>
      </c>
      <c r="T20" s="12">
        <v>36652.8</v>
      </c>
      <c r="U20" s="12">
        <v>0</v>
      </c>
      <c r="V20" s="12">
        <v>0</v>
      </c>
      <c r="W20" s="12">
        <v>4359</v>
      </c>
      <c r="X20" s="12">
        <v>11507</v>
      </c>
      <c r="Y20" s="9">
        <v>35</v>
      </c>
      <c r="Z20" s="12"/>
    </row>
    <row r="21" spans="1:26" s="14" customFormat="1" ht="11.25">
      <c r="A21" s="24" t="s">
        <v>24</v>
      </c>
      <c r="D21" s="15">
        <f aca="true" t="shared" si="4" ref="D21:Z21">SUM(D19:D20)</f>
        <v>2099</v>
      </c>
      <c r="E21" s="16">
        <f t="shared" si="4"/>
        <v>8.07</v>
      </c>
      <c r="F21" s="15">
        <f t="shared" si="4"/>
        <v>0</v>
      </c>
      <c r="G21" s="15">
        <f t="shared" si="4"/>
        <v>22</v>
      </c>
      <c r="H21" s="15">
        <f t="shared" si="4"/>
        <v>15</v>
      </c>
      <c r="I21" s="15">
        <f t="shared" si="4"/>
        <v>18184</v>
      </c>
      <c r="J21" s="15">
        <f t="shared" si="4"/>
        <v>1904</v>
      </c>
      <c r="K21" s="15">
        <f t="shared" si="4"/>
        <v>3824</v>
      </c>
      <c r="L21" s="15">
        <f t="shared" si="4"/>
        <v>1638</v>
      </c>
      <c r="M21" s="15">
        <f t="shared" si="4"/>
        <v>523</v>
      </c>
      <c r="N21" s="17">
        <f t="shared" si="4"/>
        <v>4127113</v>
      </c>
      <c r="O21" s="17">
        <f t="shared" si="4"/>
        <v>10200</v>
      </c>
      <c r="P21" s="17">
        <f t="shared" si="4"/>
        <v>0</v>
      </c>
      <c r="Q21" s="17">
        <f t="shared" si="4"/>
        <v>717</v>
      </c>
      <c r="R21" s="17">
        <f t="shared" si="4"/>
        <v>19657</v>
      </c>
      <c r="S21" s="17">
        <f t="shared" si="4"/>
        <v>80115</v>
      </c>
      <c r="T21" s="17">
        <f t="shared" si="4"/>
        <v>52617.8</v>
      </c>
      <c r="U21" s="17">
        <f t="shared" si="4"/>
        <v>0</v>
      </c>
      <c r="V21" s="17">
        <f t="shared" si="4"/>
        <v>2000</v>
      </c>
      <c r="W21" s="17">
        <f t="shared" si="4"/>
        <v>7393</v>
      </c>
      <c r="X21" s="17">
        <f t="shared" si="4"/>
        <v>131688</v>
      </c>
      <c r="Z21" s="17">
        <f t="shared" si="4"/>
        <v>2500</v>
      </c>
    </row>
    <row r="22" spans="1:26" s="19" customFormat="1" ht="11.25">
      <c r="A22" s="18"/>
      <c r="D22" s="20"/>
      <c r="E22" s="21"/>
      <c r="F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Z22" s="22"/>
    </row>
    <row r="23" spans="1:26" s="9" customFormat="1" ht="11.25">
      <c r="A23" s="25" t="s">
        <v>33</v>
      </c>
      <c r="B23" s="9">
        <v>693</v>
      </c>
      <c r="C23" s="9">
        <v>0</v>
      </c>
      <c r="D23" s="10">
        <v>719</v>
      </c>
      <c r="E23" s="11">
        <v>2.77</v>
      </c>
      <c r="F23" s="11">
        <f>SUM(C23/260)</f>
        <v>0</v>
      </c>
      <c r="G23" s="9">
        <v>3</v>
      </c>
      <c r="H23" s="9">
        <v>0</v>
      </c>
      <c r="I23" s="9">
        <v>1110</v>
      </c>
      <c r="J23" s="9">
        <v>0</v>
      </c>
      <c r="K23" s="9">
        <v>165</v>
      </c>
      <c r="L23" s="9">
        <v>65</v>
      </c>
      <c r="M23" s="9">
        <v>28</v>
      </c>
      <c r="N23" s="12">
        <v>214099</v>
      </c>
      <c r="O23" s="12">
        <v>5100</v>
      </c>
      <c r="P23" s="12">
        <v>0</v>
      </c>
      <c r="Q23" s="12">
        <v>4145</v>
      </c>
      <c r="R23" s="12">
        <v>0</v>
      </c>
      <c r="S23" s="12">
        <v>90695.02</v>
      </c>
      <c r="T23" s="12">
        <v>10973</v>
      </c>
      <c r="U23" s="12">
        <v>0</v>
      </c>
      <c r="V23" s="12">
        <v>2000</v>
      </c>
      <c r="W23" s="12">
        <v>2578</v>
      </c>
      <c r="X23" s="12">
        <f>SUM(O23,P23,Q23,R23,S23,T23,U23,V23,W23)</f>
        <v>115491.02</v>
      </c>
      <c r="Z23" s="12">
        <v>5000</v>
      </c>
    </row>
    <row r="24" spans="1:26" s="9" customFormat="1" ht="11.25">
      <c r="A24" s="25" t="s">
        <v>34</v>
      </c>
      <c r="D24" s="10">
        <v>1015</v>
      </c>
      <c r="E24" s="11">
        <v>3.9</v>
      </c>
      <c r="F24" s="11"/>
      <c r="G24" s="9">
        <v>20</v>
      </c>
      <c r="H24" s="9">
        <v>0</v>
      </c>
      <c r="I24" s="9">
        <v>7063</v>
      </c>
      <c r="J24" s="9">
        <v>241</v>
      </c>
      <c r="K24" s="9">
        <v>635</v>
      </c>
      <c r="L24" s="9">
        <v>279</v>
      </c>
      <c r="M24" s="9">
        <v>145</v>
      </c>
      <c r="N24" s="12">
        <v>742300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13570</v>
      </c>
      <c r="U24" s="12">
        <v>0</v>
      </c>
      <c r="V24" s="12">
        <v>0</v>
      </c>
      <c r="W24" s="12">
        <v>3462</v>
      </c>
      <c r="X24" s="12"/>
      <c r="Y24" s="9">
        <v>148</v>
      </c>
      <c r="Z24" s="12"/>
    </row>
    <row r="25" spans="1:26" s="14" customFormat="1" ht="11.25">
      <c r="A25" s="24" t="s">
        <v>24</v>
      </c>
      <c r="D25" s="15">
        <f aca="true" t="shared" si="5" ref="D25:Z25">SUM(D23:D24)</f>
        <v>1734</v>
      </c>
      <c r="E25" s="16">
        <f t="shared" si="5"/>
        <v>6.67</v>
      </c>
      <c r="F25" s="15">
        <f t="shared" si="5"/>
        <v>0</v>
      </c>
      <c r="G25" s="15">
        <f t="shared" si="5"/>
        <v>23</v>
      </c>
      <c r="H25" s="15">
        <f t="shared" si="5"/>
        <v>0</v>
      </c>
      <c r="I25" s="15">
        <f t="shared" si="5"/>
        <v>8173</v>
      </c>
      <c r="J25" s="15">
        <f t="shared" si="5"/>
        <v>241</v>
      </c>
      <c r="K25" s="15">
        <f t="shared" si="5"/>
        <v>800</v>
      </c>
      <c r="L25" s="15">
        <f t="shared" si="5"/>
        <v>344</v>
      </c>
      <c r="M25" s="15">
        <f t="shared" si="5"/>
        <v>173</v>
      </c>
      <c r="N25" s="17">
        <f t="shared" si="5"/>
        <v>956399</v>
      </c>
      <c r="O25" s="17">
        <f t="shared" si="5"/>
        <v>5100</v>
      </c>
      <c r="P25" s="17">
        <f t="shared" si="5"/>
        <v>0</v>
      </c>
      <c r="Q25" s="17">
        <f t="shared" si="5"/>
        <v>4145</v>
      </c>
      <c r="R25" s="17">
        <f t="shared" si="5"/>
        <v>0</v>
      </c>
      <c r="S25" s="17">
        <f t="shared" si="5"/>
        <v>90695.02</v>
      </c>
      <c r="T25" s="17">
        <f t="shared" si="5"/>
        <v>24543</v>
      </c>
      <c r="U25" s="17">
        <f t="shared" si="5"/>
        <v>0</v>
      </c>
      <c r="V25" s="17">
        <f t="shared" si="5"/>
        <v>2000</v>
      </c>
      <c r="W25" s="17">
        <f t="shared" si="5"/>
        <v>6040</v>
      </c>
      <c r="X25" s="17">
        <f t="shared" si="5"/>
        <v>115491.02</v>
      </c>
      <c r="Z25" s="17">
        <f t="shared" si="5"/>
        <v>5000</v>
      </c>
    </row>
    <row r="26" spans="1:26" s="19" customFormat="1" ht="11.25">
      <c r="A26" s="18"/>
      <c r="D26" s="20"/>
      <c r="E26" s="21"/>
      <c r="F26" s="2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Z26" s="22"/>
    </row>
    <row r="27" spans="1:26" s="9" customFormat="1" ht="11.25">
      <c r="A27" s="8" t="s">
        <v>35</v>
      </c>
      <c r="B27" s="9">
        <v>503</v>
      </c>
      <c r="C27" s="9">
        <v>0</v>
      </c>
      <c r="D27" s="10">
        <v>580</v>
      </c>
      <c r="E27" s="11">
        <v>2.23</v>
      </c>
      <c r="F27" s="11">
        <f>SUM(C27/260)</f>
        <v>0</v>
      </c>
      <c r="G27" s="9">
        <v>17</v>
      </c>
      <c r="H27" s="9">
        <v>0</v>
      </c>
      <c r="I27" s="9">
        <v>3094</v>
      </c>
      <c r="J27" s="9">
        <v>329</v>
      </c>
      <c r="K27" s="9">
        <v>477</v>
      </c>
      <c r="L27" s="9">
        <v>230</v>
      </c>
      <c r="M27" s="9">
        <v>83</v>
      </c>
      <c r="N27" s="12">
        <v>398195</v>
      </c>
      <c r="O27" s="12">
        <v>10200</v>
      </c>
      <c r="P27" s="12">
        <v>134.16</v>
      </c>
      <c r="Q27" s="12">
        <v>462</v>
      </c>
      <c r="R27" s="12">
        <v>21228</v>
      </c>
      <c r="S27" s="12">
        <v>0</v>
      </c>
      <c r="T27" s="12">
        <v>11581</v>
      </c>
      <c r="U27" s="12">
        <v>5001.05</v>
      </c>
      <c r="V27" s="12">
        <v>2000</v>
      </c>
      <c r="W27" s="12">
        <v>2650</v>
      </c>
      <c r="X27" s="12">
        <f>SUM(O27,P27,Q27,R27,S27,T27,U27,V27,W27)</f>
        <v>53256.21000000001</v>
      </c>
      <c r="Z27" s="12">
        <v>3000</v>
      </c>
    </row>
    <row r="28" spans="1:26" s="9" customFormat="1" ht="11.25">
      <c r="A28" s="8" t="s">
        <v>36</v>
      </c>
      <c r="D28" s="10">
        <v>1398</v>
      </c>
      <c r="E28" s="11">
        <v>5.38</v>
      </c>
      <c r="F28" s="11"/>
      <c r="G28" s="9">
        <v>35</v>
      </c>
      <c r="H28" s="9">
        <v>5</v>
      </c>
      <c r="I28" s="9">
        <v>11617</v>
      </c>
      <c r="J28" s="9">
        <v>529</v>
      </c>
      <c r="K28" s="9">
        <v>1158</v>
      </c>
      <c r="L28" s="9">
        <v>522</v>
      </c>
      <c r="M28" s="9">
        <v>221</v>
      </c>
      <c r="N28" s="12">
        <v>1447150</v>
      </c>
      <c r="O28" s="12">
        <v>0</v>
      </c>
      <c r="P28" s="12">
        <v>0</v>
      </c>
      <c r="Q28" s="12">
        <v>0</v>
      </c>
      <c r="R28" s="12">
        <v>8150</v>
      </c>
      <c r="S28" s="12">
        <v>0</v>
      </c>
      <c r="T28" s="12">
        <v>47132</v>
      </c>
      <c r="U28" s="12">
        <v>0</v>
      </c>
      <c r="V28" s="12">
        <v>0</v>
      </c>
      <c r="W28" s="12">
        <v>9205</v>
      </c>
      <c r="X28" s="12">
        <v>8150</v>
      </c>
      <c r="Y28" s="9">
        <v>43</v>
      </c>
      <c r="Z28" s="12"/>
    </row>
    <row r="29" spans="1:26" s="14" customFormat="1" ht="11.25">
      <c r="A29" s="24" t="s">
        <v>24</v>
      </c>
      <c r="D29" s="15">
        <f aca="true" t="shared" si="6" ref="D29:Z29">SUM(D27:D28)</f>
        <v>1978</v>
      </c>
      <c r="E29" s="16">
        <f t="shared" si="6"/>
        <v>7.609999999999999</v>
      </c>
      <c r="F29" s="15">
        <f t="shared" si="6"/>
        <v>0</v>
      </c>
      <c r="G29" s="15">
        <f t="shared" si="6"/>
        <v>52</v>
      </c>
      <c r="H29" s="15">
        <f t="shared" si="6"/>
        <v>5</v>
      </c>
      <c r="I29" s="15">
        <f t="shared" si="6"/>
        <v>14711</v>
      </c>
      <c r="J29" s="15">
        <f t="shared" si="6"/>
        <v>858</v>
      </c>
      <c r="K29" s="15">
        <f t="shared" si="6"/>
        <v>1635</v>
      </c>
      <c r="L29" s="15">
        <f t="shared" si="6"/>
        <v>752</v>
      </c>
      <c r="M29" s="15">
        <f t="shared" si="6"/>
        <v>304</v>
      </c>
      <c r="N29" s="17">
        <f t="shared" si="6"/>
        <v>1845345</v>
      </c>
      <c r="O29" s="17">
        <f t="shared" si="6"/>
        <v>10200</v>
      </c>
      <c r="P29" s="17">
        <f t="shared" si="6"/>
        <v>134.16</v>
      </c>
      <c r="Q29" s="17">
        <f t="shared" si="6"/>
        <v>462</v>
      </c>
      <c r="R29" s="17">
        <f t="shared" si="6"/>
        <v>29378</v>
      </c>
      <c r="S29" s="17">
        <f t="shared" si="6"/>
        <v>0</v>
      </c>
      <c r="T29" s="17">
        <f t="shared" si="6"/>
        <v>58713</v>
      </c>
      <c r="U29" s="17">
        <f t="shared" si="6"/>
        <v>5001.05</v>
      </c>
      <c r="V29" s="17">
        <f t="shared" si="6"/>
        <v>2000</v>
      </c>
      <c r="W29" s="17">
        <f t="shared" si="6"/>
        <v>11855</v>
      </c>
      <c r="X29" s="17">
        <f t="shared" si="6"/>
        <v>61406.21000000001</v>
      </c>
      <c r="Z29" s="17">
        <f t="shared" si="6"/>
        <v>3000</v>
      </c>
    </row>
    <row r="30" spans="1:26" s="19" customFormat="1" ht="11.25">
      <c r="A30" s="18"/>
      <c r="D30" s="20"/>
      <c r="E30" s="21"/>
      <c r="F30" s="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Z30" s="22"/>
    </row>
    <row r="31" spans="1:26" s="9" customFormat="1" ht="11.25">
      <c r="A31" s="8" t="s">
        <v>37</v>
      </c>
      <c r="B31" s="9">
        <v>804</v>
      </c>
      <c r="C31" s="9">
        <v>0</v>
      </c>
      <c r="D31" s="10">
        <v>617</v>
      </c>
      <c r="E31" s="11">
        <v>2.37</v>
      </c>
      <c r="F31" s="11">
        <f>SUM(C31/260)</f>
        <v>0</v>
      </c>
      <c r="G31" s="9">
        <v>42</v>
      </c>
      <c r="H31" s="9">
        <v>6</v>
      </c>
      <c r="I31" s="9">
        <v>6823</v>
      </c>
      <c r="J31" s="9">
        <v>479</v>
      </c>
      <c r="K31" s="9">
        <v>882</v>
      </c>
      <c r="L31" s="9">
        <v>219</v>
      </c>
      <c r="M31" s="9">
        <v>206</v>
      </c>
      <c r="N31" s="12">
        <v>1253817</v>
      </c>
      <c r="O31" s="12">
        <v>10200</v>
      </c>
      <c r="P31" s="12">
        <v>0</v>
      </c>
      <c r="Q31" s="12">
        <v>250</v>
      </c>
      <c r="R31" s="12">
        <v>31215</v>
      </c>
      <c r="S31" s="12">
        <v>0</v>
      </c>
      <c r="T31" s="12">
        <v>22371</v>
      </c>
      <c r="U31" s="12">
        <v>0</v>
      </c>
      <c r="V31" s="12">
        <v>2000</v>
      </c>
      <c r="W31" s="12">
        <v>1850</v>
      </c>
      <c r="X31" s="12">
        <f>SUM(O31,P31,Q31,R31,S31,T31,U31,V31,W31)</f>
        <v>67886</v>
      </c>
      <c r="Z31" s="12">
        <v>2500</v>
      </c>
    </row>
    <row r="32" spans="1:25" ht="11.25">
      <c r="A32" s="26" t="s">
        <v>38</v>
      </c>
      <c r="D32" s="7">
        <v>1103</v>
      </c>
      <c r="E32" s="7">
        <v>4.24</v>
      </c>
      <c r="G32" s="7">
        <v>83</v>
      </c>
      <c r="H32" s="7">
        <v>62</v>
      </c>
      <c r="I32" s="7">
        <v>11794</v>
      </c>
      <c r="J32" s="7">
        <v>376</v>
      </c>
      <c r="K32" s="7">
        <v>2418</v>
      </c>
      <c r="L32" s="7">
        <v>627</v>
      </c>
      <c r="M32" s="7">
        <v>368</v>
      </c>
      <c r="N32" s="27">
        <v>3593619</v>
      </c>
      <c r="O32" s="27">
        <v>0</v>
      </c>
      <c r="P32" s="27">
        <v>0</v>
      </c>
      <c r="Q32" s="27">
        <v>0</v>
      </c>
      <c r="R32" s="27">
        <v>15996</v>
      </c>
      <c r="S32" s="27">
        <v>0</v>
      </c>
      <c r="T32" s="27">
        <v>68564</v>
      </c>
      <c r="U32" s="27">
        <v>0</v>
      </c>
      <c r="V32" s="27">
        <v>0</v>
      </c>
      <c r="W32" s="27">
        <v>8319</v>
      </c>
      <c r="X32" s="27">
        <v>15996</v>
      </c>
      <c r="Y32" s="7">
        <v>24</v>
      </c>
    </row>
    <row r="33" spans="1:26" s="14" customFormat="1" ht="11.25">
      <c r="A33" s="13" t="s">
        <v>24</v>
      </c>
      <c r="D33" s="15">
        <f>SUM(D31:D32)</f>
        <v>1720</v>
      </c>
      <c r="E33" s="16">
        <f aca="true" t="shared" si="7" ref="E33:X33">SUM(E31:E32)</f>
        <v>6.61</v>
      </c>
      <c r="F33" s="15">
        <f t="shared" si="7"/>
        <v>0</v>
      </c>
      <c r="G33" s="15">
        <f t="shared" si="7"/>
        <v>125</v>
      </c>
      <c r="H33" s="15">
        <f t="shared" si="7"/>
        <v>68</v>
      </c>
      <c r="I33" s="15">
        <f t="shared" si="7"/>
        <v>18617</v>
      </c>
      <c r="J33" s="15">
        <f t="shared" si="7"/>
        <v>855</v>
      </c>
      <c r="K33" s="15">
        <f t="shared" si="7"/>
        <v>3300</v>
      </c>
      <c r="L33" s="15">
        <f t="shared" si="7"/>
        <v>846</v>
      </c>
      <c r="M33" s="15">
        <f t="shared" si="7"/>
        <v>574</v>
      </c>
      <c r="N33" s="17">
        <f t="shared" si="7"/>
        <v>4847436</v>
      </c>
      <c r="O33" s="17">
        <f t="shared" si="7"/>
        <v>10200</v>
      </c>
      <c r="P33" s="17">
        <f>SUM(P31:P32)</f>
        <v>0</v>
      </c>
      <c r="Q33" s="17">
        <f>SUM(Q31:Q32)</f>
        <v>250</v>
      </c>
      <c r="R33" s="17">
        <f t="shared" si="7"/>
        <v>47211</v>
      </c>
      <c r="S33" s="17">
        <f t="shared" si="7"/>
        <v>0</v>
      </c>
      <c r="T33" s="17">
        <f>SUM(T31:T32)</f>
        <v>90935</v>
      </c>
      <c r="U33" s="17">
        <f>SUM(U31:U32)</f>
        <v>0</v>
      </c>
      <c r="V33" s="17">
        <f>SUM(V31:V32)</f>
        <v>2000</v>
      </c>
      <c r="W33" s="17">
        <f t="shared" si="7"/>
        <v>10169</v>
      </c>
      <c r="X33" s="17">
        <f t="shared" si="7"/>
        <v>83882</v>
      </c>
      <c r="Z33" s="17">
        <f>SUM(Z31:Z32)</f>
        <v>2500</v>
      </c>
    </row>
    <row r="34" spans="1:26" s="19" customFormat="1" ht="11.25">
      <c r="A34" s="18"/>
      <c r="D34" s="20"/>
      <c r="E34" s="21"/>
      <c r="F34" s="2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Z34" s="22"/>
    </row>
    <row r="35" spans="1:26" s="29" customFormat="1" ht="11.25">
      <c r="A35" s="28" t="s">
        <v>39</v>
      </c>
      <c r="D35" s="30">
        <f aca="true" t="shared" si="8" ref="D35:Q35">SUM(D31,D27,D23,D19,D15,D11,D7,D3)</f>
        <v>5427</v>
      </c>
      <c r="E35" s="31">
        <f t="shared" si="8"/>
        <v>20.88</v>
      </c>
      <c r="F35" s="31">
        <f t="shared" si="8"/>
        <v>0</v>
      </c>
      <c r="G35" s="31">
        <f t="shared" si="8"/>
        <v>209</v>
      </c>
      <c r="H35" s="31">
        <f t="shared" si="8"/>
        <v>19</v>
      </c>
      <c r="I35" s="31">
        <f t="shared" si="8"/>
        <v>35455</v>
      </c>
      <c r="J35" s="31">
        <f t="shared" si="8"/>
        <v>3868</v>
      </c>
      <c r="K35" s="31">
        <f t="shared" si="8"/>
        <v>6528</v>
      </c>
      <c r="L35" s="31">
        <f t="shared" si="8"/>
        <v>2397</v>
      </c>
      <c r="M35" s="31">
        <f t="shared" si="8"/>
        <v>1281</v>
      </c>
      <c r="N35" s="32">
        <f t="shared" si="8"/>
        <v>6696959</v>
      </c>
      <c r="O35" s="32">
        <f t="shared" si="8"/>
        <v>66300</v>
      </c>
      <c r="P35" s="32">
        <f t="shared" si="8"/>
        <v>584.16</v>
      </c>
      <c r="Q35" s="32">
        <f t="shared" si="8"/>
        <v>6654</v>
      </c>
      <c r="R35" s="32">
        <f aca="true" t="shared" si="9" ref="R35:X35">SUM(R31,R27,R23,R19,R15,R11,R7,R3)</f>
        <v>102943</v>
      </c>
      <c r="S35" s="32">
        <f t="shared" si="9"/>
        <v>170810.02000000002</v>
      </c>
      <c r="T35" s="32">
        <f t="shared" si="9"/>
        <v>125249</v>
      </c>
      <c r="U35" s="32">
        <f t="shared" si="9"/>
        <v>5255.78</v>
      </c>
      <c r="V35" s="32">
        <f t="shared" si="9"/>
        <v>16000</v>
      </c>
      <c r="W35" s="32">
        <f t="shared" si="9"/>
        <v>20212</v>
      </c>
      <c r="X35" s="32">
        <f t="shared" si="9"/>
        <v>514007.95999999996</v>
      </c>
      <c r="Z35" s="32">
        <f>SUM(Z31,Z27,Z23,Z19,Z15,Z11,Z7,Z3)</f>
        <v>23000</v>
      </c>
    </row>
    <row r="36" spans="1:26" s="29" customFormat="1" ht="11.25">
      <c r="A36" s="33" t="s">
        <v>40</v>
      </c>
      <c r="B36" s="33" t="e">
        <f>SUM(#REF!,#REF!,#REF!,#REF!)</f>
        <v>#REF!</v>
      </c>
      <c r="C36" s="33" t="e">
        <f>SUM(#REF!,#REF!,#REF!,#REF!)</f>
        <v>#REF!</v>
      </c>
      <c r="D36" s="34">
        <f>SUM(D33,D29,D25,D21,D17,D13,D9,D5)</f>
        <v>14077</v>
      </c>
      <c r="E36" s="34">
        <f>SUM(E33,E29,E25,E21,E17,E13,E9,E5)</f>
        <v>54.15</v>
      </c>
      <c r="F36" s="34">
        <f aca="true" t="shared" si="10" ref="F36:X36">SUM(F33,F29,F25,F21,F17,F13,F9,F5)</f>
        <v>0</v>
      </c>
      <c r="G36" s="34">
        <f t="shared" si="10"/>
        <v>662</v>
      </c>
      <c r="H36" s="34">
        <f t="shared" si="10"/>
        <v>122</v>
      </c>
      <c r="I36" s="34">
        <f t="shared" si="10"/>
        <v>110651</v>
      </c>
      <c r="J36" s="34">
        <f t="shared" si="10"/>
        <v>12595</v>
      </c>
      <c r="K36" s="34">
        <f t="shared" si="10"/>
        <v>20197</v>
      </c>
      <c r="L36" s="34">
        <f t="shared" si="10"/>
        <v>7239</v>
      </c>
      <c r="M36" s="34">
        <f t="shared" si="10"/>
        <v>3765</v>
      </c>
      <c r="N36" s="35">
        <f t="shared" si="10"/>
        <v>24658033</v>
      </c>
      <c r="O36" s="35">
        <f t="shared" si="10"/>
        <v>66300</v>
      </c>
      <c r="P36" s="35">
        <f t="shared" si="10"/>
        <v>584.16</v>
      </c>
      <c r="Q36" s="35">
        <f t="shared" si="10"/>
        <v>6654</v>
      </c>
      <c r="R36" s="35">
        <f t="shared" si="10"/>
        <v>196923</v>
      </c>
      <c r="S36" s="35">
        <f t="shared" si="10"/>
        <v>170810.02000000002</v>
      </c>
      <c r="T36" s="35">
        <f>SUM(T33,T29,T25,T21,T17,T13,T9,T5)</f>
        <v>417635.8</v>
      </c>
      <c r="U36" s="35">
        <f>SUM(U33,U29,U25,U21,U17,U13,U9,U5)</f>
        <v>5255.78</v>
      </c>
      <c r="V36" s="35">
        <f>SUM(V33,V29,V25,V21,V17,V13,V9,V5)</f>
        <v>16000</v>
      </c>
      <c r="W36" s="35">
        <f t="shared" si="10"/>
        <v>76171</v>
      </c>
      <c r="X36" s="35">
        <f t="shared" si="10"/>
        <v>607987.96</v>
      </c>
      <c r="Y36" s="33"/>
      <c r="Z36" s="35">
        <f>SUM(Z33,Z29,Z25,Z21,Z17,Z13,Z9,Z5)</f>
        <v>23000</v>
      </c>
    </row>
    <row r="37" spans="14:26" s="36" customFormat="1" ht="11.25"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Z37" s="37"/>
    </row>
    <row r="38" spans="1:26" s="36" customFormat="1" ht="11.25">
      <c r="A38" s="36" t="s">
        <v>46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Z38" s="37"/>
    </row>
    <row r="39" spans="14:26" s="36" customFormat="1" ht="11.25"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Z39" s="37"/>
    </row>
    <row r="40" spans="14:26" s="38" customFormat="1" ht="11.25"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Z40" s="39"/>
    </row>
  </sheetData>
  <printOptions gridLines="1"/>
  <pageMargins left="0" right="0" top="0.35" bottom="0.25" header="0.1" footer="0"/>
  <pageSetup horizontalDpi="600" verticalDpi="600" orientation="landscape" r:id="rId1"/>
  <headerFooter alignWithMargins="0">
    <oddHeader>&amp;CCounty Offices in FY07 Consolidation Plan
</oddHeader>
    <oddFooter>&amp;C&amp;D&amp;RPage&amp;P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nancy.dejohn</dc:creator>
  <cp:keywords/>
  <dc:description/>
  <cp:lastModifiedBy>dawn.latham</cp:lastModifiedBy>
  <cp:lastPrinted>2007-05-21T19:06:02Z</cp:lastPrinted>
  <dcterms:created xsi:type="dcterms:W3CDTF">2007-05-15T17:02:02Z</dcterms:created>
  <dcterms:modified xsi:type="dcterms:W3CDTF">2007-08-01T19:58:31Z</dcterms:modified>
  <cp:category/>
  <cp:version/>
  <cp:contentType/>
  <cp:contentStatus/>
</cp:coreProperties>
</file>